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 w % Complete" sheetId="1" r:id="rId3"/>
    <sheet state="visible" name="Manual Chart" sheetId="2" r:id="rId4"/>
    <sheet state="visible" name="Sheet1" sheetId="3" r:id="rId5"/>
    <sheet state="visible" name="Basic Gantt Chart" sheetId="4" r:id="rId6"/>
  </sheets>
  <definedNames/>
  <calcPr/>
</workbook>
</file>

<file path=xl/sharedStrings.xml><?xml version="1.0" encoding="utf-8"?>
<sst xmlns="http://schemas.openxmlformats.org/spreadsheetml/2006/main" count="280" uniqueCount="89">
  <si>
    <t>TASK NAME</t>
  </si>
  <si>
    <t>DURATION</t>
  </si>
  <si>
    <t>TEAM MEMBER</t>
  </si>
  <si>
    <t>Normalization</t>
  </si>
  <si>
    <t>Michael &amp; Chris</t>
  </si>
  <si>
    <t>Feature Selection</t>
  </si>
  <si>
    <t>Chris &amp; Chen</t>
  </si>
  <si>
    <t>Data Selection</t>
  </si>
  <si>
    <t>Thomas</t>
  </si>
  <si>
    <t>Implementation</t>
  </si>
  <si>
    <t>Everyone</t>
  </si>
  <si>
    <t>Validation</t>
  </si>
  <si>
    <t>Chen &amp; Michael</t>
  </si>
  <si>
    <t>Presentation Preparation</t>
  </si>
  <si>
    <t>Michael/Chris</t>
  </si>
  <si>
    <t>Chris/Chen</t>
  </si>
  <si>
    <t>Chen/Michael</t>
  </si>
  <si>
    <t>START DATE</t>
  </si>
  <si>
    <t>DAY OF MONTH</t>
  </si>
  <si>
    <t>END DATE</t>
  </si>
  <si>
    <t>DURATION (WORK DAYS)</t>
  </si>
  <si>
    <t>DAYS COMPLETE</t>
  </si>
  <si>
    <t>DAYS REMAINING</t>
  </si>
  <si>
    <t>Data Mining Project</t>
  </si>
  <si>
    <t>GANTT CHART TEMPLATE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</si>
  <si>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</si>
  <si>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</si>
  <si>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</si>
  <si>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</si>
  <si>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</si>
  <si>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</si>
  <si>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</si>
  <si>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</si>
  <si>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</si>
  <si>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</si>
  <si>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</si>
  <si>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</si>
  <si>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</si>
  <si>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</si>
  <si>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</si>
  <si>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</si>
  <si>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</si>
  <si>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</si>
  <si>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</si>
  <si>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</si>
  <si>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</si>
  <si>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</si>
  <si>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</si>
  <si>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</si>
  <si>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</si>
  <si>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</si>
  <si>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</si>
  <si>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</si>
  <si>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</si>
  <si>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</si>
  <si>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</si>
  <si>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* = an automatically calculated cell</t>
  </si>
  <si>
    <t>Write Promotional Email</t>
  </si>
  <si>
    <t>START ON DAY*</t>
  </si>
  <si>
    <t>DURATION* (WORK DAYS)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</si>
  <si>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</si>
  <si>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</si>
  <si>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</si>
  <si>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</si>
  <si>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</si>
  <si>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</si>
  <si>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</si>
  <si>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Approve Page Copy</t>
  </si>
  <si>
    <t>Confusion Matrix</t>
  </si>
  <si>
    <t>Review &amp; Approve Presentation</t>
  </si>
  <si>
    <t>Accuracy Plot</t>
  </si>
  <si>
    <t>Create Invitations for Meeting</t>
  </si>
  <si>
    <t>Setup Room for Meeting</t>
  </si>
  <si>
    <t>Fourth Sample Project</t>
  </si>
  <si>
    <t>Rewrite Code for Online Calculator</t>
  </si>
  <si>
    <t>Code Review Updated Calculator</t>
  </si>
  <si>
    <t>Update Messaging for Calculator</t>
  </si>
  <si>
    <t>Publish New Calculator to Site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</si>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</sst>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m/d"/>
    <numFmt numFmtId="166" formatCode="&quot;$&quot;#,##0.00"/>
  </numFmts>
  <fonts count="28">
    <font>
      <sz val="10.0"/>
      <color rgb="FF000000"/>
      <name val="Arial"/>
    </font>
    <font>
      <b/>
      <sz val="10.0"/>
      <color rgb="FFFFFFFF"/>
      <name val="Inconsolata"/>
    </font>
    <font>
      <name val="Inconsolata"/>
    </font>
    <font>
      <sz val="11.0"/>
      <color rgb="FF434343"/>
      <name val="Inconsolata"/>
    </font>
    <font/>
    <font>
      <sz val="11.0"/>
      <color rgb="FF000000"/>
      <name val="Inconsolata"/>
    </font>
    <font>
      <sz val="11.0"/>
      <name val="Inconsolata"/>
    </font>
    <font>
      <b/>
      <sz val="12.0"/>
      <color rgb="FF000000"/>
      <name val="Inconsolata"/>
    </font>
    <font>
      <sz val="10.0"/>
      <name val="Inconsolata"/>
    </font>
    <font>
      <sz val="10.0"/>
      <name val="Arial"/>
    </font>
    <font>
      <sz val="26.0"/>
      <color rgb="FF576C88"/>
      <name val="Inconsolata"/>
    </font>
    <font>
      <b/>
      <sz val="14.0"/>
      <color rgb="FF57BB8A"/>
      <name val="Inconsolata"/>
    </font>
    <font>
      <sz val="26.0"/>
      <color rgb="FF576C88"/>
      <name val="Calibri"/>
    </font>
    <font>
      <b/>
      <u/>
      <sz val="14.0"/>
      <color rgb="FF57BB8A"/>
      <name val="Inconsolata"/>
    </font>
    <font>
      <sz val="10.0"/>
      <color rgb="FF000000"/>
      <name val="Inconsolata"/>
    </font>
    <font>
      <sz val="14.0"/>
      <color rgb="FF576C88"/>
      <name val="Inconsolata"/>
    </font>
    <font>
      <b/>
      <sz val="12.0"/>
      <color rgb="FF0B5394"/>
      <name val="Inconsolata"/>
    </font>
    <font>
      <b/>
      <sz val="12.0"/>
      <color rgb="FF0B5394"/>
      <name val="Roboto"/>
    </font>
    <font>
      <sz val="12.0"/>
      <color rgb="FF0B5394"/>
      <name val="Inconsolata"/>
    </font>
    <font>
      <sz val="12.0"/>
      <color rgb="FF0B5394"/>
      <name val="Roboto"/>
    </font>
    <font>
      <sz val="10.0"/>
      <color rgb="FF576C88"/>
      <name val="Inconsolata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1.0"/>
      <color rgb="FF666666"/>
      <name val="Inconsolata"/>
    </font>
    <font>
      <b/>
      <sz val="12.0"/>
      <color rgb="FF000000"/>
      <name val="Calibri"/>
    </font>
    <font>
      <sz val="10.0"/>
      <name val="Calibri"/>
    </font>
    <font>
      <sz val="11.0"/>
      <color rgb="FF434343"/>
      <name val="Calibri"/>
    </font>
    <font>
      <sz val="10.0"/>
      <color rgb="FF576C88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00ADEE"/>
        <bgColor rgb="FF00ADEE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8AD0AE"/>
        <bgColor rgb="FF8AD0AE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47">
    <border/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/>
      <bottom/>
    </border>
    <border>
      <left/>
      <right/>
      <bottom/>
    </border>
    <border>
      <left style="thin">
        <color rgb="FF000000"/>
      </left>
      <right/>
      <top/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B7B7B7"/>
      </right>
      <top/>
    </border>
    <border>
      <left/>
      <top/>
      <bottom style="thin">
        <color rgb="FFB7B7B7"/>
      </bottom>
    </border>
    <border>
      <left/>
      <right style="thin">
        <color rgb="FF000000"/>
      </right>
      <top style="thin">
        <color rgb="FF000000"/>
      </top>
    </border>
    <border>
      <top/>
      <bottom style="thin">
        <color rgb="FFB7B7B7"/>
      </bottom>
    </border>
    <border>
      <top/>
      <bottom/>
    </border>
    <border>
      <right/>
      <top/>
      <bottom style="thin">
        <color rgb="FFB7B7B7"/>
      </bottom>
    </border>
    <border>
      <right/>
      <top/>
      <bottom/>
    </border>
    <border>
      <left/>
      <top/>
      <bottom/>
    </border>
    <border>
      <left/>
      <right style="thin">
        <color rgb="FFB7B7B7"/>
      </right>
      <bottom/>
    </border>
    <border>
      <left/>
      <right style="thin">
        <color rgb="FFB7B7B7"/>
      </right>
      <top/>
      <bottom/>
    </border>
    <border>
      <left/>
      <right style="thin">
        <color rgb="FF000000"/>
      </right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CCCCCC"/>
      </bottom>
    </border>
    <border>
      <left/>
      <top/>
      <bottom style="thin">
        <color rgb="FFCCCCCC"/>
      </bottom>
    </border>
    <border>
      <top/>
      <bottom style="thin">
        <color rgb="FFCCCCCC"/>
      </bottom>
    </border>
    <border>
      <right/>
      <top/>
      <bottom style="thin">
        <color rgb="FFCCCCCC"/>
      </bottom>
    </border>
    <border>
      <right style="thin">
        <color rgb="FF000000"/>
      </right>
      <top/>
      <bottom/>
    </border>
    <border>
      <bottom style="thin">
        <color rgb="FFB7B7B7"/>
      </bottom>
    </border>
    <border>
      <left/>
      <right style="thin">
        <color rgb="FFB7B7B7"/>
      </right>
      <top/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/>
      <right style="hair">
        <color rgb="FFB7B7B7"/>
      </right>
      <top/>
      <bottom style="hair">
        <color rgb="FFB7B7B7"/>
      </bottom>
    </border>
    <border>
      <left/>
      <right style="thin">
        <color rgb="FFB7B7B7"/>
      </right>
      <top/>
      <bottom style="hair">
        <color rgb="FFB7B7B7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/>
      <right/>
      <top/>
      <bottom style="hair">
        <color rgb="FFB7B7B7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0" xfId="0" applyFill="1" applyFont="1"/>
    <xf borderId="0" fillId="3" fontId="3" numFmtId="0" xfId="0" applyAlignment="1" applyFont="1">
      <alignment readingOrder="0" shrinkToFit="0" wrapText="1"/>
    </xf>
    <xf borderId="0" fillId="4" fontId="3" numFmtId="0" xfId="0" applyAlignment="1" applyFill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3" numFmtId="0" xfId="0" applyAlignment="1" applyFont="1">
      <alignment horizontal="center" readingOrder="0"/>
    </xf>
    <xf borderId="0" fillId="0" fontId="4" numFmtId="0" xfId="0" applyFont="1"/>
    <xf borderId="0" fillId="3" fontId="5" numFmtId="0" xfId="0" applyAlignment="1" applyFont="1">
      <alignment readingOrder="0" shrinkToFit="0" wrapText="1"/>
    </xf>
    <xf borderId="0" fillId="4" fontId="6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5" fontId="7" numFmtId="0" xfId="0" applyAlignment="1" applyBorder="1" applyFill="1" applyFont="1">
      <alignment readingOrder="0"/>
    </xf>
    <xf borderId="6" fillId="5" fontId="8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readingOrder="0" shrinkToFit="0" wrapText="1"/>
    </xf>
    <xf borderId="8" fillId="0" fontId="5" numFmtId="164" xfId="0" applyAlignment="1" applyBorder="1" applyFont="1" applyNumberFormat="1">
      <alignment horizontal="center" readingOrder="0" shrinkToFit="0" wrapText="1"/>
    </xf>
    <xf borderId="8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/>
    </xf>
    <xf borderId="9" fillId="0" fontId="5" numFmtId="0" xfId="0" applyAlignment="1" applyBorder="1" applyFont="1">
      <alignment readingOrder="0" shrinkToFit="0" wrapText="1"/>
    </xf>
    <xf borderId="10" fillId="0" fontId="2" numFmtId="0" xfId="0" applyBorder="1" applyFont="1"/>
    <xf borderId="0" fillId="0" fontId="5" numFmtId="0" xfId="0" applyAlignment="1" applyFont="1">
      <alignment readingOrder="0" shrinkToFit="0" wrapText="1"/>
    </xf>
    <xf borderId="11" fillId="0" fontId="5" numFmtId="0" xfId="0" applyAlignment="1" applyBorder="1" applyFont="1">
      <alignment readingOrder="0" shrinkToFit="0" wrapText="1"/>
    </xf>
    <xf borderId="0" fillId="0" fontId="5" numFmtId="165" xfId="0" applyAlignment="1" applyFont="1" applyNumberFormat="1">
      <alignment horizontal="center" readingOrder="0"/>
    </xf>
    <xf borderId="12" fillId="0" fontId="2" numFmtId="0" xfId="0" applyBorder="1" applyFont="1"/>
    <xf borderId="13" fillId="0" fontId="5" numFmtId="0" xfId="0" applyAlignment="1" applyBorder="1" applyFont="1">
      <alignment readingOrder="0" shrinkToFit="0" wrapText="1"/>
    </xf>
    <xf borderId="13" fillId="0" fontId="5" numFmtId="165" xfId="0" applyAlignment="1" applyBorder="1" applyFont="1" applyNumberFormat="1">
      <alignment horizontal="center" readingOrder="0" shrinkToFit="0" wrapText="1"/>
    </xf>
    <xf borderId="13" fillId="0" fontId="5" numFmtId="0" xfId="0" applyAlignment="1" applyBorder="1" applyFont="1">
      <alignment horizontal="center" shrinkToFit="0" wrapText="1"/>
    </xf>
    <xf borderId="13" fillId="0" fontId="5" numFmtId="164" xfId="0" applyAlignment="1" applyBorder="1" applyFont="1" applyNumberFormat="1">
      <alignment horizontal="center" readingOrder="0" shrinkToFit="0" wrapText="1"/>
    </xf>
    <xf borderId="13" fillId="0" fontId="5" numFmtId="0" xfId="0" applyAlignment="1" applyBorder="1" applyFont="1">
      <alignment horizontal="center"/>
    </xf>
    <xf borderId="14" fillId="0" fontId="5" numFmtId="0" xfId="0" applyAlignment="1" applyBorder="1" applyFont="1">
      <alignment readingOrder="0" shrinkToFit="0" wrapText="1"/>
    </xf>
    <xf borderId="0" fillId="4" fontId="4" numFmtId="0" xfId="0" applyAlignment="1" applyFont="1">
      <alignment readingOrder="0"/>
    </xf>
    <xf borderId="0" fillId="4" fontId="4" numFmtId="0" xfId="0" applyFont="1"/>
    <xf borderId="15" fillId="3" fontId="9" numFmtId="0" xfId="0" applyBorder="1" applyFont="1"/>
    <xf borderId="0" fillId="0" fontId="9" numFmtId="0" xfId="0" applyFont="1"/>
    <xf borderId="16" fillId="3" fontId="9" numFmtId="0" xfId="0" applyBorder="1" applyFont="1"/>
    <xf borderId="15" fillId="3" fontId="8" numFmtId="0" xfId="0" applyBorder="1" applyFont="1"/>
    <xf borderId="0" fillId="0" fontId="8" numFmtId="0" xfId="0" applyFont="1"/>
    <xf borderId="17" fillId="3" fontId="10" numFmtId="0" xfId="0" applyBorder="1" applyFont="1"/>
    <xf borderId="17" fillId="3" fontId="11" numFmtId="0" xfId="0" applyAlignment="1" applyBorder="1" applyFont="1">
      <alignment vertical="center"/>
    </xf>
    <xf borderId="18" fillId="3" fontId="12" numFmtId="0" xfId="0" applyBorder="1" applyFont="1"/>
    <xf borderId="17" fillId="3" fontId="13" numFmtId="0" xfId="0" applyAlignment="1" applyBorder="1" applyFont="1">
      <alignment vertical="center"/>
    </xf>
    <xf borderId="19" fillId="0" fontId="4" numFmtId="0" xfId="0" applyBorder="1" applyFont="1"/>
    <xf borderId="13" fillId="0" fontId="14" numFmtId="0" xfId="0" applyBorder="1" applyFont="1"/>
    <xf borderId="20" fillId="0" fontId="4" numFmtId="0" xfId="0" applyBorder="1" applyFont="1"/>
    <xf borderId="17" fillId="3" fontId="15" numFmtId="0" xfId="0" applyAlignment="1" applyBorder="1" applyFont="1">
      <alignment vertical="center"/>
    </xf>
    <xf borderId="17" fillId="3" fontId="9" numFmtId="0" xfId="0" applyBorder="1" applyFont="1"/>
    <xf borderId="17" fillId="3" fontId="16" numFmtId="0" xfId="0" applyBorder="1" applyFont="1"/>
    <xf borderId="17" fillId="3" fontId="17" numFmtId="0" xfId="0" applyBorder="1" applyFont="1"/>
    <xf borderId="17" fillId="3" fontId="18" numFmtId="0" xfId="0" applyAlignment="1" applyBorder="1" applyFont="1">
      <alignment shrinkToFit="0" wrapText="1"/>
    </xf>
    <xf borderId="17" fillId="3" fontId="19" numFmtId="0" xfId="0" applyAlignment="1" applyBorder="1" applyFont="1">
      <alignment shrinkToFit="0" wrapText="1"/>
    </xf>
    <xf borderId="17" fillId="3" fontId="8" numFmtId="0" xfId="0" applyBorder="1" applyFont="1"/>
    <xf borderId="13" fillId="0" fontId="9" numFmtId="0" xfId="0" applyBorder="1" applyFont="1"/>
    <xf borderId="0" fillId="0" fontId="8" numFmtId="14" xfId="0" applyFont="1" applyNumberFormat="1"/>
    <xf borderId="10" fillId="0" fontId="9" numFmtId="14" xfId="0" applyBorder="1" applyFont="1" applyNumberFormat="1"/>
    <xf borderId="6" fillId="3" fontId="20" numFmtId="0" xfId="0" applyAlignment="1" applyBorder="1" applyFont="1">
      <alignment horizontal="left"/>
    </xf>
    <xf borderId="6" fillId="3" fontId="8" numFmtId="0" xfId="0" applyBorder="1" applyFont="1"/>
    <xf borderId="0" fillId="0" fontId="2" numFmtId="0" xfId="0" applyFont="1"/>
    <xf borderId="6" fillId="2" fontId="21" numFmtId="0" xfId="0" applyAlignment="1" applyBorder="1" applyFont="1">
      <alignment horizontal="center" shrinkToFit="0" vertical="center" wrapText="1"/>
    </xf>
    <xf borderId="21" fillId="2" fontId="21" numFmtId="0" xfId="0" applyAlignment="1" applyBorder="1" applyFont="1">
      <alignment horizontal="center" shrinkToFit="0" vertical="center" wrapText="1"/>
    </xf>
    <xf borderId="22" fillId="4" fontId="22" numFmtId="0" xfId="0" applyAlignment="1" applyBorder="1" applyFont="1">
      <alignment horizontal="center"/>
    </xf>
    <xf borderId="23" fillId="2" fontId="1" numFmtId="0" xfId="0" applyAlignment="1" applyBorder="1" applyFont="1">
      <alignment horizontal="center" shrinkToFit="0" vertical="center" wrapText="1"/>
    </xf>
    <xf borderId="24" fillId="0" fontId="4" numFmtId="0" xfId="0" applyBorder="1" applyFont="1"/>
    <xf borderId="25" fillId="6" fontId="23" numFmtId="0" xfId="0" applyAlignment="1" applyBorder="1" applyFill="1" applyFont="1">
      <alignment horizontal="center"/>
    </xf>
    <xf borderId="26" fillId="0" fontId="4" numFmtId="0" xfId="0" applyBorder="1" applyFont="1"/>
    <xf borderId="25" fillId="0" fontId="4" numFmtId="0" xfId="0" applyBorder="1" applyFont="1"/>
    <xf borderId="22" fillId="6" fontId="22" numFmtId="0" xfId="0" applyAlignment="1" applyBorder="1" applyFont="1">
      <alignment horizontal="center"/>
    </xf>
    <xf borderId="27" fillId="0" fontId="4" numFmtId="0" xfId="0" applyBorder="1" applyFont="1"/>
    <xf borderId="28" fillId="6" fontId="23" numFmtId="0" xfId="0" applyAlignment="1" applyBorder="1" applyFont="1">
      <alignment horizontal="center"/>
    </xf>
    <xf borderId="28" fillId="5" fontId="23" numFmtId="0" xfId="0" applyAlignment="1" applyBorder="1" applyFont="1">
      <alignment horizontal="center"/>
    </xf>
    <xf borderId="0" fillId="0" fontId="23" numFmtId="0" xfId="0" applyAlignment="1" applyFont="1">
      <alignment horizontal="center"/>
    </xf>
    <xf borderId="29" fillId="0" fontId="4" numFmtId="0" xfId="0" applyBorder="1" applyFont="1"/>
    <xf borderId="30" fillId="4" fontId="22" numFmtId="0" xfId="0" applyAlignment="1" applyBorder="1" applyFont="1">
      <alignment horizontal="center"/>
    </xf>
    <xf borderId="31" fillId="0" fontId="4" numFmtId="0" xfId="0" applyBorder="1" applyFont="1"/>
    <xf borderId="30" fillId="6" fontId="22" numFmtId="0" xfId="0" applyAlignment="1" applyBorder="1" applyFont="1">
      <alignment horizontal="center"/>
    </xf>
    <xf borderId="32" fillId="5" fontId="8" numFmtId="0" xfId="0" applyBorder="1" applyFont="1"/>
    <xf borderId="0" fillId="0" fontId="8" numFmtId="166" xfId="0" applyFont="1" applyNumberFormat="1"/>
    <xf borderId="33" fillId="5" fontId="24" numFmtId="0" xfId="0" applyBorder="1" applyFont="1"/>
    <xf borderId="0" fillId="0" fontId="8" numFmtId="3" xfId="0" applyFont="1" applyNumberFormat="1"/>
    <xf borderId="33" fillId="5" fontId="25" numFmtId="0" xfId="0" applyBorder="1" applyFont="1"/>
    <xf borderId="34" fillId="5" fontId="25" numFmtId="0" xfId="0" applyBorder="1" applyFont="1"/>
    <xf borderId="35" fillId="0" fontId="4" numFmtId="0" xfId="0" applyBorder="1" applyFont="1"/>
    <xf borderId="36" fillId="0" fontId="4" numFmtId="0" xfId="0" applyBorder="1" applyFont="1"/>
    <xf borderId="15" fillId="5" fontId="25" numFmtId="0" xfId="0" applyBorder="1" applyFont="1"/>
    <xf borderId="15" fillId="5" fontId="25" numFmtId="166" xfId="0" applyBorder="1" applyFont="1" applyNumberFormat="1"/>
    <xf borderId="15" fillId="5" fontId="25" numFmtId="3" xfId="0" applyBorder="1" applyFont="1" applyNumberFormat="1"/>
    <xf borderId="37" fillId="7" fontId="3" numFmtId="9" xfId="0" applyAlignment="1" applyBorder="1" applyFill="1" applyFont="1" applyNumberFormat="1">
      <alignment horizontal="center" readingOrder="0" shrinkToFit="0" wrapText="1"/>
    </xf>
    <xf borderId="38" fillId="0" fontId="26" numFmtId="0" xfId="0" applyAlignment="1" applyBorder="1" applyFont="1">
      <alignment shrinkToFit="0" wrapText="1"/>
    </xf>
    <xf borderId="38" fillId="0" fontId="26" numFmtId="164" xfId="0" applyAlignment="1" applyBorder="1" applyFont="1" applyNumberFormat="1">
      <alignment horizontal="center" shrinkToFit="0" wrapText="1"/>
    </xf>
    <xf borderId="38" fillId="0" fontId="26" numFmtId="0" xfId="0" applyAlignment="1" applyBorder="1" applyFont="1">
      <alignment horizontal="center" shrinkToFit="0" wrapText="1"/>
    </xf>
    <xf borderId="37" fillId="8" fontId="3" numFmtId="9" xfId="0" applyAlignment="1" applyBorder="1" applyFill="1" applyFont="1" applyNumberFormat="1">
      <alignment horizontal="center" readingOrder="0" shrinkToFit="0" wrapText="1"/>
    </xf>
    <xf borderId="39" fillId="7" fontId="26" numFmtId="9" xfId="0" applyAlignment="1" applyBorder="1" applyFont="1" applyNumberFormat="1">
      <alignment horizontal="center" shrinkToFit="0" wrapText="1"/>
    </xf>
    <xf borderId="40" fillId="0" fontId="9" numFmtId="9" xfId="0" applyBorder="1" applyFont="1" applyNumberFormat="1"/>
    <xf borderId="41" fillId="0" fontId="9" numFmtId="166" xfId="0" applyBorder="1" applyFont="1" applyNumberFormat="1"/>
    <xf borderId="41" fillId="0" fontId="9" numFmtId="0" xfId="0" applyBorder="1" applyFont="1"/>
    <xf borderId="42" fillId="4" fontId="9" numFmtId="0" xfId="0" applyBorder="1" applyFont="1"/>
    <xf borderId="42" fillId="3" fontId="9" numFmtId="0" xfId="0" applyBorder="1" applyFont="1"/>
    <xf borderId="37" fillId="9" fontId="3" numFmtId="9" xfId="0" applyAlignment="1" applyBorder="1" applyFill="1" applyFont="1" applyNumberFormat="1">
      <alignment horizontal="center" readingOrder="0" shrinkToFit="0" wrapText="1"/>
    </xf>
    <xf borderId="43" fillId="4" fontId="9" numFmtId="0" xfId="0" applyBorder="1" applyFont="1"/>
    <xf borderId="39" fillId="8" fontId="26" numFmtId="9" xfId="0" applyAlignment="1" applyBorder="1" applyFont="1" applyNumberFormat="1">
      <alignment horizontal="center" shrinkToFit="0" wrapText="1"/>
    </xf>
    <xf borderId="42" fillId="10" fontId="9" numFmtId="0" xfId="0" applyBorder="1" applyFill="1" applyFont="1"/>
    <xf borderId="44" fillId="9" fontId="3" numFmtId="9" xfId="0" applyAlignment="1" applyBorder="1" applyFont="1" applyNumberFormat="1">
      <alignment horizontal="center" readingOrder="0" shrinkToFit="0" wrapText="1"/>
    </xf>
    <xf borderId="42" fillId="11" fontId="9" numFmtId="0" xfId="0" applyBorder="1" applyFill="1" applyFont="1"/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39" fillId="12" fontId="26" numFmtId="9" xfId="0" applyAlignment="1" applyBorder="1" applyFill="1" applyFont="1" applyNumberForma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9" xfId="0" applyAlignment="1" applyFont="1" applyNumberFormat="1">
      <alignment horizontal="center" readingOrder="0" shrinkToFit="0" wrapText="1"/>
    </xf>
    <xf borderId="0" fillId="0" fontId="7" numFmtId="0" xfId="0" applyFont="1"/>
    <xf borderId="0" fillId="0" fontId="8" numFmtId="0" xfId="0" applyAlignment="1" applyFont="1">
      <alignment horizontal="center"/>
    </xf>
    <xf borderId="39" fillId="9" fontId="26" numFmtId="9" xfId="0" applyAlignment="1" applyBorder="1" applyFont="1" applyNumberFormat="1">
      <alignment horizontal="center" shrinkToFit="0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9" xfId="0" applyAlignment="1" applyFont="1" applyNumberFormat="1">
      <alignment horizontal="center" shrinkToFit="0" wrapText="1"/>
    </xf>
    <xf borderId="39" fillId="13" fontId="26" numFmtId="9" xfId="0" applyAlignment="1" applyBorder="1" applyFill="1" applyFont="1" applyNumberFormat="1">
      <alignment horizontal="center" shrinkToFit="0" wrapText="1"/>
    </xf>
    <xf borderId="45" fillId="3" fontId="12" numFmtId="0" xfId="0" applyBorder="1" applyFont="1"/>
    <xf borderId="0" fillId="3" fontId="3" numFmtId="0" xfId="0" applyAlignment="1" applyFont="1">
      <alignment shrinkToFit="0" wrapText="1"/>
    </xf>
    <xf borderId="33" fillId="5" fontId="25" numFmtId="0" xfId="0" applyAlignment="1" applyBorder="1" applyFont="1">
      <alignment horizontal="center"/>
    </xf>
    <xf borderId="0" fillId="0" fontId="9" numFmtId="14" xfId="0" applyFont="1" applyNumberFormat="1"/>
    <xf borderId="34" fillId="5" fontId="25" numFmtId="0" xfId="0" applyAlignment="1" applyBorder="1" applyFont="1">
      <alignment horizontal="center"/>
    </xf>
    <xf borderId="15" fillId="3" fontId="27" numFmtId="0" xfId="0" applyAlignment="1" applyBorder="1" applyFont="1">
      <alignment horizontal="left"/>
    </xf>
    <xf borderId="15" fillId="5" fontId="9" numFmtId="0" xfId="0" applyBorder="1" applyFont="1"/>
    <xf borderId="15" fillId="5" fontId="9" numFmtId="166" xfId="0" applyBorder="1" applyFont="1" applyNumberFormat="1"/>
    <xf borderId="15" fillId="5" fontId="9" numFmtId="3" xfId="0" applyBorder="1" applyFont="1" applyNumberFormat="1"/>
    <xf borderId="39" fillId="14" fontId="26" numFmtId="9" xfId="0" applyAlignment="1" applyBorder="1" applyFill="1" applyFont="1" applyNumberFormat="1">
      <alignment horizontal="center" shrinkToFit="0" wrapText="1"/>
    </xf>
    <xf borderId="28" fillId="6" fontId="22" numFmtId="0" xfId="0" applyAlignment="1" applyBorder="1" applyFont="1">
      <alignment horizontal="center"/>
    </xf>
    <xf borderId="39" fillId="15" fontId="26" numFmtId="9" xfId="0" applyAlignment="1" applyBorder="1" applyFill="1" applyFont="1" applyNumberFormat="1">
      <alignment horizontal="center" shrinkToFit="0" wrapText="1"/>
    </xf>
    <xf borderId="28" fillId="5" fontId="22" numFmtId="0" xfId="0" applyAlignment="1" applyBorder="1" applyFont="1">
      <alignment horizontal="center"/>
    </xf>
    <xf borderId="39" fillId="3" fontId="26" numFmtId="9" xfId="0" applyAlignment="1" applyBorder="1" applyFont="1" applyNumberFormat="1">
      <alignment horizontal="center" shrinkToFit="0" wrapText="1"/>
    </xf>
    <xf borderId="0" fillId="0" fontId="22" numFmtId="0" xfId="0" applyAlignment="1" applyFont="1">
      <alignment horizontal="center"/>
    </xf>
    <xf borderId="15" fillId="5" fontId="24" numFmtId="0" xfId="0" applyBorder="1" applyFont="1"/>
    <xf borderId="0" fillId="0" fontId="25" numFmtId="0" xfId="0" applyFont="1"/>
    <xf borderId="0" fillId="0" fontId="25" numFmtId="166" xfId="0" applyFont="1" applyNumberFormat="1"/>
    <xf borderId="0" fillId="0" fontId="25" numFmtId="3" xfId="0" applyFont="1" applyNumberFormat="1"/>
    <xf borderId="0" fillId="0" fontId="26" numFmtId="0" xfId="0" applyAlignment="1" applyFont="1">
      <alignment shrinkToFit="0" wrapText="1"/>
    </xf>
    <xf borderId="46" fillId="5" fontId="9" numFmtId="0" xfId="0" applyBorder="1" applyFont="1"/>
    <xf borderId="0" fillId="0" fontId="26" numFmtId="164" xfId="0" applyAlignment="1" applyFont="1" applyNumberFormat="1">
      <alignment horizontal="center" shrinkToFit="0" wrapText="1"/>
    </xf>
    <xf borderId="15" fillId="3" fontId="26" numFmtId="164" xfId="0" applyAlignment="1" applyBorder="1" applyFont="1" applyNumberFormat="1">
      <alignment horizontal="center" shrinkToFit="0" wrapText="1"/>
    </xf>
    <xf borderId="15" fillId="10" fontId="26" numFmtId="0" xfId="0" applyAlignment="1" applyBorder="1" applyFont="1">
      <alignment horizontal="center" shrinkToFit="0" wrapText="1"/>
    </xf>
    <xf borderId="15" fillId="7" fontId="26" numFmtId="9" xfId="0" applyAlignment="1" applyBorder="1" applyFont="1" applyNumberFormat="1">
      <alignment horizontal="center" shrinkToFit="0" wrapText="1"/>
    </xf>
    <xf borderId="15" fillId="3" fontId="26" numFmtId="165" xfId="0" applyAlignment="1" applyBorder="1" applyFont="1" applyNumberFormat="1">
      <alignment horizontal="center" shrinkToFit="0" wrapText="1"/>
    </xf>
    <xf borderId="15" fillId="8" fontId="26" numFmtId="9" xfId="0" applyAlignment="1" applyBorder="1" applyFont="1" applyNumberFormat="1">
      <alignment horizontal="center" shrinkToFit="0" wrapText="1"/>
    </xf>
    <xf borderId="13" fillId="0" fontId="2" numFmtId="0" xfId="0" applyBorder="1" applyFont="1"/>
    <xf borderId="15" fillId="12" fontId="26" numFmtId="9" xfId="0" applyAlignment="1" applyBorder="1" applyFont="1" applyNumberFormat="1">
      <alignment horizontal="center" shrinkToFit="0" wrapText="1"/>
    </xf>
    <xf borderId="15" fillId="9" fontId="26" numFmtId="9" xfId="0" applyAlignment="1" applyBorder="1" applyFont="1" applyNumberFormat="1">
      <alignment horizontal="center" shrinkToFit="0" wrapText="1"/>
    </xf>
    <xf borderId="15" fillId="5" fontId="25" numFmtId="0" xfId="0" applyAlignment="1" applyBorder="1" applyFont="1">
      <alignment horizontal="center"/>
    </xf>
    <xf borderId="15" fillId="14" fontId="26" numFmtId="9" xfId="0" applyAlignment="1" applyBorder="1" applyFont="1" applyNumberFormat="1">
      <alignment horizontal="center" shrinkToFit="0" wrapText="1"/>
    </xf>
    <xf borderId="15" fillId="15" fontId="26" numFmtId="9" xfId="0" applyAlignment="1" applyBorder="1" applyFont="1" applyNumberFormat="1">
      <alignment horizontal="center" shrinkToFit="0" wrapText="1"/>
    </xf>
    <xf borderId="10" fillId="0" fontId="9" numFmtId="0" xfId="0" applyBorder="1" applyFont="1"/>
    <xf borderId="15" fillId="3" fontId="26" numFmtId="9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Gantt Chart w % Comple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'Gantt Chart w % Complete'!$B$9:$B$26</c:f>
            </c:strRef>
          </c:cat>
          <c:val>
            <c:numRef>
              <c:f>'Gantt Chart w % Complete'!$D$9:$D$26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'Gantt Chart w % Complete'!$B$9:$B$26</c:f>
            </c:strRef>
          </c:cat>
          <c:val>
            <c:numRef>
              <c:f>'Gantt Chart w % Complete'!$G$9:$G$26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'Gantt Chart w % Complete'!$B$9:$B$26</c:f>
            </c:strRef>
          </c:cat>
          <c:val>
            <c:numRef>
              <c:f>'Gantt Chart w % Complete'!$H$9:$H$26</c:f>
            </c:numRef>
          </c:val>
        </c:ser>
        <c:overlap val="100"/>
        <c:axId val="783895627"/>
        <c:axId val="257174481"/>
      </c:barChart>
      <c:catAx>
        <c:axId val="783895627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/>
            </a:pPr>
          </a:p>
        </c:txPr>
        <c:crossAx val="257174481"/>
      </c:catAx>
      <c:valAx>
        <c:axId val="257174481"/>
        <c:scaling>
          <c:orientation val="minMax"/>
          <c:max val="28.0"/>
          <c:min val="1.0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Days into Project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783895627"/>
        <c:crosses val="max"/>
        <c:majorUnit val="3.0"/>
        <c:minorUnit val="1.0"/>
      </c:valAx>
      <c:spPr>
        <a:solidFill>
          <a:srgbClr val="FFFFFF"/>
        </a:solidFill>
      </c:spPr>
    </c:plotArea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'Basic Gantt Chart'!$B$9:$B$29</c:f>
            </c:strRef>
          </c:cat>
          <c:val>
            <c:numRef>
              <c:f>'Basic Gantt Chart'!$E$9:$E$29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Chart'!$B$9:$B$29</c:f>
            </c:strRef>
          </c:cat>
          <c:val>
            <c:numRef>
              <c:f>'Basic Gantt Chart'!$F$9:$F$29</c:f>
            </c:numRef>
          </c:val>
        </c:ser>
        <c:overlap val="100"/>
        <c:axId val="1944208432"/>
        <c:axId val="2130379040"/>
      </c:barChart>
      <c:catAx>
        <c:axId val="1944208432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/>
            </a:pPr>
          </a:p>
        </c:txPr>
        <c:crossAx val="2130379040"/>
      </c:catAx>
      <c:valAx>
        <c:axId val="2130379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944208432"/>
        <c:crosses val="max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0</xdr:colOff>
      <xdr:row>6</xdr:row>
      <xdr:rowOff>0</xdr:rowOff>
    </xdr:from>
    <xdr:ext cx="83915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0</xdr:colOff>
      <xdr:row>6</xdr:row>
      <xdr:rowOff>0</xdr:rowOff>
    </xdr:from>
    <xdr:ext cx="8391525" cy="5191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19" displayName="Table_1" id="1">
  <tableColumns count="1">
    <tableColumn name="Column1" id="1"/>
  </tableColumns>
  <tableStyleInfo name="Gantt Chart w % Comple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26.71"/>
    <col customWidth="1" hidden="1" min="3" max="5" width="12.29"/>
    <col customWidth="1" min="6" max="6" width="12.29"/>
    <col customWidth="1" hidden="1" min="7" max="8" width="12.29"/>
    <col customWidth="1" min="9" max="9" width="15.43"/>
    <col customWidth="1" hidden="1" min="10" max="10" width="10.86"/>
    <col customWidth="1" min="11" max="12" width="7.29"/>
    <col customWidth="1" min="13" max="14" width="3.71"/>
    <col customWidth="1" min="15" max="15" width="6.43"/>
    <col customWidth="1" min="16" max="34" width="4.57"/>
    <col customWidth="1" min="35" max="35" width="11.43"/>
    <col customWidth="1" min="36" max="36" width="7.29"/>
  </cols>
  <sheetData>
    <row r="1" ht="12.75" customHeight="1">
      <c r="A1" s="43"/>
      <c r="B1" s="43"/>
      <c r="C1" s="43"/>
      <c r="D1" s="44"/>
      <c r="E1" s="44"/>
      <c r="F1" s="44"/>
      <c r="G1" s="44"/>
      <c r="H1" s="44"/>
      <c r="I1" s="44"/>
      <c r="J1" s="44"/>
      <c r="K1" s="43"/>
      <c r="L1" s="43"/>
      <c r="M1" s="43"/>
      <c r="N1" s="43"/>
      <c r="O1" s="44"/>
      <c r="P1" s="43"/>
      <c r="Q1" s="43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</row>
    <row r="2" ht="15.75" customHeight="1">
      <c r="A2" s="43"/>
      <c r="B2" s="43"/>
      <c r="C2" s="43"/>
      <c r="D2" s="44"/>
      <c r="E2" s="44"/>
      <c r="F2" s="44"/>
      <c r="G2" s="44"/>
      <c r="H2" s="44"/>
      <c r="I2" s="44"/>
      <c r="J2" s="44"/>
      <c r="K2" s="43"/>
      <c r="L2" s="43"/>
      <c r="M2" s="43"/>
      <c r="N2" s="43"/>
      <c r="O2" s="44"/>
      <c r="P2" s="43"/>
      <c r="Q2" s="43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</row>
    <row r="3" ht="15.75" customHeight="1">
      <c r="A3" s="45"/>
      <c r="B3" s="46"/>
      <c r="C3" s="48"/>
      <c r="D3" s="48"/>
      <c r="E3" s="48"/>
      <c r="F3" s="48"/>
      <c r="G3" s="50"/>
      <c r="H3" s="50"/>
      <c r="I3" s="50"/>
      <c r="J3" s="52"/>
      <c r="K3" s="52"/>
      <c r="L3" s="52"/>
      <c r="M3" s="54"/>
      <c r="N3" s="54"/>
      <c r="O3" s="54"/>
      <c r="P3" s="54"/>
      <c r="Q3" s="54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8"/>
      <c r="AJ3" s="58"/>
    </row>
    <row r="4" ht="15.75" customHeight="1">
      <c r="A4" s="60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</row>
    <row r="5" ht="15.75" customHeight="1">
      <c r="A5" s="62"/>
      <c r="B5" s="63"/>
      <c r="C5" s="63"/>
      <c r="D5" s="64"/>
      <c r="E5" s="64"/>
      <c r="F5" s="63"/>
      <c r="G5" s="63"/>
      <c r="H5" s="63"/>
      <c r="I5" s="63"/>
      <c r="J5" s="63"/>
      <c r="K5" s="43"/>
      <c r="L5" s="43"/>
      <c r="M5" s="43"/>
      <c r="N5" s="43"/>
      <c r="O5" s="43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</row>
    <row r="6" ht="15.75" customHeight="1">
      <c r="A6" s="14"/>
      <c r="B6" s="15" t="s">
        <v>0</v>
      </c>
      <c r="C6" s="15" t="s">
        <v>17</v>
      </c>
      <c r="D6" s="16" t="s">
        <v>18</v>
      </c>
      <c r="E6" s="15" t="s">
        <v>19</v>
      </c>
      <c r="F6" s="16" t="s">
        <v>20</v>
      </c>
      <c r="G6" s="16" t="s">
        <v>21</v>
      </c>
      <c r="H6" s="16" t="s">
        <v>22</v>
      </c>
      <c r="I6" s="15" t="s">
        <v>2</v>
      </c>
      <c r="J6" s="68" t="s">
        <v>25</v>
      </c>
      <c r="K6" s="70"/>
      <c r="L6" s="72"/>
      <c r="M6" s="72"/>
      <c r="N6" s="72"/>
      <c r="O6" s="74"/>
      <c r="P6" s="75" t="s">
        <v>26</v>
      </c>
      <c r="Q6" s="72"/>
      <c r="R6" s="72"/>
      <c r="S6" s="72"/>
      <c r="T6" s="74"/>
      <c r="U6" s="76" t="s">
        <v>27</v>
      </c>
      <c r="V6" s="72"/>
      <c r="W6" s="72"/>
      <c r="X6" s="72"/>
      <c r="Y6" s="74"/>
      <c r="Z6" s="75" t="s">
        <v>28</v>
      </c>
      <c r="AA6" s="72"/>
      <c r="AB6" s="72"/>
      <c r="AC6" s="72"/>
      <c r="AD6" s="74"/>
      <c r="AE6" s="76" t="s">
        <v>29</v>
      </c>
      <c r="AF6" s="72"/>
      <c r="AG6" s="72"/>
      <c r="AH6" s="72"/>
      <c r="AI6" s="74"/>
      <c r="AJ6" s="77"/>
    </row>
    <row r="7" ht="15.75" customHeight="1">
      <c r="A7" s="17"/>
      <c r="B7" s="18"/>
      <c r="C7" s="18"/>
      <c r="D7" s="18"/>
      <c r="E7" s="18"/>
      <c r="F7" s="18"/>
      <c r="G7" s="18"/>
      <c r="H7" s="18"/>
      <c r="I7" s="18"/>
      <c r="J7" s="80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</row>
    <row r="8" ht="15.75" customHeight="1">
      <c r="A8" s="19" t="s">
        <v>23</v>
      </c>
      <c r="B8" s="20"/>
      <c r="C8" s="20"/>
      <c r="D8" s="20"/>
      <c r="E8" s="20"/>
      <c r="F8" s="20"/>
      <c r="G8" s="20"/>
      <c r="H8" s="20"/>
      <c r="I8" s="20"/>
      <c r="J8" s="82"/>
      <c r="K8" s="44"/>
      <c r="L8" s="83"/>
      <c r="M8" s="85"/>
      <c r="N8" s="85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</row>
    <row r="9" ht="15.75" customHeight="1">
      <c r="A9" s="21"/>
      <c r="B9" s="22" t="s">
        <v>3</v>
      </c>
      <c r="C9" s="23">
        <v>43374.0</v>
      </c>
      <c r="D9" s="24">
        <f t="shared" ref="D9:D14" si="1">DAY(C9)</f>
        <v>1</v>
      </c>
      <c r="E9" s="23">
        <f>C9+3</f>
        <v>43377</v>
      </c>
      <c r="F9" s="24">
        <f>IF(E9="","",SUM(G9:H9))</f>
        <v>3</v>
      </c>
      <c r="G9" s="25">
        <f t="shared" ref="G9:G15" si="2">IF(((E9)=""),"",(J9)*(E9-C9))</f>
        <v>0</v>
      </c>
      <c r="H9" s="24">
        <f t="shared" ref="H9:H15" si="3">IF(G9="","",(E9-C9)-G9)</f>
        <v>3</v>
      </c>
      <c r="I9" s="26" t="s">
        <v>14</v>
      </c>
      <c r="J9" s="93">
        <v>0.0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</row>
    <row r="10" ht="15.75" customHeight="1">
      <c r="A10" s="27"/>
      <c r="B10" s="28" t="s">
        <v>5</v>
      </c>
      <c r="C10" s="11">
        <f t="shared" ref="C10:C12" si="4">E9-1</f>
        <v>43376</v>
      </c>
      <c r="D10" s="12">
        <f t="shared" si="1"/>
        <v>3</v>
      </c>
      <c r="E10" s="11">
        <f t="shared" ref="E10:E11" si="5">C10+4</f>
        <v>43380</v>
      </c>
      <c r="F10" s="12">
        <f t="shared" ref="F10:F15" si="6">IF(ISBLANK(C10),"", (E10-C10))</f>
        <v>4</v>
      </c>
      <c r="G10" s="13">
        <f t="shared" si="2"/>
        <v>0</v>
      </c>
      <c r="H10" s="12">
        <f t="shared" si="3"/>
        <v>4</v>
      </c>
      <c r="I10" s="29" t="s">
        <v>15</v>
      </c>
      <c r="J10" s="97">
        <v>0.0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</row>
    <row r="11" ht="15.75" customHeight="1">
      <c r="A11" s="27"/>
      <c r="B11" s="28" t="s">
        <v>7</v>
      </c>
      <c r="C11" s="11">
        <f t="shared" si="4"/>
        <v>43379</v>
      </c>
      <c r="D11" s="12">
        <f t="shared" si="1"/>
        <v>6</v>
      </c>
      <c r="E11" s="11">
        <f t="shared" si="5"/>
        <v>43383</v>
      </c>
      <c r="F11" s="12">
        <f t="shared" si="6"/>
        <v>4</v>
      </c>
      <c r="G11" s="13">
        <f t="shared" si="2"/>
        <v>0</v>
      </c>
      <c r="H11" s="12">
        <f t="shared" si="3"/>
        <v>4</v>
      </c>
      <c r="I11" s="29" t="s">
        <v>8</v>
      </c>
      <c r="J11" s="93">
        <v>0.0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</row>
    <row r="12" ht="15.75" customHeight="1">
      <c r="A12" s="27"/>
      <c r="B12" s="28" t="s">
        <v>9</v>
      </c>
      <c r="C12" s="11">
        <f t="shared" si="4"/>
        <v>43382</v>
      </c>
      <c r="D12" s="12">
        <f t="shared" si="1"/>
        <v>9</v>
      </c>
      <c r="E12" s="11">
        <f>C12+11</f>
        <v>43393</v>
      </c>
      <c r="F12" s="12">
        <f t="shared" si="6"/>
        <v>11</v>
      </c>
      <c r="G12" s="13">
        <f t="shared" si="2"/>
        <v>0</v>
      </c>
      <c r="H12" s="12">
        <f t="shared" si="3"/>
        <v>11</v>
      </c>
      <c r="I12" s="29" t="s">
        <v>10</v>
      </c>
      <c r="J12" s="104">
        <v>0.0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</row>
    <row r="13" ht="15.75" customHeight="1">
      <c r="A13" s="27"/>
      <c r="B13" s="28" t="s">
        <v>11</v>
      </c>
      <c r="C13" s="30">
        <v>43388.0</v>
      </c>
      <c r="D13" s="12">
        <f t="shared" si="1"/>
        <v>15</v>
      </c>
      <c r="E13" s="11">
        <f>C13+5</f>
        <v>43393</v>
      </c>
      <c r="F13" s="12">
        <f t="shared" si="6"/>
        <v>5</v>
      </c>
      <c r="G13" s="13">
        <f t="shared" si="2"/>
        <v>0</v>
      </c>
      <c r="H13" s="12">
        <f t="shared" si="3"/>
        <v>5</v>
      </c>
      <c r="I13" s="29" t="s">
        <v>16</v>
      </c>
      <c r="J13" s="104">
        <v>0.0</v>
      </c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</row>
    <row r="14" ht="15.75" customHeight="1">
      <c r="A14" s="31"/>
      <c r="B14" s="32" t="s">
        <v>13</v>
      </c>
      <c r="C14" s="33">
        <v>43391.0</v>
      </c>
      <c r="D14" s="34">
        <f t="shared" si="1"/>
        <v>18</v>
      </c>
      <c r="E14" s="35">
        <f>C14+6</f>
        <v>43397</v>
      </c>
      <c r="F14" s="34">
        <f t="shared" si="6"/>
        <v>6</v>
      </c>
      <c r="G14" s="36">
        <f t="shared" si="2"/>
        <v>0</v>
      </c>
      <c r="H14" s="34">
        <f t="shared" si="3"/>
        <v>6</v>
      </c>
      <c r="I14" s="37" t="s">
        <v>10</v>
      </c>
      <c r="J14" s="108">
        <v>0.0</v>
      </c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</row>
    <row r="15" ht="15.75" customHeight="1">
      <c r="A15" s="27"/>
      <c r="B15" s="110"/>
      <c r="C15" s="111"/>
      <c r="D15" s="112"/>
      <c r="E15" s="111"/>
      <c r="F15" s="112" t="str">
        <f t="shared" si="6"/>
        <v/>
      </c>
      <c r="G15" s="13" t="str">
        <f t="shared" si="2"/>
        <v/>
      </c>
      <c r="H15" s="112" t="str">
        <f t="shared" si="3"/>
        <v/>
      </c>
      <c r="I15" s="114"/>
      <c r="J15" s="115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</row>
    <row r="16" ht="15.75" customHeight="1">
      <c r="A16" s="116"/>
      <c r="B16" s="117"/>
      <c r="C16" s="117"/>
      <c r="D16" s="117"/>
      <c r="E16" s="117"/>
      <c r="F16" s="117"/>
      <c r="G16" s="117"/>
      <c r="H16" s="117"/>
      <c r="I16" s="117"/>
      <c r="J16" s="117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ht="15.75" customHeight="1">
      <c r="A17" s="64"/>
      <c r="B17" s="114"/>
      <c r="C17" s="119"/>
      <c r="D17" s="112"/>
      <c r="E17" s="119"/>
      <c r="F17" s="112"/>
      <c r="G17" s="13"/>
      <c r="H17" s="112"/>
      <c r="I17" s="114"/>
      <c r="J17" s="120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</row>
    <row r="18" ht="15.75" customHeight="1">
      <c r="A18" s="64"/>
      <c r="B18" s="114"/>
      <c r="C18" s="119"/>
      <c r="D18" s="112"/>
      <c r="E18" s="119"/>
      <c r="F18" s="112"/>
      <c r="G18" s="13"/>
      <c r="H18" s="112"/>
      <c r="I18" s="114"/>
      <c r="J18" s="120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</row>
    <row r="19" ht="15.75" customHeight="1">
      <c r="A19" s="64"/>
      <c r="B19" s="114"/>
      <c r="C19" s="119"/>
      <c r="D19" s="112"/>
      <c r="E19" s="119"/>
      <c r="F19" s="112"/>
      <c r="G19" s="13"/>
      <c r="H19" s="112"/>
      <c r="I19" s="123"/>
      <c r="J19" s="120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</row>
    <row r="20" ht="15.75" customHeight="1">
      <c r="A20" s="64"/>
      <c r="B20" s="114"/>
      <c r="C20" s="119"/>
      <c r="D20" s="112"/>
      <c r="E20" s="119"/>
      <c r="F20" s="112"/>
      <c r="G20" s="13"/>
      <c r="H20" s="112"/>
      <c r="I20" s="114"/>
      <c r="J20" s="120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</row>
    <row r="21" ht="15.75" customHeight="1">
      <c r="A21" s="64"/>
      <c r="B21" s="114"/>
      <c r="C21" s="119"/>
      <c r="D21" s="112"/>
      <c r="E21" s="119"/>
      <c r="F21" s="112"/>
      <c r="G21" s="13"/>
      <c r="H21" s="112"/>
      <c r="I21" s="114"/>
      <c r="J21" s="120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</row>
    <row r="22" ht="15.75" customHeight="1">
      <c r="A22" s="116"/>
      <c r="B22" s="117"/>
      <c r="C22" s="117"/>
      <c r="D22" s="117"/>
      <c r="E22" s="117"/>
      <c r="F22" s="117"/>
      <c r="G22" s="117"/>
      <c r="H22" s="117"/>
      <c r="I22" s="117"/>
      <c r="J22" s="117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</row>
    <row r="23" ht="15.75" customHeight="1">
      <c r="A23" s="64"/>
      <c r="B23" s="114"/>
      <c r="C23" s="119"/>
      <c r="D23" s="112"/>
      <c r="E23" s="119"/>
      <c r="F23" s="112"/>
      <c r="G23" s="13"/>
      <c r="H23" s="112"/>
      <c r="I23" s="114"/>
      <c r="J23" s="120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</row>
    <row r="24" ht="15.75" customHeight="1">
      <c r="A24" s="64"/>
      <c r="B24" s="114"/>
      <c r="C24" s="119"/>
      <c r="D24" s="112"/>
      <c r="E24" s="119"/>
      <c r="F24" s="112"/>
      <c r="G24" s="13"/>
      <c r="H24" s="112"/>
      <c r="I24" s="114"/>
      <c r="J24" s="120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</row>
    <row r="25" ht="15.75" customHeight="1">
      <c r="A25" s="64"/>
      <c r="B25" s="114"/>
      <c r="C25" s="119"/>
      <c r="D25" s="112"/>
      <c r="E25" s="119"/>
      <c r="F25" s="112"/>
      <c r="G25" s="13"/>
      <c r="H25" s="112"/>
      <c r="I25" s="114"/>
      <c r="J25" s="120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</row>
    <row r="26" ht="15.75" customHeight="1">
      <c r="A26" s="64"/>
      <c r="B26" s="114"/>
      <c r="C26" s="119"/>
      <c r="D26" s="112"/>
      <c r="E26" s="119"/>
      <c r="F26" s="112"/>
      <c r="G26" s="13"/>
      <c r="H26" s="112"/>
      <c r="I26" s="114"/>
      <c r="J26" s="120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ht="15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ht="15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ht="15.75" customHeight="1">
      <c r="A34" s="14"/>
      <c r="B34" s="15" t="s">
        <v>0</v>
      </c>
      <c r="C34" s="15" t="s">
        <v>17</v>
      </c>
      <c r="D34" s="15" t="s">
        <v>19</v>
      </c>
      <c r="E34" s="16" t="s">
        <v>20</v>
      </c>
      <c r="F34" s="8"/>
      <c r="G34" s="16"/>
      <c r="H34" s="15"/>
      <c r="J34" s="68"/>
      <c r="K34" s="70"/>
      <c r="L34" s="72"/>
      <c r="M34" s="72"/>
      <c r="N34" s="72"/>
      <c r="O34" s="7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</row>
    <row r="35" ht="15.75" customHeight="1">
      <c r="A35" s="17"/>
      <c r="B35" s="18"/>
      <c r="C35" s="18"/>
      <c r="D35" s="18"/>
      <c r="E35" s="18"/>
      <c r="F35" s="8"/>
      <c r="G35" s="18"/>
      <c r="H35" s="18"/>
      <c r="J35" s="80"/>
      <c r="K35" s="77"/>
      <c r="L35" s="77"/>
      <c r="M35" s="77"/>
      <c r="N35" s="77"/>
      <c r="O35" s="77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</row>
    <row r="36" ht="15.75" customHeight="1">
      <c r="A36" s="19" t="s">
        <v>23</v>
      </c>
      <c r="B36" s="20"/>
      <c r="C36" s="20"/>
      <c r="D36" s="20"/>
      <c r="E36" s="20"/>
      <c r="G36" s="20"/>
      <c r="H36" s="20"/>
      <c r="J36" s="82"/>
      <c r="K36" s="44"/>
      <c r="L36" s="83"/>
      <c r="M36" s="85"/>
      <c r="N36" s="85"/>
      <c r="O36" s="4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</row>
    <row r="37" ht="15.75" customHeight="1">
      <c r="A37" s="64"/>
      <c r="B37" s="28" t="s">
        <v>3</v>
      </c>
      <c r="C37" s="11">
        <v>43374.0</v>
      </c>
      <c r="D37" s="11">
        <f>C37+3</f>
        <v>43377</v>
      </c>
      <c r="E37" s="12">
        <f>IF(D37="","",SUM(F37:G37))</f>
        <v>0</v>
      </c>
      <c r="G37" s="12"/>
      <c r="H37" s="28"/>
      <c r="J37" s="93"/>
      <c r="K37" s="44"/>
      <c r="L37" s="44"/>
      <c r="M37" s="44"/>
      <c r="N37" s="44"/>
      <c r="O37" s="4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</row>
    <row r="38" ht="15.75" customHeight="1">
      <c r="A38" s="64"/>
      <c r="B38" s="28" t="s">
        <v>5</v>
      </c>
      <c r="C38" s="11">
        <f t="shared" ref="C38:C40" si="7">D37-1</f>
        <v>43376</v>
      </c>
      <c r="D38" s="11">
        <f t="shared" ref="D38:D39" si="8">C38+4</f>
        <v>43380</v>
      </c>
      <c r="E38" s="12">
        <f t="shared" ref="E38:E44" si="9">IF(ISBLANK(C38),"", (D38-C38))</f>
        <v>4</v>
      </c>
      <c r="G38" s="12"/>
      <c r="H38" s="28"/>
      <c r="J38" s="97"/>
      <c r="K38" s="44"/>
      <c r="L38" s="44"/>
      <c r="M38" s="44"/>
      <c r="N38" s="44"/>
      <c r="O38" s="4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</row>
    <row r="39" ht="15.75" customHeight="1">
      <c r="A39" s="64"/>
      <c r="B39" s="28" t="s">
        <v>7</v>
      </c>
      <c r="C39" s="11">
        <f t="shared" si="7"/>
        <v>43379</v>
      </c>
      <c r="D39" s="11">
        <f t="shared" si="8"/>
        <v>43383</v>
      </c>
      <c r="E39" s="12">
        <f t="shared" si="9"/>
        <v>4</v>
      </c>
      <c r="G39" s="12"/>
      <c r="H39" s="28"/>
      <c r="J39" s="93"/>
      <c r="K39" s="44"/>
      <c r="L39" s="44"/>
      <c r="M39" s="44"/>
      <c r="N39" s="44"/>
      <c r="O39" s="4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</row>
    <row r="40" ht="15.75" customHeight="1">
      <c r="A40" s="64"/>
      <c r="B40" s="28" t="s">
        <v>9</v>
      </c>
      <c r="C40" s="11">
        <f t="shared" si="7"/>
        <v>43382</v>
      </c>
      <c r="D40" s="11">
        <f>C40+11</f>
        <v>43393</v>
      </c>
      <c r="E40" s="12">
        <f t="shared" si="9"/>
        <v>11</v>
      </c>
      <c r="G40" s="12"/>
      <c r="H40" s="28"/>
      <c r="J40" s="10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</row>
    <row r="41" ht="15.75" customHeight="1">
      <c r="A41" s="64"/>
      <c r="B41" s="28" t="s">
        <v>11</v>
      </c>
      <c r="C41" s="30">
        <v>43386.0</v>
      </c>
      <c r="D41" s="11">
        <f>C41+2</f>
        <v>43388</v>
      </c>
      <c r="E41" s="12">
        <f t="shared" si="9"/>
        <v>2</v>
      </c>
      <c r="G41" s="12"/>
      <c r="H41" s="28"/>
      <c r="J41" s="10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</row>
    <row r="42" ht="15.75" customHeight="1">
      <c r="A42" s="64"/>
      <c r="B42" s="28" t="s">
        <v>68</v>
      </c>
      <c r="C42" s="30">
        <v>43387.0</v>
      </c>
      <c r="D42" s="11">
        <f>C42+4</f>
        <v>43391</v>
      </c>
      <c r="E42" s="12">
        <f t="shared" si="9"/>
        <v>4</v>
      </c>
      <c r="G42" s="12"/>
      <c r="H42" s="28"/>
      <c r="J42" s="10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</row>
    <row r="43" ht="15.75" customHeight="1">
      <c r="A43" s="64"/>
      <c r="B43" s="28" t="s">
        <v>70</v>
      </c>
      <c r="C43" s="30">
        <v>43390.0</v>
      </c>
      <c r="D43" s="11">
        <v>43393.0</v>
      </c>
      <c r="E43" s="12">
        <f t="shared" si="9"/>
        <v>3</v>
      </c>
      <c r="G43" s="12"/>
      <c r="H43" s="28"/>
      <c r="J43" s="10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</row>
    <row r="44" ht="15.75" customHeight="1">
      <c r="A44" s="149"/>
      <c r="B44" s="32" t="s">
        <v>13</v>
      </c>
      <c r="C44" s="33">
        <v>43391.0</v>
      </c>
      <c r="D44" s="35">
        <f>C44+6</f>
        <v>43397</v>
      </c>
      <c r="E44" s="34">
        <f t="shared" si="9"/>
        <v>6</v>
      </c>
      <c r="G44" s="34"/>
      <c r="H44" s="32"/>
      <c r="J44" s="108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</row>
  </sheetData>
  <mergeCells count="24">
    <mergeCell ref="H34:H35"/>
    <mergeCell ref="J34:J35"/>
    <mergeCell ref="G34:G35"/>
    <mergeCell ref="C34:C35"/>
    <mergeCell ref="A34:A35"/>
    <mergeCell ref="B34:B35"/>
    <mergeCell ref="D34:D35"/>
    <mergeCell ref="E34:E35"/>
    <mergeCell ref="K34:O34"/>
    <mergeCell ref="A6:A7"/>
    <mergeCell ref="B6:B7"/>
    <mergeCell ref="G6:G7"/>
    <mergeCell ref="H6:H7"/>
    <mergeCell ref="AE6:AI6"/>
    <mergeCell ref="Z6:AD6"/>
    <mergeCell ref="F6:F7"/>
    <mergeCell ref="E6:E7"/>
    <mergeCell ref="U6:Y6"/>
    <mergeCell ref="K6:O6"/>
    <mergeCell ref="P6:T6"/>
    <mergeCell ref="I6:I7"/>
    <mergeCell ref="J6:J7"/>
    <mergeCell ref="C6:C7"/>
    <mergeCell ref="D6:D7"/>
  </mergeCells>
  <conditionalFormatting sqref="J9:J15 J17:J21 J23:J26 J37:J44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2 C14:C15 E9:E15 E17:E21 C23:C26 E23:E26 C37:D40 D41:D43 C44:D44">
      <formula1>OR(NOT(ISERROR(DATEVALUE(C9))), AND(ISNUMBER(C9), LEFT(CELL("format", C9))="D"))</formula1>
    </dataValidation>
  </dataValidations>
  <printOptions/>
  <pageMargins bottom="0.75" footer="0.0" header="0.0" left="0.7" right="0.7" top="0.75"/>
  <pageSetup orientation="portrait"/>
  <headerFooter>
    <oddHeader/>
  </headerFoo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4" width="10.14"/>
    <col customWidth="1" min="5" max="7" width="12.29"/>
    <col customWidth="1" min="8" max="67" width="4.43"/>
  </cols>
  <sheetData>
    <row r="1" ht="15.75" customHeight="1">
      <c r="A1" s="40"/>
      <c r="B1" s="40"/>
      <c r="C1" s="40"/>
      <c r="D1" s="40"/>
      <c r="E1" s="41"/>
      <c r="F1" s="41"/>
      <c r="G1" s="41"/>
      <c r="H1" s="40"/>
      <c r="I1" s="40"/>
      <c r="J1" s="40"/>
      <c r="K1" s="40"/>
      <c r="L1" s="41"/>
      <c r="M1" s="40"/>
      <c r="N1" s="40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</row>
    <row r="2" ht="15.75" customHeight="1">
      <c r="A2" s="42"/>
      <c r="B2" s="40"/>
      <c r="C2" s="40"/>
      <c r="D2" s="40"/>
      <c r="E2" s="41"/>
      <c r="F2" s="41"/>
      <c r="G2" s="41"/>
      <c r="H2" s="40"/>
      <c r="I2" s="40"/>
      <c r="J2" s="40"/>
      <c r="K2" s="40"/>
      <c r="L2" s="41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</row>
    <row r="3" ht="15.75" customHeight="1">
      <c r="A3" s="47" t="s">
        <v>24</v>
      </c>
      <c r="B3" s="49"/>
      <c r="C3" s="49"/>
      <c r="D3" s="49"/>
      <c r="E3" s="49"/>
      <c r="F3" s="49"/>
      <c r="G3" s="51"/>
      <c r="H3" s="53"/>
      <c r="I3" s="55"/>
      <c r="J3" s="55"/>
      <c r="K3" s="55"/>
      <c r="L3" s="55"/>
      <c r="M3" s="55"/>
      <c r="N3" s="55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3"/>
      <c r="AG3" s="53"/>
      <c r="AH3" s="53"/>
      <c r="AI3" s="53"/>
      <c r="AJ3" s="53"/>
      <c r="AK3" s="53"/>
      <c r="AL3" s="53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</row>
    <row r="4" ht="15.75" customHeight="1">
      <c r="A4" s="61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</row>
    <row r="5" ht="15.75" customHeight="1">
      <c r="A5" s="42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</row>
    <row r="6" ht="15.75" customHeight="1">
      <c r="A6" s="65"/>
      <c r="B6" s="65" t="s">
        <v>0</v>
      </c>
      <c r="C6" s="65" t="s">
        <v>17</v>
      </c>
      <c r="D6" s="65" t="s">
        <v>19</v>
      </c>
      <c r="E6" s="65" t="s">
        <v>20</v>
      </c>
      <c r="F6" s="65" t="s">
        <v>2</v>
      </c>
      <c r="G6" s="66" t="s">
        <v>25</v>
      </c>
      <c r="H6" s="67" t="s">
        <v>26</v>
      </c>
      <c r="I6" s="69"/>
      <c r="J6" s="69"/>
      <c r="K6" s="69"/>
      <c r="L6" s="71"/>
      <c r="M6" s="73" t="s">
        <v>27</v>
      </c>
      <c r="N6" s="69"/>
      <c r="O6" s="69"/>
      <c r="P6" s="69"/>
      <c r="Q6" s="71"/>
      <c r="R6" s="67" t="s">
        <v>28</v>
      </c>
      <c r="S6" s="69"/>
      <c r="T6" s="69"/>
      <c r="U6" s="69"/>
      <c r="V6" s="71"/>
      <c r="W6" s="73" t="s">
        <v>29</v>
      </c>
      <c r="X6" s="69"/>
      <c r="Y6" s="69"/>
      <c r="Z6" s="69"/>
      <c r="AA6" s="71"/>
      <c r="AB6" s="67" t="s">
        <v>30</v>
      </c>
      <c r="AC6" s="69"/>
      <c r="AD6" s="69"/>
      <c r="AE6" s="69"/>
      <c r="AF6" s="71"/>
      <c r="AG6" s="73" t="s">
        <v>31</v>
      </c>
      <c r="AH6" s="69"/>
      <c r="AI6" s="69"/>
      <c r="AJ6" s="69"/>
      <c r="AK6" s="71"/>
      <c r="AL6" s="67" t="s">
        <v>32</v>
      </c>
      <c r="AM6" s="69"/>
      <c r="AN6" s="69"/>
      <c r="AO6" s="69"/>
      <c r="AP6" s="71"/>
      <c r="AQ6" s="73" t="s">
        <v>33</v>
      </c>
      <c r="AR6" s="69"/>
      <c r="AS6" s="69"/>
      <c r="AT6" s="69"/>
      <c r="AU6" s="71"/>
      <c r="AV6" s="67" t="s">
        <v>34</v>
      </c>
      <c r="AW6" s="69"/>
      <c r="AX6" s="69"/>
      <c r="AY6" s="69"/>
      <c r="AZ6" s="71"/>
      <c r="BA6" s="73" t="s">
        <v>35</v>
      </c>
      <c r="BB6" s="69"/>
      <c r="BC6" s="69"/>
      <c r="BD6" s="69"/>
      <c r="BE6" s="71"/>
      <c r="BF6" s="67" t="s">
        <v>36</v>
      </c>
      <c r="BG6" s="69"/>
      <c r="BH6" s="69"/>
      <c r="BI6" s="69"/>
      <c r="BJ6" s="71"/>
      <c r="BK6" s="73" t="s">
        <v>37</v>
      </c>
      <c r="BL6" s="69"/>
      <c r="BM6" s="69"/>
      <c r="BN6" s="69"/>
      <c r="BO6" s="71"/>
    </row>
    <row r="7" ht="15.75" customHeight="1">
      <c r="A7" s="18"/>
      <c r="B7" s="18"/>
      <c r="C7" s="18"/>
      <c r="D7" s="18"/>
      <c r="E7" s="18"/>
      <c r="F7" s="18"/>
      <c r="G7" s="78"/>
      <c r="H7" s="79" t="s">
        <v>38</v>
      </c>
      <c r="I7" s="79" t="s">
        <v>39</v>
      </c>
      <c r="J7" s="79" t="s">
        <v>40</v>
      </c>
      <c r="K7" s="79" t="s">
        <v>41</v>
      </c>
      <c r="L7" s="79" t="s">
        <v>42</v>
      </c>
      <c r="M7" s="81" t="s">
        <v>38</v>
      </c>
      <c r="N7" s="81" t="s">
        <v>39</v>
      </c>
      <c r="O7" s="81" t="s">
        <v>40</v>
      </c>
      <c r="P7" s="81" t="s">
        <v>41</v>
      </c>
      <c r="Q7" s="81" t="s">
        <v>42</v>
      </c>
      <c r="R7" s="79" t="s">
        <v>38</v>
      </c>
      <c r="S7" s="79" t="s">
        <v>39</v>
      </c>
      <c r="T7" s="79" t="s">
        <v>40</v>
      </c>
      <c r="U7" s="79" t="s">
        <v>41</v>
      </c>
      <c r="V7" s="79" t="s">
        <v>42</v>
      </c>
      <c r="W7" s="81" t="s">
        <v>38</v>
      </c>
      <c r="X7" s="81" t="s">
        <v>39</v>
      </c>
      <c r="Y7" s="81" t="s">
        <v>40</v>
      </c>
      <c r="Z7" s="81" t="s">
        <v>41</v>
      </c>
      <c r="AA7" s="81" t="s">
        <v>42</v>
      </c>
      <c r="AB7" s="79" t="s">
        <v>38</v>
      </c>
      <c r="AC7" s="79" t="s">
        <v>39</v>
      </c>
      <c r="AD7" s="79" t="s">
        <v>40</v>
      </c>
      <c r="AE7" s="79" t="s">
        <v>41</v>
      </c>
      <c r="AF7" s="79" t="s">
        <v>42</v>
      </c>
      <c r="AG7" s="81" t="s">
        <v>38</v>
      </c>
      <c r="AH7" s="81" t="s">
        <v>39</v>
      </c>
      <c r="AI7" s="81" t="s">
        <v>40</v>
      </c>
      <c r="AJ7" s="81" t="s">
        <v>41</v>
      </c>
      <c r="AK7" s="81" t="s">
        <v>42</v>
      </c>
      <c r="AL7" s="79" t="s">
        <v>38</v>
      </c>
      <c r="AM7" s="79" t="s">
        <v>39</v>
      </c>
      <c r="AN7" s="79" t="s">
        <v>40</v>
      </c>
      <c r="AO7" s="79" t="s">
        <v>41</v>
      </c>
      <c r="AP7" s="79" t="s">
        <v>42</v>
      </c>
      <c r="AQ7" s="81" t="s">
        <v>38</v>
      </c>
      <c r="AR7" s="81" t="s">
        <v>39</v>
      </c>
      <c r="AS7" s="81" t="s">
        <v>40</v>
      </c>
      <c r="AT7" s="81" t="s">
        <v>41</v>
      </c>
      <c r="AU7" s="81" t="s">
        <v>42</v>
      </c>
      <c r="AV7" s="79" t="s">
        <v>38</v>
      </c>
      <c r="AW7" s="79" t="s">
        <v>39</v>
      </c>
      <c r="AX7" s="79" t="s">
        <v>40</v>
      </c>
      <c r="AY7" s="79" t="s">
        <v>41</v>
      </c>
      <c r="AZ7" s="79" t="s">
        <v>42</v>
      </c>
      <c r="BA7" s="81" t="s">
        <v>38</v>
      </c>
      <c r="BB7" s="81" t="s">
        <v>39</v>
      </c>
      <c r="BC7" s="81" t="s">
        <v>40</v>
      </c>
      <c r="BD7" s="81" t="s">
        <v>41</v>
      </c>
      <c r="BE7" s="81" t="s">
        <v>42</v>
      </c>
      <c r="BF7" s="79" t="s">
        <v>38</v>
      </c>
      <c r="BG7" s="79" t="s">
        <v>39</v>
      </c>
      <c r="BH7" s="79" t="s">
        <v>40</v>
      </c>
      <c r="BI7" s="79" t="s">
        <v>41</v>
      </c>
      <c r="BJ7" s="79" t="s">
        <v>42</v>
      </c>
      <c r="BK7" s="81" t="s">
        <v>38</v>
      </c>
      <c r="BL7" s="81" t="s">
        <v>39</v>
      </c>
      <c r="BM7" s="81" t="s">
        <v>40</v>
      </c>
      <c r="BN7" s="81" t="s">
        <v>41</v>
      </c>
      <c r="BO7" s="81" t="s">
        <v>42</v>
      </c>
    </row>
    <row r="8" ht="15.75" customHeight="1">
      <c r="A8" s="84" t="s">
        <v>43</v>
      </c>
      <c r="B8" s="86"/>
      <c r="C8" s="87"/>
      <c r="D8" s="88"/>
      <c r="E8" s="88"/>
      <c r="F8" s="88"/>
      <c r="G8" s="89"/>
      <c r="H8" s="90"/>
      <c r="I8" s="91"/>
      <c r="J8" s="92"/>
      <c r="K8" s="92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</row>
    <row r="9" ht="15.75" customHeight="1">
      <c r="B9" s="94" t="s">
        <v>44</v>
      </c>
      <c r="C9" s="95">
        <v>43105.0</v>
      </c>
      <c r="D9" s="95">
        <v>43108.0</v>
      </c>
      <c r="E9" s="96">
        <f t="shared" ref="E9:E14" si="1">DAYS360(C9,D9)</f>
        <v>3</v>
      </c>
      <c r="F9" s="94" t="s">
        <v>45</v>
      </c>
      <c r="G9" s="98">
        <v>1.0</v>
      </c>
      <c r="H9" s="99"/>
      <c r="I9" s="100"/>
      <c r="J9" s="101"/>
      <c r="K9" s="101"/>
      <c r="L9" s="101"/>
      <c r="M9" s="102"/>
      <c r="N9" s="102"/>
      <c r="O9" s="102"/>
      <c r="P9" s="102"/>
      <c r="Q9" s="102"/>
      <c r="R9" s="101"/>
      <c r="S9" s="101"/>
      <c r="T9" s="101"/>
      <c r="U9" s="101"/>
      <c r="V9" s="101"/>
      <c r="W9" s="102"/>
      <c r="X9" s="102"/>
      <c r="Y9" s="102"/>
      <c r="Z9" s="102"/>
      <c r="AA9" s="102"/>
      <c r="AB9" s="103"/>
      <c r="AC9" s="103"/>
      <c r="AD9" s="103"/>
      <c r="AE9" s="103"/>
      <c r="AF9" s="103"/>
      <c r="AG9" s="102"/>
      <c r="AH9" s="102"/>
      <c r="AI9" s="102"/>
      <c r="AJ9" s="102"/>
      <c r="AK9" s="102"/>
      <c r="AL9" s="103"/>
      <c r="AM9" s="103"/>
      <c r="AN9" s="103"/>
      <c r="AO9" s="103"/>
      <c r="AP9" s="103"/>
      <c r="AQ9" s="102"/>
      <c r="AR9" s="102"/>
      <c r="AS9" s="102"/>
      <c r="AT9" s="102"/>
      <c r="AU9" s="102"/>
      <c r="AV9" s="101"/>
      <c r="AW9" s="101"/>
      <c r="AX9" s="101"/>
      <c r="AY9" s="101"/>
      <c r="AZ9" s="101"/>
      <c r="BA9" s="102"/>
      <c r="BB9" s="102"/>
      <c r="BC9" s="102"/>
      <c r="BD9" s="102"/>
      <c r="BE9" s="102"/>
      <c r="BF9" s="103"/>
      <c r="BG9" s="103"/>
      <c r="BH9" s="103"/>
      <c r="BI9" s="103"/>
      <c r="BJ9" s="103"/>
      <c r="BK9" s="102"/>
      <c r="BL9" s="102"/>
      <c r="BM9" s="102"/>
      <c r="BN9" s="102"/>
      <c r="BO9" s="105"/>
    </row>
    <row r="10" ht="15.75" customHeight="1">
      <c r="B10" s="94"/>
      <c r="C10" s="95"/>
      <c r="D10" s="95"/>
      <c r="E10" s="96">
        <f t="shared" si="1"/>
        <v>0</v>
      </c>
      <c r="F10" s="94" t="s">
        <v>46</v>
      </c>
      <c r="G10" s="106">
        <v>0.8</v>
      </c>
      <c r="H10" s="99"/>
      <c r="I10" s="100"/>
      <c r="J10" s="101"/>
      <c r="K10" s="101"/>
      <c r="L10" s="101"/>
      <c r="M10" s="107"/>
      <c r="N10" s="107"/>
      <c r="O10" s="102"/>
      <c r="P10" s="102"/>
      <c r="Q10" s="102"/>
      <c r="R10" s="101"/>
      <c r="S10" s="101"/>
      <c r="T10" s="101"/>
      <c r="U10" s="101"/>
      <c r="V10" s="101"/>
      <c r="W10" s="102"/>
      <c r="X10" s="102"/>
      <c r="Y10" s="102"/>
      <c r="Z10" s="102"/>
      <c r="AA10" s="102"/>
      <c r="AB10" s="103"/>
      <c r="AC10" s="103"/>
      <c r="AD10" s="103"/>
      <c r="AE10" s="103"/>
      <c r="AF10" s="103"/>
      <c r="AG10" s="102"/>
      <c r="AH10" s="102"/>
      <c r="AI10" s="102"/>
      <c r="AJ10" s="102"/>
      <c r="AK10" s="102"/>
      <c r="AL10" s="103"/>
      <c r="AM10" s="103"/>
      <c r="AN10" s="103"/>
      <c r="AO10" s="103"/>
      <c r="AP10" s="103"/>
      <c r="AQ10" s="102"/>
      <c r="AR10" s="102"/>
      <c r="AS10" s="102"/>
      <c r="AT10" s="102"/>
      <c r="AU10" s="102"/>
      <c r="AV10" s="101"/>
      <c r="AW10" s="101"/>
      <c r="AX10" s="101"/>
      <c r="AY10" s="101"/>
      <c r="AZ10" s="101"/>
      <c r="BA10" s="102"/>
      <c r="BB10" s="102"/>
      <c r="BC10" s="102"/>
      <c r="BD10" s="102"/>
      <c r="BE10" s="102"/>
      <c r="BF10" s="103"/>
      <c r="BG10" s="103"/>
      <c r="BH10" s="103"/>
      <c r="BI10" s="103"/>
      <c r="BJ10" s="103"/>
      <c r="BK10" s="102"/>
      <c r="BL10" s="102"/>
      <c r="BM10" s="102"/>
      <c r="BN10" s="102"/>
      <c r="BO10" s="105"/>
    </row>
    <row r="11" ht="15.75" customHeight="1">
      <c r="B11" s="94" t="s">
        <v>47</v>
      </c>
      <c r="C11" s="95">
        <v>43111.0</v>
      </c>
      <c r="D11" s="95">
        <v>43116.0</v>
      </c>
      <c r="E11" s="96">
        <f t="shared" si="1"/>
        <v>5</v>
      </c>
      <c r="F11" s="94" t="s">
        <v>48</v>
      </c>
      <c r="G11" s="98">
        <v>0.6</v>
      </c>
      <c r="H11" s="99"/>
      <c r="I11" s="100"/>
      <c r="J11" s="101"/>
      <c r="K11" s="101"/>
      <c r="L11" s="109"/>
      <c r="M11" s="109"/>
      <c r="N11" s="109"/>
      <c r="O11" s="109"/>
      <c r="P11" s="109"/>
      <c r="Q11" s="102"/>
      <c r="R11" s="101"/>
      <c r="S11" s="101"/>
      <c r="T11" s="101"/>
      <c r="U11" s="101"/>
      <c r="V11" s="101"/>
      <c r="W11" s="102"/>
      <c r="X11" s="102"/>
      <c r="Y11" s="102"/>
      <c r="Z11" s="102"/>
      <c r="AA11" s="102"/>
      <c r="AB11" s="103"/>
      <c r="AC11" s="103"/>
      <c r="AD11" s="103"/>
      <c r="AE11" s="103"/>
      <c r="AF11" s="103"/>
      <c r="AG11" s="102"/>
      <c r="AH11" s="102"/>
      <c r="AI11" s="102"/>
      <c r="AJ11" s="102"/>
      <c r="AK11" s="102"/>
      <c r="AL11" s="103"/>
      <c r="AM11" s="103"/>
      <c r="AN11" s="103"/>
      <c r="AO11" s="103"/>
      <c r="AP11" s="103"/>
      <c r="AQ11" s="102"/>
      <c r="AR11" s="102"/>
      <c r="AS11" s="102"/>
      <c r="AT11" s="102"/>
      <c r="AU11" s="102"/>
      <c r="AV11" s="101"/>
      <c r="AW11" s="101"/>
      <c r="AX11" s="101"/>
      <c r="AY11" s="101"/>
      <c r="AZ11" s="101"/>
      <c r="BA11" s="102"/>
      <c r="BB11" s="102"/>
      <c r="BC11" s="102"/>
      <c r="BD11" s="102"/>
      <c r="BE11" s="102"/>
      <c r="BF11" s="103"/>
      <c r="BG11" s="103"/>
      <c r="BH11" s="103"/>
      <c r="BI11" s="103"/>
      <c r="BJ11" s="103"/>
      <c r="BK11" s="102"/>
      <c r="BL11" s="102"/>
      <c r="BM11" s="102"/>
      <c r="BN11" s="102"/>
      <c r="BO11" s="105"/>
    </row>
    <row r="12" ht="15.75" customHeight="1">
      <c r="B12" s="94" t="s">
        <v>49</v>
      </c>
      <c r="C12" s="95">
        <v>43114.0</v>
      </c>
      <c r="D12" s="95">
        <v>43119.0</v>
      </c>
      <c r="E12" s="96">
        <f t="shared" si="1"/>
        <v>5</v>
      </c>
      <c r="F12" s="94" t="s">
        <v>50</v>
      </c>
      <c r="G12" s="113">
        <v>0.4</v>
      </c>
      <c r="H12" s="99"/>
      <c r="I12" s="100"/>
      <c r="J12" s="101"/>
      <c r="K12" s="101"/>
      <c r="L12" s="101"/>
      <c r="M12" s="102"/>
      <c r="N12" s="109"/>
      <c r="O12" s="109"/>
      <c r="P12" s="109"/>
      <c r="Q12" s="109"/>
      <c r="R12" s="109"/>
      <c r="S12" s="101"/>
      <c r="T12" s="101"/>
      <c r="U12" s="101"/>
      <c r="V12" s="101"/>
      <c r="W12" s="102"/>
      <c r="X12" s="102"/>
      <c r="Y12" s="102"/>
      <c r="Z12" s="102"/>
      <c r="AA12" s="102"/>
      <c r="AB12" s="103"/>
      <c r="AC12" s="103"/>
      <c r="AD12" s="103"/>
      <c r="AE12" s="103"/>
      <c r="AF12" s="103"/>
      <c r="AG12" s="102"/>
      <c r="AH12" s="102"/>
      <c r="AI12" s="102"/>
      <c r="AJ12" s="102"/>
      <c r="AK12" s="102"/>
      <c r="AL12" s="103"/>
      <c r="AM12" s="103"/>
      <c r="AN12" s="103"/>
      <c r="AO12" s="103"/>
      <c r="AP12" s="103"/>
      <c r="AQ12" s="102"/>
      <c r="AR12" s="102"/>
      <c r="AS12" s="102"/>
      <c r="AT12" s="102"/>
      <c r="AU12" s="102"/>
      <c r="AV12" s="101"/>
      <c r="AW12" s="101"/>
      <c r="AX12" s="101"/>
      <c r="AY12" s="101"/>
      <c r="AZ12" s="101"/>
      <c r="BA12" s="102"/>
      <c r="BB12" s="102"/>
      <c r="BC12" s="102"/>
      <c r="BD12" s="102"/>
      <c r="BE12" s="102"/>
      <c r="BF12" s="103"/>
      <c r="BG12" s="103"/>
      <c r="BH12" s="103"/>
      <c r="BI12" s="103"/>
      <c r="BJ12" s="103"/>
      <c r="BK12" s="102"/>
      <c r="BL12" s="102"/>
      <c r="BM12" s="102"/>
      <c r="BN12" s="102"/>
      <c r="BO12" s="105"/>
    </row>
    <row r="13" ht="15.75" customHeight="1">
      <c r="B13" s="94" t="s">
        <v>51</v>
      </c>
      <c r="C13" s="95">
        <v>43117.0</v>
      </c>
      <c r="D13" s="95">
        <v>43121.0</v>
      </c>
      <c r="E13" s="96">
        <f t="shared" si="1"/>
        <v>4</v>
      </c>
      <c r="F13" s="94" t="s">
        <v>52</v>
      </c>
      <c r="G13" s="118">
        <v>0.2</v>
      </c>
      <c r="H13" s="99"/>
      <c r="I13" s="100"/>
      <c r="J13" s="101"/>
      <c r="K13" s="101"/>
      <c r="L13" s="101"/>
      <c r="M13" s="102"/>
      <c r="N13" s="102"/>
      <c r="O13" s="102"/>
      <c r="P13" s="109"/>
      <c r="Q13" s="109"/>
      <c r="R13" s="109"/>
      <c r="S13" s="109"/>
      <c r="T13" s="109"/>
      <c r="U13" s="101"/>
      <c r="V13" s="101"/>
      <c r="W13" s="102"/>
      <c r="X13" s="102"/>
      <c r="Y13" s="102"/>
      <c r="Z13" s="102"/>
      <c r="AA13" s="102"/>
      <c r="AB13" s="103"/>
      <c r="AC13" s="103"/>
      <c r="AD13" s="103"/>
      <c r="AE13" s="103"/>
      <c r="AF13" s="103"/>
      <c r="AG13" s="102"/>
      <c r="AH13" s="102"/>
      <c r="AI13" s="102"/>
      <c r="AJ13" s="102"/>
      <c r="AK13" s="102"/>
      <c r="AL13" s="103"/>
      <c r="AM13" s="103"/>
      <c r="AN13" s="103"/>
      <c r="AO13" s="103"/>
      <c r="AP13" s="103"/>
      <c r="AQ13" s="102"/>
      <c r="AR13" s="102"/>
      <c r="AS13" s="102"/>
      <c r="AT13" s="102"/>
      <c r="AU13" s="102"/>
      <c r="AV13" s="101"/>
      <c r="AW13" s="101"/>
      <c r="AX13" s="101"/>
      <c r="AY13" s="101"/>
      <c r="AZ13" s="101"/>
      <c r="BA13" s="102"/>
      <c r="BB13" s="102"/>
      <c r="BC13" s="102"/>
      <c r="BD13" s="102"/>
      <c r="BE13" s="102"/>
      <c r="BF13" s="103"/>
      <c r="BG13" s="103"/>
      <c r="BH13" s="103"/>
      <c r="BI13" s="103"/>
      <c r="BJ13" s="103"/>
      <c r="BK13" s="102"/>
      <c r="BL13" s="102"/>
      <c r="BM13" s="102"/>
      <c r="BN13" s="102"/>
      <c r="BO13" s="105"/>
    </row>
    <row r="14" ht="15.75" customHeight="1">
      <c r="B14" s="94" t="s">
        <v>53</v>
      </c>
      <c r="C14" s="95">
        <v>43120.0</v>
      </c>
      <c r="D14" s="95">
        <v>43123.0</v>
      </c>
      <c r="E14" s="96">
        <f t="shared" si="1"/>
        <v>3</v>
      </c>
      <c r="F14" s="94" t="s">
        <v>54</v>
      </c>
      <c r="G14" s="121">
        <v>0.1</v>
      </c>
      <c r="H14" s="99"/>
      <c r="I14" s="100"/>
      <c r="J14" s="101"/>
      <c r="K14" s="101"/>
      <c r="L14" s="101"/>
      <c r="M14" s="102"/>
      <c r="N14" s="102"/>
      <c r="O14" s="102"/>
      <c r="P14" s="102"/>
      <c r="Q14" s="102"/>
      <c r="R14" s="101"/>
      <c r="S14" s="109"/>
      <c r="T14" s="109"/>
      <c r="U14" s="109"/>
      <c r="V14" s="101"/>
      <c r="W14" s="102"/>
      <c r="X14" s="102"/>
      <c r="Y14" s="102"/>
      <c r="Z14" s="102"/>
      <c r="AA14" s="102"/>
      <c r="AB14" s="103"/>
      <c r="AC14" s="103"/>
      <c r="AD14" s="103"/>
      <c r="AE14" s="103"/>
      <c r="AF14" s="103"/>
      <c r="AG14" s="102"/>
      <c r="AH14" s="102"/>
      <c r="AI14" s="102"/>
      <c r="AJ14" s="102"/>
      <c r="AK14" s="102"/>
      <c r="AL14" s="103"/>
      <c r="AM14" s="103"/>
      <c r="AN14" s="103"/>
      <c r="AO14" s="103"/>
      <c r="AP14" s="103"/>
      <c r="AQ14" s="102"/>
      <c r="AR14" s="102"/>
      <c r="AS14" s="102"/>
      <c r="AT14" s="102"/>
      <c r="AU14" s="102"/>
      <c r="AV14" s="101"/>
      <c r="AW14" s="101"/>
      <c r="AX14" s="101"/>
      <c r="AY14" s="101"/>
      <c r="AZ14" s="101"/>
      <c r="BA14" s="102"/>
      <c r="BB14" s="102"/>
      <c r="BC14" s="102"/>
      <c r="BD14" s="102"/>
      <c r="BE14" s="102"/>
      <c r="BF14" s="103"/>
      <c r="BG14" s="103"/>
      <c r="BH14" s="103"/>
      <c r="BI14" s="103"/>
      <c r="BJ14" s="103"/>
      <c r="BK14" s="102"/>
      <c r="BL14" s="102"/>
      <c r="BM14" s="102"/>
      <c r="BN14" s="102"/>
      <c r="BO14" s="105"/>
    </row>
    <row r="15" ht="15.75" customHeight="1">
      <c r="A15" s="84" t="s">
        <v>55</v>
      </c>
      <c r="B15" s="124"/>
      <c r="C15" s="126"/>
      <c r="D15" s="88"/>
      <c r="E15" s="88"/>
      <c r="F15" s="88"/>
      <c r="G15" s="89"/>
      <c r="H15" s="128"/>
      <c r="I15" s="129"/>
      <c r="J15" s="130"/>
      <c r="K15" s="130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</row>
    <row r="16" ht="15.75" customHeight="1">
      <c r="B16" s="94" t="s">
        <v>57</v>
      </c>
      <c r="C16" s="95">
        <v>43136.0</v>
      </c>
      <c r="D16" s="95">
        <v>43139.0</v>
      </c>
      <c r="E16" s="96">
        <f t="shared" ref="E16:E19" si="2">DAYS360(C16,D16)</f>
        <v>3</v>
      </c>
      <c r="F16" s="94" t="s">
        <v>45</v>
      </c>
      <c r="G16" s="131">
        <v>1.0</v>
      </c>
      <c r="H16" s="99"/>
      <c r="I16" s="100"/>
      <c r="J16" s="101"/>
      <c r="K16" s="101"/>
      <c r="L16" s="101"/>
      <c r="M16" s="102"/>
      <c r="N16" s="102"/>
      <c r="O16" s="102"/>
      <c r="P16" s="102"/>
      <c r="Q16" s="102"/>
      <c r="R16" s="101"/>
      <c r="S16" s="101"/>
      <c r="T16" s="101"/>
      <c r="U16" s="101"/>
      <c r="V16" s="101"/>
      <c r="W16" s="102"/>
      <c r="X16" s="102"/>
      <c r="Y16" s="102"/>
      <c r="Z16" s="102"/>
      <c r="AA16" s="102"/>
      <c r="AB16" s="103"/>
      <c r="AC16" s="103"/>
      <c r="AD16" s="103"/>
      <c r="AE16" s="103"/>
      <c r="AF16" s="103"/>
      <c r="AG16" s="102"/>
      <c r="AH16" s="102"/>
      <c r="AI16" s="102"/>
      <c r="AJ16" s="102"/>
      <c r="AK16" s="102"/>
      <c r="AL16" s="103"/>
      <c r="AM16" s="103"/>
      <c r="AN16" s="103"/>
      <c r="AO16" s="103"/>
      <c r="AP16" s="103"/>
      <c r="AQ16" s="102"/>
      <c r="AR16" s="102"/>
      <c r="AS16" s="102"/>
      <c r="AT16" s="102"/>
      <c r="AU16" s="102"/>
      <c r="AV16" s="101"/>
      <c r="AW16" s="101"/>
      <c r="AX16" s="101"/>
      <c r="AY16" s="101"/>
      <c r="AZ16" s="101"/>
      <c r="BA16" s="102"/>
      <c r="BB16" s="102"/>
      <c r="BC16" s="102"/>
      <c r="BD16" s="102"/>
      <c r="BE16" s="102"/>
      <c r="BF16" s="103"/>
      <c r="BG16" s="103"/>
      <c r="BH16" s="103"/>
      <c r="BI16" s="103"/>
      <c r="BJ16" s="103"/>
      <c r="BK16" s="102"/>
      <c r="BL16" s="102"/>
      <c r="BM16" s="102"/>
      <c r="BN16" s="102"/>
      <c r="BO16" s="105"/>
    </row>
    <row r="17" ht="15.75" customHeight="1">
      <c r="B17" s="94" t="s">
        <v>60</v>
      </c>
      <c r="C17" s="95">
        <v>43139.0</v>
      </c>
      <c r="D17" s="95">
        <v>43144.0</v>
      </c>
      <c r="E17" s="96">
        <f t="shared" si="2"/>
        <v>5</v>
      </c>
      <c r="F17" s="94" t="s">
        <v>46</v>
      </c>
      <c r="G17" s="133">
        <v>0.8</v>
      </c>
      <c r="H17" s="99"/>
      <c r="I17" s="100"/>
      <c r="J17" s="101"/>
      <c r="K17" s="101"/>
      <c r="L17" s="101"/>
      <c r="M17" s="102"/>
      <c r="N17" s="102"/>
      <c r="O17" s="102"/>
      <c r="P17" s="102"/>
      <c r="Q17" s="102"/>
      <c r="R17" s="101"/>
      <c r="S17" s="101"/>
      <c r="T17" s="101"/>
      <c r="U17" s="101"/>
      <c r="V17" s="101"/>
      <c r="W17" s="102"/>
      <c r="X17" s="102"/>
      <c r="Y17" s="102"/>
      <c r="Z17" s="102"/>
      <c r="AA17" s="102"/>
      <c r="AB17" s="103"/>
      <c r="AC17" s="103"/>
      <c r="AD17" s="103"/>
      <c r="AE17" s="103"/>
      <c r="AF17" s="103"/>
      <c r="AG17" s="102"/>
      <c r="AH17" s="102"/>
      <c r="AI17" s="102"/>
      <c r="AJ17" s="102"/>
      <c r="AK17" s="102"/>
      <c r="AL17" s="103"/>
      <c r="AM17" s="103"/>
      <c r="AN17" s="103"/>
      <c r="AO17" s="103"/>
      <c r="AP17" s="103"/>
      <c r="AQ17" s="102"/>
      <c r="AR17" s="102"/>
      <c r="AS17" s="102"/>
      <c r="AT17" s="102"/>
      <c r="AU17" s="102"/>
      <c r="AV17" s="101"/>
      <c r="AW17" s="101"/>
      <c r="AX17" s="101"/>
      <c r="AY17" s="101"/>
      <c r="AZ17" s="101"/>
      <c r="BA17" s="102"/>
      <c r="BB17" s="102"/>
      <c r="BC17" s="102"/>
      <c r="BD17" s="102"/>
      <c r="BE17" s="102"/>
      <c r="BF17" s="103"/>
      <c r="BG17" s="103"/>
      <c r="BH17" s="103"/>
      <c r="BI17" s="103"/>
      <c r="BJ17" s="103"/>
      <c r="BK17" s="102"/>
      <c r="BL17" s="102"/>
      <c r="BM17" s="102"/>
      <c r="BN17" s="102"/>
      <c r="BO17" s="105"/>
    </row>
    <row r="18" ht="15.75" customHeight="1">
      <c r="B18" s="94" t="s">
        <v>61</v>
      </c>
      <c r="C18" s="95">
        <v>43142.0</v>
      </c>
      <c r="D18" s="95">
        <v>43147.0</v>
      </c>
      <c r="E18" s="96">
        <f t="shared" si="2"/>
        <v>5</v>
      </c>
      <c r="F18" s="94" t="s">
        <v>50</v>
      </c>
      <c r="G18" s="135">
        <v>0.6</v>
      </c>
      <c r="H18" s="99"/>
      <c r="I18" s="100"/>
      <c r="J18" s="101"/>
      <c r="K18" s="101"/>
      <c r="L18" s="101"/>
      <c r="M18" s="102"/>
      <c r="N18" s="102"/>
      <c r="O18" s="102"/>
      <c r="P18" s="102"/>
      <c r="Q18" s="102"/>
      <c r="R18" s="101"/>
      <c r="S18" s="101"/>
      <c r="T18" s="101"/>
      <c r="U18" s="101"/>
      <c r="V18" s="101"/>
      <c r="W18" s="102"/>
      <c r="X18" s="102"/>
      <c r="Y18" s="102"/>
      <c r="Z18" s="102"/>
      <c r="AA18" s="102"/>
      <c r="AB18" s="103"/>
      <c r="AC18" s="103"/>
      <c r="AD18" s="103"/>
      <c r="AE18" s="103"/>
      <c r="AF18" s="103"/>
      <c r="AG18" s="102"/>
      <c r="AH18" s="102"/>
      <c r="AI18" s="102"/>
      <c r="AJ18" s="102"/>
      <c r="AK18" s="102"/>
      <c r="AL18" s="103"/>
      <c r="AM18" s="103"/>
      <c r="AN18" s="103"/>
      <c r="AO18" s="103"/>
      <c r="AP18" s="103"/>
      <c r="AQ18" s="102"/>
      <c r="AR18" s="102"/>
      <c r="AS18" s="102"/>
      <c r="AT18" s="102"/>
      <c r="AU18" s="102"/>
      <c r="AV18" s="101"/>
      <c r="AW18" s="101"/>
      <c r="AX18" s="101"/>
      <c r="AY18" s="101"/>
      <c r="AZ18" s="101"/>
      <c r="BA18" s="102"/>
      <c r="BB18" s="102"/>
      <c r="BC18" s="102"/>
      <c r="BD18" s="102"/>
      <c r="BE18" s="102"/>
      <c r="BF18" s="103"/>
      <c r="BG18" s="103"/>
      <c r="BH18" s="103"/>
      <c r="BI18" s="103"/>
      <c r="BJ18" s="103"/>
      <c r="BK18" s="102"/>
      <c r="BL18" s="102"/>
      <c r="BM18" s="102"/>
      <c r="BN18" s="102"/>
      <c r="BO18" s="105"/>
    </row>
    <row r="19" ht="15.75" customHeight="1">
      <c r="B19" s="94" t="s">
        <v>62</v>
      </c>
      <c r="C19" s="95">
        <v>43145.0</v>
      </c>
      <c r="D19" s="95">
        <v>43154.0</v>
      </c>
      <c r="E19" s="96">
        <f t="shared" si="2"/>
        <v>9</v>
      </c>
      <c r="F19" s="94" t="s">
        <v>54</v>
      </c>
      <c r="G19" s="135">
        <v>0.4</v>
      </c>
      <c r="H19" s="99"/>
      <c r="I19" s="100"/>
      <c r="J19" s="101"/>
      <c r="K19" s="101"/>
      <c r="L19" s="101"/>
      <c r="M19" s="102"/>
      <c r="N19" s="102"/>
      <c r="O19" s="102"/>
      <c r="P19" s="102"/>
      <c r="Q19" s="102"/>
      <c r="R19" s="101"/>
      <c r="S19" s="101"/>
      <c r="T19" s="101"/>
      <c r="U19" s="101"/>
      <c r="V19" s="101"/>
      <c r="W19" s="102"/>
      <c r="X19" s="102"/>
      <c r="Y19" s="102"/>
      <c r="Z19" s="102"/>
      <c r="AA19" s="102"/>
      <c r="AB19" s="103"/>
      <c r="AC19" s="103"/>
      <c r="AD19" s="103"/>
      <c r="AE19" s="103"/>
      <c r="AF19" s="103"/>
      <c r="AG19" s="102"/>
      <c r="AH19" s="102"/>
      <c r="AI19" s="102"/>
      <c r="AJ19" s="102"/>
      <c r="AK19" s="102"/>
      <c r="AL19" s="103"/>
      <c r="AM19" s="103"/>
      <c r="AN19" s="103"/>
      <c r="AO19" s="103"/>
      <c r="AP19" s="103"/>
      <c r="AQ19" s="102"/>
      <c r="AR19" s="102"/>
      <c r="AS19" s="102"/>
      <c r="AT19" s="102"/>
      <c r="AU19" s="102"/>
      <c r="AV19" s="101"/>
      <c r="AW19" s="101"/>
      <c r="AX19" s="101"/>
      <c r="AY19" s="101"/>
      <c r="AZ19" s="101"/>
      <c r="BA19" s="102"/>
      <c r="BB19" s="102"/>
      <c r="BC19" s="102"/>
      <c r="BD19" s="102"/>
      <c r="BE19" s="102"/>
      <c r="BF19" s="103"/>
      <c r="BG19" s="103"/>
      <c r="BH19" s="103"/>
      <c r="BI19" s="103"/>
      <c r="BJ19" s="103"/>
      <c r="BK19" s="102"/>
      <c r="BL19" s="102"/>
      <c r="BM19" s="102"/>
      <c r="BN19" s="102"/>
      <c r="BO19" s="105"/>
    </row>
    <row r="20" ht="15.75" customHeight="1">
      <c r="A20" s="84" t="s">
        <v>63</v>
      </c>
      <c r="B20" s="124"/>
      <c r="C20" s="126"/>
      <c r="D20" s="88"/>
      <c r="E20" s="88"/>
      <c r="F20" s="88"/>
      <c r="G20" s="89"/>
      <c r="H20" s="128"/>
      <c r="I20" s="129"/>
      <c r="J20" s="130"/>
      <c r="K20" s="130"/>
      <c r="L20" s="128"/>
      <c r="M20" s="142"/>
      <c r="N20" s="142"/>
      <c r="O20" s="142"/>
      <c r="P20" s="142"/>
      <c r="Q20" s="142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</row>
    <row r="21" ht="15.75" customHeight="1">
      <c r="B21" s="94" t="s">
        <v>64</v>
      </c>
      <c r="C21" s="95">
        <v>43164.0</v>
      </c>
      <c r="D21" s="95">
        <v>43167.0</v>
      </c>
      <c r="E21" s="96">
        <f t="shared" ref="E21:E26" si="3">DAYS360(C21,D21)</f>
        <v>3</v>
      </c>
      <c r="F21" s="94" t="s">
        <v>52</v>
      </c>
      <c r="G21" s="135">
        <v>1.0</v>
      </c>
      <c r="H21" s="99"/>
      <c r="I21" s="100"/>
      <c r="J21" s="101"/>
      <c r="K21" s="101"/>
      <c r="L21" s="101"/>
      <c r="M21" s="102"/>
      <c r="N21" s="102"/>
      <c r="O21" s="102"/>
      <c r="P21" s="102"/>
      <c r="Q21" s="102"/>
      <c r="R21" s="101"/>
      <c r="S21" s="101"/>
      <c r="T21" s="101"/>
      <c r="U21" s="101"/>
      <c r="V21" s="101"/>
      <c r="W21" s="102"/>
      <c r="X21" s="102"/>
      <c r="Y21" s="102"/>
      <c r="Z21" s="102"/>
      <c r="AA21" s="102"/>
      <c r="AB21" s="103"/>
      <c r="AC21" s="103"/>
      <c r="AD21" s="103"/>
      <c r="AE21" s="103"/>
      <c r="AF21" s="103"/>
      <c r="AG21" s="102"/>
      <c r="AH21" s="102"/>
      <c r="AI21" s="102"/>
      <c r="AJ21" s="102"/>
      <c r="AK21" s="102"/>
      <c r="AL21" s="103"/>
      <c r="AM21" s="103"/>
      <c r="AN21" s="103"/>
      <c r="AO21" s="103"/>
      <c r="AP21" s="103"/>
      <c r="AQ21" s="102"/>
      <c r="AR21" s="102"/>
      <c r="AS21" s="102"/>
      <c r="AT21" s="102"/>
      <c r="AU21" s="102"/>
      <c r="AV21" s="101"/>
      <c r="AW21" s="101"/>
      <c r="AX21" s="101"/>
      <c r="AY21" s="101"/>
      <c r="AZ21" s="101"/>
      <c r="BA21" s="102"/>
      <c r="BB21" s="102"/>
      <c r="BC21" s="102"/>
      <c r="BD21" s="102"/>
      <c r="BE21" s="102"/>
      <c r="BF21" s="103"/>
      <c r="BG21" s="103"/>
      <c r="BH21" s="103"/>
      <c r="BI21" s="103"/>
      <c r="BJ21" s="103"/>
      <c r="BK21" s="102"/>
      <c r="BL21" s="102"/>
      <c r="BM21" s="102"/>
      <c r="BN21" s="102"/>
      <c r="BO21" s="105"/>
    </row>
    <row r="22" ht="15.75" customHeight="1">
      <c r="B22" s="94" t="s">
        <v>65</v>
      </c>
      <c r="C22" s="95">
        <v>43167.0</v>
      </c>
      <c r="D22" s="95">
        <v>43172.0</v>
      </c>
      <c r="E22" s="96">
        <f t="shared" si="3"/>
        <v>5</v>
      </c>
      <c r="F22" s="94" t="s">
        <v>50</v>
      </c>
      <c r="G22" s="135">
        <v>0.8</v>
      </c>
      <c r="H22" s="99"/>
      <c r="I22" s="100"/>
      <c r="J22" s="101"/>
      <c r="K22" s="101"/>
      <c r="L22" s="101"/>
      <c r="M22" s="102"/>
      <c r="N22" s="102"/>
      <c r="O22" s="102"/>
      <c r="P22" s="102"/>
      <c r="Q22" s="102"/>
      <c r="R22" s="101"/>
      <c r="S22" s="101"/>
      <c r="T22" s="101"/>
      <c r="U22" s="101"/>
      <c r="V22" s="101"/>
      <c r="W22" s="102"/>
      <c r="X22" s="102"/>
      <c r="Y22" s="102"/>
      <c r="Z22" s="102"/>
      <c r="AA22" s="102"/>
      <c r="AB22" s="103"/>
      <c r="AC22" s="103"/>
      <c r="AD22" s="103"/>
      <c r="AE22" s="103"/>
      <c r="AF22" s="103"/>
      <c r="AG22" s="102"/>
      <c r="AH22" s="102"/>
      <c r="AI22" s="102"/>
      <c r="AJ22" s="102"/>
      <c r="AK22" s="102"/>
      <c r="AL22" s="103"/>
      <c r="AM22" s="103"/>
      <c r="AN22" s="103"/>
      <c r="AO22" s="103"/>
      <c r="AP22" s="103"/>
      <c r="AQ22" s="102"/>
      <c r="AR22" s="102"/>
      <c r="AS22" s="102"/>
      <c r="AT22" s="102"/>
      <c r="AU22" s="102"/>
      <c r="AV22" s="101"/>
      <c r="AW22" s="101"/>
      <c r="AX22" s="101"/>
      <c r="AY22" s="101"/>
      <c r="AZ22" s="101"/>
      <c r="BA22" s="102"/>
      <c r="BB22" s="102"/>
      <c r="BC22" s="102"/>
      <c r="BD22" s="102"/>
      <c r="BE22" s="102"/>
      <c r="BF22" s="103"/>
      <c r="BG22" s="103"/>
      <c r="BH22" s="103"/>
      <c r="BI22" s="103"/>
      <c r="BJ22" s="103"/>
      <c r="BK22" s="102"/>
      <c r="BL22" s="102"/>
      <c r="BM22" s="102"/>
      <c r="BN22" s="102"/>
      <c r="BO22" s="105"/>
    </row>
    <row r="23" ht="15.75" customHeight="1">
      <c r="B23" s="94" t="s">
        <v>66</v>
      </c>
      <c r="C23" s="95">
        <v>43170.0</v>
      </c>
      <c r="D23" s="95">
        <v>43175.0</v>
      </c>
      <c r="E23" s="96">
        <f t="shared" si="3"/>
        <v>5</v>
      </c>
      <c r="F23" s="94" t="s">
        <v>48</v>
      </c>
      <c r="G23" s="135">
        <v>0.6</v>
      </c>
      <c r="H23" s="99"/>
      <c r="I23" s="100"/>
      <c r="J23" s="101"/>
      <c r="K23" s="101"/>
      <c r="L23" s="101"/>
      <c r="M23" s="102"/>
      <c r="N23" s="102"/>
      <c r="O23" s="102"/>
      <c r="P23" s="102"/>
      <c r="Q23" s="102"/>
      <c r="R23" s="101"/>
      <c r="S23" s="101"/>
      <c r="T23" s="101"/>
      <c r="U23" s="101"/>
      <c r="V23" s="101"/>
      <c r="W23" s="102"/>
      <c r="X23" s="102"/>
      <c r="Y23" s="102"/>
      <c r="Z23" s="102"/>
      <c r="AA23" s="102"/>
      <c r="AB23" s="103"/>
      <c r="AC23" s="103"/>
      <c r="AD23" s="103"/>
      <c r="AE23" s="103"/>
      <c r="AF23" s="103"/>
      <c r="AG23" s="102"/>
      <c r="AH23" s="102"/>
      <c r="AI23" s="102"/>
      <c r="AJ23" s="102"/>
      <c r="AK23" s="102"/>
      <c r="AL23" s="103"/>
      <c r="AM23" s="103"/>
      <c r="AN23" s="103"/>
      <c r="AO23" s="103"/>
      <c r="AP23" s="103"/>
      <c r="AQ23" s="102"/>
      <c r="AR23" s="102"/>
      <c r="AS23" s="102"/>
      <c r="AT23" s="102"/>
      <c r="AU23" s="102"/>
      <c r="AV23" s="101"/>
      <c r="AW23" s="101"/>
      <c r="AX23" s="101"/>
      <c r="AY23" s="101"/>
      <c r="AZ23" s="101"/>
      <c r="BA23" s="102"/>
      <c r="BB23" s="102"/>
      <c r="BC23" s="102"/>
      <c r="BD23" s="102"/>
      <c r="BE23" s="102"/>
      <c r="BF23" s="103"/>
      <c r="BG23" s="103"/>
      <c r="BH23" s="103"/>
      <c r="BI23" s="103"/>
      <c r="BJ23" s="103"/>
      <c r="BK23" s="102"/>
      <c r="BL23" s="102"/>
      <c r="BM23" s="102"/>
      <c r="BN23" s="102"/>
      <c r="BO23" s="105"/>
    </row>
    <row r="24" ht="15.75" customHeight="1">
      <c r="B24" s="94" t="s">
        <v>69</v>
      </c>
      <c r="C24" s="95">
        <v>43173.0</v>
      </c>
      <c r="D24" s="95">
        <v>43178.0</v>
      </c>
      <c r="E24" s="96">
        <f t="shared" si="3"/>
        <v>5</v>
      </c>
      <c r="F24" s="94" t="s">
        <v>46</v>
      </c>
      <c r="G24" s="135">
        <v>0.4</v>
      </c>
      <c r="H24" s="99"/>
      <c r="I24" s="100"/>
      <c r="J24" s="101"/>
      <c r="K24" s="101"/>
      <c r="L24" s="101"/>
      <c r="M24" s="102"/>
      <c r="N24" s="102"/>
      <c r="O24" s="102"/>
      <c r="P24" s="102"/>
      <c r="Q24" s="102"/>
      <c r="R24" s="101"/>
      <c r="S24" s="101"/>
      <c r="T24" s="101"/>
      <c r="U24" s="101"/>
      <c r="V24" s="101"/>
      <c r="W24" s="102"/>
      <c r="X24" s="102"/>
      <c r="Y24" s="102"/>
      <c r="Z24" s="102"/>
      <c r="AA24" s="102"/>
      <c r="AB24" s="103"/>
      <c r="AC24" s="103"/>
      <c r="AD24" s="103"/>
      <c r="AE24" s="103"/>
      <c r="AF24" s="103"/>
      <c r="AG24" s="102"/>
      <c r="AH24" s="102"/>
      <c r="AI24" s="102"/>
      <c r="AJ24" s="102"/>
      <c r="AK24" s="102"/>
      <c r="AL24" s="103"/>
      <c r="AM24" s="103"/>
      <c r="AN24" s="103"/>
      <c r="AO24" s="103"/>
      <c r="AP24" s="103"/>
      <c r="AQ24" s="102"/>
      <c r="AR24" s="102"/>
      <c r="AS24" s="102"/>
      <c r="AT24" s="102"/>
      <c r="AU24" s="102"/>
      <c r="AV24" s="101"/>
      <c r="AW24" s="101"/>
      <c r="AX24" s="101"/>
      <c r="AY24" s="101"/>
      <c r="AZ24" s="101"/>
      <c r="BA24" s="102"/>
      <c r="BB24" s="102"/>
      <c r="BC24" s="102"/>
      <c r="BD24" s="102"/>
      <c r="BE24" s="102"/>
      <c r="BF24" s="103"/>
      <c r="BG24" s="103"/>
      <c r="BH24" s="103"/>
      <c r="BI24" s="103"/>
      <c r="BJ24" s="103"/>
      <c r="BK24" s="102"/>
      <c r="BL24" s="102"/>
      <c r="BM24" s="102"/>
      <c r="BN24" s="102"/>
      <c r="BO24" s="105"/>
    </row>
    <row r="25" ht="15.75" customHeight="1">
      <c r="B25" s="94" t="s">
        <v>71</v>
      </c>
      <c r="C25" s="95">
        <v>43176.0</v>
      </c>
      <c r="D25" s="95">
        <v>43180.0</v>
      </c>
      <c r="E25" s="96">
        <f t="shared" si="3"/>
        <v>4</v>
      </c>
      <c r="F25" s="94" t="s">
        <v>54</v>
      </c>
      <c r="G25" s="135">
        <v>0.2</v>
      </c>
      <c r="H25" s="99"/>
      <c r="I25" s="100"/>
      <c r="J25" s="101"/>
      <c r="K25" s="101"/>
      <c r="L25" s="101"/>
      <c r="M25" s="102"/>
      <c r="N25" s="102"/>
      <c r="O25" s="102"/>
      <c r="P25" s="102"/>
      <c r="Q25" s="102"/>
      <c r="R25" s="101"/>
      <c r="S25" s="101"/>
      <c r="T25" s="101"/>
      <c r="U25" s="101"/>
      <c r="V25" s="101"/>
      <c r="W25" s="102"/>
      <c r="X25" s="102"/>
      <c r="Y25" s="102"/>
      <c r="Z25" s="102"/>
      <c r="AA25" s="102"/>
      <c r="AB25" s="103"/>
      <c r="AC25" s="103"/>
      <c r="AD25" s="103"/>
      <c r="AE25" s="103"/>
      <c r="AF25" s="103"/>
      <c r="AG25" s="102"/>
      <c r="AH25" s="102"/>
      <c r="AI25" s="102"/>
      <c r="AJ25" s="102"/>
      <c r="AK25" s="102"/>
      <c r="AL25" s="103"/>
      <c r="AM25" s="103"/>
      <c r="AN25" s="103"/>
      <c r="AO25" s="103"/>
      <c r="AP25" s="103"/>
      <c r="AQ25" s="102"/>
      <c r="AR25" s="102"/>
      <c r="AS25" s="102"/>
      <c r="AT25" s="102"/>
      <c r="AU25" s="102"/>
      <c r="AV25" s="101"/>
      <c r="AW25" s="101"/>
      <c r="AX25" s="101"/>
      <c r="AY25" s="101"/>
      <c r="AZ25" s="101"/>
      <c r="BA25" s="102"/>
      <c r="BB25" s="102"/>
      <c r="BC25" s="102"/>
      <c r="BD25" s="102"/>
      <c r="BE25" s="102"/>
      <c r="BF25" s="103"/>
      <c r="BG25" s="103"/>
      <c r="BH25" s="103"/>
      <c r="BI25" s="103"/>
      <c r="BJ25" s="103"/>
      <c r="BK25" s="102"/>
      <c r="BL25" s="102"/>
      <c r="BM25" s="102"/>
      <c r="BN25" s="102"/>
      <c r="BO25" s="105"/>
    </row>
    <row r="26" ht="15.75" customHeight="1">
      <c r="B26" s="94" t="s">
        <v>72</v>
      </c>
      <c r="C26" s="95">
        <v>43179.0</v>
      </c>
      <c r="D26" s="95">
        <v>43184.0</v>
      </c>
      <c r="E26" s="96">
        <f t="shared" si="3"/>
        <v>5</v>
      </c>
      <c r="F26" s="94" t="s">
        <v>45</v>
      </c>
      <c r="G26" s="135">
        <v>0.1</v>
      </c>
      <c r="H26" s="99"/>
      <c r="I26" s="100"/>
      <c r="J26" s="101"/>
      <c r="K26" s="101"/>
      <c r="L26" s="101"/>
      <c r="M26" s="102"/>
      <c r="N26" s="102"/>
      <c r="O26" s="102"/>
      <c r="P26" s="102"/>
      <c r="Q26" s="102"/>
      <c r="R26" s="101"/>
      <c r="S26" s="101"/>
      <c r="T26" s="101"/>
      <c r="U26" s="101"/>
      <c r="V26" s="101"/>
      <c r="W26" s="102"/>
      <c r="X26" s="102"/>
      <c r="Y26" s="102"/>
      <c r="Z26" s="102"/>
      <c r="AA26" s="102"/>
      <c r="AB26" s="103"/>
      <c r="AC26" s="103"/>
      <c r="AD26" s="103"/>
      <c r="AE26" s="103"/>
      <c r="AF26" s="103"/>
      <c r="AG26" s="102"/>
      <c r="AH26" s="102"/>
      <c r="AI26" s="102"/>
      <c r="AJ26" s="102"/>
      <c r="AK26" s="102"/>
      <c r="AL26" s="103"/>
      <c r="AM26" s="103"/>
      <c r="AN26" s="103"/>
      <c r="AO26" s="103"/>
      <c r="AP26" s="103"/>
      <c r="AQ26" s="102"/>
      <c r="AR26" s="102"/>
      <c r="AS26" s="102"/>
      <c r="AT26" s="102"/>
      <c r="AU26" s="102"/>
      <c r="AV26" s="101"/>
      <c r="AW26" s="101"/>
      <c r="AX26" s="101"/>
      <c r="AY26" s="101"/>
      <c r="AZ26" s="101"/>
      <c r="BA26" s="102"/>
      <c r="BB26" s="102"/>
      <c r="BC26" s="102"/>
      <c r="BD26" s="102"/>
      <c r="BE26" s="102"/>
      <c r="BF26" s="103"/>
      <c r="BG26" s="103"/>
      <c r="BH26" s="103"/>
      <c r="BI26" s="103"/>
      <c r="BJ26" s="103"/>
      <c r="BK26" s="102"/>
      <c r="BL26" s="102"/>
      <c r="BM26" s="102"/>
      <c r="BN26" s="102"/>
      <c r="BO26" s="105"/>
    </row>
    <row r="27" ht="15.75" customHeight="1">
      <c r="A27" s="84" t="s">
        <v>73</v>
      </c>
      <c r="B27" s="124"/>
      <c r="C27" s="126"/>
      <c r="D27" s="88"/>
      <c r="E27" s="88"/>
      <c r="F27" s="88"/>
      <c r="G27" s="89"/>
      <c r="H27" s="128"/>
      <c r="I27" s="129"/>
      <c r="J27" s="130"/>
      <c r="K27" s="130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</row>
    <row r="28" ht="15.75" customHeight="1">
      <c r="B28" s="94" t="s">
        <v>74</v>
      </c>
      <c r="C28" s="95">
        <v>43195.0</v>
      </c>
      <c r="D28" s="95">
        <v>43198.0</v>
      </c>
      <c r="E28" s="96">
        <f t="shared" ref="E28:E31" si="4">DAYS360(C28,D28)</f>
        <v>3</v>
      </c>
      <c r="F28" s="94" t="s">
        <v>45</v>
      </c>
      <c r="G28" s="135">
        <v>1.0</v>
      </c>
      <c r="H28" s="99"/>
      <c r="I28" s="100"/>
      <c r="J28" s="101"/>
      <c r="K28" s="101"/>
      <c r="L28" s="101"/>
      <c r="M28" s="102"/>
      <c r="N28" s="102"/>
      <c r="O28" s="102"/>
      <c r="P28" s="102"/>
      <c r="Q28" s="102"/>
      <c r="R28" s="101"/>
      <c r="S28" s="101"/>
      <c r="T28" s="101"/>
      <c r="U28" s="101"/>
      <c r="V28" s="101"/>
      <c r="W28" s="102"/>
      <c r="X28" s="102"/>
      <c r="Y28" s="102"/>
      <c r="Z28" s="102"/>
      <c r="AA28" s="102"/>
      <c r="AB28" s="103"/>
      <c r="AC28" s="103"/>
      <c r="AD28" s="103"/>
      <c r="AE28" s="103"/>
      <c r="AF28" s="103"/>
      <c r="AG28" s="102"/>
      <c r="AH28" s="102"/>
      <c r="AI28" s="102"/>
      <c r="AJ28" s="102"/>
      <c r="AK28" s="102"/>
      <c r="AL28" s="103"/>
      <c r="AM28" s="103"/>
      <c r="AN28" s="103"/>
      <c r="AO28" s="103"/>
      <c r="AP28" s="103"/>
      <c r="AQ28" s="102"/>
      <c r="AR28" s="102"/>
      <c r="AS28" s="102"/>
      <c r="AT28" s="102"/>
      <c r="AU28" s="102"/>
      <c r="AV28" s="101"/>
      <c r="AW28" s="101"/>
      <c r="AX28" s="101"/>
      <c r="AY28" s="101"/>
      <c r="AZ28" s="101"/>
      <c r="BA28" s="102"/>
      <c r="BB28" s="102"/>
      <c r="BC28" s="102"/>
      <c r="BD28" s="102"/>
      <c r="BE28" s="102"/>
      <c r="BF28" s="103"/>
      <c r="BG28" s="103"/>
      <c r="BH28" s="103"/>
      <c r="BI28" s="103"/>
      <c r="BJ28" s="103"/>
      <c r="BK28" s="102"/>
      <c r="BL28" s="102"/>
      <c r="BM28" s="102"/>
      <c r="BN28" s="102"/>
      <c r="BO28" s="105"/>
    </row>
    <row r="29" ht="15.75" customHeight="1">
      <c r="B29" s="94" t="s">
        <v>75</v>
      </c>
      <c r="C29" s="95">
        <v>43198.0</v>
      </c>
      <c r="D29" s="95">
        <v>43200.0</v>
      </c>
      <c r="E29" s="96">
        <f t="shared" si="4"/>
        <v>2</v>
      </c>
      <c r="F29" s="94" t="s">
        <v>46</v>
      </c>
      <c r="G29" s="135">
        <v>0.8</v>
      </c>
      <c r="H29" s="99"/>
      <c r="I29" s="100"/>
      <c r="J29" s="101"/>
      <c r="K29" s="101"/>
      <c r="L29" s="101"/>
      <c r="M29" s="102"/>
      <c r="N29" s="102"/>
      <c r="O29" s="102"/>
      <c r="P29" s="102"/>
      <c r="Q29" s="102"/>
      <c r="R29" s="101"/>
      <c r="S29" s="101"/>
      <c r="T29" s="101"/>
      <c r="U29" s="101"/>
      <c r="V29" s="101"/>
      <c r="W29" s="102"/>
      <c r="X29" s="102"/>
      <c r="Y29" s="102"/>
      <c r="Z29" s="102"/>
      <c r="AA29" s="102"/>
      <c r="AB29" s="103"/>
      <c r="AC29" s="103"/>
      <c r="AD29" s="103"/>
      <c r="AE29" s="103"/>
      <c r="AF29" s="103"/>
      <c r="AG29" s="102"/>
      <c r="AH29" s="102"/>
      <c r="AI29" s="102"/>
      <c r="AJ29" s="102"/>
      <c r="AK29" s="102"/>
      <c r="AL29" s="103"/>
      <c r="AM29" s="103"/>
      <c r="AN29" s="103"/>
      <c r="AO29" s="103"/>
      <c r="AP29" s="103"/>
      <c r="AQ29" s="102"/>
      <c r="AR29" s="102"/>
      <c r="AS29" s="102"/>
      <c r="AT29" s="102"/>
      <c r="AU29" s="102"/>
      <c r="AV29" s="101"/>
      <c r="AW29" s="101"/>
      <c r="AX29" s="101"/>
      <c r="AY29" s="101"/>
      <c r="AZ29" s="101"/>
      <c r="BA29" s="102"/>
      <c r="BB29" s="102"/>
      <c r="BC29" s="102"/>
      <c r="BD29" s="102"/>
      <c r="BE29" s="102"/>
      <c r="BF29" s="103"/>
      <c r="BG29" s="103"/>
      <c r="BH29" s="103"/>
      <c r="BI29" s="103"/>
      <c r="BJ29" s="103"/>
      <c r="BK29" s="102"/>
      <c r="BL29" s="102"/>
      <c r="BM29" s="102"/>
      <c r="BN29" s="102"/>
      <c r="BO29" s="105"/>
    </row>
    <row r="30" ht="15.75" customHeight="1">
      <c r="B30" s="94" t="s">
        <v>76</v>
      </c>
      <c r="C30" s="95">
        <v>43201.0</v>
      </c>
      <c r="D30" s="95">
        <v>43206.0</v>
      </c>
      <c r="E30" s="96">
        <f t="shared" si="4"/>
        <v>5</v>
      </c>
      <c r="F30" s="94" t="s">
        <v>50</v>
      </c>
      <c r="G30" s="135">
        <v>0.6</v>
      </c>
      <c r="H30" s="99"/>
      <c r="I30" s="100"/>
      <c r="J30" s="101"/>
      <c r="K30" s="101"/>
      <c r="L30" s="101"/>
      <c r="M30" s="102"/>
      <c r="N30" s="102"/>
      <c r="O30" s="102"/>
      <c r="P30" s="102"/>
      <c r="Q30" s="102"/>
      <c r="R30" s="101"/>
      <c r="S30" s="101"/>
      <c r="T30" s="101"/>
      <c r="U30" s="101"/>
      <c r="V30" s="101"/>
      <c r="W30" s="102"/>
      <c r="X30" s="102"/>
      <c r="Y30" s="102"/>
      <c r="Z30" s="102"/>
      <c r="AA30" s="102"/>
      <c r="AB30" s="103"/>
      <c r="AC30" s="103"/>
      <c r="AD30" s="103"/>
      <c r="AE30" s="103"/>
      <c r="AF30" s="103"/>
      <c r="AG30" s="102"/>
      <c r="AH30" s="102"/>
      <c r="AI30" s="102"/>
      <c r="AJ30" s="102"/>
      <c r="AK30" s="102"/>
      <c r="AL30" s="103"/>
      <c r="AM30" s="103"/>
      <c r="AN30" s="103"/>
      <c r="AO30" s="103"/>
      <c r="AP30" s="103"/>
      <c r="AQ30" s="102"/>
      <c r="AR30" s="102"/>
      <c r="AS30" s="102"/>
      <c r="AT30" s="102"/>
      <c r="AU30" s="102"/>
      <c r="AV30" s="101"/>
      <c r="AW30" s="101"/>
      <c r="AX30" s="101"/>
      <c r="AY30" s="101"/>
      <c r="AZ30" s="101"/>
      <c r="BA30" s="102"/>
      <c r="BB30" s="102"/>
      <c r="BC30" s="102"/>
      <c r="BD30" s="102"/>
      <c r="BE30" s="102"/>
      <c r="BF30" s="103"/>
      <c r="BG30" s="103"/>
      <c r="BH30" s="103"/>
      <c r="BI30" s="103"/>
      <c r="BJ30" s="103"/>
      <c r="BK30" s="102"/>
      <c r="BL30" s="102"/>
      <c r="BM30" s="102"/>
      <c r="BN30" s="102"/>
      <c r="BO30" s="105"/>
    </row>
    <row r="31" ht="15.75" customHeight="1">
      <c r="B31" s="94" t="s">
        <v>77</v>
      </c>
      <c r="C31" s="95">
        <v>43204.0</v>
      </c>
      <c r="D31" s="95">
        <v>43208.0</v>
      </c>
      <c r="E31" s="96">
        <f t="shared" si="4"/>
        <v>4</v>
      </c>
      <c r="F31" s="94" t="s">
        <v>52</v>
      </c>
      <c r="G31" s="135">
        <v>0.4</v>
      </c>
      <c r="H31" s="99"/>
      <c r="I31" s="100"/>
      <c r="J31" s="101"/>
      <c r="K31" s="101"/>
      <c r="L31" s="101"/>
      <c r="M31" s="102"/>
      <c r="N31" s="102"/>
      <c r="O31" s="102"/>
      <c r="P31" s="102"/>
      <c r="Q31" s="102"/>
      <c r="R31" s="101"/>
      <c r="S31" s="101"/>
      <c r="T31" s="101"/>
      <c r="U31" s="101"/>
      <c r="V31" s="101"/>
      <c r="W31" s="102"/>
      <c r="X31" s="102"/>
      <c r="Y31" s="102"/>
      <c r="Z31" s="102"/>
      <c r="AA31" s="102"/>
      <c r="AB31" s="103"/>
      <c r="AC31" s="103"/>
      <c r="AD31" s="103"/>
      <c r="AE31" s="103"/>
      <c r="AF31" s="103"/>
      <c r="AG31" s="102"/>
      <c r="AH31" s="102"/>
      <c r="AI31" s="102"/>
      <c r="AJ31" s="102"/>
      <c r="AK31" s="102"/>
      <c r="AL31" s="103"/>
      <c r="AM31" s="103"/>
      <c r="AN31" s="103"/>
      <c r="AO31" s="103"/>
      <c r="AP31" s="103"/>
      <c r="AQ31" s="102"/>
      <c r="AR31" s="102"/>
      <c r="AS31" s="102"/>
      <c r="AT31" s="102"/>
      <c r="AU31" s="102"/>
      <c r="AV31" s="101"/>
      <c r="AW31" s="101"/>
      <c r="AX31" s="101"/>
      <c r="AY31" s="101"/>
      <c r="AZ31" s="101"/>
      <c r="BA31" s="102"/>
      <c r="BB31" s="102"/>
      <c r="BC31" s="102"/>
      <c r="BD31" s="102"/>
      <c r="BE31" s="102"/>
      <c r="BF31" s="103"/>
      <c r="BG31" s="103"/>
      <c r="BH31" s="103"/>
      <c r="BI31" s="103"/>
      <c r="BJ31" s="103"/>
      <c r="BK31" s="102"/>
      <c r="BL31" s="102"/>
      <c r="BM31" s="102"/>
      <c r="BN31" s="102"/>
      <c r="BO31" s="105"/>
    </row>
    <row r="32" ht="15.75" customHeight="1">
      <c r="A32" s="155"/>
      <c r="B32" s="41"/>
      <c r="C32" s="41"/>
      <c r="D32" s="41"/>
      <c r="E32" s="41"/>
      <c r="F32" s="41"/>
      <c r="G32" s="41"/>
    </row>
    <row r="33" ht="15.75" customHeight="1">
      <c r="A33" s="155"/>
      <c r="B33" s="41"/>
      <c r="C33" s="41"/>
      <c r="D33" s="41"/>
      <c r="E33" s="41"/>
      <c r="F33" s="41"/>
      <c r="G33" s="41"/>
    </row>
    <row r="34" ht="15.75" customHeight="1">
      <c r="A34" s="155"/>
      <c r="B34" s="41"/>
      <c r="C34" s="41"/>
      <c r="D34" s="41"/>
      <c r="E34" s="41"/>
      <c r="F34" s="41"/>
      <c r="G34" s="41"/>
    </row>
    <row r="35" ht="15.75" customHeight="1">
      <c r="A35" s="155"/>
    </row>
    <row r="36" ht="15.75" customHeight="1">
      <c r="A36" s="155"/>
    </row>
    <row r="37" ht="15.75" customHeight="1">
      <c r="A37" s="155"/>
    </row>
    <row r="38" ht="15.75" customHeight="1">
      <c r="A38" s="155"/>
    </row>
    <row r="39" ht="15.75" customHeight="1">
      <c r="A39" s="155"/>
    </row>
    <row r="40" ht="15.75" customHeight="1">
      <c r="A40" s="155"/>
    </row>
    <row r="41" ht="15.75" customHeight="1">
      <c r="A41" s="155"/>
    </row>
    <row r="42" ht="15.75" customHeight="1">
      <c r="A42" s="155"/>
    </row>
    <row r="43" ht="15.75" customHeight="1">
      <c r="A43" s="155"/>
    </row>
    <row r="44" ht="15.75" customHeight="1">
      <c r="A44" s="155"/>
    </row>
    <row r="45" ht="15.75" customHeight="1">
      <c r="A45" s="155"/>
    </row>
    <row r="46" ht="15.75" customHeight="1">
      <c r="A46" s="155"/>
    </row>
    <row r="47" ht="15.75" customHeight="1">
      <c r="A47" s="155"/>
    </row>
    <row r="48" ht="15.75" customHeight="1">
      <c r="A48" s="155"/>
    </row>
    <row r="49" ht="15.75" customHeight="1">
      <c r="A49" s="155"/>
    </row>
    <row r="50" ht="15.75" customHeight="1">
      <c r="A50" s="155"/>
    </row>
    <row r="51" ht="15.75" customHeight="1">
      <c r="A51" s="155"/>
    </row>
    <row r="52" ht="15.75" customHeight="1">
      <c r="A52" s="155"/>
    </row>
    <row r="53" ht="15.75" customHeight="1">
      <c r="A53" s="155"/>
    </row>
    <row r="54" ht="15.75" customHeight="1">
      <c r="A54" s="155"/>
    </row>
    <row r="55" ht="15.75" customHeight="1">
      <c r="A55" s="155"/>
    </row>
    <row r="56" ht="15.75" customHeight="1">
      <c r="A56" s="155"/>
    </row>
    <row r="57" ht="15.75" customHeight="1">
      <c r="A57" s="155"/>
    </row>
    <row r="58" ht="15.75" customHeight="1">
      <c r="A58" s="155"/>
    </row>
    <row r="59" ht="15.75" customHeight="1">
      <c r="A59" s="155"/>
    </row>
    <row r="60" ht="15.75" customHeight="1">
      <c r="A60" s="155"/>
    </row>
    <row r="61" ht="15.75" customHeight="1">
      <c r="A61" s="155"/>
    </row>
    <row r="62" ht="15.75" customHeight="1">
      <c r="A62" s="155"/>
    </row>
    <row r="63" ht="15.75" customHeight="1">
      <c r="A63" s="155"/>
    </row>
    <row r="64" ht="15.75" customHeight="1">
      <c r="A64" s="155"/>
    </row>
    <row r="65" ht="15.75" customHeight="1">
      <c r="A65" s="155"/>
    </row>
    <row r="66" ht="15.75" customHeight="1">
      <c r="A66" s="155"/>
    </row>
    <row r="67" ht="15.75" customHeight="1">
      <c r="A67" s="155"/>
    </row>
    <row r="68" ht="15.75" customHeight="1">
      <c r="A68" s="155"/>
    </row>
    <row r="69" ht="15.75" customHeight="1">
      <c r="A69" s="155"/>
    </row>
    <row r="70" ht="15.75" customHeight="1">
      <c r="A70" s="155"/>
    </row>
    <row r="71" ht="15.75" customHeight="1">
      <c r="A71" s="155"/>
    </row>
    <row r="72" ht="15.75" customHeight="1">
      <c r="A72" s="155"/>
    </row>
    <row r="73" ht="15.75" customHeight="1">
      <c r="A73" s="155"/>
    </row>
    <row r="74" ht="15.75" customHeight="1">
      <c r="A74" s="155"/>
    </row>
    <row r="75" ht="15.75" customHeight="1">
      <c r="A75" s="155"/>
    </row>
    <row r="76" ht="15.75" customHeight="1">
      <c r="A76" s="155"/>
    </row>
    <row r="77" ht="15.75" customHeight="1">
      <c r="A77" s="155"/>
    </row>
    <row r="78" ht="15.75" customHeight="1">
      <c r="A78" s="155"/>
    </row>
    <row r="79" ht="15.75" customHeight="1">
      <c r="A79" s="155"/>
    </row>
    <row r="80" ht="15.75" customHeight="1">
      <c r="A80" s="155"/>
    </row>
    <row r="81" ht="15.75" customHeight="1">
      <c r="A81" s="155"/>
    </row>
    <row r="82" ht="15.75" customHeight="1">
      <c r="A82" s="155"/>
    </row>
    <row r="83" ht="15.75" customHeight="1">
      <c r="A83" s="155"/>
    </row>
    <row r="84" ht="15.75" customHeight="1">
      <c r="A84" s="155"/>
    </row>
    <row r="85" ht="15.75" customHeight="1">
      <c r="A85" s="155"/>
    </row>
    <row r="86" ht="15.75" customHeight="1">
      <c r="A86" s="155"/>
    </row>
    <row r="87" ht="15.75" customHeight="1">
      <c r="A87" s="155"/>
    </row>
    <row r="88" ht="15.75" customHeight="1">
      <c r="A88" s="155"/>
    </row>
    <row r="89" ht="15.75" customHeight="1">
      <c r="A89" s="155"/>
    </row>
    <row r="90" ht="15.75" customHeight="1">
      <c r="A90" s="155"/>
    </row>
    <row r="91" ht="15.75" customHeight="1">
      <c r="A91" s="155"/>
    </row>
    <row r="92" ht="15.75" customHeight="1">
      <c r="A92" s="155"/>
    </row>
    <row r="93" ht="15.75" customHeight="1">
      <c r="A93" s="155"/>
    </row>
    <row r="94" ht="15.75" customHeight="1">
      <c r="A94" s="155"/>
    </row>
    <row r="95" ht="15.75" customHeight="1">
      <c r="A95" s="155"/>
    </row>
    <row r="96" ht="15.75" customHeight="1">
      <c r="A96" s="155"/>
    </row>
    <row r="97" ht="15.75" customHeight="1">
      <c r="A97" s="155"/>
    </row>
    <row r="98" ht="15.75" customHeight="1">
      <c r="A98" s="155"/>
    </row>
    <row r="99" ht="15.75" customHeight="1">
      <c r="A99" s="155"/>
    </row>
    <row r="100" ht="15.75" customHeight="1">
      <c r="A100" s="155"/>
    </row>
    <row r="101" ht="15.75" customHeight="1">
      <c r="A101" s="155"/>
    </row>
    <row r="102" ht="15.75" customHeight="1">
      <c r="A102" s="155"/>
    </row>
    <row r="103" ht="15.75" customHeight="1">
      <c r="A103" s="155"/>
    </row>
    <row r="104" ht="15.75" customHeight="1">
      <c r="A104" s="155"/>
    </row>
    <row r="105" ht="15.75" customHeight="1">
      <c r="A105" s="155"/>
    </row>
    <row r="106" ht="15.75" customHeight="1">
      <c r="A106" s="155"/>
    </row>
    <row r="107" ht="15.75" customHeight="1">
      <c r="A107" s="155"/>
    </row>
    <row r="108" ht="15.75" customHeight="1">
      <c r="A108" s="155"/>
    </row>
    <row r="109" ht="15.75" customHeight="1">
      <c r="A109" s="155"/>
    </row>
    <row r="110" ht="15.75" customHeight="1">
      <c r="A110" s="155"/>
    </row>
    <row r="111" ht="15.75" customHeight="1">
      <c r="A111" s="155"/>
    </row>
    <row r="112" ht="15.75" customHeight="1">
      <c r="A112" s="155"/>
    </row>
    <row r="113" ht="15.75" customHeight="1">
      <c r="A113" s="155"/>
    </row>
    <row r="114" ht="15.75" customHeight="1">
      <c r="A114" s="155"/>
    </row>
    <row r="115" ht="15.75" customHeight="1">
      <c r="A115" s="155"/>
    </row>
    <row r="116" ht="15.75" customHeight="1">
      <c r="A116" s="155"/>
    </row>
    <row r="117" ht="15.75" customHeight="1">
      <c r="A117" s="155"/>
    </row>
    <row r="118" ht="15.75" customHeight="1">
      <c r="A118" s="155"/>
    </row>
    <row r="119" ht="15.75" customHeight="1">
      <c r="A119" s="155"/>
    </row>
    <row r="120" ht="15.75" customHeight="1">
      <c r="A120" s="155"/>
    </row>
    <row r="121" ht="15.75" customHeight="1">
      <c r="A121" s="155"/>
    </row>
    <row r="122" ht="15.75" customHeight="1">
      <c r="A122" s="155"/>
    </row>
    <row r="123" ht="15.75" customHeight="1">
      <c r="A123" s="155"/>
    </row>
    <row r="124" ht="15.75" customHeight="1">
      <c r="A124" s="155"/>
    </row>
    <row r="125" ht="15.75" customHeight="1">
      <c r="A125" s="155"/>
    </row>
    <row r="126" ht="15.75" customHeight="1">
      <c r="A126" s="155"/>
    </row>
    <row r="127" ht="15.75" customHeight="1">
      <c r="A127" s="155"/>
    </row>
    <row r="128" ht="15.75" customHeight="1">
      <c r="A128" s="155"/>
    </row>
    <row r="129" ht="15.75" customHeight="1">
      <c r="A129" s="155"/>
    </row>
    <row r="130" ht="15.75" customHeight="1">
      <c r="A130" s="155"/>
    </row>
    <row r="131" ht="15.75" customHeight="1">
      <c r="A131" s="155"/>
    </row>
    <row r="132" ht="15.75" customHeight="1">
      <c r="A132" s="155"/>
    </row>
    <row r="133" ht="15.75" customHeight="1">
      <c r="A133" s="155"/>
    </row>
    <row r="134" ht="15.75" customHeight="1">
      <c r="A134" s="155"/>
    </row>
    <row r="135" ht="15.75" customHeight="1">
      <c r="A135" s="155"/>
    </row>
    <row r="136" ht="15.75" customHeight="1">
      <c r="A136" s="155"/>
    </row>
    <row r="137" ht="15.75" customHeight="1">
      <c r="A137" s="155"/>
    </row>
    <row r="138" ht="15.75" customHeight="1">
      <c r="A138" s="155"/>
    </row>
    <row r="139" ht="15.75" customHeight="1">
      <c r="A139" s="155"/>
    </row>
    <row r="140" ht="15.75" customHeight="1">
      <c r="A140" s="155"/>
    </row>
    <row r="141" ht="15.75" customHeight="1">
      <c r="A141" s="155"/>
    </row>
    <row r="142" ht="15.75" customHeight="1">
      <c r="A142" s="155"/>
    </row>
    <row r="143" ht="15.75" customHeight="1">
      <c r="A143" s="155"/>
    </row>
    <row r="144" ht="15.75" customHeight="1">
      <c r="A144" s="155"/>
    </row>
    <row r="145" ht="15.75" customHeight="1">
      <c r="A145" s="155"/>
    </row>
    <row r="146" ht="15.75" customHeight="1">
      <c r="A146" s="155"/>
    </row>
    <row r="147" ht="15.75" customHeight="1">
      <c r="A147" s="155"/>
    </row>
    <row r="148" ht="15.75" customHeight="1">
      <c r="A148" s="155"/>
    </row>
    <row r="149" ht="15.75" customHeight="1">
      <c r="A149" s="155"/>
    </row>
    <row r="150" ht="15.75" customHeight="1">
      <c r="A150" s="155"/>
    </row>
    <row r="151" ht="15.75" customHeight="1">
      <c r="A151" s="155"/>
    </row>
    <row r="152" ht="15.75" customHeight="1">
      <c r="A152" s="155"/>
    </row>
    <row r="153" ht="15.75" customHeight="1">
      <c r="A153" s="155"/>
    </row>
    <row r="154" ht="15.75" customHeight="1">
      <c r="A154" s="155"/>
    </row>
    <row r="155" ht="15.75" customHeight="1">
      <c r="A155" s="155"/>
    </row>
    <row r="156" ht="15.75" customHeight="1">
      <c r="A156" s="155"/>
    </row>
    <row r="157" ht="15.75" customHeight="1">
      <c r="A157" s="155"/>
    </row>
    <row r="158" ht="15.75" customHeight="1">
      <c r="A158" s="155"/>
    </row>
    <row r="159" ht="15.75" customHeight="1">
      <c r="A159" s="155"/>
    </row>
    <row r="160" ht="15.75" customHeight="1">
      <c r="A160" s="155"/>
    </row>
    <row r="161" ht="15.75" customHeight="1">
      <c r="A161" s="155"/>
    </row>
    <row r="162" ht="15.75" customHeight="1">
      <c r="A162" s="155"/>
    </row>
    <row r="163" ht="15.75" customHeight="1">
      <c r="A163" s="155"/>
    </row>
    <row r="164" ht="15.75" customHeight="1">
      <c r="A164" s="155"/>
    </row>
    <row r="165" ht="15.75" customHeight="1">
      <c r="A165" s="155"/>
    </row>
    <row r="166" ht="15.75" customHeight="1">
      <c r="A166" s="155"/>
    </row>
    <row r="167" ht="15.75" customHeight="1">
      <c r="A167" s="155"/>
    </row>
    <row r="168" ht="15.75" customHeight="1">
      <c r="A168" s="155"/>
    </row>
    <row r="169" ht="15.75" customHeight="1">
      <c r="A169" s="155"/>
    </row>
    <row r="170" ht="15.75" customHeight="1">
      <c r="A170" s="155"/>
    </row>
    <row r="171" ht="15.75" customHeight="1">
      <c r="A171" s="155"/>
    </row>
    <row r="172" ht="15.75" customHeight="1">
      <c r="A172" s="155"/>
    </row>
    <row r="173" ht="15.75" customHeight="1">
      <c r="A173" s="155"/>
    </row>
    <row r="174" ht="15.75" customHeight="1">
      <c r="A174" s="155"/>
    </row>
    <row r="175" ht="15.75" customHeight="1">
      <c r="A175" s="155"/>
    </row>
    <row r="176" ht="15.75" customHeight="1">
      <c r="A176" s="155"/>
    </row>
    <row r="177" ht="15.75" customHeight="1">
      <c r="A177" s="155"/>
    </row>
    <row r="178" ht="15.75" customHeight="1">
      <c r="A178" s="155"/>
    </row>
    <row r="179" ht="15.75" customHeight="1">
      <c r="A179" s="155"/>
    </row>
    <row r="180" ht="15.75" customHeight="1">
      <c r="A180" s="155"/>
    </row>
    <row r="181" ht="15.75" customHeight="1">
      <c r="A181" s="155"/>
    </row>
    <row r="182" ht="15.75" customHeight="1">
      <c r="A182" s="155"/>
    </row>
    <row r="183" ht="15.75" customHeight="1">
      <c r="A183" s="155"/>
    </row>
    <row r="184" ht="15.75" customHeight="1">
      <c r="A184" s="155"/>
    </row>
    <row r="185" ht="15.75" customHeight="1">
      <c r="A185" s="155"/>
    </row>
    <row r="186" ht="15.75" customHeight="1">
      <c r="A186" s="155"/>
    </row>
    <row r="187" ht="15.75" customHeight="1">
      <c r="A187" s="155"/>
    </row>
    <row r="188" ht="15.75" customHeight="1">
      <c r="A188" s="155"/>
    </row>
    <row r="189" ht="15.75" customHeight="1">
      <c r="A189" s="155"/>
    </row>
    <row r="190" ht="15.75" customHeight="1">
      <c r="A190" s="155"/>
    </row>
    <row r="191" ht="15.75" customHeight="1">
      <c r="A191" s="155"/>
    </row>
    <row r="192" ht="15.75" customHeight="1">
      <c r="A192" s="155"/>
    </row>
    <row r="193" ht="15.75" customHeight="1">
      <c r="A193" s="155"/>
    </row>
    <row r="194" ht="15.75" customHeight="1">
      <c r="A194" s="155"/>
    </row>
    <row r="195" ht="15.75" customHeight="1">
      <c r="A195" s="155"/>
    </row>
    <row r="196" ht="15.75" customHeight="1">
      <c r="A196" s="155"/>
    </row>
    <row r="197" ht="15.75" customHeight="1">
      <c r="A197" s="155"/>
    </row>
    <row r="198" ht="15.75" customHeight="1">
      <c r="A198" s="155"/>
    </row>
    <row r="199" ht="15.75" customHeight="1">
      <c r="A199" s="155"/>
    </row>
    <row r="200" ht="15.75" customHeight="1">
      <c r="A200" s="155"/>
    </row>
    <row r="201" ht="15.75" customHeight="1">
      <c r="A201" s="155"/>
    </row>
    <row r="202" ht="15.75" customHeight="1">
      <c r="A202" s="155"/>
    </row>
    <row r="203" ht="15.75" customHeight="1">
      <c r="A203" s="155"/>
    </row>
    <row r="204" ht="15.75" customHeight="1">
      <c r="A204" s="155"/>
    </row>
    <row r="205" ht="15.75" customHeight="1">
      <c r="A205" s="155"/>
    </row>
    <row r="206" ht="15.75" customHeight="1">
      <c r="A206" s="155"/>
    </row>
    <row r="207" ht="15.75" customHeight="1">
      <c r="A207" s="155"/>
    </row>
    <row r="208" ht="15.75" customHeight="1">
      <c r="A208" s="155"/>
    </row>
    <row r="209" ht="15.75" customHeight="1">
      <c r="A209" s="155"/>
    </row>
    <row r="210" ht="15.75" customHeight="1">
      <c r="A210" s="155"/>
    </row>
    <row r="211" ht="15.75" customHeight="1">
      <c r="A211" s="155"/>
    </row>
    <row r="212" ht="15.75" customHeight="1">
      <c r="A212" s="155"/>
    </row>
    <row r="213" ht="15.75" customHeight="1">
      <c r="A213" s="155"/>
    </row>
    <row r="214" ht="15.75" customHeight="1">
      <c r="A214" s="155"/>
    </row>
    <row r="215" ht="15.75" customHeight="1">
      <c r="A215" s="155"/>
    </row>
    <row r="216" ht="15.75" customHeight="1">
      <c r="A216" s="155"/>
    </row>
    <row r="217" ht="15.75" customHeight="1">
      <c r="A217" s="155"/>
    </row>
    <row r="218" ht="15.75" customHeight="1">
      <c r="A218" s="155"/>
    </row>
    <row r="219" ht="15.75" customHeight="1">
      <c r="A219" s="155"/>
    </row>
    <row r="220" ht="15.75" customHeight="1">
      <c r="A220" s="155"/>
    </row>
    <row r="221" ht="15.75" customHeight="1">
      <c r="A221" s="155"/>
    </row>
    <row r="222" ht="15.75" customHeight="1">
      <c r="A222" s="155"/>
    </row>
    <row r="223" ht="15.75" customHeight="1">
      <c r="A223" s="155"/>
    </row>
    <row r="224" ht="15.75" customHeight="1">
      <c r="A224" s="155"/>
    </row>
    <row r="225" ht="15.75" customHeight="1">
      <c r="A225" s="155"/>
    </row>
    <row r="226" ht="15.75" customHeight="1">
      <c r="A226" s="155"/>
    </row>
    <row r="227" ht="15.75" customHeight="1">
      <c r="A227" s="155"/>
    </row>
    <row r="228" ht="15.75" customHeight="1">
      <c r="A228" s="155"/>
    </row>
    <row r="229" ht="15.75" customHeight="1">
      <c r="A229" s="155"/>
    </row>
    <row r="230" ht="15.75" customHeight="1">
      <c r="A230" s="155"/>
    </row>
    <row r="231" ht="15.75" customHeight="1">
      <c r="A231" s="15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C20:G20"/>
    <mergeCell ref="C27:G27"/>
    <mergeCell ref="R6:V6"/>
    <mergeCell ref="M6:Q6"/>
    <mergeCell ref="G6:G7"/>
    <mergeCell ref="F6:F7"/>
    <mergeCell ref="E6:E7"/>
    <mergeCell ref="C15:G15"/>
    <mergeCell ref="C8:G8"/>
    <mergeCell ref="H6:L6"/>
    <mergeCell ref="C6:C7"/>
    <mergeCell ref="A6:A7"/>
    <mergeCell ref="B6:B7"/>
    <mergeCell ref="A3:G3"/>
    <mergeCell ref="AB6:AF6"/>
    <mergeCell ref="AG6:AK6"/>
    <mergeCell ref="D6:D7"/>
    <mergeCell ref="AV6:AZ6"/>
    <mergeCell ref="BA6:BE6"/>
    <mergeCell ref="BF6:BJ6"/>
    <mergeCell ref="BK6:BO6"/>
    <mergeCell ref="W6:AA6"/>
    <mergeCell ref="AQ6:AU6"/>
    <mergeCell ref="AL6:AP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31.14"/>
    <col customWidth="1" min="4" max="4" width="23.71"/>
    <col customWidth="1" min="5" max="5" width="23.0"/>
  </cols>
  <sheetData>
    <row r="1">
      <c r="A1" s="1"/>
      <c r="B1" s="1" t="s">
        <v>0</v>
      </c>
      <c r="C1" s="2" t="s">
        <v>1</v>
      </c>
      <c r="D1" s="1" t="s">
        <v>2</v>
      </c>
    </row>
    <row r="3">
      <c r="A3" s="3"/>
      <c r="B3" s="4" t="s">
        <v>3</v>
      </c>
      <c r="C3" s="5">
        <v>3.0</v>
      </c>
      <c r="D3" s="6" t="s">
        <v>4</v>
      </c>
    </row>
    <row r="4">
      <c r="A4" s="3"/>
      <c r="B4" s="4" t="s">
        <v>5</v>
      </c>
      <c r="C4" s="5">
        <v>4.0</v>
      </c>
      <c r="D4" s="6" t="s">
        <v>6</v>
      </c>
    </row>
    <row r="5">
      <c r="A5" s="3"/>
      <c r="B5" s="4" t="s">
        <v>7</v>
      </c>
      <c r="C5" s="5">
        <v>4.0</v>
      </c>
      <c r="D5" s="6" t="s">
        <v>8</v>
      </c>
    </row>
    <row r="6">
      <c r="A6" s="3"/>
      <c r="B6" s="4" t="s">
        <v>9</v>
      </c>
      <c r="C6" s="7">
        <v>11.0</v>
      </c>
      <c r="D6" s="6" t="s">
        <v>10</v>
      </c>
    </row>
    <row r="7">
      <c r="A7" s="3"/>
      <c r="B7" s="4" t="s">
        <v>11</v>
      </c>
      <c r="C7" s="7">
        <v>5.0</v>
      </c>
      <c r="D7" s="6" t="s">
        <v>12</v>
      </c>
    </row>
    <row r="8">
      <c r="A8" s="3"/>
      <c r="B8" s="4" t="s">
        <v>13</v>
      </c>
      <c r="C8" s="5">
        <v>6.0</v>
      </c>
      <c r="D8" s="6" t="s">
        <v>10</v>
      </c>
    </row>
    <row r="12">
      <c r="A12" s="1"/>
      <c r="B12" s="1" t="s">
        <v>0</v>
      </c>
      <c r="C12" s="2" t="s">
        <v>1</v>
      </c>
      <c r="D12" s="1" t="s">
        <v>2</v>
      </c>
      <c r="F12" s="8"/>
      <c r="G12" s="8"/>
      <c r="H12" s="8"/>
    </row>
    <row r="13">
      <c r="F13" s="8"/>
      <c r="G13" s="8"/>
      <c r="H13" s="8"/>
    </row>
    <row r="14">
      <c r="A14" s="3"/>
      <c r="B14" s="9" t="s">
        <v>3</v>
      </c>
      <c r="C14" s="10">
        <v>3.0</v>
      </c>
      <c r="D14" s="9" t="s">
        <v>14</v>
      </c>
      <c r="E14" s="11"/>
      <c r="F14" s="12"/>
      <c r="G14" s="13"/>
      <c r="H14" s="12"/>
    </row>
    <row r="15">
      <c r="A15" s="3"/>
      <c r="B15" s="9" t="s">
        <v>5</v>
      </c>
      <c r="C15" s="10">
        <v>4.0</v>
      </c>
      <c r="D15" s="9" t="s">
        <v>15</v>
      </c>
      <c r="E15" s="11"/>
      <c r="F15" s="12"/>
      <c r="G15" s="13"/>
      <c r="H15" s="12"/>
    </row>
    <row r="16">
      <c r="A16" s="3"/>
      <c r="B16" s="9" t="s">
        <v>7</v>
      </c>
      <c r="C16" s="10">
        <v>4.0</v>
      </c>
      <c r="D16" s="9" t="s">
        <v>8</v>
      </c>
      <c r="E16" s="11"/>
      <c r="F16" s="12"/>
      <c r="G16" s="13"/>
      <c r="H16" s="12"/>
    </row>
    <row r="17">
      <c r="A17" s="3"/>
      <c r="B17" s="9" t="s">
        <v>9</v>
      </c>
      <c r="C17" s="10">
        <v>11.0</v>
      </c>
      <c r="D17" s="9" t="s">
        <v>10</v>
      </c>
      <c r="E17" s="11"/>
      <c r="F17" s="12"/>
      <c r="G17" s="13"/>
      <c r="H17" s="12"/>
    </row>
    <row r="18">
      <c r="A18" s="3"/>
      <c r="B18" s="9" t="s">
        <v>11</v>
      </c>
      <c r="C18" s="10">
        <v>5.0</v>
      </c>
      <c r="D18" s="9" t="s">
        <v>16</v>
      </c>
      <c r="E18" s="11"/>
      <c r="F18" s="12"/>
      <c r="G18" s="13"/>
      <c r="H18" s="12"/>
    </row>
    <row r="19">
      <c r="A19" s="3"/>
      <c r="B19" s="9" t="s">
        <v>13</v>
      </c>
      <c r="C19" s="10">
        <v>6.0</v>
      </c>
      <c r="D19" s="9" t="s">
        <v>10</v>
      </c>
      <c r="E19" s="11"/>
      <c r="F19" s="12"/>
      <c r="G19" s="13"/>
      <c r="H19" s="12"/>
    </row>
    <row r="23">
      <c r="A23" s="14"/>
      <c r="B23" s="15" t="s">
        <v>0</v>
      </c>
      <c r="C23" s="15" t="s">
        <v>17</v>
      </c>
      <c r="D23" s="16" t="s">
        <v>18</v>
      </c>
      <c r="E23" s="15" t="s">
        <v>19</v>
      </c>
      <c r="F23" s="16" t="s">
        <v>20</v>
      </c>
      <c r="G23" s="16" t="s">
        <v>21</v>
      </c>
      <c r="H23" s="16" t="s">
        <v>22</v>
      </c>
      <c r="I23" s="15" t="s">
        <v>2</v>
      </c>
    </row>
    <row r="24">
      <c r="A24" s="17"/>
      <c r="B24" s="18"/>
      <c r="C24" s="18"/>
      <c r="D24" s="18"/>
      <c r="E24" s="18"/>
      <c r="F24" s="18"/>
      <c r="G24" s="18"/>
      <c r="H24" s="18"/>
      <c r="I24" s="18"/>
    </row>
    <row r="25">
      <c r="A25" s="19" t="s">
        <v>23</v>
      </c>
      <c r="B25" s="20"/>
      <c r="C25" s="20"/>
      <c r="D25" s="20"/>
      <c r="E25" s="20"/>
      <c r="F25" s="20"/>
      <c r="G25" s="20"/>
      <c r="H25" s="20"/>
      <c r="I25" s="20"/>
    </row>
    <row r="26">
      <c r="A26" s="21"/>
      <c r="B26" s="22" t="s">
        <v>3</v>
      </c>
      <c r="C26" s="23">
        <v>43374.0</v>
      </c>
      <c r="D26" s="24">
        <f t="shared" ref="D26:D31" si="1">DAY(C26)</f>
        <v>1</v>
      </c>
      <c r="E26" s="23">
        <f>C26+3</f>
        <v>43377</v>
      </c>
      <c r="F26" s="24">
        <f>IF(E26="","",SUM(G26:H26))</f>
        <v>3</v>
      </c>
      <c r="G26" s="25">
        <f t="shared" ref="G26:G31" si="2">IF(((E26)=""),"",(J26)*(E26-C26))</f>
        <v>0</v>
      </c>
      <c r="H26" s="24">
        <f t="shared" ref="H26:H31" si="3">IF(G26="","",(E26-C26)-G26)</f>
        <v>3</v>
      </c>
      <c r="I26" s="26" t="s">
        <v>14</v>
      </c>
    </row>
    <row r="27">
      <c r="A27" s="27"/>
      <c r="B27" s="28" t="s">
        <v>5</v>
      </c>
      <c r="C27" s="11">
        <f t="shared" ref="C27:C29" si="4">E26-1</f>
        <v>43376</v>
      </c>
      <c r="D27" s="12">
        <f t="shared" si="1"/>
        <v>3</v>
      </c>
      <c r="E27" s="11">
        <f t="shared" ref="E27:E28" si="5">C27+4</f>
        <v>43380</v>
      </c>
      <c r="F27" s="12">
        <f t="shared" ref="F27:F31" si="6">IF(ISBLANK(C27),"", (E27-C27))</f>
        <v>4</v>
      </c>
      <c r="G27" s="13">
        <f t="shared" si="2"/>
        <v>0</v>
      </c>
      <c r="H27" s="12">
        <f t="shared" si="3"/>
        <v>4</v>
      </c>
      <c r="I27" s="29" t="s">
        <v>15</v>
      </c>
    </row>
    <row r="28">
      <c r="A28" s="27"/>
      <c r="B28" s="28" t="s">
        <v>7</v>
      </c>
      <c r="C28" s="11">
        <f t="shared" si="4"/>
        <v>43379</v>
      </c>
      <c r="D28" s="12">
        <f t="shared" si="1"/>
        <v>6</v>
      </c>
      <c r="E28" s="11">
        <f t="shared" si="5"/>
        <v>43383</v>
      </c>
      <c r="F28" s="12">
        <f t="shared" si="6"/>
        <v>4</v>
      </c>
      <c r="G28" s="13">
        <f t="shared" si="2"/>
        <v>0</v>
      </c>
      <c r="H28" s="12">
        <f t="shared" si="3"/>
        <v>4</v>
      </c>
      <c r="I28" s="29" t="s">
        <v>8</v>
      </c>
    </row>
    <row r="29">
      <c r="A29" s="27"/>
      <c r="B29" s="28" t="s">
        <v>9</v>
      </c>
      <c r="C29" s="11">
        <f t="shared" si="4"/>
        <v>43382</v>
      </c>
      <c r="D29" s="12">
        <f t="shared" si="1"/>
        <v>9</v>
      </c>
      <c r="E29" s="11">
        <f>C29+11</f>
        <v>43393</v>
      </c>
      <c r="F29" s="12">
        <f t="shared" si="6"/>
        <v>11</v>
      </c>
      <c r="G29" s="13">
        <f t="shared" si="2"/>
        <v>0</v>
      </c>
      <c r="H29" s="12">
        <f t="shared" si="3"/>
        <v>11</v>
      </c>
      <c r="I29" s="29" t="s">
        <v>10</v>
      </c>
    </row>
    <row r="30">
      <c r="A30" s="27"/>
      <c r="B30" s="28" t="s">
        <v>11</v>
      </c>
      <c r="C30" s="30">
        <v>43388.0</v>
      </c>
      <c r="D30" s="12">
        <f t="shared" si="1"/>
        <v>15</v>
      </c>
      <c r="E30" s="11">
        <f>C30+5</f>
        <v>43393</v>
      </c>
      <c r="F30" s="12">
        <f t="shared" si="6"/>
        <v>5</v>
      </c>
      <c r="G30" s="13">
        <f t="shared" si="2"/>
        <v>0</v>
      </c>
      <c r="H30" s="12">
        <f t="shared" si="3"/>
        <v>5</v>
      </c>
      <c r="I30" s="29" t="s">
        <v>16</v>
      </c>
    </row>
    <row r="31">
      <c r="A31" s="31"/>
      <c r="B31" s="32" t="s">
        <v>13</v>
      </c>
      <c r="C31" s="33">
        <v>43391.0</v>
      </c>
      <c r="D31" s="34">
        <f t="shared" si="1"/>
        <v>18</v>
      </c>
      <c r="E31" s="35">
        <f>C31+6</f>
        <v>43397</v>
      </c>
      <c r="F31" s="34">
        <f t="shared" si="6"/>
        <v>6</v>
      </c>
      <c r="G31" s="36">
        <f t="shared" si="2"/>
        <v>0</v>
      </c>
      <c r="H31" s="34">
        <f t="shared" si="3"/>
        <v>6</v>
      </c>
      <c r="I31" s="37" t="s">
        <v>10</v>
      </c>
    </row>
    <row r="34">
      <c r="A34" s="1"/>
      <c r="B34" s="1" t="s">
        <v>0</v>
      </c>
      <c r="C34" s="2" t="s">
        <v>1</v>
      </c>
      <c r="D34" s="1" t="s">
        <v>2</v>
      </c>
    </row>
    <row r="36">
      <c r="A36" s="3"/>
      <c r="B36" s="4" t="s">
        <v>3</v>
      </c>
      <c r="C36" s="38">
        <v>3.0</v>
      </c>
      <c r="D36" s="6" t="s">
        <v>4</v>
      </c>
    </row>
    <row r="37">
      <c r="A37" s="3"/>
      <c r="B37" s="4" t="s">
        <v>5</v>
      </c>
      <c r="C37" s="38">
        <v>4.0</v>
      </c>
      <c r="D37" s="6" t="s">
        <v>6</v>
      </c>
    </row>
    <row r="38">
      <c r="A38" s="3"/>
      <c r="B38" s="4" t="s">
        <v>7</v>
      </c>
      <c r="C38" s="39"/>
      <c r="D38" s="6" t="s">
        <v>8</v>
      </c>
    </row>
    <row r="39">
      <c r="A39" s="3"/>
      <c r="B39" s="4" t="s">
        <v>9</v>
      </c>
      <c r="C39" s="39"/>
      <c r="D39" s="6" t="s">
        <v>10</v>
      </c>
    </row>
    <row r="40">
      <c r="A40" s="3"/>
      <c r="B40" s="4" t="s">
        <v>11</v>
      </c>
      <c r="C40" s="39"/>
      <c r="D40" s="6" t="s">
        <v>12</v>
      </c>
    </row>
    <row r="41">
      <c r="A41" s="3"/>
      <c r="B41" s="4" t="s">
        <v>13</v>
      </c>
      <c r="C41" s="39"/>
      <c r="D41" s="6" t="s">
        <v>10</v>
      </c>
    </row>
  </sheetData>
  <mergeCells count="21">
    <mergeCell ref="D12:D13"/>
    <mergeCell ref="C1:C2"/>
    <mergeCell ref="A1:A2"/>
    <mergeCell ref="B1:B2"/>
    <mergeCell ref="A12:A13"/>
    <mergeCell ref="B12:B13"/>
    <mergeCell ref="D1:D2"/>
    <mergeCell ref="A23:A24"/>
    <mergeCell ref="B23:B24"/>
    <mergeCell ref="G23:G24"/>
    <mergeCell ref="H23:H24"/>
    <mergeCell ref="F23:F24"/>
    <mergeCell ref="E23:E24"/>
    <mergeCell ref="I23:I24"/>
    <mergeCell ref="C12:C13"/>
    <mergeCell ref="C23:C24"/>
    <mergeCell ref="D23:D24"/>
    <mergeCell ref="C34:C35"/>
    <mergeCell ref="A34:A35"/>
    <mergeCell ref="B34:B35"/>
    <mergeCell ref="D34:D35"/>
  </mergeCells>
  <dataValidations>
    <dataValidation type="custom" allowBlank="1" showDropDown="1" sqref="C3:C5 C8 E14:E19 C26:C29 C31 E26:E31 C36:C38 C41">
      <formula1>OR(NOT(ISERROR(DATEVALUE(C3))), AND(ISNUMBER(C3), LEFT(CELL("format", C3))="D"))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7" width="12.29"/>
    <col customWidth="1" min="8" max="8" width="10.86"/>
    <col customWidth="1" min="9" max="10" width="7.29"/>
    <col customWidth="1" min="11" max="12" width="3.71"/>
    <col customWidth="1" min="13" max="13" width="6.43"/>
    <col customWidth="1" min="14" max="32" width="4.57"/>
    <col customWidth="1" min="33" max="34" width="7.29"/>
  </cols>
  <sheetData>
    <row r="1" ht="15.75" customHeight="1">
      <c r="A1" s="40"/>
      <c r="B1" s="40"/>
      <c r="C1" s="40"/>
      <c r="D1" s="41"/>
      <c r="E1" s="41"/>
      <c r="F1" s="41"/>
      <c r="G1" s="41"/>
      <c r="H1" s="41"/>
      <c r="I1" s="40"/>
      <c r="J1" s="40"/>
      <c r="K1" s="40"/>
      <c r="L1" s="40"/>
      <c r="M1" s="41"/>
      <c r="N1" s="40"/>
      <c r="O1" s="40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ht="15.75" customHeight="1">
      <c r="A2" s="40"/>
      <c r="B2" s="40"/>
      <c r="C2" s="40"/>
      <c r="D2" s="41"/>
      <c r="E2" s="41"/>
      <c r="F2" s="41"/>
      <c r="G2" s="41"/>
      <c r="H2" s="41"/>
      <c r="I2" s="40"/>
      <c r="J2" s="40"/>
      <c r="K2" s="40"/>
      <c r="L2" s="40"/>
      <c r="M2" s="41"/>
      <c r="N2" s="40"/>
      <c r="O2" s="40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ht="15.75" customHeight="1">
      <c r="A3" s="122" t="s">
        <v>24</v>
      </c>
      <c r="B3" s="49"/>
      <c r="C3" s="49"/>
      <c r="D3" s="49"/>
      <c r="E3" s="49"/>
      <c r="F3" s="49"/>
      <c r="G3" s="49"/>
      <c r="H3" s="51"/>
      <c r="I3" s="53"/>
      <c r="J3" s="55"/>
      <c r="K3" s="55"/>
      <c r="L3" s="55"/>
      <c r="M3" s="55"/>
      <c r="N3" s="55"/>
      <c r="O3" s="55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3"/>
      <c r="AH3" s="53"/>
    </row>
    <row r="4" ht="15.75" customHeight="1">
      <c r="A4" s="125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</row>
    <row r="5" ht="15.75" customHeight="1">
      <c r="A5" s="127" t="s">
        <v>56</v>
      </c>
      <c r="B5" s="40"/>
      <c r="C5" s="40"/>
      <c r="E5" s="127"/>
      <c r="F5" s="40"/>
      <c r="G5" s="40"/>
      <c r="H5" s="40"/>
      <c r="I5" s="40"/>
      <c r="J5" s="40"/>
      <c r="K5" s="40"/>
      <c r="L5" s="40"/>
      <c r="M5" s="40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ht="15.75" customHeight="1">
      <c r="A6" s="65"/>
      <c r="B6" s="65" t="s">
        <v>0</v>
      </c>
      <c r="C6" s="65" t="s">
        <v>17</v>
      </c>
      <c r="D6" s="65" t="s">
        <v>19</v>
      </c>
      <c r="E6" s="65" t="s">
        <v>58</v>
      </c>
      <c r="F6" s="65" t="s">
        <v>59</v>
      </c>
      <c r="G6" s="65" t="s">
        <v>2</v>
      </c>
      <c r="H6" s="65" t="s">
        <v>25</v>
      </c>
      <c r="I6" s="132"/>
      <c r="J6" s="72"/>
      <c r="K6" s="72"/>
      <c r="L6" s="72"/>
      <c r="M6" s="74"/>
      <c r="N6" s="132" t="s">
        <v>26</v>
      </c>
      <c r="O6" s="72"/>
      <c r="P6" s="72"/>
      <c r="Q6" s="72"/>
      <c r="R6" s="74"/>
      <c r="S6" s="134" t="s">
        <v>27</v>
      </c>
      <c r="T6" s="72"/>
      <c r="U6" s="72"/>
      <c r="V6" s="72"/>
      <c r="W6" s="74"/>
      <c r="X6" s="132" t="s">
        <v>28</v>
      </c>
      <c r="Y6" s="72"/>
      <c r="Z6" s="72"/>
      <c r="AA6" s="72"/>
      <c r="AB6" s="74"/>
      <c r="AC6" s="134" t="s">
        <v>29</v>
      </c>
      <c r="AD6" s="72"/>
      <c r="AE6" s="72"/>
      <c r="AF6" s="72"/>
      <c r="AG6" s="74"/>
      <c r="AH6" s="136"/>
    </row>
    <row r="7" ht="15.75" customHeight="1">
      <c r="A7" s="18"/>
      <c r="B7" s="18"/>
      <c r="C7" s="18"/>
      <c r="D7" s="18"/>
      <c r="E7" s="18"/>
      <c r="F7" s="18"/>
      <c r="G7" s="18"/>
      <c r="H7" s="18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</row>
    <row r="8" ht="15.75" customHeight="1">
      <c r="A8" s="137" t="s">
        <v>43</v>
      </c>
      <c r="B8" s="90"/>
      <c r="C8" s="90"/>
      <c r="D8" s="90"/>
      <c r="E8" s="90"/>
      <c r="F8" s="90"/>
      <c r="G8" s="90"/>
      <c r="H8" s="90"/>
      <c r="I8" s="138"/>
      <c r="J8" s="139"/>
      <c r="K8" s="140"/>
      <c r="L8" s="140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</row>
    <row r="9" ht="15.75" customHeight="1">
      <c r="B9" s="141" t="s">
        <v>44</v>
      </c>
      <c r="C9" s="143">
        <v>43105.0</v>
      </c>
      <c r="D9" s="144">
        <v>43108.0</v>
      </c>
      <c r="E9" s="145">
        <f t="shared" ref="E9:E13" si="1">INT(C9)-INT($C$9)</f>
        <v>0</v>
      </c>
      <c r="F9" s="145">
        <f t="shared" ref="F9:F13" si="2">IF(ISBLANK(C9),"", (D9-C9))</f>
        <v>3</v>
      </c>
      <c r="G9" s="141" t="s">
        <v>45</v>
      </c>
      <c r="H9" s="146">
        <v>1.0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 ht="15.75" customHeight="1">
      <c r="B10" s="141" t="s">
        <v>67</v>
      </c>
      <c r="C10" s="143">
        <v>43108.0</v>
      </c>
      <c r="D10" s="147">
        <v>43111.0</v>
      </c>
      <c r="E10" s="145">
        <f t="shared" si="1"/>
        <v>3</v>
      </c>
      <c r="F10" s="145">
        <f t="shared" si="2"/>
        <v>3</v>
      </c>
      <c r="G10" s="141" t="s">
        <v>46</v>
      </c>
      <c r="H10" s="148">
        <v>0.8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ht="15.75" customHeight="1">
      <c r="B11" s="141" t="s">
        <v>47</v>
      </c>
      <c r="C11" s="143">
        <v>43111.0</v>
      </c>
      <c r="D11" s="144">
        <v>43116.0</v>
      </c>
      <c r="E11" s="145">
        <f t="shared" si="1"/>
        <v>6</v>
      </c>
      <c r="F11" s="145">
        <f t="shared" si="2"/>
        <v>5</v>
      </c>
      <c r="G11" s="141" t="s">
        <v>48</v>
      </c>
      <c r="H11" s="146">
        <v>0.6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</row>
    <row r="12" ht="15.75" customHeight="1">
      <c r="B12" s="141" t="s">
        <v>49</v>
      </c>
      <c r="C12" s="143">
        <v>43114.0</v>
      </c>
      <c r="D12" s="144">
        <v>43119.0</v>
      </c>
      <c r="E12" s="145">
        <f t="shared" si="1"/>
        <v>9</v>
      </c>
      <c r="F12" s="145">
        <f t="shared" si="2"/>
        <v>5</v>
      </c>
      <c r="G12" s="141" t="s">
        <v>50</v>
      </c>
      <c r="H12" s="150">
        <v>0.4</v>
      </c>
    </row>
    <row r="13" ht="15.75" customHeight="1">
      <c r="B13" s="141" t="s">
        <v>51</v>
      </c>
      <c r="C13" s="143">
        <v>43117.0</v>
      </c>
      <c r="D13" s="144">
        <v>43123.0</v>
      </c>
      <c r="E13" s="145">
        <f t="shared" si="1"/>
        <v>12</v>
      </c>
      <c r="F13" s="145">
        <f t="shared" si="2"/>
        <v>6</v>
      </c>
      <c r="G13" s="141" t="s">
        <v>52</v>
      </c>
      <c r="H13" s="151">
        <v>0.2</v>
      </c>
    </row>
    <row r="14" ht="15.75" customHeight="1">
      <c r="A14" s="137" t="s">
        <v>55</v>
      </c>
      <c r="B14" s="152"/>
      <c r="C14" s="152"/>
      <c r="D14" s="152"/>
      <c r="E14" s="152"/>
      <c r="F14" s="152"/>
      <c r="G14" s="152"/>
      <c r="H14" s="152"/>
    </row>
    <row r="15" ht="15.75" customHeight="1">
      <c r="B15" s="141" t="s">
        <v>57</v>
      </c>
      <c r="C15" s="143">
        <v>43109.0</v>
      </c>
      <c r="D15" s="144">
        <v>43112.0</v>
      </c>
      <c r="E15" s="145">
        <f t="shared" ref="E15:E18" si="3">INT(C15)-INT($C$9)</f>
        <v>4</v>
      </c>
      <c r="F15" s="145">
        <f t="shared" ref="F15:F18" si="4">IF(ISBLANK(C15),"", (D15-C15))</f>
        <v>3</v>
      </c>
      <c r="G15" s="141" t="s">
        <v>45</v>
      </c>
      <c r="H15" s="153">
        <v>1.0</v>
      </c>
    </row>
    <row r="16" ht="15.75" customHeight="1">
      <c r="B16" s="141" t="s">
        <v>60</v>
      </c>
      <c r="C16" s="143">
        <v>43112.0</v>
      </c>
      <c r="D16" s="144">
        <v>43119.0</v>
      </c>
      <c r="E16" s="145">
        <f t="shared" si="3"/>
        <v>7</v>
      </c>
      <c r="F16" s="145">
        <f t="shared" si="4"/>
        <v>7</v>
      </c>
      <c r="G16" s="141" t="s">
        <v>46</v>
      </c>
      <c r="H16" s="154">
        <v>0.8</v>
      </c>
    </row>
    <row r="17" ht="15.75" customHeight="1">
      <c r="B17" s="141" t="s">
        <v>78</v>
      </c>
      <c r="C17" s="143">
        <v>43117.0</v>
      </c>
      <c r="D17" s="144">
        <v>43119.0</v>
      </c>
      <c r="E17" s="145">
        <f t="shared" si="3"/>
        <v>12</v>
      </c>
      <c r="F17" s="145">
        <f t="shared" si="4"/>
        <v>2</v>
      </c>
      <c r="G17" s="141" t="s">
        <v>48</v>
      </c>
      <c r="H17" s="156">
        <v>0.6</v>
      </c>
    </row>
    <row r="18" ht="15.75" customHeight="1">
      <c r="B18" s="141" t="s">
        <v>79</v>
      </c>
      <c r="C18" s="143">
        <v>43122.0</v>
      </c>
      <c r="D18" s="144">
        <v>43126.0</v>
      </c>
      <c r="E18" s="145">
        <f t="shared" si="3"/>
        <v>17</v>
      </c>
      <c r="F18" s="145">
        <f t="shared" si="4"/>
        <v>4</v>
      </c>
      <c r="G18" s="141" t="s">
        <v>50</v>
      </c>
      <c r="H18" s="156">
        <v>0.4</v>
      </c>
    </row>
    <row r="19" ht="15.75" customHeight="1">
      <c r="A19" s="137" t="s">
        <v>63</v>
      </c>
      <c r="B19" s="152"/>
      <c r="C19" s="152"/>
      <c r="D19" s="152"/>
      <c r="E19" s="152"/>
      <c r="F19" s="152"/>
      <c r="G19" s="152"/>
      <c r="H19" s="152"/>
    </row>
    <row r="20" ht="15.75" customHeight="1">
      <c r="B20" s="141" t="s">
        <v>80</v>
      </c>
      <c r="C20" s="143">
        <v>43115.0</v>
      </c>
      <c r="D20" s="144">
        <v>43119.0</v>
      </c>
      <c r="E20" s="145">
        <f t="shared" ref="E20:E24" si="5">INT(C20)-INT($C$9)</f>
        <v>10</v>
      </c>
      <c r="F20" s="145">
        <f t="shared" ref="F20:F24" si="6">IF(ISBLANK(C20),"", (D20-C20))</f>
        <v>4</v>
      </c>
      <c r="G20" s="141" t="s">
        <v>45</v>
      </c>
      <c r="H20" s="156">
        <v>1.0</v>
      </c>
    </row>
    <row r="21" ht="15.75" customHeight="1">
      <c r="B21" s="141" t="s">
        <v>81</v>
      </c>
      <c r="C21" s="143">
        <v>43122.0</v>
      </c>
      <c r="D21" s="144">
        <v>43123.0</v>
      </c>
      <c r="E21" s="145">
        <f t="shared" si="5"/>
        <v>17</v>
      </c>
      <c r="F21" s="145">
        <f t="shared" si="6"/>
        <v>1</v>
      </c>
      <c r="G21" s="141" t="s">
        <v>46</v>
      </c>
      <c r="H21" s="156">
        <v>0.8</v>
      </c>
    </row>
    <row r="22" ht="15.75" customHeight="1">
      <c r="B22" s="141" t="s">
        <v>82</v>
      </c>
      <c r="C22" s="143">
        <v>43122.0</v>
      </c>
      <c r="D22" s="144">
        <v>43126.0</v>
      </c>
      <c r="E22" s="145">
        <f t="shared" si="5"/>
        <v>17</v>
      </c>
      <c r="F22" s="145">
        <f t="shared" si="6"/>
        <v>4</v>
      </c>
      <c r="G22" s="141" t="s">
        <v>48</v>
      </c>
      <c r="H22" s="156">
        <v>0.6</v>
      </c>
    </row>
    <row r="23" ht="15.75" customHeight="1">
      <c r="B23" s="141" t="s">
        <v>83</v>
      </c>
      <c r="C23" s="143">
        <v>43126.0</v>
      </c>
      <c r="D23" s="144">
        <v>43129.0</v>
      </c>
      <c r="E23" s="145">
        <f t="shared" si="5"/>
        <v>21</v>
      </c>
      <c r="F23" s="145">
        <f t="shared" si="6"/>
        <v>3</v>
      </c>
      <c r="G23" s="141" t="s">
        <v>50</v>
      </c>
      <c r="H23" s="156">
        <v>0.4</v>
      </c>
    </row>
    <row r="24" ht="15.75" customHeight="1">
      <c r="B24" s="141" t="s">
        <v>84</v>
      </c>
      <c r="C24" s="143">
        <v>43122.0</v>
      </c>
      <c r="D24" s="144">
        <v>43125.0</v>
      </c>
      <c r="E24" s="145">
        <f t="shared" si="5"/>
        <v>17</v>
      </c>
      <c r="F24" s="145">
        <f t="shared" si="6"/>
        <v>3</v>
      </c>
      <c r="G24" s="141" t="s">
        <v>52</v>
      </c>
      <c r="H24" s="156">
        <v>0.2</v>
      </c>
    </row>
    <row r="25" ht="15.75" customHeight="1">
      <c r="A25" s="137" t="s">
        <v>73</v>
      </c>
      <c r="B25" s="152"/>
      <c r="C25" s="152"/>
      <c r="D25" s="152"/>
      <c r="E25" s="152"/>
      <c r="F25" s="152"/>
      <c r="G25" s="152"/>
      <c r="H25" s="152"/>
    </row>
    <row r="26" ht="15.75" customHeight="1">
      <c r="B26" s="141" t="s">
        <v>85</v>
      </c>
      <c r="C26" s="143">
        <v>43115.0</v>
      </c>
      <c r="D26" s="144">
        <v>43124.0</v>
      </c>
      <c r="E26" s="145">
        <f t="shared" ref="E26:E29" si="7">INT(C26)-INT($C$9)</f>
        <v>10</v>
      </c>
      <c r="F26" s="145">
        <f t="shared" ref="F26:F29" si="8">IF(ISBLANK(C26),"", (D26-C26))</f>
        <v>9</v>
      </c>
      <c r="G26" s="141" t="s">
        <v>45</v>
      </c>
      <c r="H26" s="156">
        <v>1.0</v>
      </c>
    </row>
    <row r="27" ht="15.75" customHeight="1">
      <c r="B27" s="141" t="s">
        <v>86</v>
      </c>
      <c r="C27" s="143">
        <v>43125.0</v>
      </c>
      <c r="D27" s="144">
        <v>43130.0</v>
      </c>
      <c r="E27" s="145">
        <f t="shared" si="7"/>
        <v>20</v>
      </c>
      <c r="F27" s="145">
        <f t="shared" si="8"/>
        <v>5</v>
      </c>
      <c r="G27" s="141" t="s">
        <v>46</v>
      </c>
      <c r="H27" s="156">
        <v>0.8</v>
      </c>
    </row>
    <row r="28" ht="15.75" customHeight="1">
      <c r="B28" s="141" t="s">
        <v>87</v>
      </c>
      <c r="C28" s="143">
        <v>43124.0</v>
      </c>
      <c r="D28" s="144">
        <v>43130.0</v>
      </c>
      <c r="E28" s="145">
        <f t="shared" si="7"/>
        <v>19</v>
      </c>
      <c r="F28" s="145">
        <f t="shared" si="8"/>
        <v>6</v>
      </c>
      <c r="G28" s="141" t="s">
        <v>50</v>
      </c>
      <c r="H28" s="156">
        <v>0.6</v>
      </c>
    </row>
    <row r="29" ht="15.75" customHeight="1">
      <c r="B29" s="141" t="s">
        <v>88</v>
      </c>
      <c r="C29" s="143">
        <v>43130.0</v>
      </c>
      <c r="D29" s="144">
        <v>43131.0</v>
      </c>
      <c r="E29" s="145">
        <f t="shared" si="7"/>
        <v>25</v>
      </c>
      <c r="F29" s="145">
        <f t="shared" si="8"/>
        <v>1</v>
      </c>
      <c r="G29" s="141" t="s">
        <v>52</v>
      </c>
      <c r="H29" s="156">
        <v>0.0</v>
      </c>
    </row>
    <row r="30" ht="15.75" customHeight="1">
      <c r="A30" s="41"/>
      <c r="B30" s="41"/>
      <c r="C30" s="41"/>
      <c r="D30" s="41"/>
      <c r="E30" s="41"/>
      <c r="F30" s="41"/>
      <c r="G30" s="41"/>
      <c r="H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H6:H7"/>
    <mergeCell ref="AC6:AG6"/>
    <mergeCell ref="X6:AB6"/>
    <mergeCell ref="S6:W6"/>
    <mergeCell ref="I6:M6"/>
    <mergeCell ref="N6:R6"/>
    <mergeCell ref="B6:B7"/>
    <mergeCell ref="A3:H3"/>
    <mergeCell ref="G6:G7"/>
    <mergeCell ref="F6:F7"/>
    <mergeCell ref="D6:D7"/>
    <mergeCell ref="C6:C7"/>
    <mergeCell ref="E6:E7"/>
    <mergeCell ref="A6:A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printOptions/>
  <pageMargins bottom="0.75" footer="0.0" header="0.0" left="0.7" right="0.7" top="0.75"/>
  <pageSetup orientation="landscape"/>
  <drawing r:id="rId1"/>
</worksheet>
</file>