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<sst xmlns="http://schemas.openxmlformats.org/spreadsheetml/2006/main" count="51" uniqueCount="40">
  <si>
    <t xml:space="preserve">Name:</t>
  </si>
  <si>
    <t xml:space="preserve">Michael Towns</t>
  </si>
  <si>
    <t xml:space="preserve">Student ID:</t>
  </si>
  <si>
    <t xml:space="preserve">Use the following data to perform your hands on exercise in Lecture 2</t>
  </si>
  <si>
    <t xml:space="preserve">Kindly upload a saved version of your file by Thursday (13th, April 2017)</t>
  </si>
  <si>
    <t xml:space="preserve">Data</t>
  </si>
  <si>
    <t xml:space="preserve">Meal #</t>
  </si>
  <si>
    <t xml:space="preserve">Tip amount ($)</t>
  </si>
  <si>
    <t xml:space="preserve">Residual</t>
  </si>
  <si>
    <t xml:space="preserve">Residual Square</t>
  </si>
  <si>
    <t xml:space="preserve">Mean</t>
  </si>
  <si>
    <t xml:space="preserve">SSE</t>
  </si>
  <si>
    <t xml:space="preserve">slope</t>
  </si>
  <si>
    <t xml:space="preserve">Y-intercept</t>
  </si>
  <si>
    <t xml:space="preserve">Correlation coefficient</t>
  </si>
  <si>
    <t xml:space="preserve">R-squared</t>
  </si>
  <si>
    <t xml:space="preserve">Exercise in class</t>
  </si>
  <si>
    <t xml:space="preserve">independent</t>
  </si>
  <si>
    <t xml:space="preserve">dependent</t>
  </si>
  <si>
    <t xml:space="preserve">X</t>
  </si>
  <si>
    <t xml:space="preserve">Y</t>
  </si>
  <si>
    <t xml:space="preserve">Bill ($)</t>
  </si>
  <si>
    <t xml:space="preserve">Bill Deviation</t>
  </si>
  <si>
    <t xml:space="preserve">Tip Deviations</t>
  </si>
  <si>
    <t xml:space="preserve">Deviation Products</t>
  </si>
  <si>
    <t xml:space="preserve">Bill Deviations Squared</t>
  </si>
  <si>
    <t xml:space="preserve">y hat (predicted tip amount)</t>
  </si>
  <si>
    <t xml:space="preserve">Error (observed- predicted)</t>
  </si>
  <si>
    <t xml:space="preserve">Error Squared</t>
  </si>
  <si>
    <t xml:space="preserve">Sum</t>
  </si>
  <si>
    <t xml:space="preserve">Step 1: Graph using scatter plot</t>
  </si>
  <si>
    <t xml:space="preserve">Step 2: Lable the graph with Bill amount on X axis and Tip amount on Y axis</t>
  </si>
  <si>
    <t xml:space="preserve">b1</t>
  </si>
  <si>
    <t xml:space="preserve">Using Built-in functions</t>
  </si>
  <si>
    <t xml:space="preserve">Using Table</t>
  </si>
  <si>
    <t xml:space="preserve">b0</t>
  </si>
  <si>
    <t xml:space="preserve">SST</t>
  </si>
  <si>
    <t xml:space="preserve">from sheet 1</t>
  </si>
  <si>
    <t xml:space="preserve">SSR</t>
  </si>
  <si>
    <t xml:space="preserve">Coefficient of Determination (r^2)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</si>
</sst>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79646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Tip amount ($)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Sheet2!$C$8:$C$13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Sheet2!$D$8:$D$13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</c:ser>
        <c:axId val="8053542"/>
        <c:axId val="33993389"/>
      </c:scatterChart>
      <c:valAx>
        <c:axId val="80535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Bill Amount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93389"/>
        <c:crosses val="autoZero"/>
        <c:crossBetween val="midCat"/>
      </c:valAx>
      <c:valAx>
        <c:axId val="339933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Tip Amount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35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1051560</xdr:colOff>
      <xdr:row>31</xdr:row>
      <xdr:rowOff>41040</xdr:rowOff>
    </xdr:from>
    <xdr:to>
      <xdr:col>9</xdr:col>
      <xdr:colOff>901440</xdr:colOff>
      <xdr:row>49</xdr:row>
      <xdr:rowOff>134280</xdr:rowOff>
    </xdr:to>
    <xdr:graphicFrame>
      <xdr:nvGraphicFramePr>
        <xdr:cNvPr id="0" name=""/>
        <xdr:cNvGraphicFramePr/>
      </xdr:nvGraphicFramePr>
      <xdr:xfrm>
        <a:off x="6539760" y="5473800"/>
        <a:ext cx="5762880" cy="32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2:E18" headerRowCount="1" totalsRowCount="0" totalsRowShown="0">
  <autoFilter ref="B12:E18"/>
  <tableColumns count="4">
    <tableColumn id="1" name="Meal #"/>
    <tableColumn id="2" name="Tip amount ($)"/>
    <tableColumn id="3" name="Residual"/>
    <tableColumn id="4" name="Residual Square"/>
  </tableColumns>
</table>
</file>

<file path=xl/tables/table2.xml><?xml version="1.0" encoding="utf-8"?>
<table xmlns="http://schemas.openxmlformats.org/spreadsheetml/2006/main" id="2" name="Table13" displayName="Table13" ref="B7:J13" headerRowCount="1" totalsRowCount="0" totalsRowShown="0">
  <autoFilter ref="B7:J13"/>
  <tableColumns count="9">
    <tableColumn id="1" name="Meal #"/>
    <tableColumn id="2" name="Bill ($)"/>
    <tableColumn id="3" name="Tip amount ($)"/>
    <tableColumn id="4" name="Bill Deviation"/>
    <tableColumn id="5" name="Tip Deviations"/>
    <tableColumn id="6" name="Deviation Products"/>
    <tableColumn id="7" name="Bill Deviations Squared"/>
    <tableColumn id="8" name="y hat (predicted tip amount)"/>
    <tableColumn id="9" name="Error (observed- predicted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15.43"/>
    <col collapsed="false" customWidth="true" hidden="false" outlineLevel="0" max="3" min="3" style="0" width="16"/>
    <col collapsed="false" customWidth="true" hidden="false" outlineLevel="0" max="4" min="4" style="0" width="13.51"/>
    <col collapsed="false" customWidth="true" hidden="false" outlineLevel="0" max="5" min="5" style="0" width="17.17"/>
    <col collapsed="false" customWidth="true" hidden="false" outlineLevel="0" max="1025" min="6" style="0" width="8.83"/>
  </cols>
  <sheetData>
    <row r="2" customFormat="false" ht="15" hidden="false" customHeight="false" outlineLevel="0" collapsed="false">
      <c r="B2" s="1" t="s">
        <v>0</v>
      </c>
      <c r="C2" s="0" t="s">
        <v>1</v>
      </c>
    </row>
    <row r="3" customFormat="false" ht="15" hidden="false" customHeight="false" outlineLevel="0" collapsed="false">
      <c r="B3" s="1" t="s">
        <v>2</v>
      </c>
      <c r="C3" s="0" t="n">
        <v>10242647</v>
      </c>
    </row>
    <row r="6" customFormat="false" ht="15" hidden="false" customHeight="false" outlineLevel="0" collapsed="false">
      <c r="B6" s="2" t="s">
        <v>3</v>
      </c>
    </row>
    <row r="8" customFormat="false" ht="15" hidden="false" customHeight="false" outlineLevel="0" collapsed="false">
      <c r="B8" s="1" t="s">
        <v>4</v>
      </c>
      <c r="C8" s="1"/>
      <c r="D8" s="1"/>
      <c r="E8" s="1"/>
      <c r="F8" s="1"/>
      <c r="G8" s="1"/>
      <c r="H8" s="1"/>
    </row>
    <row r="10" customFormat="false" ht="15" hidden="false" customHeight="false" outlineLevel="0" collapsed="false">
      <c r="B10" s="0" t="s">
        <v>5</v>
      </c>
    </row>
    <row r="12" customFormat="false" ht="15" hidden="false" customHeight="false" outlineLevel="0" collapsed="false">
      <c r="B12" s="3" t="s">
        <v>6</v>
      </c>
      <c r="C12" s="4" t="s">
        <v>7</v>
      </c>
      <c r="D12" s="3" t="s">
        <v>8</v>
      </c>
      <c r="E12" s="3" t="s">
        <v>9</v>
      </c>
    </row>
    <row r="13" customFormat="false" ht="13.8" hidden="false" customHeight="false" outlineLevel="0" collapsed="false">
      <c r="B13" s="5" t="n">
        <v>1</v>
      </c>
      <c r="C13" s="6" t="n">
        <v>5</v>
      </c>
      <c r="D13" s="7" t="n">
        <f aca="false">C13-$C$20</f>
        <v>-5</v>
      </c>
      <c r="E13" s="7" t="n">
        <f aca="false">D13^2</f>
        <v>25</v>
      </c>
    </row>
    <row r="14" customFormat="false" ht="13.8" hidden="false" customHeight="false" outlineLevel="0" collapsed="false">
      <c r="B14" s="5" t="n">
        <v>2</v>
      </c>
      <c r="C14" s="6" t="n">
        <v>17</v>
      </c>
      <c r="D14" s="7" t="n">
        <f aca="false">C14-$C$20</f>
        <v>7</v>
      </c>
      <c r="E14" s="7" t="n">
        <f aca="false">D14^2</f>
        <v>49</v>
      </c>
    </row>
    <row r="15" customFormat="false" ht="13.8" hidden="false" customHeight="false" outlineLevel="0" collapsed="false">
      <c r="B15" s="5" t="n">
        <v>3</v>
      </c>
      <c r="C15" s="6" t="n">
        <v>11</v>
      </c>
      <c r="D15" s="7" t="n">
        <f aca="false">C15-$C$20</f>
        <v>1</v>
      </c>
      <c r="E15" s="7" t="n">
        <f aca="false">D15^2</f>
        <v>1</v>
      </c>
    </row>
    <row r="16" customFormat="false" ht="13.8" hidden="false" customHeight="false" outlineLevel="0" collapsed="false">
      <c r="B16" s="5" t="n">
        <v>4</v>
      </c>
      <c r="C16" s="6" t="n">
        <v>8</v>
      </c>
      <c r="D16" s="7" t="n">
        <f aca="false">C16-$C$20</f>
        <v>-2</v>
      </c>
      <c r="E16" s="7" t="n">
        <f aca="false">D16^2</f>
        <v>4</v>
      </c>
    </row>
    <row r="17" customFormat="false" ht="13.8" hidden="false" customHeight="false" outlineLevel="0" collapsed="false">
      <c r="B17" s="5" t="n">
        <v>5</v>
      </c>
      <c r="C17" s="6" t="n">
        <v>14</v>
      </c>
      <c r="D17" s="7" t="n">
        <f aca="false">C17-$C$20</f>
        <v>4</v>
      </c>
      <c r="E17" s="7" t="n">
        <f aca="false">D17^2</f>
        <v>16</v>
      </c>
    </row>
    <row r="18" customFormat="false" ht="13.8" hidden="false" customHeight="false" outlineLevel="0" collapsed="false">
      <c r="B18" s="5" t="n">
        <v>6</v>
      </c>
      <c r="C18" s="6" t="n">
        <v>5</v>
      </c>
      <c r="D18" s="7" t="n">
        <f aca="false">C18-$C$20</f>
        <v>-5</v>
      </c>
      <c r="E18" s="7" t="n">
        <f aca="false">D18^2</f>
        <v>25</v>
      </c>
    </row>
    <row r="20" customFormat="false" ht="15" hidden="false" customHeight="false" outlineLevel="0" collapsed="false">
      <c r="B20" s="0" t="s">
        <v>10</v>
      </c>
      <c r="C20" s="7" t="n">
        <f aca="false">AVERAGE(C13:C18)</f>
        <v>10</v>
      </c>
      <c r="D20" s="0" t="s">
        <v>11</v>
      </c>
      <c r="E20" s="7" t="n">
        <f aca="false">SUM(E13:E18)</f>
        <v>120</v>
      </c>
    </row>
    <row r="24" customFormat="false" ht="15" hidden="false" customHeight="false" outlineLevel="0" collapsed="false">
      <c r="B24" s="0" t="s">
        <v>12</v>
      </c>
      <c r="C24" s="0" t="n">
        <f aca="false">SLOPE(B13:B18,C13:C18)</f>
        <v>-0.05</v>
      </c>
    </row>
    <row r="25" customFormat="false" ht="15" hidden="false" customHeight="false" outlineLevel="0" collapsed="false">
      <c r="B25" s="0" t="s">
        <v>13</v>
      </c>
      <c r="C25" s="0" t="n">
        <f aca="false">INTERCEPT(B13:B18,C13:C18)</f>
        <v>4</v>
      </c>
    </row>
    <row r="26" customFormat="false" ht="15" hidden="false" customHeight="false" outlineLevel="0" collapsed="false">
      <c r="B26" s="0" t="s">
        <v>14</v>
      </c>
      <c r="C26" s="0" t="n">
        <f aca="false">CORREL(B13:B18,C13:C18)</f>
        <v>-0.130930734141595</v>
      </c>
    </row>
    <row r="27" customFormat="false" ht="15" hidden="false" customHeight="false" outlineLevel="0" collapsed="false">
      <c r="B27" s="0" t="s">
        <v>15</v>
      </c>
      <c r="C27" s="0" t="n">
        <f aca="false">RSQ(B13:B18,C13:C18)</f>
        <v>0.0171428571428571</v>
      </c>
    </row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K3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1" activeCellId="0" sqref="D31"/>
    </sheetView>
  </sheetViews>
  <sheetFormatPr defaultRowHeight="13.8" zeroHeight="false" outlineLevelRow="0" outlineLevelCol="0"/>
  <cols>
    <col collapsed="false" customWidth="true" hidden="false" outlineLevel="0" max="2" min="1" style="0" width="8.83"/>
    <col collapsed="false" customWidth="true" hidden="false" outlineLevel="0" max="3" min="3" style="0" width="14.22"/>
    <col collapsed="false" customWidth="true" hidden="false" outlineLevel="0" max="4" min="4" style="0" width="16.5"/>
    <col collapsed="false" customWidth="true" hidden="false" outlineLevel="0" max="5" min="5" style="0" width="13.33"/>
    <col collapsed="false" customWidth="true" hidden="false" outlineLevel="0" max="6" min="6" style="0" width="13.66"/>
    <col collapsed="false" customWidth="true" hidden="false" outlineLevel="0" max="7" min="7" style="0" width="16"/>
    <col collapsed="false" customWidth="true" hidden="false" outlineLevel="0" max="8" min="8" style="0" width="15.83"/>
    <col collapsed="false" customWidth="true" hidden="false" outlineLevel="0" max="9" min="9" style="0" width="21"/>
    <col collapsed="false" customWidth="true" hidden="false" outlineLevel="0" max="10" min="10" style="0" width="21.67"/>
    <col collapsed="false" customWidth="true" hidden="false" outlineLevel="0" max="11" min="11" style="0" width="19.44"/>
    <col collapsed="false" customWidth="true" hidden="false" outlineLevel="0" max="1025" min="12" style="0" width="9.14"/>
  </cols>
  <sheetData>
    <row r="4" customFormat="false" ht="13.8" hidden="false" customHeight="false" outlineLevel="0" collapsed="false">
      <c r="B4" s="1" t="s">
        <v>16</v>
      </c>
    </row>
    <row r="5" customFormat="false" ht="13.8" hidden="false" customHeight="false" outlineLevel="0" collapsed="false">
      <c r="C5" s="0" t="s">
        <v>17</v>
      </c>
      <c r="D5" s="0" t="s">
        <v>18</v>
      </c>
    </row>
    <row r="6" customFormat="false" ht="13.8" hidden="false" customHeight="false" outlineLevel="0" collapsed="false">
      <c r="C6" s="8" t="s">
        <v>19</v>
      </c>
      <c r="D6" s="8" t="s">
        <v>20</v>
      </c>
    </row>
    <row r="7" customFormat="false" ht="13.8" hidden="false" customHeight="false" outlineLevel="0" collapsed="false">
      <c r="B7" s="3" t="s">
        <v>6</v>
      </c>
      <c r="C7" s="3" t="s">
        <v>21</v>
      </c>
      <c r="D7" s="4" t="s">
        <v>7</v>
      </c>
      <c r="E7" s="3" t="s">
        <v>22</v>
      </c>
      <c r="F7" s="3" t="s">
        <v>23</v>
      </c>
      <c r="G7" s="3" t="s">
        <v>24</v>
      </c>
      <c r="H7" s="3" t="s">
        <v>25</v>
      </c>
      <c r="I7" s="3" t="s">
        <v>26</v>
      </c>
      <c r="J7" s="3" t="s">
        <v>27</v>
      </c>
      <c r="K7" s="0" t="s">
        <v>28</v>
      </c>
    </row>
    <row r="8" customFormat="false" ht="13.8" hidden="false" customHeight="false" outlineLevel="0" collapsed="false">
      <c r="B8" s="5" t="n">
        <v>1</v>
      </c>
      <c r="C8" s="6" t="n">
        <v>34</v>
      </c>
      <c r="D8" s="6" t="n">
        <v>5</v>
      </c>
      <c r="E8" s="7" t="n">
        <f aca="false">C8-$C$15</f>
        <v>-40</v>
      </c>
      <c r="F8" s="7" t="n">
        <f aca="false">D8-$D$15</f>
        <v>-5</v>
      </c>
      <c r="G8" s="7" t="n">
        <f aca="false">E8*F8</f>
        <v>200</v>
      </c>
      <c r="H8" s="7" t="n">
        <f aca="false">E8^2</f>
        <v>1600</v>
      </c>
      <c r="I8" s="9" t="n">
        <f aca="false">$I$25*C8+$I$26</f>
        <v>4.15121255349501</v>
      </c>
      <c r="J8" s="9" t="n">
        <f aca="false">(D8-I8)</f>
        <v>0.848787446504993</v>
      </c>
      <c r="K8" s="0" t="n">
        <f aca="false">J8^2</f>
        <v>0.720440129344466</v>
      </c>
    </row>
    <row r="9" customFormat="false" ht="13.8" hidden="false" customHeight="false" outlineLevel="0" collapsed="false">
      <c r="B9" s="5" t="n">
        <v>2</v>
      </c>
      <c r="C9" s="6" t="n">
        <v>108</v>
      </c>
      <c r="D9" s="6" t="n">
        <v>17</v>
      </c>
      <c r="E9" s="7" t="n">
        <f aca="false">C9-$C$15</f>
        <v>34</v>
      </c>
      <c r="F9" s="7" t="n">
        <f aca="false">D9-$D$15</f>
        <v>7</v>
      </c>
      <c r="G9" s="7" t="n">
        <f aca="false">E9*F9</f>
        <v>238</v>
      </c>
      <c r="H9" s="7" t="n">
        <f aca="false">E9^2</f>
        <v>1156</v>
      </c>
      <c r="I9" s="9" t="n">
        <f aca="false">$I$25*C9+$I$26</f>
        <v>14.9714693295292</v>
      </c>
      <c r="J9" s="9" t="n">
        <f aca="false">(D9-I9)</f>
        <v>2.02853067047076</v>
      </c>
      <c r="K9" s="0" t="n">
        <f aca="false">J9^2</f>
        <v>4.11493668104054</v>
      </c>
    </row>
    <row r="10" customFormat="false" ht="13.8" hidden="false" customHeight="false" outlineLevel="0" collapsed="false">
      <c r="B10" s="5" t="n">
        <v>3</v>
      </c>
      <c r="C10" s="6" t="n">
        <v>64</v>
      </c>
      <c r="D10" s="6" t="n">
        <v>11</v>
      </c>
      <c r="E10" s="7" t="n">
        <f aca="false">C10-$C$15</f>
        <v>-10</v>
      </c>
      <c r="F10" s="7" t="n">
        <f aca="false">D10-$D$15</f>
        <v>1</v>
      </c>
      <c r="G10" s="7" t="n">
        <f aca="false">E10*F10</f>
        <v>-10</v>
      </c>
      <c r="H10" s="7" t="n">
        <f aca="false">E10^2</f>
        <v>100</v>
      </c>
      <c r="I10" s="9" t="n">
        <f aca="false">$I$25*C10+$I$26</f>
        <v>8.53780313837375</v>
      </c>
      <c r="J10" s="9" t="n">
        <f aca="false">(D10-I10)</f>
        <v>2.46219686162625</v>
      </c>
      <c r="K10" s="0" t="n">
        <f aca="false">J10^2</f>
        <v>6.06241338540215</v>
      </c>
    </row>
    <row r="11" customFormat="false" ht="13.8" hidden="false" customHeight="false" outlineLevel="0" collapsed="false">
      <c r="B11" s="5" t="n">
        <v>4</v>
      </c>
      <c r="C11" s="6" t="n">
        <v>88</v>
      </c>
      <c r="D11" s="6" t="n">
        <v>8</v>
      </c>
      <c r="E11" s="7" t="n">
        <f aca="false">C11-$C$15</f>
        <v>14</v>
      </c>
      <c r="F11" s="7" t="n">
        <f aca="false">D11-$D$15</f>
        <v>-2</v>
      </c>
      <c r="G11" s="7" t="n">
        <f aca="false">E11*F11</f>
        <v>-28</v>
      </c>
      <c r="H11" s="7" t="n">
        <f aca="false">E11^2</f>
        <v>196</v>
      </c>
      <c r="I11" s="9" t="n">
        <f aca="false">$I$25*C11+$I$26</f>
        <v>12.0470756062767</v>
      </c>
      <c r="J11" s="9" t="n">
        <f aca="false">(D11-I11)</f>
        <v>-4.04707560627675</v>
      </c>
      <c r="K11" s="0" t="n">
        <f aca="false">J11^2</f>
        <v>16.3788209629203</v>
      </c>
    </row>
    <row r="12" customFormat="false" ht="13.8" hidden="false" customHeight="false" outlineLevel="0" collapsed="false">
      <c r="B12" s="5" t="n">
        <v>5</v>
      </c>
      <c r="C12" s="6" t="n">
        <v>99</v>
      </c>
      <c r="D12" s="6" t="n">
        <v>14</v>
      </c>
      <c r="E12" s="7" t="n">
        <f aca="false">C12-$C$15</f>
        <v>25</v>
      </c>
      <c r="F12" s="7" t="n">
        <f aca="false">D12-$D$15</f>
        <v>4</v>
      </c>
      <c r="G12" s="7" t="n">
        <f aca="false">E12*F12</f>
        <v>100</v>
      </c>
      <c r="H12" s="7" t="n">
        <f aca="false">E12^2</f>
        <v>625</v>
      </c>
      <c r="I12" s="9" t="n">
        <f aca="false">$I$25*C12+$I$26</f>
        <v>13.6554921540656</v>
      </c>
      <c r="J12" s="9" t="n">
        <f aca="false">(D12-I12)</f>
        <v>0.344507845934379</v>
      </c>
      <c r="K12" s="0" t="n">
        <f aca="false">J12^2</f>
        <v>0.118685655910346</v>
      </c>
    </row>
    <row r="13" customFormat="false" ht="13.8" hidden="false" customHeight="false" outlineLevel="0" collapsed="false">
      <c r="B13" s="5" t="n">
        <v>6</v>
      </c>
      <c r="C13" s="6" t="n">
        <v>51</v>
      </c>
      <c r="D13" s="6" t="n">
        <v>5</v>
      </c>
      <c r="E13" s="7" t="n">
        <f aca="false">C13-$C$15</f>
        <v>-23</v>
      </c>
      <c r="F13" s="7" t="n">
        <f aca="false">D13-$D$15</f>
        <v>-5</v>
      </c>
      <c r="G13" s="7" t="n">
        <f aca="false">E13*F13</f>
        <v>115</v>
      </c>
      <c r="H13" s="7" t="n">
        <f aca="false">E13^2</f>
        <v>529</v>
      </c>
      <c r="I13" s="9" t="n">
        <f aca="false">$I$25*C13+$I$26</f>
        <v>6.63694721825963</v>
      </c>
      <c r="J13" s="9" t="n">
        <f aca="false">(D13-I13)</f>
        <v>-1.63694721825963</v>
      </c>
      <c r="K13" s="0" t="n">
        <f aca="false">J13^2</f>
        <v>2.67959619536794</v>
      </c>
    </row>
    <row r="15" customFormat="false" ht="13.8" hidden="false" customHeight="false" outlineLevel="0" collapsed="false">
      <c r="B15" s="0" t="s">
        <v>10</v>
      </c>
      <c r="C15" s="7" t="n">
        <f aca="false">AVERAGE(C8:C13)</f>
        <v>74</v>
      </c>
      <c r="D15" s="7" t="n">
        <f aca="false">AVERAGE(D8:D13)</f>
        <v>10</v>
      </c>
      <c r="F15" s="0" t="s">
        <v>29</v>
      </c>
      <c r="G15" s="7" t="n">
        <f aca="false">SUM(G8:G13)</f>
        <v>615</v>
      </c>
      <c r="H15" s="7" t="n">
        <f aca="false">SUM(H8:H13)</f>
        <v>4206</v>
      </c>
      <c r="J15" s="0" t="s">
        <v>11</v>
      </c>
      <c r="K15" s="0" t="n">
        <f aca="false">SUM(K8:K13)</f>
        <v>30.0748930099857</v>
      </c>
    </row>
    <row r="20" customFormat="false" ht="13.8" hidden="false" customHeight="false" outlineLevel="0" collapsed="false">
      <c r="B20" s="0" t="s">
        <v>30</v>
      </c>
    </row>
    <row r="21" customFormat="false" ht="13.8" hidden="false" customHeight="false" outlineLevel="0" collapsed="false">
      <c r="B21" s="0" t="s">
        <v>31</v>
      </c>
    </row>
    <row r="23" customFormat="false" ht="13.8" hidden="false" customHeight="false" outlineLevel="0" collapsed="false">
      <c r="J23" s="10"/>
      <c r="K23" s="10"/>
    </row>
    <row r="24" customFormat="false" ht="13.8" hidden="false" customHeight="false" outlineLevel="0" collapsed="false">
      <c r="C24" s="0" t="s">
        <v>12</v>
      </c>
      <c r="D24" s="0" t="s">
        <v>32</v>
      </c>
      <c r="E24" s="7" t="n">
        <f aca="false">I25</f>
        <v>0.146219686162625</v>
      </c>
      <c r="I24" s="11" t="s">
        <v>33</v>
      </c>
      <c r="J24" s="12" t="s">
        <v>34</v>
      </c>
      <c r="K24" s="12"/>
    </row>
    <row r="25" customFormat="false" ht="13.8" hidden="false" customHeight="false" outlineLevel="0" collapsed="false">
      <c r="H25" s="0" t="s">
        <v>12</v>
      </c>
      <c r="I25" s="0" t="n">
        <f aca="false">SLOPE(D8:D13,C8:C13)</f>
        <v>0.146219686162625</v>
      </c>
      <c r="J25" s="13" t="n">
        <f aca="false">G15/H15</f>
        <v>0.146219686162625</v>
      </c>
      <c r="K25" s="13"/>
    </row>
    <row r="26" customFormat="false" ht="13.8" hidden="false" customHeight="false" outlineLevel="0" collapsed="false">
      <c r="C26" s="0" t="s">
        <v>13</v>
      </c>
      <c r="D26" s="0" t="s">
        <v>35</v>
      </c>
      <c r="E26" s="7" t="n">
        <f aca="false">I26</f>
        <v>-0.820256776034237</v>
      </c>
      <c r="H26" s="0" t="s">
        <v>13</v>
      </c>
      <c r="I26" s="0" t="n">
        <f aca="false">INTERCEPT(D8:D13,C8:C13)</f>
        <v>-0.820256776034237</v>
      </c>
      <c r="J26" s="13" t="n">
        <f aca="false">D15-J25*C15</f>
        <v>-0.820256776034237</v>
      </c>
      <c r="K26" s="13"/>
    </row>
    <row r="27" customFormat="false" ht="13.8" hidden="false" customHeight="false" outlineLevel="0" collapsed="false">
      <c r="H27" s="0" t="s">
        <v>14</v>
      </c>
      <c r="I27" s="0" t="n">
        <f aca="false">CORREL(C8:C13,D8:D13)</f>
        <v>0.865664999629448</v>
      </c>
      <c r="J27" s="13"/>
      <c r="K27" s="13"/>
    </row>
    <row r="28" customFormat="false" ht="13.8" hidden="false" customHeight="false" outlineLevel="0" collapsed="false">
      <c r="H28" s="0" t="s">
        <v>15</v>
      </c>
      <c r="I28" s="0" t="n">
        <f aca="false">RSQ(C8:C13,D8:D13)</f>
        <v>0.749375891583452</v>
      </c>
      <c r="J28" s="13" t="n">
        <f aca="false">E33/E30</f>
        <v>0.749375891583452</v>
      </c>
      <c r="K28" s="13"/>
    </row>
    <row r="29" customFormat="false" ht="13.8" hidden="false" customHeight="false" outlineLevel="0" collapsed="false">
      <c r="J29" s="13"/>
      <c r="K29" s="13"/>
    </row>
    <row r="30" customFormat="false" ht="13.8" hidden="false" customHeight="false" outlineLevel="0" collapsed="false">
      <c r="D30" s="0" t="s">
        <v>36</v>
      </c>
      <c r="E30" s="14" t="n">
        <v>120</v>
      </c>
      <c r="F30" s="0" t="s">
        <v>37</v>
      </c>
      <c r="J30" s="10"/>
      <c r="K30" s="10"/>
    </row>
    <row r="31" customFormat="false" ht="13.8" hidden="false" customHeight="false" outlineLevel="0" collapsed="false">
      <c r="J31" s="10"/>
      <c r="K31" s="10"/>
    </row>
    <row r="32" customFormat="false" ht="13.8" hidden="false" customHeight="false" outlineLevel="0" collapsed="false">
      <c r="D32" s="0" t="s">
        <v>11</v>
      </c>
      <c r="E32" s="14" t="n">
        <f aca="false">K15</f>
        <v>30.0748930099857</v>
      </c>
      <c r="J32" s="12"/>
      <c r="K32" s="12"/>
    </row>
    <row r="33" customFormat="false" ht="13.8" hidden="false" customHeight="false" outlineLevel="0" collapsed="false">
      <c r="D33" s="0" t="s">
        <v>38</v>
      </c>
      <c r="E33" s="14" t="n">
        <f aca="false">E30-E32</f>
        <v>89.9251069900143</v>
      </c>
      <c r="J33" s="13"/>
      <c r="K33" s="13"/>
    </row>
    <row r="34" customFormat="false" ht="13.8" hidden="false" customHeight="false" outlineLevel="0" collapsed="false">
      <c r="J34" s="13"/>
      <c r="K34" s="13"/>
    </row>
    <row r="35" customFormat="false" ht="13.8" hidden="false" customHeight="false" outlineLevel="0" collapsed="false">
      <c r="J35" s="13"/>
      <c r="K35" s="13"/>
    </row>
    <row r="36" customFormat="false" ht="13.8" hidden="false" customHeight="false" outlineLevel="0" collapsed="false">
      <c r="B36" s="0" t="s">
        <v>39</v>
      </c>
      <c r="E36" s="15" t="n">
        <f aca="false">I28</f>
        <v>0.749375891583452</v>
      </c>
      <c r="J36" s="10"/>
      <c r="K3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LibreOffice/6.1.0.3$Linux_X86_64 LibreOffice_project/10$Build-3</Application>
  <Company>Louisiana Tech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2014-03-18T17:43:02Z</dcterms:created>
  <dc:creator>Pradeep_Chowriappa</dc:creator>
  <dc:description/>
  <dc:language>en-US</dc:language>
  <cp:lastModifiedBy/>
  <dcterms:modified xsi:type="dcterms:W3CDTF">2018-09-13T11:45:12Z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Louisiana Tech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