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d.docs.live.net/28d2017b7e073fe2/Desktop/"/>
    </mc:Choice>
  </mc:AlternateContent>
  <xr:revisionPtr revIDLastSave="0" documentId="8_{401D5431-3C68-4700-91E4-8EFB38927254}" xr6:coauthVersionLast="47" xr6:coauthVersionMax="47" xr10:uidLastSave="{00000000-0000-0000-0000-000000000000}"/>
  <bookViews>
    <workbookView minimized="1" xWindow="4305" yWindow="3195" windowWidth="14670" windowHeight="8325" activeTab="2" xr2:uid="{00000000-000D-0000-FFFF-FFFF00000000}"/>
  </bookViews>
  <sheets>
    <sheet name="Data" sheetId="3" r:id="rId1"/>
    <sheet name="Sheet4" sheetId="8" r:id="rId2"/>
    <sheet name="Dshbd" sheetId="9" r:id="rId3"/>
    <sheet name="Data (2)" sheetId="7" r:id="rId4"/>
  </sheets>
  <definedNames>
    <definedName name="_xlcn.WorksheetConnection_deliveries.csvA1N180791" localSheetId="3">'Data (2)'!$A$1:$O$18079</definedName>
    <definedName name="_xlcn.WorksheetConnection_deliveries.csvA1N180791">Data!$A$1:$O$18079</definedName>
    <definedName name="NativeTimeline_Month1">#N/A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TwRL2oo2S3UluB71+nEPjTqGOkv4dvR+VOyDLyEn5X8="/>
    </ext>
  </extLst>
</workbook>
</file>

<file path=xl/calcChain.xml><?xml version="1.0" encoding="utf-8"?>
<calcChain xmlns="http://schemas.openxmlformats.org/spreadsheetml/2006/main">
  <c r="B30" i="8" l="1"/>
  <c r="C14" i="8"/>
  <c r="B14" i="8"/>
  <c r="G14" i="8"/>
  <c r="G30" i="8"/>
  <c r="K30" i="8"/>
</calcChain>
</file>

<file path=xl/sharedStrings.xml><?xml version="1.0" encoding="utf-8"?>
<sst xmlns="http://schemas.openxmlformats.org/spreadsheetml/2006/main" count="438" uniqueCount="42">
  <si>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</si>
  <si>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</si>
  <si>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</si>
  <si>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</si>
  <si>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</si>
  <si>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</si>
  <si>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</si>
  <si>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</si>
  <si>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</si>
  <si>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</si>
  <si>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</si>
  <si>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</si>
  <si>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</si>
  <si>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</si>
  <si>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</si>
  <si>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</si>
  <si>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</si>
  <si>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</si>
  <si>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</si>
  <si>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</si>
  <si>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</si>
  <si>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Sum of Customers</t>
  </si>
  <si>
    <t>Sum of Profit</t>
  </si>
  <si>
    <t>Sum of Sales</t>
  </si>
  <si>
    <t>Grand Total</t>
  </si>
  <si>
    <t>Sum of Target Sales</t>
  </si>
  <si>
    <t>Jun</t>
  </si>
  <si>
    <t>Jul</t>
  </si>
  <si>
    <t>Aug</t>
  </si>
  <si>
    <t>Sum of Sales Completion Rate</t>
  </si>
  <si>
    <t>Sum of Profit Completion Rate</t>
  </si>
  <si>
    <t>Sum of Customer Completion Rate</t>
  </si>
  <si>
    <t>Column Labels</t>
  </si>
  <si>
    <t>Max of Profit Completion Rate</t>
  </si>
  <si>
    <t>Max of Sales Completion Rate</t>
  </si>
  <si>
    <t>Max of Customer Completion Rate</t>
  </si>
  <si>
    <t>Jan</t>
  </si>
  <si>
    <t>Feb</t>
  </si>
  <si>
    <t>Mar</t>
  </si>
  <si>
    <t>Apr</t>
  </si>
  <si>
    <t>May</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</si>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</sst>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
  </numFmts>
  <fonts count="6" x14ac:knownFonts="1">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
      <b/>
      <i/>
      <sz val="20"/>
      <color theme="1"/>
      <name val="Calibri"/>
      <family val="2"/>
      <scheme val="minor"/>
    </font>
    <font>
      <b/>
      <i/>
      <u/>
      <sz val="20"/>
      <color theme="1"/>
      <name val="Calibri"/>
      <family val="2"/>
      <scheme val="minor"/>
    </font>
  </fonts>
  <fills count="3">
    <fill>
      <patternFill patternType="none"/>
    </fill>
    <fill>
      <patternFill patternType="gray125"/>
    </fill>
    <fill>
      <patternFill patternType="solid">
        <fgColor theme="9" tint="-0.499984740745262"/>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indexed="65"/>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5">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7" xfId="0" applyBorder="1" applyAlignment="1">
      <alignment horizontal="left"/>
    </xf>
    <xf numFmtId="0" fontId="0" fillId="0" borderId="8" xfId="0" applyBorder="1"/>
    <xf numFmtId="0" fontId="0" fillId="0" borderId="1" xfId="0" applyBorder="1" applyAlignment="1">
      <alignment horizontal="left"/>
    </xf>
    <xf numFmtId="0" fontId="0" fillId="0" borderId="4" xfId="0" applyBorder="1" applyAlignment="1">
      <alignment horizontal="left"/>
    </xf>
    <xf numFmtId="0" fontId="0" fillId="0" borderId="11" xfId="0" applyBorder="1"/>
    <xf numFmtId="9" fontId="0" fillId="0" borderId="0" xfId="2" applyFont="1"/>
    <xf numFmtId="0" fontId="1" fillId="0" borderId="0" xfId="2" applyNumberFormat="1" applyFont="1"/>
    <xf numFmtId="0" fontId="2" fillId="0" borderId="0" xfId="2" applyNumberFormat="1" applyFont="1"/>
    <xf numFmtId="0" fontId="0" fillId="0" borderId="0" xfId="2" applyNumberFormat="1" applyFont="1"/>
    <xf numFmtId="0" fontId="0" fillId="2" borderId="0" xfId="0" applyFill="1"/>
    <xf numFmtId="43" fontId="0" fillId="0" borderId="0" xfId="1" applyFont="1"/>
    <xf numFmtId="0" fontId="5" fillId="2" borderId="0" xfId="0" applyFont="1" applyFill="1"/>
    <xf numFmtId="10" fontId="0" fillId="0" borderId="5" xfId="0" applyNumberFormat="1" applyBorder="1"/>
    <xf numFmtId="10" fontId="0" fillId="0" borderId="6" xfId="0" applyNumberFormat="1" applyBorder="1"/>
    <xf numFmtId="9" fontId="0" fillId="0" borderId="5" xfId="0" applyNumberFormat="1" applyBorder="1"/>
    <xf numFmtId="9" fontId="0" fillId="0" borderId="6" xfId="0" applyNumberFormat="1" applyBorder="1"/>
    <xf numFmtId="0" fontId="4" fillId="2" borderId="0" xfId="0" applyFont="1" applyFill="1"/>
    <xf numFmtId="0" fontId="0" fillId="0" borderId="7" xfId="0" applyBorder="1"/>
    <xf numFmtId="0" fontId="0" fillId="0" borderId="9" xfId="0" applyBorder="1"/>
    <xf numFmtId="0" fontId="0" fillId="0" borderId="10" xfId="0" applyBorder="1"/>
    <xf numFmtId="0" fontId="0" fillId="0" borderId="6" xfId="0" applyBorder="1"/>
    <xf numFmtId="0" fontId="0" fillId="0" borderId="12" xfId="0" applyBorder="1"/>
    <xf numFmtId="0" fontId="0" fillId="0" borderId="4" xfId="0" applyBorder="1"/>
    <xf numFmtId="0" fontId="0" fillId="0" borderId="13" xfId="0" applyBorder="1"/>
  </cellXfs>
  <cellStyles count="3">
    <cellStyle name="Comma" xfId="1" builtinId="3"/>
    <cellStyle name="Normal" xfId="0" builtinId="0"/>
    <cellStyle name="Percent" xfId="2" builtinId="5"/>
  </cellStyles>
  <dxfs count="8">
    <dxf>
      <numFmt numFmtId="0" formatCode="General"/>
    </dxf>
    <dxf>
      <numFmt numFmtId="0" formatCode="General"/>
    </dxf>
    <dxf>
      <numFmt numFmtId="0" formatCode="General"/>
    </dxf>
    <dxf>
      <numFmt numFmtId="13"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Data-style" pivot="0" count="3" xr9:uid="{00000000-0011-0000-FFFF-FFFF00000000}">
      <tableStyleElement type="headerRow" dxfId="7"/>
      <tableStyleElement type="firstRowStripe" dxfId="6"/>
      <tableStyleElement type="secondRowStripe" dxfId="5"/>
    </tableStyle>
    <tableStyle name="Invisible" pivot="0" table="0" count="0" xr9:uid="{2C45ADD8-57D4-484D-9A80-26AE7FC1860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11/relationships/timelineCache" Target="timelineCaches/timelineCache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23" Type="http://schemas.openxmlformats.org/officeDocument/2006/relationships/customXml" Target="../customXml/item3.xml"/><Relationship Id="rId19" Type="http://schemas.openxmlformats.org/officeDocument/2006/relationships/sharedStrings" Target="sharedStrings.xml"/><Relationship Id="rId4" Type="http://schemas.openxmlformats.org/officeDocument/2006/relationships/worksheet" Target="worksheets/sheet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Sheet4!$G$3</c:f>
              <c:strCache>
                <c:ptCount val="1"/>
                <c:pt idx="0">
                  <c:v>Sum of Profit</c:v>
                </c:pt>
              </c:strCache>
            </c:strRef>
          </c:tx>
          <c:spPr>
            <a:solidFill>
              <a:schemeClr val="accent1"/>
            </a:solidFill>
            <a:ln>
              <a:noFill/>
            </a:ln>
            <a:effectLst/>
          </c:spPr>
          <c:invertIfNegative val="0"/>
          <c:cat>
            <c:strRef>
              <c:f>Sheet4!$F$4:$F$13</c:f>
              <c:strCache>
                <c:ptCount val="9"/>
                <c:pt idx="0">
                  <c:v>Jan</c:v>
                </c:pt>
                <c:pt idx="1">
                  <c:v>Feb</c:v>
                </c:pt>
                <c:pt idx="2">
                  <c:v>Mar</c:v>
                </c:pt>
                <c:pt idx="3">
                  <c:v>Apr</c:v>
                </c:pt>
                <c:pt idx="4">
                  <c:v>May</c:v>
                </c:pt>
                <c:pt idx="5">
                  <c:v>Jun</c:v>
                </c:pt>
                <c:pt idx="6">
                  <c:v>Jul</c:v>
                </c:pt>
                <c:pt idx="7">
                  <c:v>Aug</c:v>
                </c:pt>
                <c:pt idx="8">
                  <c:v>Sep</c:v>
                </c:pt>
              </c:strCache>
            </c:strRef>
          </c:cat>
          <c:val>
            <c:numRef>
              <c:f>Sheet4!$G$4:$G$13</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0-AA54-4263-A033-6D86A12FBD6C}"/>
            </c:ext>
          </c:extLst>
        </c:ser>
        <c:dLbls>
          <c:showLegendKey val="0"/>
          <c:showVal val="0"/>
          <c:showCatName val="0"/>
          <c:showSerName val="0"/>
          <c:showPercent val="0"/>
          <c:showBubbleSize val="0"/>
        </c:dLbls>
        <c:gapWidth val="219"/>
        <c:overlap val="-27"/>
        <c:axId val="1888032351"/>
        <c:axId val="1888037631"/>
      </c:barChart>
      <c:lineChart>
        <c:grouping val="standard"/>
        <c:varyColors val="0"/>
        <c:ser>
          <c:idx val="1"/>
          <c:order val="1"/>
          <c:tx>
            <c:strRef>
              <c:f>Sheet4!$H$3</c:f>
              <c:strCache>
                <c:ptCount val="1"/>
                <c:pt idx="0">
                  <c:v>Sum of Sales</c:v>
                </c:pt>
              </c:strCache>
            </c:strRef>
          </c:tx>
          <c:spPr>
            <a:ln w="28575" cap="rnd">
              <a:solidFill>
                <a:schemeClr val="accent2"/>
              </a:solidFill>
              <a:round/>
            </a:ln>
            <a:effectLst/>
          </c:spPr>
          <c:marker>
            <c:symbol val="none"/>
          </c:marker>
          <c:cat>
            <c:strRef>
              <c:f>Sheet4!$F$4:$F$13</c:f>
              <c:strCache>
                <c:ptCount val="9"/>
                <c:pt idx="0">
                  <c:v>Jan</c:v>
                </c:pt>
                <c:pt idx="1">
                  <c:v>Feb</c:v>
                </c:pt>
                <c:pt idx="2">
                  <c:v>Mar</c:v>
                </c:pt>
                <c:pt idx="3">
                  <c:v>Apr</c:v>
                </c:pt>
                <c:pt idx="4">
                  <c:v>May</c:v>
                </c:pt>
                <c:pt idx="5">
                  <c:v>Jun</c:v>
                </c:pt>
                <c:pt idx="6">
                  <c:v>Jul</c:v>
                </c:pt>
                <c:pt idx="7">
                  <c:v>Aug</c:v>
                </c:pt>
                <c:pt idx="8">
                  <c:v>Sep</c:v>
                </c:pt>
              </c:strCache>
            </c:strRef>
          </c:cat>
          <c:val>
            <c:numRef>
              <c:f>Sheet4!$H$4:$H$13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smooth val="0"/>
          <c:extLst>
            <c:ext xmlns:c16="http://schemas.microsoft.com/office/drawing/2014/chart" uri="{C3380CC4-5D6E-409C-BE32-E72D297353CC}">
              <c16:uniqueId val="{00000001-AA54-4263-A033-6D86A12FBD6C}"/>
            </c:ext>
          </c:extLst>
        </c:ser>
        <c:dLbls>
          <c:showLegendKey val="0"/>
          <c:showVal val="0"/>
          <c:showCatName val="0"/>
          <c:showSerName val="0"/>
          <c:showPercent val="0"/>
          <c:showBubbleSize val="0"/>
        </c:dLbls>
        <c:marker val="1"/>
        <c:smooth val="0"/>
        <c:axId val="1888032351"/>
        <c:axId val="1888037631"/>
      </c:lineChart>
      <c:catAx>
        <c:axId val="18880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037631"/>
        <c:crosses val="autoZero"/>
        <c:auto val="1"/>
        <c:lblAlgn val="ctr"/>
        <c:lblOffset val="100"/>
        <c:noMultiLvlLbl val="0"/>
      </c:catAx>
      <c:valAx>
        <c:axId val="18880376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0323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(1).xlsx]Sheet4!PivotTable18</c:name>
    <c:fmtId val="5"/>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GB" b="1">
                <a:solidFill>
                  <a:schemeClr val="tx2"/>
                </a:solidFill>
              </a:rPr>
              <a:t>Taget</a:t>
            </a:r>
            <a:r>
              <a:rPr lang="en-GB" b="1" baseline="0">
                <a:solidFill>
                  <a:schemeClr val="tx2"/>
                </a:solidFill>
              </a:rPr>
              <a:t> BY Completion</a:t>
            </a:r>
            <a:endParaRPr lang="en-GB">
              <a:solidFill>
                <a:schemeClr val="tx2"/>
              </a:solidFill>
            </a:endParaRPr>
          </a:p>
        </c:rich>
      </c:tx>
      <c:overlay val="0"/>
      <c:spPr>
        <a:noFill/>
        <a:ln>
          <a:solidFill>
            <a:schemeClr val="tx2"/>
          </a:solid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5833333333333333"/>
              <c:y val="-5.092592592592594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4444444444444345E-2"/>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8.3333333333333329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1.9444444444444445E-2"/>
              <c:y val="-0.2083333333333334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6.9444444444444392E-2"/>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5277777777777779"/>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7.4999999999999997E-2"/>
              <c:y val="-0.10648148148148148"/>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694444444444446"/>
          <c:y val="0.17824074074074073"/>
          <c:w val="0.4861111111111111"/>
          <c:h val="0.81018518518518523"/>
        </c:manualLayout>
      </c:layout>
      <c:doughnutChart>
        <c:varyColors val="1"/>
        <c:ser>
          <c:idx val="0"/>
          <c:order val="0"/>
          <c:tx>
            <c:strRef>
              <c:f>Sheet4!$G$43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66-4127-8646-4B4FCEB735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66-4127-8646-4B4FCEB735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66-4127-8646-4B4FCEB735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66-4127-8646-4B4FCEB735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66-4127-8646-4B4FCEB735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66-4127-8646-4B4FCEB735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66-4127-8646-4B4FCEB7357C}"/>
              </c:ext>
            </c:extLst>
          </c:dPt>
          <c:dLbls>
            <c:dLbl>
              <c:idx val="0"/>
              <c:layout>
                <c:manualLayout>
                  <c:x val="0.15833333333333333"/>
                  <c:y val="-5.09259259259259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66-4127-8646-4B4FCEB7357C}"/>
                </c:ext>
              </c:extLst>
            </c:dLbl>
            <c:dLbl>
              <c:idx val="1"/>
              <c:layout>
                <c:manualLayout>
                  <c:x val="9.4444444444444345E-2"/>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66-4127-8646-4B4FCEB7357C}"/>
                </c:ext>
              </c:extLst>
            </c:dLbl>
            <c:dLbl>
              <c:idx val="2"/>
              <c:layout>
                <c:manualLayout>
                  <c:x val="8.3333333333333329E-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66-4127-8646-4B4FCEB7357C}"/>
                </c:ext>
              </c:extLst>
            </c:dLbl>
            <c:dLbl>
              <c:idx val="3"/>
              <c:layout>
                <c:manualLayout>
                  <c:x val="1.9444444444444445E-2"/>
                  <c:y val="-0.2083333333333334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166-4127-8646-4B4FCEB7357C}"/>
                </c:ext>
              </c:extLst>
            </c:dLbl>
            <c:dLbl>
              <c:idx val="4"/>
              <c:layout>
                <c:manualLayout>
                  <c:x val="6.9444444444444392E-2"/>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166-4127-8646-4B4FCEB7357C}"/>
                </c:ext>
              </c:extLst>
            </c:dLbl>
            <c:dLbl>
              <c:idx val="5"/>
              <c:layout>
                <c:manualLayout>
                  <c:x val="0.15277777777777779"/>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166-4127-8646-4B4FCEB7357C}"/>
                </c:ext>
              </c:extLst>
            </c:dLbl>
            <c:dLbl>
              <c:idx val="6"/>
              <c:layout>
                <c:manualLayout>
                  <c:x val="-7.4999999999999997E-2"/>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166-4127-8646-4B4FCEB7357C}"/>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Sheet4!$F$44:$F$51</c:f>
              <c:strCache>
                <c:ptCount val="7"/>
                <c:pt idx="0">
                  <c:v>Argentina</c:v>
                </c:pt>
                <c:pt idx="1">
                  <c:v>Brazil</c:v>
                </c:pt>
                <c:pt idx="2">
                  <c:v>Chicaco</c:v>
                </c:pt>
                <c:pt idx="3">
                  <c:v>Chile</c:v>
                </c:pt>
                <c:pt idx="4">
                  <c:v>Columbia</c:v>
                </c:pt>
                <c:pt idx="5">
                  <c:v>Los Angeles</c:v>
                </c:pt>
                <c:pt idx="6">
                  <c:v>Peru</c:v>
                </c:pt>
              </c:strCache>
            </c:strRef>
          </c:cat>
          <c:val>
            <c:numRef>
              <c:f>Sheet4!$G$44:$G$51</c:f>
              <c:numCache>
                <c:formatCode>General</c:formatCode>
                <c:ptCount val="7"/>
                <c:pt idx="0">
                  <c:v>7.6</c:v>
                </c:pt>
                <c:pt idx="1">
                  <c:v>7.9500000000000011</c:v>
                </c:pt>
                <c:pt idx="2">
                  <c:v>7.67</c:v>
                </c:pt>
                <c:pt idx="3">
                  <c:v>7.7399999999999993</c:v>
                </c:pt>
                <c:pt idx="4">
                  <c:v>7.6099999999999985</c:v>
                </c:pt>
                <c:pt idx="5">
                  <c:v>7.94</c:v>
                </c:pt>
                <c:pt idx="6">
                  <c:v>7.35</c:v>
                </c:pt>
              </c:numCache>
            </c:numRef>
          </c:val>
          <c:extLst>
            <c:ext xmlns:c16="http://schemas.microsoft.com/office/drawing/2014/chart" uri="{C3380CC4-5D6E-409C-BE32-E72D297353CC}">
              <c16:uniqueId val="{0000000E-5166-4127-8646-4B4FCEB7357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Sales</c:v>
                </c:pt>
              </c:strCache>
            </c:strRef>
          </c:tx>
          <c:spPr>
            <a:solidFill>
              <a:schemeClr val="accent1"/>
            </a:solidFill>
            <a:ln>
              <a:noFill/>
            </a:ln>
            <a:effectLst/>
          </c:spPr>
          <c:invertIfNegative val="0"/>
          <c:cat>
            <c:strRef>
              <c:f>Sheet4!$A$4:$A$13</c:f>
              <c:strCache>
                <c:ptCount val="9"/>
                <c:pt idx="0">
                  <c:v>Jan</c:v>
                </c:pt>
                <c:pt idx="1">
                  <c:v>Feb</c:v>
                </c:pt>
                <c:pt idx="2">
                  <c:v>Mar</c:v>
                </c:pt>
                <c:pt idx="3">
                  <c:v>Apr</c:v>
                </c:pt>
                <c:pt idx="4">
                  <c:v>May</c:v>
                </c:pt>
                <c:pt idx="5">
                  <c:v>Jun</c:v>
                </c:pt>
                <c:pt idx="6">
                  <c:v>Jul</c:v>
                </c:pt>
                <c:pt idx="7">
                  <c:v>Aug</c:v>
                </c:pt>
                <c:pt idx="8">
                  <c:v>Sep</c:v>
                </c:pt>
              </c:strCache>
            </c:strRef>
          </c:cat>
          <c:val>
            <c:numRef>
              <c:f>Sheet4!$B$4:$B$13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8E9C-4076-83EB-1E8785B44E3D}"/>
            </c:ext>
          </c:extLst>
        </c:ser>
        <c:ser>
          <c:idx val="1"/>
          <c:order val="1"/>
          <c:tx>
            <c:strRef>
              <c:f>Sheet4!$C$3</c:f>
              <c:strCache>
                <c:ptCount val="1"/>
                <c:pt idx="0">
                  <c:v>Sum of Target Sales</c:v>
                </c:pt>
              </c:strCache>
            </c:strRef>
          </c:tx>
          <c:spPr>
            <a:solidFill>
              <a:schemeClr val="accent2"/>
            </a:solidFill>
            <a:ln>
              <a:noFill/>
            </a:ln>
            <a:effectLst/>
          </c:spPr>
          <c:invertIfNegative val="0"/>
          <c:cat>
            <c:strRef>
              <c:f>Sheet4!$A$4:$A$13</c:f>
              <c:strCache>
                <c:ptCount val="9"/>
                <c:pt idx="0">
                  <c:v>Jan</c:v>
                </c:pt>
                <c:pt idx="1">
                  <c:v>Feb</c:v>
                </c:pt>
                <c:pt idx="2">
                  <c:v>Mar</c:v>
                </c:pt>
                <c:pt idx="3">
                  <c:v>Apr</c:v>
                </c:pt>
                <c:pt idx="4">
                  <c:v>May</c:v>
                </c:pt>
                <c:pt idx="5">
                  <c:v>Jun</c:v>
                </c:pt>
                <c:pt idx="6">
                  <c:v>Jul</c:v>
                </c:pt>
                <c:pt idx="7">
                  <c:v>Aug</c:v>
                </c:pt>
                <c:pt idx="8">
                  <c:v>Sep</c:v>
                </c:pt>
              </c:strCache>
            </c:strRef>
          </c:cat>
          <c:val>
            <c:numRef>
              <c:f>Sheet4!$C$4:$C$13</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8E9C-4076-83EB-1E8785B44E3D}"/>
            </c:ext>
          </c:extLst>
        </c:ser>
        <c:dLbls>
          <c:showLegendKey val="0"/>
          <c:showVal val="0"/>
          <c:showCatName val="0"/>
          <c:showSerName val="0"/>
          <c:showPercent val="0"/>
          <c:showBubbleSize val="0"/>
        </c:dLbls>
        <c:gapWidth val="219"/>
        <c:overlap val="-27"/>
        <c:axId val="1896216255"/>
        <c:axId val="1896223935"/>
      </c:barChart>
      <c:catAx>
        <c:axId val="189621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6223935"/>
        <c:crosses val="autoZero"/>
        <c:auto val="1"/>
        <c:lblAlgn val="ctr"/>
        <c:lblOffset val="100"/>
        <c:noMultiLvlLbl val="0"/>
      </c:catAx>
      <c:valAx>
        <c:axId val="1896223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62162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(1).xlsx]Sheet4!PivotTable5</c:name>
    <c:fmtId val="4"/>
  </c:pivotSource>
  <c:chart>
    <c:title>
      <c:tx>
        <c:rich>
          <a:bodyPr rot="0" vert="horz"/>
          <a:lstStyle/>
          <a:p>
            <a:pPr>
              <a:defRPr/>
            </a:pPr>
            <a:r>
              <a:rPr lang="en-GB"/>
              <a:t>Total Sum</a:t>
            </a:r>
            <a:r>
              <a:rPr lang="en-GB" baseline="0"/>
              <a:t> of Customer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Sheet4!$K$3</c:f>
              <c:strCache>
                <c:ptCount val="1"/>
                <c:pt idx="0">
                  <c:v>Total</c:v>
                </c:pt>
              </c:strCache>
            </c:strRef>
          </c:tx>
          <c:invertIfNegative val="0"/>
          <c:cat>
            <c:strRef>
              <c:f>Sheet4!$J$4:$J$13</c:f>
              <c:strCache>
                <c:ptCount val="9"/>
                <c:pt idx="0">
                  <c:v>Jan</c:v>
                </c:pt>
                <c:pt idx="1">
                  <c:v>Feb</c:v>
                </c:pt>
                <c:pt idx="2">
                  <c:v>Mar</c:v>
                </c:pt>
                <c:pt idx="3">
                  <c:v>Apr</c:v>
                </c:pt>
                <c:pt idx="4">
                  <c:v>May</c:v>
                </c:pt>
                <c:pt idx="5">
                  <c:v>Jun</c:v>
                </c:pt>
                <c:pt idx="6">
                  <c:v>Jul</c:v>
                </c:pt>
                <c:pt idx="7">
                  <c:v>Aug</c:v>
                </c:pt>
                <c:pt idx="8">
                  <c:v>Sep</c:v>
                </c:pt>
              </c:strCache>
            </c:strRef>
          </c:cat>
          <c:val>
            <c:numRef>
              <c:f>Sheet4!$K$4:$K$13</c:f>
              <c:numCache>
                <c:formatCode>General</c:formatCode>
                <c:ptCount val="9"/>
                <c:pt idx="0">
                  <c:v>300</c:v>
                </c:pt>
                <c:pt idx="1">
                  <c:v>310</c:v>
                </c:pt>
                <c:pt idx="2">
                  <c:v>300</c:v>
                </c:pt>
                <c:pt idx="3">
                  <c:v>700</c:v>
                </c:pt>
                <c:pt idx="4">
                  <c:v>650</c:v>
                </c:pt>
                <c:pt idx="5">
                  <c:v>1600</c:v>
                </c:pt>
                <c:pt idx="6">
                  <c:v>1800</c:v>
                </c:pt>
                <c:pt idx="7">
                  <c:v>1700</c:v>
                </c:pt>
                <c:pt idx="8">
                  <c:v>2000</c:v>
                </c:pt>
              </c:numCache>
            </c:numRef>
          </c:val>
          <c:extLst>
            <c:ext xmlns:c16="http://schemas.microsoft.com/office/drawing/2014/chart" uri="{C3380CC4-5D6E-409C-BE32-E72D297353CC}">
              <c16:uniqueId val="{00000002-E440-42B3-A16B-A0750D71CCF8}"/>
            </c:ext>
          </c:extLst>
        </c:ser>
        <c:dLbls>
          <c:showLegendKey val="0"/>
          <c:showVal val="0"/>
          <c:showCatName val="0"/>
          <c:showSerName val="0"/>
          <c:showPercent val="0"/>
          <c:showBubbleSize val="0"/>
        </c:dLbls>
        <c:gapWidth val="182"/>
        <c:axId val="1896215295"/>
        <c:axId val="1896221055"/>
      </c:barChart>
      <c:catAx>
        <c:axId val="189621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896221055"/>
        <c:crosses val="autoZero"/>
        <c:auto val="1"/>
        <c:lblAlgn val="ctr"/>
        <c:lblOffset val="100"/>
        <c:noMultiLvlLbl val="0"/>
      </c:catAx>
      <c:valAx>
        <c:axId val="189622105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896215295"/>
        <c:crosses val="autoZero"/>
        <c:crossBetween val="between"/>
      </c:valAx>
      <c:spPr>
        <a:noFill/>
      </c:spPr>
    </c:plotArea>
    <c:legend>
      <c:legendPos val="r"/>
      <c:overlay val="0"/>
      <c:spPr>
        <a:noFill/>
        <a:ln>
          <a:noFill/>
        </a:ln>
        <a:effectLst/>
      </c:spPr>
      <c:txPr>
        <a:bodyPr rot="0" vert="horz"/>
        <a:lstStyle/>
        <a:p>
          <a:pPr>
            <a:defRPr/>
          </a:pPr>
          <a:endParaRPr lang="en-US"/>
        </a:p>
      </c:txPr>
    </c:legend>
    <c:plotVisOnly val="1"/>
    <c:dispBlanksAs val="gap"/>
    <c:showDLblsOverMax val="0"/>
    <c:extLst/>
  </c:chart>
  <c:spPr>
    <a:noFill/>
    <a:ln>
      <a:solidFill>
        <a:schemeClr val="accent2"/>
      </a:solidFill>
    </a:ln>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(1).xlsx]Sheet4!PivotTable3</c:name>
    <c:fmtId val="10"/>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GB" b="1"/>
              <a:t>Sales Completion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Sheet4!$B$19</c:f>
              <c:strCache>
                <c:ptCount val="1"/>
                <c:pt idx="0">
                  <c:v>Total</c:v>
                </c:pt>
              </c:strCache>
            </c:strRef>
          </c:tx>
          <c:spPr>
            <a:solidFill>
              <a:schemeClr val="accent1"/>
            </a:solidFill>
            <a:ln>
              <a:noFill/>
            </a:ln>
            <a:effectLst/>
          </c:spPr>
          <c:cat>
            <c:strRef>
              <c:f>Sheet4!$A$20:$A$29</c:f>
              <c:strCache>
                <c:ptCount val="9"/>
                <c:pt idx="0">
                  <c:v>Jan</c:v>
                </c:pt>
                <c:pt idx="1">
                  <c:v>Feb</c:v>
                </c:pt>
                <c:pt idx="2">
                  <c:v>Mar</c:v>
                </c:pt>
                <c:pt idx="3">
                  <c:v>Apr</c:v>
                </c:pt>
                <c:pt idx="4">
                  <c:v>May</c:v>
                </c:pt>
                <c:pt idx="5">
                  <c:v>Jun</c:v>
                </c:pt>
                <c:pt idx="6">
                  <c:v>Jul</c:v>
                </c:pt>
                <c:pt idx="7">
                  <c:v>Aug</c:v>
                </c:pt>
                <c:pt idx="8">
                  <c:v>Sep</c:v>
                </c:pt>
              </c:strCache>
            </c:strRef>
          </c:cat>
          <c:val>
            <c:numRef>
              <c:f>Sheet4!$B$20:$B$29</c:f>
              <c:numCache>
                <c:formatCode>General</c:formatCode>
                <c:ptCount val="9"/>
                <c:pt idx="0">
                  <c:v>0.96</c:v>
                </c:pt>
                <c:pt idx="1">
                  <c:v>0.99</c:v>
                </c:pt>
                <c:pt idx="2">
                  <c:v>0.9</c:v>
                </c:pt>
                <c:pt idx="3">
                  <c:v>0.98</c:v>
                </c:pt>
                <c:pt idx="4">
                  <c:v>0.93</c:v>
                </c:pt>
                <c:pt idx="5">
                  <c:v>0.97</c:v>
                </c:pt>
                <c:pt idx="6">
                  <c:v>0.98</c:v>
                </c:pt>
                <c:pt idx="7">
                  <c:v>0.93</c:v>
                </c:pt>
                <c:pt idx="8">
                  <c:v>0.99</c:v>
                </c:pt>
              </c:numCache>
            </c:numRef>
          </c:val>
          <c:extLst>
            <c:ext xmlns:c16="http://schemas.microsoft.com/office/drawing/2014/chart" uri="{C3380CC4-5D6E-409C-BE32-E72D297353CC}">
              <c16:uniqueId val="{00000000-F652-4845-BECC-1FA1E04771D6}"/>
            </c:ext>
          </c:extLst>
        </c:ser>
        <c:dLbls>
          <c:showLegendKey val="0"/>
          <c:showVal val="0"/>
          <c:showCatName val="0"/>
          <c:showSerName val="0"/>
          <c:showPercent val="0"/>
          <c:showBubbleSize val="0"/>
        </c:dLbls>
        <c:axId val="1888017951"/>
        <c:axId val="1888024671"/>
      </c:areaChart>
      <c:catAx>
        <c:axId val="1888017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024671"/>
        <c:crosses val="autoZero"/>
        <c:auto val="1"/>
        <c:lblAlgn val="ctr"/>
        <c:lblOffset val="100"/>
        <c:noMultiLvlLbl val="0"/>
      </c:catAx>
      <c:valAx>
        <c:axId val="18880246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0179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 </a:t>
            </a:r>
            <a:r>
              <a:rPr lang="en-US" b="1"/>
              <a:t>PROFIT COMPELTION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Sheet4!$G$19</c:f>
              <c:strCache>
                <c:ptCount val="1"/>
                <c:pt idx="0">
                  <c:v>Total</c:v>
                </c:pt>
              </c:strCache>
            </c:strRef>
          </c:tx>
          <c:spPr>
            <a:solidFill>
              <a:schemeClr val="accent1"/>
            </a:solidFill>
            <a:ln>
              <a:noFill/>
            </a:ln>
            <a:effectLst/>
          </c:spPr>
          <c:cat>
            <c:strRef>
              <c:f>Sheet4!$F$20:$F$29</c:f>
              <c:strCache>
                <c:ptCount val="9"/>
                <c:pt idx="0">
                  <c:v>Jan</c:v>
                </c:pt>
                <c:pt idx="1">
                  <c:v>Feb</c:v>
                </c:pt>
                <c:pt idx="2">
                  <c:v>Mar</c:v>
                </c:pt>
                <c:pt idx="3">
                  <c:v>Apr</c:v>
                </c:pt>
                <c:pt idx="4">
                  <c:v>May</c:v>
                </c:pt>
                <c:pt idx="5">
                  <c:v>Jun</c:v>
                </c:pt>
                <c:pt idx="6">
                  <c:v>Jul</c:v>
                </c:pt>
                <c:pt idx="7">
                  <c:v>Aug</c:v>
                </c:pt>
                <c:pt idx="8">
                  <c:v>Sep</c:v>
                </c:pt>
              </c:strCache>
            </c:strRef>
          </c:cat>
          <c:val>
            <c:numRef>
              <c:f>Sheet4!$G$20:$G$29</c:f>
              <c:numCache>
                <c:formatCode>0.00%</c:formatCode>
                <c:ptCount val="9"/>
                <c:pt idx="0">
                  <c:v>0.95959595959595956</c:v>
                </c:pt>
                <c:pt idx="1">
                  <c:v>1</c:v>
                </c:pt>
                <c:pt idx="2">
                  <c:v>1</c:v>
                </c:pt>
                <c:pt idx="3">
                  <c:v>1</c:v>
                </c:pt>
                <c:pt idx="4">
                  <c:v>1</c:v>
                </c:pt>
                <c:pt idx="5">
                  <c:v>0.98989898989898994</c:v>
                </c:pt>
                <c:pt idx="6">
                  <c:v>0.98989898989898994</c:v>
                </c:pt>
                <c:pt idx="7">
                  <c:v>0.92929292929292939</c:v>
                </c:pt>
                <c:pt idx="8">
                  <c:v>0.97979797979797978</c:v>
                </c:pt>
              </c:numCache>
            </c:numRef>
          </c:val>
          <c:extLst>
            <c:ext xmlns:c16="http://schemas.microsoft.com/office/drawing/2014/chart" uri="{C3380CC4-5D6E-409C-BE32-E72D297353CC}">
              <c16:uniqueId val="{00000000-2CEB-4667-B8CD-20D63A316C53}"/>
            </c:ext>
          </c:extLst>
        </c:ser>
        <c:dLbls>
          <c:showLegendKey val="0"/>
          <c:showVal val="0"/>
          <c:showCatName val="0"/>
          <c:showSerName val="0"/>
          <c:showPercent val="0"/>
          <c:showBubbleSize val="0"/>
        </c:dLbls>
        <c:axId val="1450861840"/>
        <c:axId val="1450872400"/>
      </c:areaChart>
      <c:catAx>
        <c:axId val="1450861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0872400"/>
        <c:crosses val="autoZero"/>
        <c:auto val="1"/>
        <c:lblAlgn val="ctr"/>
        <c:lblOffset val="100"/>
        <c:noMultiLvlLbl val="0"/>
      </c:catAx>
      <c:valAx>
        <c:axId val="145087240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0861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(1).xlsx]Sheet4!PivotTable6</c:name>
    <c:fmtId val="6"/>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t>CUSTOMER COMPLETION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Sheet4!$K$19</c:f>
              <c:strCache>
                <c:ptCount val="1"/>
                <c:pt idx="0">
                  <c:v>Total</c:v>
                </c:pt>
              </c:strCache>
            </c:strRef>
          </c:tx>
          <c:spPr>
            <a:solidFill>
              <a:schemeClr val="accent1"/>
            </a:solidFill>
            <a:ln>
              <a:noFill/>
            </a:ln>
            <a:effectLst/>
          </c:spPr>
          <c:cat>
            <c:strRef>
              <c:f>Sheet4!$J$20:$J$29</c:f>
              <c:strCache>
                <c:ptCount val="9"/>
                <c:pt idx="0">
                  <c:v>Jan</c:v>
                </c:pt>
                <c:pt idx="1">
                  <c:v>Feb</c:v>
                </c:pt>
                <c:pt idx="2">
                  <c:v>Mar</c:v>
                </c:pt>
                <c:pt idx="3">
                  <c:v>Apr</c:v>
                </c:pt>
                <c:pt idx="4">
                  <c:v>May</c:v>
                </c:pt>
                <c:pt idx="5">
                  <c:v>Jun</c:v>
                </c:pt>
                <c:pt idx="6">
                  <c:v>Jul</c:v>
                </c:pt>
                <c:pt idx="7">
                  <c:v>Aug</c:v>
                </c:pt>
                <c:pt idx="8">
                  <c:v>Sep</c:v>
                </c:pt>
              </c:strCache>
            </c:strRef>
          </c:cat>
          <c:val>
            <c:numRef>
              <c:f>Sheet4!$K$20:$K$29</c:f>
              <c:numCache>
                <c:formatCode>0%</c:formatCode>
                <c:ptCount val="9"/>
                <c:pt idx="0">
                  <c:v>0.93</c:v>
                </c:pt>
                <c:pt idx="1">
                  <c:v>0.95</c:v>
                </c:pt>
                <c:pt idx="2">
                  <c:v>0.97</c:v>
                </c:pt>
                <c:pt idx="3">
                  <c:v>0.95</c:v>
                </c:pt>
                <c:pt idx="4">
                  <c:v>0.99</c:v>
                </c:pt>
                <c:pt idx="5">
                  <c:v>0.93</c:v>
                </c:pt>
                <c:pt idx="6">
                  <c:v>0.98</c:v>
                </c:pt>
                <c:pt idx="7">
                  <c:v>0.99</c:v>
                </c:pt>
                <c:pt idx="8">
                  <c:v>0.96</c:v>
                </c:pt>
              </c:numCache>
            </c:numRef>
          </c:val>
          <c:extLst>
            <c:ext xmlns:c16="http://schemas.microsoft.com/office/drawing/2014/chart" uri="{C3380CC4-5D6E-409C-BE32-E72D297353CC}">
              <c16:uniqueId val="{00000000-9F95-49BA-A40C-D587A903F3FD}"/>
            </c:ext>
          </c:extLst>
        </c:ser>
        <c:dLbls>
          <c:showLegendKey val="0"/>
          <c:showVal val="0"/>
          <c:showCatName val="0"/>
          <c:showSerName val="0"/>
          <c:showPercent val="0"/>
          <c:showBubbleSize val="0"/>
        </c:dLbls>
        <c:axId val="1888015551"/>
        <c:axId val="1888032351"/>
      </c:areaChart>
      <c:catAx>
        <c:axId val="1888015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032351"/>
        <c:crosses val="autoZero"/>
        <c:auto val="1"/>
        <c:lblAlgn val="ctr"/>
        <c:lblOffset val="100"/>
        <c:noMultiLvlLbl val="0"/>
      </c:catAx>
      <c:valAx>
        <c:axId val="1888032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015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(1).xlsx]Sheet4!PivotTable7</c:name>
    <c:fmtId val="7"/>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t>SALE</a:t>
            </a:r>
            <a:r>
              <a:rPr lang="en-US" b="1" baseline="0"/>
              <a:t> BY REGION</a:t>
            </a:r>
            <a:endParaRPr lang="en-US" b="1"/>
          </a:p>
        </c:rich>
      </c:tx>
      <c:layout>
        <c:manualLayout>
          <c:xMode val="edge"/>
          <c:yMode val="edge"/>
          <c:x val="3.8845707763015538E-3"/>
          <c:y val="1.712550991367042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0329645987835601E-2"/>
              <c:y val="0.13975903614457835"/>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769227041887335"/>
              <c:y val="2.4096385542168676E-2"/>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9.2307660359034233E-2"/>
              <c:y val="8.1927710843373497E-2"/>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1978014371197819E-3"/>
              <c:y val="-0.15903614457831333"/>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4505461796154086E-2"/>
              <c:y val="-0.15421686746987953"/>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8.8797408047968138E-2"/>
              <c:y val="-0.18332226543971161"/>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8888891965426333"/>
              <c:y val="2.4286120861398339E-2"/>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43640047195622672"/>
          <c:y val="0"/>
          <c:w val="0.66974300087489069"/>
          <c:h val="1"/>
        </c:manualLayout>
      </c:layout>
      <c:doughnutChart>
        <c:varyColors val="1"/>
        <c:ser>
          <c:idx val="0"/>
          <c:order val="0"/>
          <c:tx>
            <c:strRef>
              <c:f>Sheet4!$B$33</c:f>
              <c:strCache>
                <c:ptCount val="1"/>
                <c:pt idx="0">
                  <c:v>Total</c:v>
                </c:pt>
              </c:strCache>
            </c:strRef>
          </c:tx>
          <c:explosion val="1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D9-4309-B227-3E3EECE0AA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D9-4309-B227-3E3EECE0AA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D9-4309-B227-3E3EECE0AA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D9-4309-B227-3E3EECE0AA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D9-4309-B227-3E3EECE0AA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D9-4309-B227-3E3EECE0AA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D9-4309-B227-3E3EECE0AAD7}"/>
              </c:ext>
            </c:extLst>
          </c:dPt>
          <c:dLbls>
            <c:dLbl>
              <c:idx val="0"/>
              <c:layout>
                <c:manualLayout>
                  <c:x val="-7.0329645987835601E-2"/>
                  <c:y val="0.1397590361445783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CD9-4309-B227-3E3EECE0AAD7}"/>
                </c:ext>
              </c:extLst>
            </c:dLbl>
            <c:dLbl>
              <c:idx val="1"/>
              <c:layout>
                <c:manualLayout>
                  <c:x val="-0.10769227041887335"/>
                  <c:y val="2.40963855421686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CD9-4309-B227-3E3EECE0AAD7}"/>
                </c:ext>
              </c:extLst>
            </c:dLbl>
            <c:dLbl>
              <c:idx val="2"/>
              <c:layout>
                <c:manualLayout>
                  <c:x val="9.2307660359034233E-2"/>
                  <c:y val="8.192771084337349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CD9-4309-B227-3E3EECE0AAD7}"/>
                </c:ext>
              </c:extLst>
            </c:dLbl>
            <c:dLbl>
              <c:idx val="3"/>
              <c:layout>
                <c:manualLayout>
                  <c:x val="-2.1978014371197819E-3"/>
                  <c:y val="-0.1590361445783133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CD9-4309-B227-3E3EECE0AAD7}"/>
                </c:ext>
              </c:extLst>
            </c:dLbl>
            <c:dLbl>
              <c:idx val="4"/>
              <c:layout>
                <c:manualLayout>
                  <c:x val="9.4505461796154086E-2"/>
                  <c:y val="-0.1542168674698795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CD9-4309-B227-3E3EECE0AAD7}"/>
                </c:ext>
              </c:extLst>
            </c:dLbl>
            <c:dLbl>
              <c:idx val="5"/>
              <c:layout>
                <c:manualLayout>
                  <c:x val="-8.8797408047968138E-2"/>
                  <c:y val="-0.1833222654397116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CD9-4309-B227-3E3EECE0AAD7}"/>
                </c:ext>
              </c:extLst>
            </c:dLbl>
            <c:dLbl>
              <c:idx val="6"/>
              <c:layout>
                <c:manualLayout>
                  <c:x val="-0.18888891965426333"/>
                  <c:y val="2.42861208613983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CD9-4309-B227-3E3EECE0AAD7}"/>
                </c:ext>
              </c:extLst>
            </c:dLbl>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Sheet4!$A$34:$A$41</c:f>
              <c:strCache>
                <c:ptCount val="7"/>
                <c:pt idx="0">
                  <c:v>Argentina</c:v>
                </c:pt>
                <c:pt idx="1">
                  <c:v>Brazil</c:v>
                </c:pt>
                <c:pt idx="2">
                  <c:v>Chicaco</c:v>
                </c:pt>
                <c:pt idx="3">
                  <c:v>Chile</c:v>
                </c:pt>
                <c:pt idx="4">
                  <c:v>Columbia</c:v>
                </c:pt>
                <c:pt idx="5">
                  <c:v>Los Angeles</c:v>
                </c:pt>
                <c:pt idx="6">
                  <c:v>Peru</c:v>
                </c:pt>
              </c:strCache>
            </c:strRef>
          </c:cat>
          <c:val>
            <c:numRef>
              <c:f>Sheet4!$B$34:$B$41</c:f>
              <c:numCache>
                <c:formatCode>General</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E-BCD9-4309-B227-3E3EECE0AAD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(1).xlsx]Sheet4!PivotTable12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8397790055248626E-3"/>
              <c:y val="-0.152459036073194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933701657458563"/>
              <c:y val="-6.39344344823073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397790055248619E-2"/>
              <c:y val="7.8688534747455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6.8508287292817674E-2"/>
              <c:y val="-5.4098367638875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6.8508287292817674E-2"/>
              <c:y val="7.377050132573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3149171270718231E-2"/>
              <c:y val="-0.122950835542898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216644190194453E-3"/>
          <c:y val="0.25883067753074451"/>
          <c:w val="0.33304841867142299"/>
          <c:h val="0.74116932246925549"/>
        </c:manualLayout>
      </c:layout>
      <c:doughnutChart>
        <c:varyColors val="1"/>
        <c:ser>
          <c:idx val="0"/>
          <c:order val="0"/>
          <c:tx>
            <c:strRef>
              <c:f>Sheet4!$B$44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7-45F2-9BC8-5987EAF1A0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7-45F2-9BC8-5987EAF1A0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7-45F2-9BC8-5987EAF1A0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7-45F2-9BC8-5987EAF1A0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7-45F2-9BC8-5987EAF1A0C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447-45F2-9BC8-5987EAF1A0C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447-45F2-9BC8-5987EAF1A0C3}"/>
              </c:ext>
            </c:extLst>
          </c:dPt>
          <c:dLbls>
            <c:dLbl>
              <c:idx val="0"/>
              <c:layout>
                <c:manualLayout>
                  <c:x val="-8.8397790055248626E-3"/>
                  <c:y val="-0.152459036073194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47-45F2-9BC8-5987EAF1A0C3}"/>
                </c:ext>
              </c:extLst>
            </c:dLbl>
            <c:dLbl>
              <c:idx val="1"/>
              <c:layout>
                <c:manualLayout>
                  <c:x val="-0.11933701657458563"/>
                  <c:y val="-6.39344344823073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47-45F2-9BC8-5987EAF1A0C3}"/>
                </c:ext>
              </c:extLst>
            </c:dLbl>
            <c:dLbl>
              <c:idx val="2"/>
              <c:layout>
                <c:manualLayout>
                  <c:x val="8.397790055248619E-2"/>
                  <c:y val="7.86885347474551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47-45F2-9BC8-5987EAF1A0C3}"/>
                </c:ext>
              </c:extLst>
            </c:dLbl>
            <c:dLbl>
              <c:idx val="4"/>
              <c:layout>
                <c:manualLayout>
                  <c:x val="6.8508287292817674E-2"/>
                  <c:y val="-5.4098367638875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447-45F2-9BC8-5987EAF1A0C3}"/>
                </c:ext>
              </c:extLst>
            </c:dLbl>
            <c:dLbl>
              <c:idx val="5"/>
              <c:layout>
                <c:manualLayout>
                  <c:x val="6.8508287292817674E-2"/>
                  <c:y val="7.377050132573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447-45F2-9BC8-5987EAF1A0C3}"/>
                </c:ext>
              </c:extLst>
            </c:dLbl>
            <c:dLbl>
              <c:idx val="6"/>
              <c:layout>
                <c:manualLayout>
                  <c:x val="-3.3149171270718231E-2"/>
                  <c:y val="-0.122950835542898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447-45F2-9BC8-5987EAF1A0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Sheet4!$A$45:$A$52</c:f>
              <c:strCache>
                <c:ptCount val="7"/>
                <c:pt idx="0">
                  <c:v>Argentina</c:v>
                </c:pt>
                <c:pt idx="1">
                  <c:v>Brazil</c:v>
                </c:pt>
                <c:pt idx="2">
                  <c:v>Chicaco</c:v>
                </c:pt>
                <c:pt idx="3">
                  <c:v>Chile</c:v>
                </c:pt>
                <c:pt idx="4">
                  <c:v>Columbia</c:v>
                </c:pt>
                <c:pt idx="5">
                  <c:v>Los Angeles</c:v>
                </c:pt>
                <c:pt idx="6">
                  <c:v>Peru</c:v>
                </c:pt>
              </c:strCache>
            </c:strRef>
          </c:cat>
          <c:val>
            <c:numRef>
              <c:f>Sheet4!$B$45:$B$52</c:f>
              <c:numCache>
                <c:formatCode>General</c:formatCode>
                <c:ptCount val="7"/>
                <c:pt idx="0">
                  <c:v>16857.142857142859</c:v>
                </c:pt>
                <c:pt idx="1">
                  <c:v>16857.142857142859</c:v>
                </c:pt>
                <c:pt idx="2">
                  <c:v>16857.142857142859</c:v>
                </c:pt>
                <c:pt idx="3">
                  <c:v>16857.142857142859</c:v>
                </c:pt>
                <c:pt idx="4">
                  <c:v>16857.142857142859</c:v>
                </c:pt>
                <c:pt idx="5">
                  <c:v>16857.142857142859</c:v>
                </c:pt>
                <c:pt idx="6">
                  <c:v>16857.142857142859</c:v>
                </c:pt>
              </c:numCache>
            </c:numRef>
          </c:val>
          <c:extLst>
            <c:ext xmlns:c16="http://schemas.microsoft.com/office/drawing/2014/chart" uri="{C3380CC4-5D6E-409C-BE32-E72D297353CC}">
              <c16:uniqueId val="{0000000E-8447-45F2-9BC8-5987EAF1A0C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Excel_Dashboards_in_2024(1) (1).xlsx]Sheet4!PivotTable19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6522174343242661E-2"/>
              <c:y val="0.1620370370370370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6.1828654218208474E-3"/>
              <c:y val="-0.3425925925925926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2.822081180313897E-2"/>
              <c:y val="0.1388888888888890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5.0273215391211157E-2"/>
              <c:y val="0.1759259259259259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02732222755953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9.617484683536047E-2"/>
              <c:y val="-1.851851851851852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52950810558786532"/>
          <c:y val="2.3148148148148147E-3"/>
          <c:w val="0.46994527430914773"/>
          <c:h val="0.99537037037037035"/>
        </c:manualLayout>
      </c:layout>
      <c:doughnutChart>
        <c:varyColors val="1"/>
        <c:ser>
          <c:idx val="0"/>
          <c:order val="0"/>
          <c:tx>
            <c:strRef>
              <c:f>Sheet4!$K$43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0E-4C6A-B119-23297C0621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0E-4C6A-B119-23297C0621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0E-4C6A-B119-23297C0621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0E-4C6A-B119-23297C0621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0E-4C6A-B119-23297C0621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0E-4C6A-B119-23297C0621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70E-4C6A-B119-23297C062127}"/>
              </c:ext>
            </c:extLst>
          </c:dPt>
          <c:dLbls>
            <c:dLbl>
              <c:idx val="0"/>
              <c:layout>
                <c:manualLayout>
                  <c:x val="-3.6522174343242661E-2"/>
                  <c:y val="0.162037037037037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0E-4C6A-B119-23297C062127}"/>
                </c:ext>
              </c:extLst>
            </c:dLbl>
            <c:dLbl>
              <c:idx val="1"/>
              <c:layout>
                <c:manualLayout>
                  <c:x val="6.1828654218208474E-3"/>
                  <c:y val="-0.342592592592592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0E-4C6A-B119-23297C062127}"/>
                </c:ext>
              </c:extLst>
            </c:dLbl>
            <c:dLbl>
              <c:idx val="2"/>
              <c:layout>
                <c:manualLayout>
                  <c:x val="2.822081180313897E-2"/>
                  <c:y val="0.138888888888889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0E-4C6A-B119-23297C062127}"/>
                </c:ext>
              </c:extLst>
            </c:dLbl>
            <c:dLbl>
              <c:idx val="3"/>
              <c:layout>
                <c:manualLayout>
                  <c:x val="0"/>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70E-4C6A-B119-23297C062127}"/>
                </c:ext>
              </c:extLst>
            </c:dLbl>
            <c:dLbl>
              <c:idx val="4"/>
              <c:layout>
                <c:manualLayout>
                  <c:x val="-5.0273215391211157E-2"/>
                  <c:y val="0.1759259259259259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70E-4C6A-B119-23297C062127}"/>
                </c:ext>
              </c:extLst>
            </c:dLbl>
            <c:dLbl>
              <c:idx val="5"/>
              <c:layout>
                <c:manualLayout>
                  <c:x val="0.10273222275595315"/>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70E-4C6A-B119-23297C062127}"/>
                </c:ext>
              </c:extLst>
            </c:dLbl>
            <c:dLbl>
              <c:idx val="6"/>
              <c:layout>
                <c:manualLayout>
                  <c:x val="-9.617484683536047E-2"/>
                  <c:y val="-1.85185185185185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70E-4C6A-B119-23297C06212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Sheet4!$J$44:$J$51</c:f>
              <c:strCache>
                <c:ptCount val="7"/>
                <c:pt idx="0">
                  <c:v>Argentina</c:v>
                </c:pt>
                <c:pt idx="1">
                  <c:v>Brazil</c:v>
                </c:pt>
                <c:pt idx="2">
                  <c:v>Chicaco</c:v>
                </c:pt>
                <c:pt idx="3">
                  <c:v>Chile</c:v>
                </c:pt>
                <c:pt idx="4">
                  <c:v>Columbia</c:v>
                </c:pt>
                <c:pt idx="5">
                  <c:v>Los Angeles</c:v>
                </c:pt>
                <c:pt idx="6">
                  <c:v>Peru</c:v>
                </c:pt>
              </c:strCache>
            </c:strRef>
          </c:cat>
          <c:val>
            <c:numRef>
              <c:f>Sheet4!$K$44:$K$51</c:f>
              <c:numCache>
                <c:formatCode>General</c:formatCode>
                <c:ptCount val="7"/>
                <c:pt idx="0">
                  <c:v>7.5</c:v>
                </c:pt>
                <c:pt idx="1">
                  <c:v>7.87</c:v>
                </c:pt>
                <c:pt idx="2">
                  <c:v>7.84</c:v>
                </c:pt>
                <c:pt idx="3">
                  <c:v>7.6300000000000008</c:v>
                </c:pt>
                <c:pt idx="4">
                  <c:v>7.6099999999999994</c:v>
                </c:pt>
                <c:pt idx="5">
                  <c:v>7.36</c:v>
                </c:pt>
                <c:pt idx="6">
                  <c:v>7.41</c:v>
                </c:pt>
              </c:numCache>
            </c:numRef>
          </c:val>
          <c:extLst>
            <c:ext xmlns:c16="http://schemas.microsoft.com/office/drawing/2014/chart" uri="{C3380CC4-5D6E-409C-BE32-E72D297353CC}">
              <c16:uniqueId val="{0000000E-C70E-4C6A-B119-23297C062127}"/>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180975</xdr:colOff>
      <xdr:row>9</xdr:row>
      <xdr:rowOff>66675</xdr:rowOff>
    </xdr:from>
    <xdr:to>
      <xdr:col>6</xdr:col>
      <xdr:colOff>638175</xdr:colOff>
      <xdr:row>22</xdr:row>
      <xdr:rowOff>76200</xdr:rowOff>
    </xdr:to>
    <xdr:graphicFrame macro="">
      <xdr:nvGraphicFramePr>
        <xdr:cNvPr id="3" name="Chart 2">
          <a:extLst>
            <a:ext uri="{FF2B5EF4-FFF2-40B4-BE49-F238E27FC236}">
              <a16:creationId xmlns:a16="http://schemas.microsoft.com/office/drawing/2014/main" id="{F23F740B-322F-4FBB-91D8-737716B64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9</xdr:row>
      <xdr:rowOff>76201</xdr:rowOff>
    </xdr:from>
    <xdr:to>
      <xdr:col>13</xdr:col>
      <xdr:colOff>466725</xdr:colOff>
      <xdr:row>22</xdr:row>
      <xdr:rowOff>66676</xdr:rowOff>
    </xdr:to>
    <xdr:graphicFrame macro="">
      <xdr:nvGraphicFramePr>
        <xdr:cNvPr id="2" name="Chart 1">
          <a:extLst>
            <a:ext uri="{FF2B5EF4-FFF2-40B4-BE49-F238E27FC236}">
              <a16:creationId xmlns:a16="http://schemas.microsoft.com/office/drawing/2014/main" id="{BA66594A-1A04-483E-B9C8-32C026FAF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22</xdr:row>
      <xdr:rowOff>133350</xdr:rowOff>
    </xdr:from>
    <xdr:to>
      <xdr:col>6</xdr:col>
      <xdr:colOff>628650</xdr:colOff>
      <xdr:row>36</xdr:row>
      <xdr:rowOff>76200</xdr:rowOff>
    </xdr:to>
    <xdr:graphicFrame macro="">
      <xdr:nvGraphicFramePr>
        <xdr:cNvPr id="4" name="Chart 3">
          <a:extLst>
            <a:ext uri="{FF2B5EF4-FFF2-40B4-BE49-F238E27FC236}">
              <a16:creationId xmlns:a16="http://schemas.microsoft.com/office/drawing/2014/main" id="{5087CF01-AB7A-4C8E-BFB0-54A572C69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6</xdr:row>
      <xdr:rowOff>9525</xdr:rowOff>
    </xdr:from>
    <xdr:to>
      <xdr:col>3</xdr:col>
      <xdr:colOff>485775</xdr:colOff>
      <xdr:row>8</xdr:row>
      <xdr:rowOff>133350</xdr:rowOff>
    </xdr:to>
    <xdr:sp macro="" textlink="Sheet4!B14">
      <xdr:nvSpPr>
        <xdr:cNvPr id="9" name="Rectangle: Rounded Corners 8">
          <a:extLst>
            <a:ext uri="{FF2B5EF4-FFF2-40B4-BE49-F238E27FC236}">
              <a16:creationId xmlns:a16="http://schemas.microsoft.com/office/drawing/2014/main" id="{1E30BD48-B368-A96D-D0E6-70155075B9B9}"/>
            </a:ext>
          </a:extLst>
        </xdr:cNvPr>
        <xdr:cNvSpPr/>
      </xdr:nvSpPr>
      <xdr:spPr>
        <a:xfrm>
          <a:off x="200025" y="742950"/>
          <a:ext cx="2343150"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6889B36E-0D0F-44CF-BE92-C20B0C6FD517}" type="TxLink">
            <a:rPr lang="en-US" sz="2800" b="1" i="1" u="none" strike="noStrike">
              <a:solidFill>
                <a:srgbClr val="000000"/>
              </a:solidFill>
              <a:latin typeface="Calibri"/>
              <a:ea typeface="Calibri"/>
              <a:cs typeface="Calibri"/>
            </a:rPr>
            <a:pPr algn="ctr"/>
            <a:t> 754,940.70 </a:t>
          </a:fld>
          <a:endParaRPr lang="en-PK" sz="2400" b="1" i="1"/>
        </a:p>
      </xdr:txBody>
    </xdr:sp>
    <xdr:clientData/>
  </xdr:twoCellAnchor>
  <xdr:twoCellAnchor>
    <xdr:from>
      <xdr:col>3</xdr:col>
      <xdr:colOff>638174</xdr:colOff>
      <xdr:row>6</xdr:row>
      <xdr:rowOff>28575</xdr:rowOff>
    </xdr:from>
    <xdr:to>
      <xdr:col>5</xdr:col>
      <xdr:colOff>571500</xdr:colOff>
      <xdr:row>8</xdr:row>
      <xdr:rowOff>152400</xdr:rowOff>
    </xdr:to>
    <xdr:sp macro="" textlink="Sheet4!G14">
      <xdr:nvSpPr>
        <xdr:cNvPr id="10" name="Rectangle: Rounded Corners 9">
          <a:extLst>
            <a:ext uri="{FF2B5EF4-FFF2-40B4-BE49-F238E27FC236}">
              <a16:creationId xmlns:a16="http://schemas.microsoft.com/office/drawing/2014/main" id="{F807FD82-97E6-493F-A1D3-B3F17C21AB27}"/>
            </a:ext>
          </a:extLst>
        </xdr:cNvPr>
        <xdr:cNvSpPr/>
      </xdr:nvSpPr>
      <xdr:spPr>
        <a:xfrm>
          <a:off x="2695574" y="762000"/>
          <a:ext cx="2228851"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F68573D5-02F8-4630-B00D-61CB12E09391}" type="TxLink">
            <a:rPr lang="en-US" sz="2800" b="1" i="1" u="none" strike="noStrike">
              <a:solidFill>
                <a:srgbClr val="000000"/>
              </a:solidFill>
              <a:latin typeface="Calibri"/>
              <a:ea typeface="Calibri"/>
              <a:cs typeface="Calibri"/>
            </a:rPr>
            <a:pPr algn="ctr"/>
            <a:t> 891,111.00 </a:t>
          </a:fld>
          <a:endParaRPr lang="en-PK" sz="2400" b="1" i="1"/>
        </a:p>
      </xdr:txBody>
    </xdr:sp>
    <xdr:clientData/>
  </xdr:twoCellAnchor>
  <xdr:twoCellAnchor>
    <xdr:from>
      <xdr:col>6</xdr:col>
      <xdr:colOff>38100</xdr:colOff>
      <xdr:row>6</xdr:row>
      <xdr:rowOff>19050</xdr:rowOff>
    </xdr:from>
    <xdr:to>
      <xdr:col>9</xdr:col>
      <xdr:colOff>209551</xdr:colOff>
      <xdr:row>8</xdr:row>
      <xdr:rowOff>142875</xdr:rowOff>
    </xdr:to>
    <xdr:sp macro="" textlink="Sheet4!B30">
      <xdr:nvSpPr>
        <xdr:cNvPr id="13" name="Rectangle: Rounded Corners 12">
          <a:extLst>
            <a:ext uri="{FF2B5EF4-FFF2-40B4-BE49-F238E27FC236}">
              <a16:creationId xmlns:a16="http://schemas.microsoft.com/office/drawing/2014/main" id="{4946AEE7-F267-481C-B963-665A881C0B3A}"/>
            </a:ext>
          </a:extLst>
        </xdr:cNvPr>
        <xdr:cNvSpPr/>
      </xdr:nvSpPr>
      <xdr:spPr>
        <a:xfrm>
          <a:off x="5076825" y="752475"/>
          <a:ext cx="2228851"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43D4477E-C6D3-4D29-9FE2-EEDD97D55520}" type="TxLink">
            <a:rPr lang="en-US" sz="2800" b="1" i="1" u="none" strike="noStrike">
              <a:solidFill>
                <a:srgbClr val="000000"/>
              </a:solidFill>
              <a:latin typeface="Calibri"/>
              <a:ea typeface="Calibri"/>
              <a:cs typeface="Calibri"/>
            </a:rPr>
            <a:pPr algn="ctr"/>
            <a:t>99%</a:t>
          </a:fld>
          <a:endParaRPr lang="en-PK" sz="4800" b="1" i="1"/>
        </a:p>
      </xdr:txBody>
    </xdr:sp>
    <xdr:clientData/>
  </xdr:twoCellAnchor>
  <xdr:twoCellAnchor>
    <xdr:from>
      <xdr:col>9</xdr:col>
      <xdr:colOff>400050</xdr:colOff>
      <xdr:row>6</xdr:row>
      <xdr:rowOff>28575</xdr:rowOff>
    </xdr:from>
    <xdr:to>
      <xdr:col>13</xdr:col>
      <xdr:colOff>228600</xdr:colOff>
      <xdr:row>8</xdr:row>
      <xdr:rowOff>152400</xdr:rowOff>
    </xdr:to>
    <xdr:sp macro="" textlink="Sheet4!G30">
      <xdr:nvSpPr>
        <xdr:cNvPr id="14" name="Rectangle: Rounded Corners 13">
          <a:extLst>
            <a:ext uri="{FF2B5EF4-FFF2-40B4-BE49-F238E27FC236}">
              <a16:creationId xmlns:a16="http://schemas.microsoft.com/office/drawing/2014/main" id="{016D5783-C616-46BB-B256-4AA46B2CB92E}"/>
            </a:ext>
          </a:extLst>
        </xdr:cNvPr>
        <xdr:cNvSpPr/>
      </xdr:nvSpPr>
      <xdr:spPr>
        <a:xfrm>
          <a:off x="7496175" y="762000"/>
          <a:ext cx="2571750"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B0C85F94-6C2D-47DF-9BA6-ED0E5B70185D}" type="TxLink">
            <a:rPr lang="en-US" sz="2800" b="1" i="1" u="none" strike="noStrike">
              <a:solidFill>
                <a:srgbClr val="000000"/>
              </a:solidFill>
              <a:latin typeface="Calibri"/>
              <a:ea typeface="Calibri"/>
              <a:cs typeface="Calibri"/>
            </a:rPr>
            <a:pPr algn="ctr"/>
            <a:t>100%</a:t>
          </a:fld>
          <a:endParaRPr lang="en-PK" sz="4800" b="1" i="1"/>
        </a:p>
      </xdr:txBody>
    </xdr:sp>
    <xdr:clientData/>
  </xdr:twoCellAnchor>
  <xdr:twoCellAnchor>
    <xdr:from>
      <xdr:col>13</xdr:col>
      <xdr:colOff>333375</xdr:colOff>
      <xdr:row>6</xdr:row>
      <xdr:rowOff>28575</xdr:rowOff>
    </xdr:from>
    <xdr:to>
      <xdr:col>17</xdr:col>
      <xdr:colOff>581025</xdr:colOff>
      <xdr:row>8</xdr:row>
      <xdr:rowOff>152400</xdr:rowOff>
    </xdr:to>
    <xdr:sp macro="" textlink="Sheet4!K30">
      <xdr:nvSpPr>
        <xdr:cNvPr id="15" name="Rectangle: Rounded Corners 14">
          <a:extLst>
            <a:ext uri="{FF2B5EF4-FFF2-40B4-BE49-F238E27FC236}">
              <a16:creationId xmlns:a16="http://schemas.microsoft.com/office/drawing/2014/main" id="{B67F0554-C41B-4F1A-BBF8-19F02E409852}"/>
            </a:ext>
          </a:extLst>
        </xdr:cNvPr>
        <xdr:cNvSpPr/>
      </xdr:nvSpPr>
      <xdr:spPr>
        <a:xfrm>
          <a:off x="10172700" y="762000"/>
          <a:ext cx="2990850"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83B6F796-B8C9-4F31-8249-7F83FF4AC650}" type="TxLink">
            <a:rPr lang="en-US" sz="2800" b="1" i="1" u="none" strike="noStrike">
              <a:solidFill>
                <a:srgbClr val="000000"/>
              </a:solidFill>
              <a:latin typeface="Calibri"/>
              <a:ea typeface="Calibri"/>
              <a:cs typeface="Calibri"/>
            </a:rPr>
            <a:pPr algn="ctr"/>
            <a:t>99%</a:t>
          </a:fld>
          <a:endParaRPr lang="en-US" sz="2800" b="1" i="1" u="none" strike="noStrike">
            <a:solidFill>
              <a:srgbClr val="000000"/>
            </a:solidFill>
            <a:latin typeface="Calibri"/>
            <a:ea typeface="Calibri"/>
            <a:cs typeface="Calibri"/>
          </a:endParaRPr>
        </a:p>
      </xdr:txBody>
    </xdr:sp>
    <xdr:clientData/>
  </xdr:twoCellAnchor>
  <xdr:twoCellAnchor>
    <xdr:from>
      <xdr:col>7</xdr:col>
      <xdr:colOff>28575</xdr:colOff>
      <xdr:row>22</xdr:row>
      <xdr:rowOff>123825</xdr:rowOff>
    </xdr:from>
    <xdr:to>
      <xdr:col>13</xdr:col>
      <xdr:colOff>485775</xdr:colOff>
      <xdr:row>36</xdr:row>
      <xdr:rowOff>66675</xdr:rowOff>
    </xdr:to>
    <xdr:graphicFrame macro="">
      <xdr:nvGraphicFramePr>
        <xdr:cNvPr id="16" name="Chart 15">
          <a:extLst>
            <a:ext uri="{FF2B5EF4-FFF2-40B4-BE49-F238E27FC236}">
              <a16:creationId xmlns:a16="http://schemas.microsoft.com/office/drawing/2014/main" id="{E4BE0FDB-47DE-4745-BE62-C7E16D05A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3</xdr:row>
      <xdr:rowOff>190500</xdr:rowOff>
    </xdr:from>
    <xdr:to>
      <xdr:col>3</xdr:col>
      <xdr:colOff>485775</xdr:colOff>
      <xdr:row>5</xdr:row>
      <xdr:rowOff>314325</xdr:rowOff>
    </xdr:to>
    <xdr:sp macro="" textlink="">
      <xdr:nvSpPr>
        <xdr:cNvPr id="17" name="Rectangle: Rounded Corners 16">
          <a:extLst>
            <a:ext uri="{FF2B5EF4-FFF2-40B4-BE49-F238E27FC236}">
              <a16:creationId xmlns:a16="http://schemas.microsoft.com/office/drawing/2014/main" id="{AF345B80-60B7-4929-BFB9-7F6BC4794565}"/>
            </a:ext>
          </a:extLst>
        </xdr:cNvPr>
        <xdr:cNvSpPr/>
      </xdr:nvSpPr>
      <xdr:spPr>
        <a:xfrm>
          <a:off x="200025" y="190500"/>
          <a:ext cx="2343150"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2000" b="1" i="1" u="none" strike="noStrike">
              <a:solidFill>
                <a:srgbClr val="000000"/>
              </a:solidFill>
              <a:latin typeface="Calibri"/>
              <a:ea typeface="Calibri"/>
              <a:cs typeface="Calibri"/>
            </a:rPr>
            <a:t>TOTAL</a:t>
          </a:r>
          <a:r>
            <a:rPr lang="en-US" sz="2000" b="1" i="1" u="none" strike="noStrike" baseline="0">
              <a:solidFill>
                <a:srgbClr val="000000"/>
              </a:solidFill>
              <a:latin typeface="Calibri"/>
              <a:ea typeface="Calibri"/>
              <a:cs typeface="Calibri"/>
            </a:rPr>
            <a:t> SALES</a:t>
          </a:r>
          <a:endParaRPr lang="en-US" sz="2000" b="1" i="1" u="none" strike="noStrike">
            <a:solidFill>
              <a:srgbClr val="000000"/>
            </a:solidFill>
            <a:latin typeface="Calibri"/>
            <a:ea typeface="Calibri"/>
            <a:cs typeface="Calibri"/>
          </a:endParaRPr>
        </a:p>
      </xdr:txBody>
    </xdr:sp>
    <xdr:clientData/>
  </xdr:twoCellAnchor>
  <xdr:twoCellAnchor>
    <xdr:from>
      <xdr:col>3</xdr:col>
      <xdr:colOff>628649</xdr:colOff>
      <xdr:row>4</xdr:row>
      <xdr:rowOff>0</xdr:rowOff>
    </xdr:from>
    <xdr:to>
      <xdr:col>5</xdr:col>
      <xdr:colOff>561975</xdr:colOff>
      <xdr:row>5</xdr:row>
      <xdr:rowOff>323850</xdr:rowOff>
    </xdr:to>
    <xdr:sp macro="" textlink="">
      <xdr:nvSpPr>
        <xdr:cNvPr id="18" name="Rectangle: Rounded Corners 17">
          <a:extLst>
            <a:ext uri="{FF2B5EF4-FFF2-40B4-BE49-F238E27FC236}">
              <a16:creationId xmlns:a16="http://schemas.microsoft.com/office/drawing/2014/main" id="{AE100D70-E891-49AC-A2EA-D7BFC04DA49B}"/>
            </a:ext>
          </a:extLst>
        </xdr:cNvPr>
        <xdr:cNvSpPr/>
      </xdr:nvSpPr>
      <xdr:spPr>
        <a:xfrm>
          <a:off x="2686049" y="200025"/>
          <a:ext cx="2228851"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2000" b="1" i="1" u="none" strike="noStrike">
              <a:solidFill>
                <a:srgbClr val="000000"/>
              </a:solidFill>
              <a:latin typeface="Calibri"/>
              <a:ea typeface="Calibri"/>
              <a:cs typeface="Calibri"/>
            </a:rPr>
            <a:t>TOTAL</a:t>
          </a:r>
          <a:r>
            <a:rPr lang="en-GB" sz="2000" b="1" i="1" u="none" strike="noStrike" baseline="0">
              <a:solidFill>
                <a:srgbClr val="000000"/>
              </a:solidFill>
              <a:latin typeface="Calibri"/>
              <a:ea typeface="Calibri"/>
              <a:cs typeface="Calibri"/>
            </a:rPr>
            <a:t> PROFIT</a:t>
          </a:r>
          <a:endParaRPr lang="en-PK" sz="2000" b="1" i="1" u="none" strike="noStrike">
            <a:solidFill>
              <a:srgbClr val="000000"/>
            </a:solidFill>
            <a:latin typeface="Calibri"/>
            <a:ea typeface="Calibri"/>
            <a:cs typeface="Calibri"/>
          </a:endParaRPr>
        </a:p>
      </xdr:txBody>
    </xdr:sp>
    <xdr:clientData/>
  </xdr:twoCellAnchor>
  <xdr:twoCellAnchor>
    <xdr:from>
      <xdr:col>6</xdr:col>
      <xdr:colOff>28575</xdr:colOff>
      <xdr:row>4</xdr:row>
      <xdr:rowOff>0</xdr:rowOff>
    </xdr:from>
    <xdr:to>
      <xdr:col>9</xdr:col>
      <xdr:colOff>200026</xdr:colOff>
      <xdr:row>5</xdr:row>
      <xdr:rowOff>323850</xdr:rowOff>
    </xdr:to>
    <xdr:sp macro="" textlink="">
      <xdr:nvSpPr>
        <xdr:cNvPr id="19" name="Rectangle: Rounded Corners 18">
          <a:extLst>
            <a:ext uri="{FF2B5EF4-FFF2-40B4-BE49-F238E27FC236}">
              <a16:creationId xmlns:a16="http://schemas.microsoft.com/office/drawing/2014/main" id="{F41AFC46-4794-4917-8F3D-98E36EC1C49E}"/>
            </a:ext>
          </a:extLst>
        </xdr:cNvPr>
        <xdr:cNvSpPr/>
      </xdr:nvSpPr>
      <xdr:spPr>
        <a:xfrm>
          <a:off x="5067300" y="200025"/>
          <a:ext cx="2228851"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2000" b="1" i="1" u="none" strike="noStrike">
              <a:solidFill>
                <a:srgbClr val="000000"/>
              </a:solidFill>
              <a:latin typeface="Calibri"/>
              <a:ea typeface="Calibri"/>
              <a:cs typeface="Calibri"/>
            </a:rPr>
            <a:t>SALE</a:t>
          </a:r>
          <a:r>
            <a:rPr lang="en-GB" sz="2000" b="1" i="1" u="none" strike="noStrike" baseline="0">
              <a:solidFill>
                <a:srgbClr val="000000"/>
              </a:solidFill>
              <a:latin typeface="Calibri"/>
              <a:ea typeface="Calibri"/>
              <a:cs typeface="Calibri"/>
            </a:rPr>
            <a:t> COMPLETION</a:t>
          </a:r>
          <a:endParaRPr lang="en-PK" sz="2000" b="1" i="1" u="none" strike="noStrike">
            <a:solidFill>
              <a:srgbClr val="000000"/>
            </a:solidFill>
            <a:latin typeface="Calibri"/>
            <a:ea typeface="Calibri"/>
            <a:cs typeface="Calibri"/>
          </a:endParaRPr>
        </a:p>
      </xdr:txBody>
    </xdr:sp>
    <xdr:clientData/>
  </xdr:twoCellAnchor>
  <xdr:twoCellAnchor>
    <xdr:from>
      <xdr:col>9</xdr:col>
      <xdr:colOff>381000</xdr:colOff>
      <xdr:row>4</xdr:row>
      <xdr:rowOff>0</xdr:rowOff>
    </xdr:from>
    <xdr:to>
      <xdr:col>13</xdr:col>
      <xdr:colOff>190500</xdr:colOff>
      <xdr:row>5</xdr:row>
      <xdr:rowOff>323850</xdr:rowOff>
    </xdr:to>
    <xdr:sp macro="" textlink="">
      <xdr:nvSpPr>
        <xdr:cNvPr id="20" name="Rectangle: Rounded Corners 19">
          <a:extLst>
            <a:ext uri="{FF2B5EF4-FFF2-40B4-BE49-F238E27FC236}">
              <a16:creationId xmlns:a16="http://schemas.microsoft.com/office/drawing/2014/main" id="{5DF79C72-0B71-4B19-8817-2EC814E8AF2A}"/>
            </a:ext>
          </a:extLst>
        </xdr:cNvPr>
        <xdr:cNvSpPr/>
      </xdr:nvSpPr>
      <xdr:spPr>
        <a:xfrm>
          <a:off x="7477125" y="200025"/>
          <a:ext cx="2552700"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2000" b="1" i="1" u="none" strike="noStrike" baseline="0">
              <a:solidFill>
                <a:srgbClr val="000000"/>
              </a:solidFill>
              <a:latin typeface="Calibri"/>
              <a:ea typeface="Calibri"/>
              <a:cs typeface="Calibri"/>
            </a:rPr>
            <a:t>PROFIT COMPLETION</a:t>
          </a:r>
          <a:endParaRPr lang="en-PK" sz="2000" b="1" i="1" u="none" strike="noStrike">
            <a:solidFill>
              <a:srgbClr val="000000"/>
            </a:solidFill>
            <a:latin typeface="Calibri"/>
            <a:ea typeface="Calibri"/>
            <a:cs typeface="Calibri"/>
          </a:endParaRPr>
        </a:p>
      </xdr:txBody>
    </xdr:sp>
    <xdr:clientData/>
  </xdr:twoCellAnchor>
  <xdr:twoCellAnchor>
    <xdr:from>
      <xdr:col>13</xdr:col>
      <xdr:colOff>333374</xdr:colOff>
      <xdr:row>4</xdr:row>
      <xdr:rowOff>0</xdr:rowOff>
    </xdr:from>
    <xdr:to>
      <xdr:col>17</xdr:col>
      <xdr:colOff>590549</xdr:colOff>
      <xdr:row>5</xdr:row>
      <xdr:rowOff>323850</xdr:rowOff>
    </xdr:to>
    <xdr:sp macro="" textlink="">
      <xdr:nvSpPr>
        <xdr:cNvPr id="21" name="Rectangle: Rounded Corners 20">
          <a:extLst>
            <a:ext uri="{FF2B5EF4-FFF2-40B4-BE49-F238E27FC236}">
              <a16:creationId xmlns:a16="http://schemas.microsoft.com/office/drawing/2014/main" id="{D4BA44EC-4990-41C2-B7D3-EEB9C056B97D}"/>
            </a:ext>
          </a:extLst>
        </xdr:cNvPr>
        <xdr:cNvSpPr/>
      </xdr:nvSpPr>
      <xdr:spPr>
        <a:xfrm>
          <a:off x="10172699" y="200025"/>
          <a:ext cx="3000375" cy="523875"/>
        </a:xfrm>
        <a:prstGeom prst="roundRect">
          <a:avLst/>
        </a:prstGeom>
        <a:solidFill>
          <a:schemeClr val="accent6">
            <a:lumMod val="5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2000" b="1" i="1" u="none" strike="noStrike" baseline="0">
              <a:solidFill>
                <a:srgbClr val="000000"/>
              </a:solidFill>
              <a:latin typeface="Calibri"/>
              <a:ea typeface="Calibri"/>
              <a:cs typeface="Calibri"/>
            </a:rPr>
            <a:t>CUSTOMER COMPLETION</a:t>
          </a:r>
          <a:endParaRPr lang="en-PK" sz="2000" b="1" i="1" u="none" strike="noStrike">
            <a:solidFill>
              <a:srgbClr val="000000"/>
            </a:solidFill>
            <a:latin typeface="Calibri"/>
            <a:ea typeface="Calibri"/>
            <a:cs typeface="Calibri"/>
          </a:endParaRPr>
        </a:p>
      </xdr:txBody>
    </xdr:sp>
    <xdr:clientData/>
  </xdr:twoCellAnchor>
  <xdr:twoCellAnchor>
    <xdr:from>
      <xdr:col>13</xdr:col>
      <xdr:colOff>542925</xdr:colOff>
      <xdr:row>9</xdr:row>
      <xdr:rowOff>66675</xdr:rowOff>
    </xdr:from>
    <xdr:to>
      <xdr:col>20</xdr:col>
      <xdr:colOff>314325</xdr:colOff>
      <xdr:row>22</xdr:row>
      <xdr:rowOff>76200</xdr:rowOff>
    </xdr:to>
    <xdr:graphicFrame macro="">
      <xdr:nvGraphicFramePr>
        <xdr:cNvPr id="22" name="Chart 21">
          <a:extLst>
            <a:ext uri="{FF2B5EF4-FFF2-40B4-BE49-F238E27FC236}">
              <a16:creationId xmlns:a16="http://schemas.microsoft.com/office/drawing/2014/main" id="{A9ECECE4-A51C-4799-A5E5-B0C22E5CD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561975</xdr:colOff>
      <xdr:row>22</xdr:row>
      <xdr:rowOff>123825</xdr:rowOff>
    </xdr:from>
    <xdr:to>
      <xdr:col>20</xdr:col>
      <xdr:colOff>333375</xdr:colOff>
      <xdr:row>36</xdr:row>
      <xdr:rowOff>66675</xdr:rowOff>
    </xdr:to>
    <xdr:graphicFrame macro="">
      <xdr:nvGraphicFramePr>
        <xdr:cNvPr id="23" name="Chart 22">
          <a:extLst>
            <a:ext uri="{FF2B5EF4-FFF2-40B4-BE49-F238E27FC236}">
              <a16:creationId xmlns:a16="http://schemas.microsoft.com/office/drawing/2014/main" id="{7EE499F6-31A0-4AD8-A387-4B6B5CABA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465664</xdr:colOff>
      <xdr:row>9</xdr:row>
      <xdr:rowOff>52916</xdr:rowOff>
    </xdr:from>
    <xdr:to>
      <xdr:col>29</xdr:col>
      <xdr:colOff>52916</xdr:colOff>
      <xdr:row>22</xdr:row>
      <xdr:rowOff>74082</xdr:rowOff>
    </xdr:to>
    <xdr:graphicFrame macro="">
      <xdr:nvGraphicFramePr>
        <xdr:cNvPr id="5" name="Chart 4">
          <a:extLst>
            <a:ext uri="{FF2B5EF4-FFF2-40B4-BE49-F238E27FC236}">
              <a16:creationId xmlns:a16="http://schemas.microsoft.com/office/drawing/2014/main" id="{5AC15E56-EF50-4ED0-A903-1E0833033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455083</xdr:colOff>
      <xdr:row>9</xdr:row>
      <xdr:rowOff>84667</xdr:rowOff>
    </xdr:from>
    <xdr:to>
      <xdr:col>29</xdr:col>
      <xdr:colOff>635000</xdr:colOff>
      <xdr:row>22</xdr:row>
      <xdr:rowOff>63500</xdr:rowOff>
    </xdr:to>
    <xdr:graphicFrame macro="">
      <xdr:nvGraphicFramePr>
        <xdr:cNvPr id="6" name="Chart 5">
          <a:extLst>
            <a:ext uri="{FF2B5EF4-FFF2-40B4-BE49-F238E27FC236}">
              <a16:creationId xmlns:a16="http://schemas.microsoft.com/office/drawing/2014/main" id="{E10F4B08-F019-451F-9BE5-975C19D60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423332</xdr:colOff>
      <xdr:row>22</xdr:row>
      <xdr:rowOff>148166</xdr:rowOff>
    </xdr:from>
    <xdr:to>
      <xdr:col>29</xdr:col>
      <xdr:colOff>42333</xdr:colOff>
      <xdr:row>36</xdr:row>
      <xdr:rowOff>76200</xdr:rowOff>
    </xdr:to>
    <xdr:graphicFrame macro="">
      <xdr:nvGraphicFramePr>
        <xdr:cNvPr id="7" name="Chart 6">
          <a:extLst>
            <a:ext uri="{FF2B5EF4-FFF2-40B4-BE49-F238E27FC236}">
              <a16:creationId xmlns:a16="http://schemas.microsoft.com/office/drawing/2014/main" id="{758D348D-CEF0-4AC4-9E81-24BD47B8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179917</xdr:colOff>
      <xdr:row>22</xdr:row>
      <xdr:rowOff>158750</xdr:rowOff>
    </xdr:from>
    <xdr:to>
      <xdr:col>25</xdr:col>
      <xdr:colOff>624417</xdr:colOff>
      <xdr:row>36</xdr:row>
      <xdr:rowOff>86784</xdr:rowOff>
    </xdr:to>
    <xdr:graphicFrame macro="">
      <xdr:nvGraphicFramePr>
        <xdr:cNvPr id="8" name="Chart 7">
          <a:extLst>
            <a:ext uri="{FF2B5EF4-FFF2-40B4-BE49-F238E27FC236}">
              <a16:creationId xmlns:a16="http://schemas.microsoft.com/office/drawing/2014/main" id="{D299696F-6D6F-404D-BB79-7D7CB93D7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370416</xdr:colOff>
      <xdr:row>2</xdr:row>
      <xdr:rowOff>84667</xdr:rowOff>
    </xdr:from>
    <xdr:to>
      <xdr:col>29</xdr:col>
      <xdr:colOff>10583</xdr:colOff>
      <xdr:row>8</xdr:row>
      <xdr:rowOff>148167</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21ACB6AD-2710-4C35-A291-5DDE957A799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170135" y="489480"/>
              <a:ext cx="3783542" cy="140890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126999</xdr:colOff>
      <xdr:row>2</xdr:row>
      <xdr:rowOff>95249</xdr:rowOff>
    </xdr:from>
    <xdr:to>
      <xdr:col>23</xdr:col>
      <xdr:colOff>264583</xdr:colOff>
      <xdr:row>8</xdr:row>
      <xdr:rowOff>122766</xdr:rowOff>
    </xdr:to>
    <mc:AlternateContent xmlns:mc="http://schemas.openxmlformats.org/markup-compatibility/2006" xmlns:tsle="http://schemas.microsoft.com/office/drawing/2012/timeslicer">
      <mc:Choice Requires="tsle">
        <xdr:graphicFrame macro="">
          <xdr:nvGraphicFramePr>
            <xdr:cNvPr id="12" name="Month 2">
              <a:extLst>
                <a:ext uri="{FF2B5EF4-FFF2-40B4-BE49-F238E27FC236}">
                  <a16:creationId xmlns:a16="http://schemas.microsoft.com/office/drawing/2014/main" id="{3A7DCA95-1240-49ED-AF23-4FDE5B42E897}"/>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13473905" y="500062"/>
              <a:ext cx="3590397" cy="1372923"/>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xdr:from>
      <xdr:col>0</xdr:col>
      <xdr:colOff>396875</xdr:colOff>
      <xdr:row>1</xdr:row>
      <xdr:rowOff>18520</xdr:rowOff>
    </xdr:from>
    <xdr:to>
      <xdr:col>18</xdr:col>
      <xdr:colOff>2647</xdr:colOff>
      <xdr:row>3</xdr:row>
      <xdr:rowOff>157426</xdr:rowOff>
    </xdr:to>
    <xdr:sp macro="" textlink="">
      <xdr:nvSpPr>
        <xdr:cNvPr id="24" name="Rectangle 23">
          <a:extLst>
            <a:ext uri="{FF2B5EF4-FFF2-40B4-BE49-F238E27FC236}">
              <a16:creationId xmlns:a16="http://schemas.microsoft.com/office/drawing/2014/main" id="{A7D0CE69-2450-EAD3-2E17-C33602C39BCC}"/>
            </a:ext>
          </a:extLst>
        </xdr:cNvPr>
        <xdr:cNvSpPr/>
      </xdr:nvSpPr>
      <xdr:spPr>
        <a:xfrm>
          <a:off x="396875" y="220926"/>
          <a:ext cx="12952678" cy="5437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400" b="1" u="sng">
              <a:solidFill>
                <a:schemeClr val="tx1"/>
              </a:solidFill>
              <a:effectLst/>
              <a:latin typeface="Al Qalam Shah‍Zaib" panose="02000000000000000000" pitchFamily="2" charset="-78"/>
              <a:ea typeface="+mn-ea"/>
              <a:cs typeface="Al Qalam Shah‍Zaib" panose="02000000000000000000" pitchFamily="2" charset="-78"/>
            </a:rPr>
            <a:t>EXCEL      </a:t>
          </a:r>
          <a:r>
            <a:rPr lang="en-GB" sz="2400" b="1" u="sng" baseline="0">
              <a:solidFill>
                <a:schemeClr val="tx1"/>
              </a:solidFill>
              <a:effectLst/>
              <a:latin typeface="Al Qalam Shah‍Zaib" panose="02000000000000000000" pitchFamily="2" charset="-78"/>
              <a:ea typeface="+mn-ea"/>
              <a:cs typeface="Al Qalam Shah‍Zaib" panose="02000000000000000000" pitchFamily="2" charset="-78"/>
            </a:rPr>
            <a:t>         DASHBOARD            2024           BY               HADI_E_LEARNING </a:t>
          </a:r>
          <a:endParaRPr lang="en-GB" sz="2400" b="1" u="sng">
            <a:solidFill>
              <a:schemeClr val="tx1"/>
            </a:solidFill>
            <a:effectLst/>
            <a:latin typeface="Al Qalam Shah‍Zaib" panose="02000000000000000000" pitchFamily="2" charset="-78"/>
            <a:cs typeface="Al Qalam Shah‍Zaib" panose="02000000000000000000" pitchFamily="2" charset="-78"/>
          </a:endParaRPr>
        </a:p>
        <a:p>
          <a:pPr algn="ctr"/>
          <a:r>
            <a:rPr lang="en-GB" sz="3200" b="1" i="1" u="sng">
              <a:solidFill>
                <a:schemeClr val="tx1"/>
              </a:solidFill>
            </a:rPr>
            <a:t> </a:t>
          </a:r>
          <a:endParaRPr lang="en-PK" sz="3200" b="1" i="1" u="sng">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حمد زبیر" refreshedDate="45379.137765046296" createdVersion="8" refreshedVersion="8" minRefreshableVersion="3" recordCount="63" xr:uid="{A03200BF-344F-4643-971A-8776F9466A4F}">
  <cacheSource type="worksheet">
    <worksheetSource name="Table_13"/>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399124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s v="Quarter 1"/>
    <n v="0.89"/>
    <n v="0.85"/>
    <n v="0.72"/>
  </r>
  <r>
    <x v="0"/>
    <x v="1"/>
    <n v="3500"/>
    <n v="3944"/>
    <n v="2857.1428571428573"/>
    <n v="30"/>
    <s v="Quarter 1"/>
    <n v="0.94"/>
    <n v="0.95"/>
    <n v="0.86"/>
  </r>
  <r>
    <x v="0"/>
    <x v="2"/>
    <n v="1500"/>
    <n v="3293"/>
    <n v="2857.1428571428573"/>
    <n v="15"/>
    <s v="Quarter 1"/>
    <n v="0.82"/>
    <n v="0.8"/>
    <n v="0.76"/>
  </r>
  <r>
    <x v="0"/>
    <x v="3"/>
    <n v="1500"/>
    <n v="2019"/>
    <n v="2857.1428571428573"/>
    <n v="40"/>
    <s v="Quarter 1"/>
    <n v="0.79"/>
    <n v="0.79"/>
    <n v="0.79"/>
  </r>
  <r>
    <x v="0"/>
    <x v="4"/>
    <n v="6000"/>
    <n v="2980"/>
    <n v="2857.1428571428573"/>
    <n v="100"/>
    <s v="Quarter 1"/>
    <n v="0.96"/>
    <n v="0.79"/>
    <n v="0.7"/>
  </r>
  <r>
    <x v="0"/>
    <x v="5"/>
    <n v="2500"/>
    <n v="2209"/>
    <n v="2857.1428571428573"/>
    <n v="15"/>
    <s v="Quarter 1"/>
    <n v="0.79"/>
    <n v="0.79"/>
    <n v="0.77"/>
  </r>
  <r>
    <x v="0"/>
    <x v="6"/>
    <n v="10000"/>
    <n v="2440"/>
    <n v="2857.1428571428573"/>
    <n v="20"/>
    <s v="Quarter 1"/>
    <n v="0.75"/>
    <n v="0.72"/>
    <n v="0.93"/>
  </r>
  <r>
    <x v="1"/>
    <x v="0"/>
    <n v="5000"/>
    <n v="2000"/>
    <n v="1428.5714285714287"/>
    <n v="90"/>
    <s v="Quarter 1"/>
    <n v="0.92"/>
    <n v="0.99"/>
    <n v="0.74"/>
  </r>
  <r>
    <x v="1"/>
    <x v="1"/>
    <n v="15000"/>
    <n v="14431"/>
    <n v="1428.5714285714287"/>
    <n v="30"/>
    <s v="Quarter 1"/>
    <n v="0.7"/>
    <n v="0.99"/>
    <n v="0.95"/>
  </r>
  <r>
    <x v="1"/>
    <x v="2"/>
    <n v="1500"/>
    <n v="3000"/>
    <n v="1428.5714285714287"/>
    <n v="15"/>
    <s v="Quarter 1"/>
    <n v="0.91"/>
    <n v="0.98"/>
    <n v="0.89"/>
  </r>
  <r>
    <x v="1"/>
    <x v="3"/>
    <n v="3500"/>
    <n v="4000"/>
    <n v="1428.5714285714287"/>
    <n v="40"/>
    <s v="Quarter 1"/>
    <n v="0.74"/>
    <n v="0.85"/>
    <n v="0.7"/>
  </r>
  <r>
    <x v="1"/>
    <x v="4"/>
    <n v="6000"/>
    <n v="2000"/>
    <n v="1428.5714285714287"/>
    <n v="100"/>
    <s v="Quarter 1"/>
    <n v="0.9"/>
    <n v="0.9"/>
    <n v="0.72"/>
  </r>
  <r>
    <x v="1"/>
    <x v="5"/>
    <n v="4000"/>
    <n v="2000"/>
    <n v="1428.5714285714287"/>
    <n v="15"/>
    <s v="Quarter 1"/>
    <n v="0.95"/>
    <n v="0.97"/>
    <n v="0.81"/>
  </r>
  <r>
    <x v="1"/>
    <x v="6"/>
    <n v="10000"/>
    <n v="2000"/>
    <n v="1428.5714285714287"/>
    <n v="20"/>
    <s v="Quarter 1"/>
    <n v="0.99"/>
    <n v="0.79"/>
    <n v="0.75"/>
  </r>
  <r>
    <x v="2"/>
    <x v="0"/>
    <n v="8571.4285714285706"/>
    <n v="4000"/>
    <n v="1428.5714285714287"/>
    <n v="45"/>
    <s v="Quarter 1"/>
    <n v="0.86"/>
    <n v="0.97"/>
    <n v="0.89"/>
  </r>
  <r>
    <x v="2"/>
    <x v="1"/>
    <n v="8571.4285714285706"/>
    <n v="6000"/>
    <n v="1428.5714285714287"/>
    <n v="43"/>
    <s v="Quarter 1"/>
    <n v="0.83"/>
    <n v="0.72"/>
    <n v="0.74"/>
  </r>
  <r>
    <x v="2"/>
    <x v="2"/>
    <n v="8571.4285714285706"/>
    <n v="6500"/>
    <n v="1428.5714285714287"/>
    <n v="43"/>
    <s v="Quarter 1"/>
    <n v="0.74"/>
    <n v="0.78"/>
    <n v="0.94"/>
  </r>
  <r>
    <x v="2"/>
    <x v="3"/>
    <n v="8571.4285714285706"/>
    <n v="12000"/>
    <n v="1428.5714285714287"/>
    <n v="43"/>
    <s v="Quarter 1"/>
    <n v="0.8"/>
    <n v="0.84"/>
    <n v="0.81"/>
  </r>
  <r>
    <x v="2"/>
    <x v="4"/>
    <n v="8571.4285714285706"/>
    <n v="3000"/>
    <n v="1428.5714285714287"/>
    <n v="43"/>
    <s v="Quarter 1"/>
    <n v="0.89"/>
    <n v="0.99"/>
    <n v="0.97"/>
  </r>
  <r>
    <x v="2"/>
    <x v="5"/>
    <n v="8571.4285714285706"/>
    <n v="2000"/>
    <n v="1428.5714285714287"/>
    <n v="40"/>
    <s v="Quarter 1"/>
    <n v="0.71"/>
    <n v="0.87"/>
    <n v="0.94"/>
  </r>
  <r>
    <x v="2"/>
    <x v="6"/>
    <n v="8571.4285714285706"/>
    <n v="2000"/>
    <n v="1428.5714285714287"/>
    <n v="43"/>
    <s v="Quarter 1"/>
    <n v="0.9"/>
    <n v="0.72"/>
    <n v="0.94"/>
  </r>
  <r>
    <x v="3"/>
    <x v="0"/>
    <n v="7857.1428571428569"/>
    <n v="3000"/>
    <n v="5714.2857142857147"/>
    <n v="100"/>
    <s v="Quarter 2"/>
    <n v="0.89"/>
    <n v="0.85"/>
    <n v="0.87"/>
  </r>
  <r>
    <x v="3"/>
    <x v="1"/>
    <n v="7857.1428571428569"/>
    <n v="4500"/>
    <n v="5714.2857142857147"/>
    <n v="100"/>
    <s v="Quarter 2"/>
    <n v="0.89"/>
    <n v="0.8"/>
    <n v="0.88"/>
  </r>
  <r>
    <x v="3"/>
    <x v="2"/>
    <n v="7857.1428571428569"/>
    <n v="5500"/>
    <n v="5714.2857142857147"/>
    <n v="100"/>
    <s v="Quarter 2"/>
    <n v="0.98"/>
    <n v="0.99"/>
    <n v="0.81"/>
  </r>
  <r>
    <x v="3"/>
    <x v="3"/>
    <n v="7857.1428571428569"/>
    <n v="10000"/>
    <n v="5714.2857142857147"/>
    <n v="100"/>
    <s v="Quarter 2"/>
    <n v="0.81"/>
    <n v="0.91"/>
    <n v="0.95"/>
  </r>
  <r>
    <x v="3"/>
    <x v="4"/>
    <n v="7857.1428571428569"/>
    <n v="2000"/>
    <n v="5714.2857142857147"/>
    <n v="100"/>
    <s v="Quarter 2"/>
    <n v="0.97"/>
    <n v="0.85"/>
    <n v="0.85"/>
  </r>
  <r>
    <x v="3"/>
    <x v="5"/>
    <n v="7857.1428571428569"/>
    <n v="2000"/>
    <n v="5714.2857142857147"/>
    <n v="100"/>
    <s v="Quarter 2"/>
    <n v="0.89"/>
    <n v="0.94"/>
    <n v="0.8"/>
  </r>
  <r>
    <x v="3"/>
    <x v="6"/>
    <n v="7857.1428571428569"/>
    <n v="2000"/>
    <n v="5714.2857142857147"/>
    <n v="100"/>
    <s v="Quarter 2"/>
    <n v="0.88"/>
    <n v="0.94"/>
    <n v="0.7"/>
  </r>
  <r>
    <x v="4"/>
    <x v="0"/>
    <n v="11428.571428571429"/>
    <n v="20000"/>
    <n v="2857.1428571428573"/>
    <n v="90"/>
    <s v="Quarter 2"/>
    <n v="0.75"/>
    <n v="0.77"/>
    <n v="0.84"/>
  </r>
  <r>
    <x v="4"/>
    <x v="1"/>
    <n v="11428.571428571429"/>
    <n v="17000"/>
    <n v="2857.1428571428573"/>
    <n v="80"/>
    <s v="Quarter 2"/>
    <n v="0.73"/>
    <n v="0.96"/>
    <n v="0.93"/>
  </r>
  <r>
    <x v="4"/>
    <x v="2"/>
    <n v="11428.571428571429"/>
    <n v="16000"/>
    <n v="2857.1428571428573"/>
    <n v="90"/>
    <s v="Quarter 2"/>
    <n v="0.93"/>
    <n v="0.74"/>
    <n v="0.93"/>
  </r>
  <r>
    <x v="4"/>
    <x v="3"/>
    <n v="11428.571428571429"/>
    <n v="12000"/>
    <n v="2857.1428571428573"/>
    <n v="110"/>
    <s v="Quarter 2"/>
    <n v="0.85"/>
    <n v="0.7"/>
    <n v="0.99"/>
  </r>
  <r>
    <x v="4"/>
    <x v="4"/>
    <n v="11428.571428571429"/>
    <n v="20500"/>
    <n v="2857.1428571428573"/>
    <n v="90"/>
    <s v="Quarter 2"/>
    <n v="0.92"/>
    <n v="0.99"/>
    <n v="0.88"/>
  </r>
  <r>
    <x v="4"/>
    <x v="5"/>
    <n v="11428.571428571429"/>
    <n v="21000"/>
    <n v="2857.1428571428573"/>
    <n v="100"/>
    <s v="Quarter 2"/>
    <n v="0.75"/>
    <n v="0.97"/>
    <n v="0.83"/>
  </r>
  <r>
    <x v="4"/>
    <x v="6"/>
    <n v="11428.571428571429"/>
    <n v="21500"/>
    <n v="2857.1428571428573"/>
    <n v="90"/>
    <s v="Quarter 2"/>
    <n v="0.77"/>
    <n v="0.97"/>
    <n v="0.78"/>
  </r>
  <r>
    <x v="5"/>
    <x v="0"/>
    <n v="14285.714285714286"/>
    <n v="22000"/>
    <n v="857.14285714285711"/>
    <n v="228"/>
    <s v="Quarter 2"/>
    <n v="0.79"/>
    <n v="0.75"/>
    <n v="0.93"/>
  </r>
  <r>
    <x v="5"/>
    <x v="1"/>
    <n v="14285.714285714286"/>
    <n v="18000"/>
    <n v="857.14285714285711"/>
    <n v="220"/>
    <s v="Quarter 2"/>
    <n v="0.81"/>
    <n v="0.98"/>
    <n v="0.86"/>
  </r>
  <r>
    <x v="5"/>
    <x v="2"/>
    <n v="14285.714285714286"/>
    <n v="18500"/>
    <n v="857.14285714285711"/>
    <n v="228"/>
    <s v="Quarter 2"/>
    <n v="0.86"/>
    <n v="0.82"/>
    <n v="0.86"/>
  </r>
  <r>
    <x v="5"/>
    <x v="3"/>
    <n v="14285.714285714286"/>
    <n v="14314"/>
    <n v="857.14285714285711"/>
    <n v="238"/>
    <s v="Quarter 2"/>
    <n v="0.72"/>
    <n v="0.95"/>
    <n v="0.9"/>
  </r>
  <r>
    <x v="5"/>
    <x v="4"/>
    <n v="14285.714285714286"/>
    <n v="21000"/>
    <n v="857.14285714285711"/>
    <n v="228"/>
    <s v="Quarter 2"/>
    <n v="0.71"/>
    <n v="0.8"/>
    <n v="0.76"/>
  </r>
  <r>
    <x v="5"/>
    <x v="5"/>
    <n v="14285.714285714286"/>
    <n v="22500"/>
    <n v="857.14285714285711"/>
    <n v="230"/>
    <s v="Quarter 2"/>
    <n v="0.97"/>
    <n v="0.95"/>
    <n v="0.85"/>
  </r>
  <r>
    <x v="5"/>
    <x v="6"/>
    <n v="14285.714285714286"/>
    <n v="22900"/>
    <n v="857.14285714285711"/>
    <n v="228"/>
    <s v="Quarter 2"/>
    <n v="0.95"/>
    <n v="0.85"/>
    <n v="0.91"/>
  </r>
  <r>
    <x v="6"/>
    <x v="0"/>
    <n v="18562.957142857143"/>
    <n v="25000"/>
    <n v="714.28571428571433"/>
    <n v="250"/>
    <s v="Quarter 3"/>
    <n v="0.97"/>
    <n v="0.7"/>
    <n v="0.93"/>
  </r>
  <r>
    <x v="6"/>
    <x v="1"/>
    <n v="18562.957142857143"/>
    <n v="22000"/>
    <n v="714.28571428571433"/>
    <n v="240"/>
    <s v="Quarter 3"/>
    <n v="0.9"/>
    <n v="0.98"/>
    <n v="0.96"/>
  </r>
  <r>
    <x v="6"/>
    <x v="2"/>
    <n v="18562.957142857143"/>
    <n v="25000"/>
    <n v="714.28571428571433"/>
    <n v="270"/>
    <s v="Quarter 3"/>
    <n v="0.9"/>
    <n v="0.95"/>
    <n v="0.98"/>
  </r>
  <r>
    <x v="6"/>
    <x v="3"/>
    <n v="18562.957142857143"/>
    <n v="25000"/>
    <n v="714.28571428571433"/>
    <n v="259"/>
    <s v="Quarter 3"/>
    <n v="0.96"/>
    <n v="0.81"/>
    <n v="0.85"/>
  </r>
  <r>
    <x v="6"/>
    <x v="4"/>
    <n v="18562.957142857143"/>
    <n v="25000"/>
    <n v="714.28571428571433"/>
    <n v="260"/>
    <s v="Quarter 3"/>
    <n v="0.98"/>
    <n v="0.84"/>
    <n v="0.89"/>
  </r>
  <r>
    <x v="6"/>
    <x v="5"/>
    <n v="18562.957142857143"/>
    <n v="25000"/>
    <n v="714.28571428571433"/>
    <n v="260"/>
    <s v="Quarter 3"/>
    <n v="0.76"/>
    <n v="0.7"/>
    <n v="0.86"/>
  </r>
  <r>
    <x v="6"/>
    <x v="6"/>
    <n v="18562.957142857143"/>
    <n v="25000"/>
    <n v="714.28571428571433"/>
    <n v="261"/>
    <s v="Quarter 3"/>
    <n v="0.91"/>
    <n v="0.77"/>
    <n v="0.75"/>
  </r>
  <r>
    <x v="7"/>
    <x v="0"/>
    <n v="18571.428571428572"/>
    <n v="25000"/>
    <n v="714.28571428571433"/>
    <n v="242"/>
    <s v="Quarter 3"/>
    <n v="0.79"/>
    <n v="0.81"/>
    <n v="0.74"/>
  </r>
  <r>
    <x v="7"/>
    <x v="1"/>
    <n v="18571.428571428572"/>
    <n v="22500"/>
    <n v="714.28571428571433"/>
    <n v="250"/>
    <s v="Quarter 3"/>
    <n v="0.85"/>
    <n v="0.82"/>
    <n v="0.73"/>
  </r>
  <r>
    <x v="7"/>
    <x v="2"/>
    <n v="18571.428571428572"/>
    <n v="25000"/>
    <n v="714.28571428571433"/>
    <n v="242"/>
    <s v="Quarter 3"/>
    <n v="0.88"/>
    <n v="0.84"/>
    <n v="0.75"/>
  </r>
  <r>
    <x v="7"/>
    <x v="3"/>
    <n v="18571.428571428572"/>
    <n v="25000"/>
    <n v="714.28571428571433"/>
    <n v="242"/>
    <s v="Quarter 3"/>
    <n v="0.81"/>
    <n v="0.92"/>
    <n v="0.91"/>
  </r>
  <r>
    <x v="7"/>
    <x v="4"/>
    <n v="18571.428571428572"/>
    <n v="25000"/>
    <n v="714.28571428571433"/>
    <n v="242"/>
    <s v="Quarter 3"/>
    <n v="0.84"/>
    <n v="0.73"/>
    <n v="0.99"/>
  </r>
  <r>
    <x v="7"/>
    <x v="5"/>
    <n v="18571.428571428572"/>
    <n v="25000"/>
    <n v="714.28571428571433"/>
    <n v="240"/>
    <s v="Quarter 3"/>
    <n v="0.93"/>
    <n v="0.79"/>
    <n v="0.72"/>
  </r>
  <r>
    <x v="7"/>
    <x v="6"/>
    <n v="18571.428571428572"/>
    <n v="25000"/>
    <n v="714.28571428571433"/>
    <n v="242"/>
    <s v="Quarter 3"/>
    <n v="0.84"/>
    <n v="0.79"/>
    <n v="0.8"/>
  </r>
  <r>
    <x v="8"/>
    <x v="0"/>
    <n v="17857.142857142859"/>
    <n v="22500"/>
    <n v="285.71428571428572"/>
    <n v="285"/>
    <s v="Quarter 3"/>
    <n v="0.85"/>
    <n v="0.91"/>
    <n v="0.84"/>
  </r>
  <r>
    <x v="8"/>
    <x v="1"/>
    <n v="17857.142857142859"/>
    <n v="21500"/>
    <n v="285.71428571428572"/>
    <n v="275"/>
    <s v="Quarter 3"/>
    <n v="0.86"/>
    <n v="0.75"/>
    <n v="0.96"/>
  </r>
  <r>
    <x v="8"/>
    <x v="2"/>
    <n v="17857.142857142859"/>
    <n v="24000"/>
    <n v="285.71428571428572"/>
    <n v="285"/>
    <s v="Quarter 3"/>
    <n v="0.96"/>
    <n v="0.77"/>
    <n v="0.92"/>
  </r>
  <r>
    <x v="8"/>
    <x v="3"/>
    <n v="17857.142857142859"/>
    <n v="24500"/>
    <n v="285.71428571428572"/>
    <n v="290"/>
    <s v="Quarter 3"/>
    <n v="0.99"/>
    <n v="0.97"/>
    <n v="0.73"/>
  </r>
  <r>
    <x v="8"/>
    <x v="4"/>
    <n v="17857.142857142859"/>
    <n v="24500"/>
    <n v="285.71428571428572"/>
    <n v="310"/>
    <s v="Quarter 3"/>
    <n v="0.77"/>
    <n v="0.72"/>
    <n v="0.85"/>
  </r>
  <r>
    <x v="8"/>
    <x v="5"/>
    <n v="17857.142857142859"/>
    <n v="24500"/>
    <n v="285.71428571428572"/>
    <n v="270"/>
    <s v="Quarter 3"/>
    <n v="0.77"/>
    <n v="0.96"/>
    <n v="0.78"/>
  </r>
  <r>
    <x v="8"/>
    <x v="6"/>
    <n v="17857.142857142859"/>
    <n v="24500"/>
    <n v="285.71428571428572"/>
    <n v="285"/>
    <s v="Quarter 3"/>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D67CB-9A46-4DD7-AA03-403FF7DB18D4}"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0:D48"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Sales Completion Rate" fld="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AF922F-8E83-4CEF-9B28-DBB45B0B9DFF}"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33:K4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dataField="1" showAll="0"/>
    <pivotField showAll="0"/>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Customer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801742-841A-43C4-BD3F-CA6D94EE876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F3:H13" firstHeaderRow="0" firstDataRow="1" firstDataCol="1"/>
  <pivotFields count="12">
    <pivotField axis="axisRow" numFmtId="17" showAll="0">
      <items count="10">
        <item x="0"/>
        <item x="1"/>
        <item x="2"/>
        <item x="3"/>
        <item x="4"/>
        <item x="5"/>
        <item x="6"/>
        <item x="7"/>
        <item x="8"/>
        <item t="default"/>
      </items>
    </pivotField>
    <pivotField showAll="0"/>
    <pivotField dataField="1" numFmtId="164" showAll="0"/>
    <pivotField dataField="1" showAll="0"/>
    <pivotField numFmtId="164" showAll="0"/>
    <pivotField showAll="0"/>
    <pivotField showAll="0"/>
    <pivotField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Profit" fld="3" baseField="0" baseItem="0"/>
    <dataField name="Sum of Sal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84DC68-CA50-4999-BC98-5E251D4DB6B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19:K29" firstHeaderRow="1" firstDataRow="1" firstDataCol="1"/>
  <pivotFields count="12">
    <pivotField axis="axisRow" numFmtId="17" showAll="0">
      <items count="10">
        <item x="0"/>
        <item x="1"/>
        <item x="2"/>
        <item x="3"/>
        <item x="4"/>
        <item x="5"/>
        <item x="6"/>
        <item x="7"/>
        <item x="8"/>
        <item t="default"/>
      </items>
    </pivotField>
    <pivotField showAll="0"/>
    <pivotField numFmtId="164" showAll="0"/>
    <pivotField showAll="0"/>
    <pivotField numFmtId="164" showAll="0"/>
    <pivotField showAll="0"/>
    <pivotField showAll="0"/>
    <pivotField numFmtId="9" showAll="0"/>
    <pivotField numFmtId="9" showAll="0"/>
    <pivotField dataField="1"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Max of Customer Completion Rate" fld="9" subtotal="max" baseField="11" baseItem="1" numFmtId="9"/>
  </dataFields>
  <formats count="1">
    <format dxfId="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E6879D-FB52-4593-BCD6-610E558CAE42}"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3:H41" firstHeaderRow="0"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pivotField numFmtId="9" showAll="0"/>
    <pivotField dataField="1"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Profit" fld="3" baseField="0" baseItem="0"/>
    <dataField name="Sum of Profit Completion Rate" fld="8"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9D2AA2-34FF-4052-8580-3FE25D14FBF9}"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3:B4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showAll="0"/>
    <pivotField numFmtId="164" showAll="0"/>
    <pivotField showAll="0"/>
    <pivotField showAll="0"/>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Sales" fld="2" baseField="0" baseItem="0"/>
  </dataFields>
  <chartFormats count="1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6"/>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 count="1" selected="0">
            <x v="0"/>
          </reference>
        </references>
      </pivotArea>
    </chartFormat>
    <chartFormat chart="7" format="11">
      <pivotArea type="data" outline="0" fieldPosition="0">
        <references count="2">
          <reference field="4294967294" count="1" selected="0">
            <x v="0"/>
          </reference>
          <reference field="1" count="1" selected="0">
            <x v="1"/>
          </reference>
        </references>
      </pivotArea>
    </chartFormat>
    <chartFormat chart="7" format="12">
      <pivotArea type="data" outline="0" fieldPosition="0">
        <references count="2">
          <reference field="4294967294" count="1" selected="0">
            <x v="0"/>
          </reference>
          <reference field="1" count="1" selected="0">
            <x v="2"/>
          </reference>
        </references>
      </pivotArea>
    </chartFormat>
    <chartFormat chart="7" format="13">
      <pivotArea type="data" outline="0" fieldPosition="0">
        <references count="2">
          <reference field="4294967294" count="1" selected="0">
            <x v="0"/>
          </reference>
          <reference field="1" count="1" selected="0">
            <x v="3"/>
          </reference>
        </references>
      </pivotArea>
    </chartFormat>
    <chartFormat chart="7" format="14">
      <pivotArea type="data" outline="0" fieldPosition="0">
        <references count="2">
          <reference field="4294967294" count="1" selected="0">
            <x v="0"/>
          </reference>
          <reference field="1" count="1" selected="0">
            <x v="4"/>
          </reference>
        </references>
      </pivotArea>
    </chartFormat>
    <chartFormat chart="7" format="15">
      <pivotArea type="data" outline="0" fieldPosition="0">
        <references count="2">
          <reference field="4294967294" count="1" selected="0">
            <x v="0"/>
          </reference>
          <reference field="1" count="1" selected="0">
            <x v="5"/>
          </reference>
        </references>
      </pivotArea>
    </chartFormat>
    <chartFormat chart="7" format="16">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72AD44-AF3C-44E8-A823-33F7F65373B2}"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4:B52"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dataField="1" numFmtId="164"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Target Sales" fld="4"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 chart="5" format="15">
      <pivotArea type="data" outline="0" fieldPosition="0">
        <references count="2">
          <reference field="4294967294" count="1" selected="0">
            <x v="0"/>
          </reference>
          <reference field="1" count="1" selected="0">
            <x v="5"/>
          </reference>
        </references>
      </pivotArea>
    </chartFormat>
    <chartFormat chart="5" format="16">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B31EE-A860-492B-B037-EBF54011358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F19:G29" firstHeaderRow="1" firstDataRow="1" firstDataCol="1"/>
  <pivotFields count="12">
    <pivotField axis="axisRow" numFmtId="17" showAll="0">
      <items count="10">
        <item x="0"/>
        <item x="1"/>
        <item x="2"/>
        <item x="3"/>
        <item x="4"/>
        <item x="5"/>
        <item x="6"/>
        <item x="7"/>
        <item x="8"/>
        <item t="default"/>
      </items>
    </pivotField>
    <pivotField showAll="0"/>
    <pivotField numFmtId="164" showAll="0"/>
    <pivotField showAll="0"/>
    <pivotField numFmtId="164" showAll="0"/>
    <pivotField showAll="0"/>
    <pivotField showAll="0"/>
    <pivotField numFmtId="9" showAll="0"/>
    <pivotField dataField="1"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Max of Profit Completion Rate" fld="8" subtotal="max" showDataAs="percentOfTotal" baseField="11" baseItem="5" numFmtId="10"/>
  </dataFields>
  <chartFormats count="1">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1DBE90-5B84-4043-A57E-449560A3B235}"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F43:G5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Profit Completion Rate" fld="8"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 chart="5" format="15">
      <pivotArea type="data" outline="0" fieldPosition="0">
        <references count="2">
          <reference field="4294967294" count="1" selected="0">
            <x v="0"/>
          </reference>
          <reference field="1" count="1" selected="0">
            <x v="5"/>
          </reference>
        </references>
      </pivotArea>
    </chartFormat>
    <chartFormat chart="5" format="16">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DD0E9E-C59F-4BA8-A195-1F87B9BFB85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C13" firstHeaderRow="0" firstDataRow="1" firstDataCol="1"/>
  <pivotFields count="12">
    <pivotField axis="axisRow" numFmtId="17" showAll="0">
      <items count="10">
        <item x="0"/>
        <item x="1"/>
        <item x="2"/>
        <item x="3"/>
        <item x="4"/>
        <item x="5"/>
        <item x="6"/>
        <item x="7"/>
        <item x="8"/>
        <item t="default"/>
      </items>
    </pivotField>
    <pivotField showAll="0"/>
    <pivotField dataField="1" numFmtId="164" showAll="0"/>
    <pivotField showAll="0"/>
    <pivotField dataField="1" numFmtId="164" showAll="0"/>
    <pivotField showAll="0"/>
    <pivotField showAll="0"/>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Target Sales" fld="4" baseField="0" baseItem="0"/>
  </dataFields>
  <chartFormats count="4">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4FBBEF-D02C-48F3-80F5-6683EEC0F7A6}"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43:K5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showAll="0"/>
    <pivotField numFmtId="164"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Customer Completion Rate" fld="9" baseField="0"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030A0B-5094-4546-A93E-96B93C25C5C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9:B29" firstHeaderRow="1" firstDataRow="1" firstDataCol="1"/>
  <pivotFields count="12">
    <pivotField axis="axisRow" numFmtId="17" showAll="0">
      <items count="10">
        <item x="0"/>
        <item x="1"/>
        <item x="2"/>
        <item x="3"/>
        <item x="4"/>
        <item x="5"/>
        <item x="6"/>
        <item x="7"/>
        <item x="8"/>
        <item t="default"/>
      </items>
    </pivotField>
    <pivotField showAll="0"/>
    <pivotField numFmtId="164" showAll="0"/>
    <pivotField showAll="0"/>
    <pivotField numFmtId="164" showAll="0"/>
    <pivotField showAll="0"/>
    <pivotField showAll="0"/>
    <pivotField dataField="1"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Max of Sales Completion Rate" fld="7" subtotal="max" baseField="11" baseItem="4"/>
  </dataFields>
  <formats count="1">
    <format dxfId="3">
      <pivotArea collapsedLevelsAreSubtotals="1" fieldPosition="0">
        <references count="1">
          <reference field="11" count="1">
            <x v="4"/>
          </reference>
        </references>
      </pivotArea>
    </format>
  </formats>
  <chartFormats count="1">
    <chartFormat chart="1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1EE2FE-C24D-434F-837A-6F5FE8172DB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3:U14" firstHeaderRow="1" firstDataRow="2" firstDataCol="1"/>
  <pivotFields count="12">
    <pivotField axis="axisRow" numFmtId="17" showAll="0">
      <items count="10">
        <item x="0"/>
        <item x="1"/>
        <item x="2"/>
        <item x="3"/>
        <item x="4"/>
        <item x="5"/>
        <item x="6"/>
        <item x="7"/>
        <item x="8"/>
        <item t="default"/>
      </items>
    </pivotField>
    <pivotField axis="axisCol" showAll="0">
      <items count="8">
        <item x="0"/>
        <item x="1"/>
        <item x="2"/>
        <item x="3"/>
        <item x="4"/>
        <item x="5"/>
        <item x="6"/>
        <item t="default"/>
      </items>
    </pivotField>
    <pivotField numFmtId="164" showAll="0"/>
    <pivotField showAll="0"/>
    <pivotField numFmtId="164" showAll="0"/>
    <pivotField dataField="1"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Fields count="1">
    <field x="1"/>
  </colFields>
  <colItems count="8">
    <i>
      <x/>
    </i>
    <i>
      <x v="1"/>
    </i>
    <i>
      <x v="2"/>
    </i>
    <i>
      <x v="3"/>
    </i>
    <i>
      <x v="4"/>
    </i>
    <i>
      <x v="5"/>
    </i>
    <i>
      <x v="6"/>
    </i>
    <i t="grand">
      <x/>
    </i>
  </colItems>
  <dataFields count="1">
    <dataField name="Sum of Customer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C35567-E3EC-4B62-B662-8C7FDD3C6695}"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J3:K13" firstHeaderRow="1" firstDataRow="1" firstDataCol="1"/>
  <pivotFields count="12">
    <pivotField axis="axisRow" numFmtId="17" showAll="0">
      <items count="10">
        <item x="0"/>
        <item x="1"/>
        <item x="2"/>
        <item x="3"/>
        <item x="4"/>
        <item x="5"/>
        <item x="6"/>
        <item x="7"/>
        <item x="8"/>
        <item t="default"/>
      </items>
    </pivotField>
    <pivotField showAll="0"/>
    <pivotField numFmtId="164" showAll="0"/>
    <pivotField showAll="0"/>
    <pivotField numFmtId="164" showAll="0"/>
    <pivotField dataField="1" showAll="0"/>
    <pivotField showAll="0"/>
    <pivotField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Sum of Customers" fld="5" baseField="0" baseItem="0"/>
  </dataFields>
  <chartFormats count="1">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7ABF4B6-778F-45DF-87B6-65DED14EEDAD}" sourceName="Region">
  <pivotTables>
    <pivotTable tabId="8" name="PivotTable7"/>
  </pivotTables>
  <data>
    <tabular pivotCacheId="1399124011">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B1C4E23-73AB-421B-8B9E-C860058D5722}" cache="Slicer_Region1" caption="Region" columnCount="3"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177DC3-E739-45C4-A941-2FEC3AB64E98}" name="Table_13" displayName="Table_13" ref="A1:J64">
  <tableColumns count="10">
    <tableColumn id="1" xr3:uid="{C820F218-9CBC-4B9B-BEA5-38890DEAD9B4}" name="Month"/>
    <tableColumn id="2" xr3:uid="{17204CD3-1BB7-4C15-B06B-07246762F770}" name="Region"/>
    <tableColumn id="3" xr3:uid="{E4B6CDD8-18C4-4CA7-9AD0-75CAE4B7DA54}" name="Sales"/>
    <tableColumn id="4" xr3:uid="{0579FC4A-6E48-4620-AA9D-ABCCA3CA736E}" name="Profit"/>
    <tableColumn id="5" xr3:uid="{6286C90E-7E96-4C8B-A0E0-63B3179957B4}" name="Target Sales"/>
    <tableColumn id="6" xr3:uid="{E060CF23-1620-4A8C-B672-D58EA25E476F}" name="Customers"/>
    <tableColumn id="7" xr3:uid="{F08B1625-066B-45F6-AC8E-4AC3AD25D69E}" name="Quarter"/>
    <tableColumn id="8" xr3:uid="{1D861C7C-35E7-4E74-BF8F-CAE2281766D2}" name="Sales Completion Rate" dataDxfId="2" dataCellStyle="Percent"/>
    <tableColumn id="9" xr3:uid="{9926A689-A964-4303-815B-DEC08ABA7F1D}" name="Profit Completion Rate" dataDxfId="1" dataCellStyle="Percent"/>
    <tableColumn id="10" xr3:uid="{3E72B196-4BC4-449A-9B06-68C7428AB297}" name="Customer Completion Rate" dataDxfId="0" dataCellStyle="Percent"/>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1" xr10:uid="{B23C078C-7ADA-46EC-9DC2-5450BF50D9BD}" sourceName="Month">
  <pivotTables>
    <pivotTable tabId="8" name="PivotTable1"/>
    <pivotTable tabId="8" name="PivotTable7"/>
    <pivotTable tabId="8" name="PivotTable11"/>
    <pivotTable tabId="8" name="PivotTable12"/>
    <pivotTable tabId="8" name="PivotTable15"/>
    <pivotTable tabId="8" name="PivotTable18"/>
    <pivotTable tabId="8" name="PivotTable19"/>
    <pivotTable tabId="8" name="PivotTable2"/>
    <pivotTable tabId="8" name="PivotTable3"/>
    <pivotTable tabId="8" name="PivotTable4"/>
    <pivotTable tabId="8" name="PivotTable5"/>
    <pivotTable tabId="8" name="PivotTable6"/>
    <pivotTable tabId="8" name="PivotTable8"/>
    <pivotTable tabId="8" name="PivotTable9"/>
  </pivotTables>
  <state minimalRefreshVersion="6" lastRefreshVersion="6" pivotCacheId="139912401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2" xr10:uid="{9BBE5682-5E57-4C92-946B-9B20713E1FAD}" cache="NativeTimeline_Month1" caption="Month" level="2" selectionLevel="2" scrollPosition="2023-04-30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workbookViewId="0">
      <selection activeCell="A9" sqref="A9"/>
    </sheetView>
  </sheetViews>
  <sheetFormatPr defaultColWidth="11.25" defaultRowHeight="15" customHeight="1" x14ac:dyDescent="0.25"/>
  <cols>
    <col min="1" max="1" width="8.5" customWidth="1"/>
    <col min="2" max="2" width="10.25" customWidth="1"/>
    <col min="3" max="3" width="8.5" customWidth="1"/>
    <col min="4" max="4" width="9.875" customWidth="1"/>
    <col min="5" max="5" width="12.75" customWidth="1"/>
    <col min="6" max="6" width="11.75" customWidth="1"/>
    <col min="7" max="7" width="9.75" customWidth="1"/>
    <col min="8" max="8" width="19.5" customWidth="1"/>
    <col min="9" max="9" width="20.125" customWidth="1"/>
    <col min="10" max="10" width="23.5" customWidth="1"/>
    <col min="11" max="26" width="8.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v>44927</v>
      </c>
      <c r="B2" s="1" t="s">
        <v>10</v>
      </c>
      <c r="C2" s="3">
        <v>5000</v>
      </c>
      <c r="D2" s="3">
        <v>2581</v>
      </c>
      <c r="E2" s="3">
        <v>2857.1428571428573</v>
      </c>
      <c r="F2" s="1">
        <v>80</v>
      </c>
      <c r="G2" s="3" t="s">
        <v>11</v>
      </c>
      <c r="H2" s="4">
        <v>0.89</v>
      </c>
      <c r="I2" s="4">
        <v>0.85</v>
      </c>
      <c r="J2" s="4">
        <v>0.72</v>
      </c>
    </row>
    <row r="3" spans="1:10" x14ac:dyDescent="0.25">
      <c r="A3" s="2">
        <v>44927</v>
      </c>
      <c r="B3" s="1" t="s">
        <v>12</v>
      </c>
      <c r="C3" s="3">
        <v>3500</v>
      </c>
      <c r="D3" s="3">
        <v>3944</v>
      </c>
      <c r="E3" s="3">
        <v>2857.1428571428573</v>
      </c>
      <c r="F3" s="1">
        <v>30</v>
      </c>
      <c r="G3" s="3" t="s">
        <v>11</v>
      </c>
      <c r="H3" s="4">
        <v>0.94</v>
      </c>
      <c r="I3" s="4">
        <v>0.95</v>
      </c>
      <c r="J3" s="4">
        <v>0.86</v>
      </c>
    </row>
    <row r="4" spans="1:10" x14ac:dyDescent="0.25">
      <c r="A4" s="2">
        <v>44927</v>
      </c>
      <c r="B4" s="1" t="s">
        <v>13</v>
      </c>
      <c r="C4" s="3">
        <v>1500</v>
      </c>
      <c r="D4" s="1">
        <v>3293</v>
      </c>
      <c r="E4" s="3">
        <v>2857.1428571428573</v>
      </c>
      <c r="F4" s="1">
        <v>15</v>
      </c>
      <c r="G4" s="3" t="s">
        <v>11</v>
      </c>
      <c r="H4" s="4">
        <v>0.82</v>
      </c>
      <c r="I4" s="4">
        <v>0.8</v>
      </c>
      <c r="J4" s="4">
        <v>0.76</v>
      </c>
    </row>
    <row r="5" spans="1:10" x14ac:dyDescent="0.25">
      <c r="A5" s="2">
        <v>44927</v>
      </c>
      <c r="B5" s="1" t="s">
        <v>14</v>
      </c>
      <c r="C5" s="3">
        <v>1500</v>
      </c>
      <c r="D5" s="1">
        <v>2019</v>
      </c>
      <c r="E5" s="3">
        <v>2857.1428571428573</v>
      </c>
      <c r="F5" s="1">
        <v>40</v>
      </c>
      <c r="G5" s="3" t="s">
        <v>11</v>
      </c>
      <c r="H5" s="4">
        <v>0.79</v>
      </c>
      <c r="I5" s="4">
        <v>0.79</v>
      </c>
      <c r="J5" s="4">
        <v>0.79</v>
      </c>
    </row>
    <row r="6" spans="1:10" x14ac:dyDescent="0.25">
      <c r="A6" s="2">
        <v>44927</v>
      </c>
      <c r="B6" s="1" t="s">
        <v>15</v>
      </c>
      <c r="C6" s="3">
        <v>6000</v>
      </c>
      <c r="D6" s="1">
        <v>2980</v>
      </c>
      <c r="E6" s="3">
        <v>2857.1428571428573</v>
      </c>
      <c r="F6" s="1">
        <v>100</v>
      </c>
      <c r="G6" s="3" t="s">
        <v>11</v>
      </c>
      <c r="H6" s="4">
        <v>0.96</v>
      </c>
      <c r="I6" s="4">
        <v>0.79</v>
      </c>
      <c r="J6" s="4">
        <v>0.7</v>
      </c>
    </row>
    <row r="7" spans="1:10" x14ac:dyDescent="0.25">
      <c r="A7" s="2">
        <v>44927</v>
      </c>
      <c r="B7" s="1" t="s">
        <v>16</v>
      </c>
      <c r="C7" s="3">
        <v>2500</v>
      </c>
      <c r="D7" s="1">
        <v>2209</v>
      </c>
      <c r="E7" s="3">
        <v>2857.1428571428573</v>
      </c>
      <c r="F7" s="1">
        <v>15</v>
      </c>
      <c r="G7" s="3" t="s">
        <v>11</v>
      </c>
      <c r="H7" s="4">
        <v>0.79</v>
      </c>
      <c r="I7" s="4">
        <v>0.79</v>
      </c>
      <c r="J7" s="4">
        <v>0.77</v>
      </c>
    </row>
    <row r="8" spans="1:10" x14ac:dyDescent="0.25">
      <c r="A8" s="2">
        <v>44927</v>
      </c>
      <c r="B8" s="1" t="s">
        <v>17</v>
      </c>
      <c r="C8" s="3">
        <v>10000</v>
      </c>
      <c r="D8" s="1">
        <v>2440</v>
      </c>
      <c r="E8" s="3">
        <v>2857.1428571428573</v>
      </c>
      <c r="F8" s="1">
        <v>20</v>
      </c>
      <c r="G8" s="3" t="s">
        <v>11</v>
      </c>
      <c r="H8" s="4">
        <v>0.75</v>
      </c>
      <c r="I8" s="4">
        <v>0.72</v>
      </c>
      <c r="J8" s="4">
        <v>0.93</v>
      </c>
    </row>
    <row r="9" spans="1:10" x14ac:dyDescent="0.25">
      <c r="A9" s="2">
        <v>44958</v>
      </c>
      <c r="B9" s="1" t="s">
        <v>10</v>
      </c>
      <c r="C9" s="3">
        <v>5000</v>
      </c>
      <c r="D9" s="3">
        <v>2000</v>
      </c>
      <c r="E9" s="3">
        <v>1428.5714285714287</v>
      </c>
      <c r="F9" s="1">
        <v>90</v>
      </c>
      <c r="G9" s="3" t="s">
        <v>11</v>
      </c>
      <c r="H9" s="4">
        <v>0.92</v>
      </c>
      <c r="I9" s="4">
        <v>0.99</v>
      </c>
      <c r="J9" s="4">
        <v>0.74</v>
      </c>
    </row>
    <row r="10" spans="1:10" x14ac:dyDescent="0.25">
      <c r="A10" s="2">
        <v>44958</v>
      </c>
      <c r="B10" s="1" t="s">
        <v>12</v>
      </c>
      <c r="C10" s="3">
        <v>15000</v>
      </c>
      <c r="D10" s="3">
        <v>14431</v>
      </c>
      <c r="E10" s="3">
        <v>1428.5714285714287</v>
      </c>
      <c r="F10" s="1">
        <v>30</v>
      </c>
      <c r="G10" s="3" t="s">
        <v>11</v>
      </c>
      <c r="H10" s="4">
        <v>0.7</v>
      </c>
      <c r="I10" s="4">
        <v>0.99</v>
      </c>
      <c r="J10" s="4">
        <v>0.95</v>
      </c>
    </row>
    <row r="11" spans="1:10" x14ac:dyDescent="0.25">
      <c r="A11" s="2">
        <v>44958</v>
      </c>
      <c r="B11" s="1" t="s">
        <v>13</v>
      </c>
      <c r="C11" s="3">
        <v>1500</v>
      </c>
      <c r="D11" s="1">
        <v>3000</v>
      </c>
      <c r="E11" s="3">
        <v>1428.5714285714287</v>
      </c>
      <c r="F11" s="1">
        <v>15</v>
      </c>
      <c r="G11" s="3" t="s">
        <v>11</v>
      </c>
      <c r="H11" s="4">
        <v>0.91</v>
      </c>
      <c r="I11" s="4">
        <v>0.98</v>
      </c>
      <c r="J11" s="4">
        <v>0.89</v>
      </c>
    </row>
    <row r="12" spans="1:10" x14ac:dyDescent="0.25">
      <c r="A12" s="2">
        <v>44958</v>
      </c>
      <c r="B12" s="1" t="s">
        <v>14</v>
      </c>
      <c r="C12" s="3">
        <v>3500</v>
      </c>
      <c r="D12" s="1">
        <v>4000</v>
      </c>
      <c r="E12" s="3">
        <v>1428.5714285714287</v>
      </c>
      <c r="F12" s="1">
        <v>40</v>
      </c>
      <c r="G12" s="3" t="s">
        <v>11</v>
      </c>
      <c r="H12" s="4">
        <v>0.74</v>
      </c>
      <c r="I12" s="4">
        <v>0.85</v>
      </c>
      <c r="J12" s="4">
        <v>0.7</v>
      </c>
    </row>
    <row r="13" spans="1:10" x14ac:dyDescent="0.25">
      <c r="A13" s="2">
        <v>44958</v>
      </c>
      <c r="B13" s="1" t="s">
        <v>15</v>
      </c>
      <c r="C13" s="3">
        <v>6000</v>
      </c>
      <c r="D13" s="1">
        <v>2000</v>
      </c>
      <c r="E13" s="3">
        <v>1428.5714285714287</v>
      </c>
      <c r="F13" s="1">
        <v>100</v>
      </c>
      <c r="G13" s="3" t="s">
        <v>11</v>
      </c>
      <c r="H13" s="4">
        <v>0.9</v>
      </c>
      <c r="I13" s="4">
        <v>0.9</v>
      </c>
      <c r="J13" s="4">
        <v>0.72</v>
      </c>
    </row>
    <row r="14" spans="1:10" x14ac:dyDescent="0.25">
      <c r="A14" s="2">
        <v>44958</v>
      </c>
      <c r="B14" s="1" t="s">
        <v>16</v>
      </c>
      <c r="C14" s="3">
        <v>4000</v>
      </c>
      <c r="D14" s="1">
        <v>2000</v>
      </c>
      <c r="E14" s="3">
        <v>1428.5714285714287</v>
      </c>
      <c r="F14" s="1">
        <v>15</v>
      </c>
      <c r="G14" s="3" t="s">
        <v>11</v>
      </c>
      <c r="H14" s="4">
        <v>0.95</v>
      </c>
      <c r="I14" s="4">
        <v>0.97</v>
      </c>
      <c r="J14" s="4">
        <v>0.81</v>
      </c>
    </row>
    <row r="15" spans="1:10" x14ac:dyDescent="0.25">
      <c r="A15" s="2">
        <v>44958</v>
      </c>
      <c r="B15" s="1" t="s">
        <v>17</v>
      </c>
      <c r="C15" s="3">
        <v>10000</v>
      </c>
      <c r="D15" s="1">
        <v>2000</v>
      </c>
      <c r="E15" s="3">
        <v>1428.5714285714287</v>
      </c>
      <c r="F15" s="1">
        <v>20</v>
      </c>
      <c r="G15" s="3" t="s">
        <v>11</v>
      </c>
      <c r="H15" s="4">
        <v>0.99</v>
      </c>
      <c r="I15" s="4">
        <v>0.79</v>
      </c>
      <c r="J15" s="4">
        <v>0.75</v>
      </c>
    </row>
    <row r="16" spans="1:10" x14ac:dyDescent="0.25">
      <c r="A16" s="2">
        <v>44986</v>
      </c>
      <c r="B16" s="1" t="s">
        <v>10</v>
      </c>
      <c r="C16" s="3">
        <v>8571.4285714285706</v>
      </c>
      <c r="D16" s="3">
        <v>4000</v>
      </c>
      <c r="E16" s="3">
        <v>1428.5714285714287</v>
      </c>
      <c r="F16" s="1">
        <v>45</v>
      </c>
      <c r="G16" s="3" t="s">
        <v>11</v>
      </c>
      <c r="H16" s="4">
        <v>0.86</v>
      </c>
      <c r="I16" s="4">
        <v>0.97</v>
      </c>
      <c r="J16" s="4">
        <v>0.89</v>
      </c>
    </row>
    <row r="17" spans="1:10" x14ac:dyDescent="0.25">
      <c r="A17" s="2">
        <v>44986</v>
      </c>
      <c r="B17" s="1" t="s">
        <v>12</v>
      </c>
      <c r="C17" s="3">
        <v>8571.4285714285706</v>
      </c>
      <c r="D17" s="3">
        <v>6000</v>
      </c>
      <c r="E17" s="3">
        <v>1428.5714285714287</v>
      </c>
      <c r="F17" s="1">
        <v>43</v>
      </c>
      <c r="G17" s="3" t="s">
        <v>11</v>
      </c>
      <c r="H17" s="4">
        <v>0.83</v>
      </c>
      <c r="I17" s="4">
        <v>0.72</v>
      </c>
      <c r="J17" s="4">
        <v>0.74</v>
      </c>
    </row>
    <row r="18" spans="1:10" x14ac:dyDescent="0.25">
      <c r="A18" s="2">
        <v>44986</v>
      </c>
      <c r="B18" s="1" t="s">
        <v>13</v>
      </c>
      <c r="C18" s="3">
        <v>8571.4285714285706</v>
      </c>
      <c r="D18" s="1">
        <v>6500</v>
      </c>
      <c r="E18" s="3">
        <v>1428.5714285714287</v>
      </c>
      <c r="F18" s="1">
        <v>43</v>
      </c>
      <c r="G18" s="3" t="s">
        <v>11</v>
      </c>
      <c r="H18" s="4">
        <v>0.74</v>
      </c>
      <c r="I18" s="4">
        <v>0.78</v>
      </c>
      <c r="J18" s="4">
        <v>0.94</v>
      </c>
    </row>
    <row r="19" spans="1:10" x14ac:dyDescent="0.25">
      <c r="A19" s="2">
        <v>44986</v>
      </c>
      <c r="B19" s="1" t="s">
        <v>14</v>
      </c>
      <c r="C19" s="3">
        <v>8571.4285714285706</v>
      </c>
      <c r="D19" s="1">
        <v>12000</v>
      </c>
      <c r="E19" s="3">
        <v>1428.5714285714287</v>
      </c>
      <c r="F19" s="1">
        <v>43</v>
      </c>
      <c r="G19" s="3" t="s">
        <v>11</v>
      </c>
      <c r="H19" s="4">
        <v>0.8</v>
      </c>
      <c r="I19" s="4">
        <v>0.84</v>
      </c>
      <c r="J19" s="4">
        <v>0.81</v>
      </c>
    </row>
    <row r="20" spans="1:10" x14ac:dyDescent="0.25">
      <c r="A20" s="2">
        <v>44986</v>
      </c>
      <c r="B20" s="1" t="s">
        <v>15</v>
      </c>
      <c r="C20" s="3">
        <v>8571.4285714285706</v>
      </c>
      <c r="D20" s="1">
        <v>3000</v>
      </c>
      <c r="E20" s="3">
        <v>1428.5714285714287</v>
      </c>
      <c r="F20" s="1">
        <v>43</v>
      </c>
      <c r="G20" s="3" t="s">
        <v>11</v>
      </c>
      <c r="H20" s="4">
        <v>0.89</v>
      </c>
      <c r="I20" s="4">
        <v>0.99</v>
      </c>
      <c r="J20" s="4">
        <v>0.97</v>
      </c>
    </row>
    <row r="21" spans="1:10" x14ac:dyDescent="0.25">
      <c r="A21" s="2">
        <v>44986</v>
      </c>
      <c r="B21" s="1" t="s">
        <v>16</v>
      </c>
      <c r="C21" s="3">
        <v>8571.4285714285706</v>
      </c>
      <c r="D21" s="1">
        <v>2000</v>
      </c>
      <c r="E21" s="3">
        <v>1428.5714285714287</v>
      </c>
      <c r="F21" s="1">
        <v>40</v>
      </c>
      <c r="G21" s="3" t="s">
        <v>11</v>
      </c>
      <c r="H21" s="4">
        <v>0.71</v>
      </c>
      <c r="I21" s="4">
        <v>0.87</v>
      </c>
      <c r="J21" s="4">
        <v>0.94</v>
      </c>
    </row>
    <row r="22" spans="1:10" x14ac:dyDescent="0.25">
      <c r="A22" s="2">
        <v>44986</v>
      </c>
      <c r="B22" s="1" t="s">
        <v>17</v>
      </c>
      <c r="C22" s="3">
        <v>8571.4285714285706</v>
      </c>
      <c r="D22" s="1">
        <v>2000</v>
      </c>
      <c r="E22" s="3">
        <v>1428.5714285714287</v>
      </c>
      <c r="F22" s="1">
        <v>43</v>
      </c>
      <c r="G22" s="3" t="s">
        <v>11</v>
      </c>
      <c r="H22" s="4">
        <v>0.9</v>
      </c>
      <c r="I22" s="4">
        <v>0.72</v>
      </c>
      <c r="J22" s="4">
        <v>0.94</v>
      </c>
    </row>
    <row r="23" spans="1:10" x14ac:dyDescent="0.25">
      <c r="A23" s="2">
        <v>45017</v>
      </c>
      <c r="B23" s="1" t="s">
        <v>10</v>
      </c>
      <c r="C23" s="3">
        <v>7857.1428571428569</v>
      </c>
      <c r="D23" s="3">
        <v>3000</v>
      </c>
      <c r="E23" s="3">
        <v>5714.2857142857147</v>
      </c>
      <c r="F23" s="1">
        <v>100</v>
      </c>
      <c r="G23" s="1" t="s">
        <v>18</v>
      </c>
      <c r="H23" s="4">
        <v>0.89</v>
      </c>
      <c r="I23" s="4">
        <v>0.85</v>
      </c>
      <c r="J23" s="4">
        <v>0.87</v>
      </c>
    </row>
    <row r="24" spans="1:10" x14ac:dyDescent="0.25">
      <c r="A24" s="2">
        <v>45017</v>
      </c>
      <c r="B24" s="1" t="s">
        <v>12</v>
      </c>
      <c r="C24" s="3">
        <v>7857.1428571428569</v>
      </c>
      <c r="D24" s="3">
        <v>4500</v>
      </c>
      <c r="E24" s="3">
        <v>5714.2857142857147</v>
      </c>
      <c r="F24" s="1">
        <v>100</v>
      </c>
      <c r="G24" s="1" t="s">
        <v>18</v>
      </c>
      <c r="H24" s="4">
        <v>0.89</v>
      </c>
      <c r="I24" s="4">
        <v>0.8</v>
      </c>
      <c r="J24" s="4">
        <v>0.88</v>
      </c>
    </row>
    <row r="25" spans="1:10" x14ac:dyDescent="0.25">
      <c r="A25" s="2">
        <v>45017</v>
      </c>
      <c r="B25" s="1" t="s">
        <v>13</v>
      </c>
      <c r="C25" s="3">
        <v>7857.1428571428569</v>
      </c>
      <c r="D25" s="1">
        <v>5500</v>
      </c>
      <c r="E25" s="3">
        <v>5714.2857142857147</v>
      </c>
      <c r="F25" s="1">
        <v>100</v>
      </c>
      <c r="G25" s="1" t="s">
        <v>18</v>
      </c>
      <c r="H25" s="4">
        <v>0.98</v>
      </c>
      <c r="I25" s="4">
        <v>0.99</v>
      </c>
      <c r="J25" s="4">
        <v>0.81</v>
      </c>
    </row>
    <row r="26" spans="1:10" x14ac:dyDescent="0.25">
      <c r="A26" s="2">
        <v>45017</v>
      </c>
      <c r="B26" s="1" t="s">
        <v>14</v>
      </c>
      <c r="C26" s="3">
        <v>7857.1428571428569</v>
      </c>
      <c r="D26" s="1">
        <v>10000</v>
      </c>
      <c r="E26" s="3">
        <v>5714.2857142857147</v>
      </c>
      <c r="F26" s="1">
        <v>100</v>
      </c>
      <c r="G26" s="1" t="s">
        <v>18</v>
      </c>
      <c r="H26" s="4">
        <v>0.81</v>
      </c>
      <c r="I26" s="4">
        <v>0.91</v>
      </c>
      <c r="J26" s="4">
        <v>0.95</v>
      </c>
    </row>
    <row r="27" spans="1:10" x14ac:dyDescent="0.25">
      <c r="A27" s="2">
        <v>45017</v>
      </c>
      <c r="B27" s="1" t="s">
        <v>15</v>
      </c>
      <c r="C27" s="3">
        <v>7857.1428571428569</v>
      </c>
      <c r="D27" s="1">
        <v>2000</v>
      </c>
      <c r="E27" s="3">
        <v>5714.2857142857147</v>
      </c>
      <c r="F27" s="1">
        <v>100</v>
      </c>
      <c r="G27" s="1" t="s">
        <v>18</v>
      </c>
      <c r="H27" s="4">
        <v>0.97</v>
      </c>
      <c r="I27" s="4">
        <v>0.85</v>
      </c>
      <c r="J27" s="4">
        <v>0.85</v>
      </c>
    </row>
    <row r="28" spans="1:10" x14ac:dyDescent="0.25">
      <c r="A28" s="2">
        <v>45017</v>
      </c>
      <c r="B28" s="1" t="s">
        <v>16</v>
      </c>
      <c r="C28" s="3">
        <v>7857.1428571428569</v>
      </c>
      <c r="D28" s="1">
        <v>2000</v>
      </c>
      <c r="E28" s="3">
        <v>5714.2857142857147</v>
      </c>
      <c r="F28" s="1">
        <v>100</v>
      </c>
      <c r="G28" s="1" t="s">
        <v>18</v>
      </c>
      <c r="H28" s="4">
        <v>0.89</v>
      </c>
      <c r="I28" s="4">
        <v>0.94</v>
      </c>
      <c r="J28" s="4">
        <v>0.8</v>
      </c>
    </row>
    <row r="29" spans="1:10" x14ac:dyDescent="0.25">
      <c r="A29" s="2">
        <v>45017</v>
      </c>
      <c r="B29" s="1" t="s">
        <v>17</v>
      </c>
      <c r="C29" s="3">
        <v>7857.1428571428569</v>
      </c>
      <c r="D29" s="1">
        <v>2000</v>
      </c>
      <c r="E29" s="3">
        <v>5714.2857142857147</v>
      </c>
      <c r="F29" s="1">
        <v>100</v>
      </c>
      <c r="G29" s="1" t="s">
        <v>18</v>
      </c>
      <c r="H29" s="4">
        <v>0.88</v>
      </c>
      <c r="I29" s="4">
        <v>0.94</v>
      </c>
      <c r="J29" s="4">
        <v>0.7</v>
      </c>
    </row>
    <row r="30" spans="1:10" x14ac:dyDescent="0.25">
      <c r="A30" s="2">
        <v>45047</v>
      </c>
      <c r="B30" s="1" t="s">
        <v>10</v>
      </c>
      <c r="C30" s="3">
        <v>11428.571428571429</v>
      </c>
      <c r="D30" s="3">
        <v>20000</v>
      </c>
      <c r="E30" s="3">
        <v>2857.1428571428573</v>
      </c>
      <c r="F30" s="1">
        <v>90</v>
      </c>
      <c r="G30" s="1" t="s">
        <v>18</v>
      </c>
      <c r="H30" s="4">
        <v>0.75</v>
      </c>
      <c r="I30" s="4">
        <v>0.77</v>
      </c>
      <c r="J30" s="4">
        <v>0.84</v>
      </c>
    </row>
    <row r="31" spans="1:10" x14ac:dyDescent="0.25">
      <c r="A31" s="2">
        <v>45047</v>
      </c>
      <c r="B31" s="1" t="s">
        <v>12</v>
      </c>
      <c r="C31" s="3">
        <v>11428.571428571429</v>
      </c>
      <c r="D31" s="3">
        <v>17000</v>
      </c>
      <c r="E31" s="3">
        <v>2857.1428571428573</v>
      </c>
      <c r="F31" s="1">
        <v>80</v>
      </c>
      <c r="G31" s="1" t="s">
        <v>18</v>
      </c>
      <c r="H31" s="4">
        <v>0.73</v>
      </c>
      <c r="I31" s="4">
        <v>0.96</v>
      </c>
      <c r="J31" s="4">
        <v>0.93</v>
      </c>
    </row>
    <row r="32" spans="1:10" x14ac:dyDescent="0.25">
      <c r="A32" s="2">
        <v>45047</v>
      </c>
      <c r="B32" s="1" t="s">
        <v>13</v>
      </c>
      <c r="C32" s="3">
        <v>11428.571428571429</v>
      </c>
      <c r="D32" s="1">
        <v>16000</v>
      </c>
      <c r="E32" s="3">
        <v>2857.1428571428573</v>
      </c>
      <c r="F32" s="1">
        <v>90</v>
      </c>
      <c r="G32" s="1" t="s">
        <v>18</v>
      </c>
      <c r="H32" s="4">
        <v>0.93</v>
      </c>
      <c r="I32" s="4">
        <v>0.74</v>
      </c>
      <c r="J32" s="4">
        <v>0.93</v>
      </c>
    </row>
    <row r="33" spans="1:12" x14ac:dyDescent="0.25">
      <c r="A33" s="2">
        <v>45047</v>
      </c>
      <c r="B33" s="1" t="s">
        <v>14</v>
      </c>
      <c r="C33" s="3">
        <v>11428.571428571429</v>
      </c>
      <c r="D33" s="1">
        <v>12000</v>
      </c>
      <c r="E33" s="3">
        <v>2857.1428571428573</v>
      </c>
      <c r="F33" s="1">
        <v>110</v>
      </c>
      <c r="G33" s="1" t="s">
        <v>18</v>
      </c>
      <c r="H33" s="4">
        <v>0.85</v>
      </c>
      <c r="I33" s="4">
        <v>0.7</v>
      </c>
      <c r="J33" s="4">
        <v>0.99</v>
      </c>
    </row>
    <row r="34" spans="1:12" x14ac:dyDescent="0.25">
      <c r="A34" s="2">
        <v>45047</v>
      </c>
      <c r="B34" s="1" t="s">
        <v>15</v>
      </c>
      <c r="C34" s="3">
        <v>11428.571428571429</v>
      </c>
      <c r="D34" s="1">
        <v>20500</v>
      </c>
      <c r="E34" s="3">
        <v>2857.1428571428573</v>
      </c>
      <c r="F34" s="1">
        <v>90</v>
      </c>
      <c r="G34" s="1" t="s">
        <v>18</v>
      </c>
      <c r="H34" s="4">
        <v>0.92</v>
      </c>
      <c r="I34" s="4">
        <v>0.99</v>
      </c>
      <c r="J34" s="4">
        <v>0.88</v>
      </c>
    </row>
    <row r="35" spans="1:12" x14ac:dyDescent="0.25">
      <c r="A35" s="2">
        <v>45047</v>
      </c>
      <c r="B35" s="1" t="s">
        <v>16</v>
      </c>
      <c r="C35" s="3">
        <v>11428.571428571429</v>
      </c>
      <c r="D35" s="1">
        <v>21000</v>
      </c>
      <c r="E35" s="3">
        <v>2857.1428571428573</v>
      </c>
      <c r="F35" s="1">
        <v>100</v>
      </c>
      <c r="G35" s="1" t="s">
        <v>18</v>
      </c>
      <c r="H35" s="4">
        <v>0.75</v>
      </c>
      <c r="I35" s="4">
        <v>0.97</v>
      </c>
      <c r="J35" s="4">
        <v>0.83</v>
      </c>
    </row>
    <row r="36" spans="1:12" x14ac:dyDescent="0.25">
      <c r="A36" s="2">
        <v>45047</v>
      </c>
      <c r="B36" s="1" t="s">
        <v>17</v>
      </c>
      <c r="C36" s="3">
        <v>11428.571428571429</v>
      </c>
      <c r="D36" s="1">
        <v>21500</v>
      </c>
      <c r="E36" s="3">
        <v>2857.1428571428573</v>
      </c>
      <c r="F36" s="1">
        <v>90</v>
      </c>
      <c r="G36" s="1" t="s">
        <v>18</v>
      </c>
      <c r="H36" s="4">
        <v>0.77</v>
      </c>
      <c r="I36" s="4">
        <v>0.97</v>
      </c>
      <c r="J36" s="4">
        <v>0.78</v>
      </c>
    </row>
    <row r="37" spans="1:12" x14ac:dyDescent="0.25">
      <c r="A37" s="2">
        <v>45078</v>
      </c>
      <c r="B37" s="1" t="s">
        <v>10</v>
      </c>
      <c r="C37" s="3">
        <v>14285.714285714286</v>
      </c>
      <c r="D37" s="3">
        <v>22000</v>
      </c>
      <c r="E37" s="3">
        <v>857.14285714285711</v>
      </c>
      <c r="F37" s="1">
        <v>228</v>
      </c>
      <c r="G37" s="1" t="s">
        <v>18</v>
      </c>
      <c r="H37" s="4">
        <v>0.79</v>
      </c>
      <c r="I37" s="4">
        <v>0.75</v>
      </c>
      <c r="J37" s="4">
        <v>0.93</v>
      </c>
    </row>
    <row r="38" spans="1:12" x14ac:dyDescent="0.25">
      <c r="A38" s="2">
        <v>45078</v>
      </c>
      <c r="B38" s="1" t="s">
        <v>12</v>
      </c>
      <c r="C38" s="3">
        <v>14285.714285714286</v>
      </c>
      <c r="D38" s="3">
        <v>18000</v>
      </c>
      <c r="E38" s="3">
        <v>857.14285714285711</v>
      </c>
      <c r="F38" s="1">
        <v>220</v>
      </c>
      <c r="G38" s="1" t="s">
        <v>18</v>
      </c>
      <c r="H38" s="4">
        <v>0.81</v>
      </c>
      <c r="I38" s="4">
        <v>0.98</v>
      </c>
      <c r="J38" s="4">
        <v>0.86</v>
      </c>
    </row>
    <row r="39" spans="1:12" x14ac:dyDescent="0.25">
      <c r="A39" s="2">
        <v>45078</v>
      </c>
      <c r="B39" s="1" t="s">
        <v>13</v>
      </c>
      <c r="C39" s="3">
        <v>14285.714285714286</v>
      </c>
      <c r="D39" s="1">
        <v>18500</v>
      </c>
      <c r="E39" s="3">
        <v>857.14285714285711</v>
      </c>
      <c r="F39" s="1">
        <v>228</v>
      </c>
      <c r="G39" s="1" t="s">
        <v>18</v>
      </c>
      <c r="H39" s="4">
        <v>0.86</v>
      </c>
      <c r="I39" s="4">
        <v>0.82</v>
      </c>
      <c r="J39" s="4">
        <v>0.86</v>
      </c>
    </row>
    <row r="40" spans="1:12" x14ac:dyDescent="0.25">
      <c r="A40" s="2">
        <v>45078</v>
      </c>
      <c r="B40" s="1" t="s">
        <v>14</v>
      </c>
      <c r="C40" s="3">
        <v>14285.714285714286</v>
      </c>
      <c r="D40" s="1">
        <v>14314</v>
      </c>
      <c r="E40" s="3">
        <v>857.14285714285711</v>
      </c>
      <c r="F40" s="1">
        <v>238</v>
      </c>
      <c r="G40" s="1" t="s">
        <v>18</v>
      </c>
      <c r="H40" s="4">
        <v>0.72</v>
      </c>
      <c r="I40" s="4">
        <v>0.95</v>
      </c>
      <c r="J40" s="4">
        <v>0.9</v>
      </c>
    </row>
    <row r="41" spans="1:12" x14ac:dyDescent="0.25">
      <c r="A41" s="2">
        <v>45078</v>
      </c>
      <c r="B41" s="1" t="s">
        <v>15</v>
      </c>
      <c r="C41" s="3">
        <v>14285.714285714286</v>
      </c>
      <c r="D41" s="1">
        <v>21000</v>
      </c>
      <c r="E41" s="3">
        <v>857.14285714285711</v>
      </c>
      <c r="F41" s="1">
        <v>228</v>
      </c>
      <c r="G41" s="1" t="s">
        <v>18</v>
      </c>
      <c r="H41" s="4">
        <v>0.71</v>
      </c>
      <c r="I41" s="4">
        <v>0.8</v>
      </c>
      <c r="J41" s="4">
        <v>0.76</v>
      </c>
    </row>
    <row r="42" spans="1:12" x14ac:dyDescent="0.25">
      <c r="A42" s="2">
        <v>45078</v>
      </c>
      <c r="B42" s="1" t="s">
        <v>16</v>
      </c>
      <c r="C42" s="3">
        <v>14285.714285714286</v>
      </c>
      <c r="D42" s="1">
        <v>22500</v>
      </c>
      <c r="E42" s="3">
        <v>857.14285714285711</v>
      </c>
      <c r="F42" s="1">
        <v>230</v>
      </c>
      <c r="G42" s="1" t="s">
        <v>18</v>
      </c>
      <c r="H42" s="4">
        <v>0.97</v>
      </c>
      <c r="I42" s="4">
        <v>0.95</v>
      </c>
      <c r="J42" s="4">
        <v>0.85</v>
      </c>
    </row>
    <row r="43" spans="1:12" x14ac:dyDescent="0.25">
      <c r="A43" s="2">
        <v>45078</v>
      </c>
      <c r="B43" s="1" t="s">
        <v>17</v>
      </c>
      <c r="C43" s="3">
        <v>14285.714285714286</v>
      </c>
      <c r="D43" s="1">
        <v>22900</v>
      </c>
      <c r="E43" s="3">
        <v>857.14285714285711</v>
      </c>
      <c r="F43" s="1">
        <v>228</v>
      </c>
      <c r="G43" s="1" t="s">
        <v>18</v>
      </c>
      <c r="H43" s="4">
        <v>0.95</v>
      </c>
      <c r="I43" s="4">
        <v>0.85</v>
      </c>
      <c r="J43" s="4">
        <v>0.91</v>
      </c>
    </row>
    <row r="44" spans="1:12" x14ac:dyDescent="0.25">
      <c r="A44" s="2">
        <v>45108</v>
      </c>
      <c r="B44" s="1" t="s">
        <v>10</v>
      </c>
      <c r="C44" s="3">
        <v>18562.957142857143</v>
      </c>
      <c r="D44" s="3">
        <v>25000</v>
      </c>
      <c r="E44" s="3">
        <v>714.28571428571433</v>
      </c>
      <c r="F44" s="1">
        <v>250</v>
      </c>
      <c r="G44" s="1" t="s">
        <v>19</v>
      </c>
      <c r="H44" s="4">
        <v>0.97</v>
      </c>
      <c r="I44" s="4">
        <v>0.7</v>
      </c>
      <c r="J44" s="4">
        <v>0.93</v>
      </c>
      <c r="K44" s="5"/>
      <c r="L44" s="5"/>
    </row>
    <row r="45" spans="1:12" x14ac:dyDescent="0.25">
      <c r="A45" s="2">
        <v>45108</v>
      </c>
      <c r="B45" s="1" t="s">
        <v>12</v>
      </c>
      <c r="C45" s="3">
        <v>18562.957142857143</v>
      </c>
      <c r="D45" s="3">
        <v>22000</v>
      </c>
      <c r="E45" s="3">
        <v>714.28571428571433</v>
      </c>
      <c r="F45" s="1">
        <v>240</v>
      </c>
      <c r="G45" s="1" t="s">
        <v>19</v>
      </c>
      <c r="H45" s="4">
        <v>0.9</v>
      </c>
      <c r="I45" s="4">
        <v>0.98</v>
      </c>
      <c r="J45" s="4">
        <v>0.96</v>
      </c>
    </row>
    <row r="46" spans="1:12" x14ac:dyDescent="0.25">
      <c r="A46" s="2">
        <v>45108</v>
      </c>
      <c r="B46" s="1" t="s">
        <v>13</v>
      </c>
      <c r="C46" s="3">
        <v>18562.957142857143</v>
      </c>
      <c r="D46" s="1">
        <v>25000</v>
      </c>
      <c r="E46" s="3">
        <v>714.28571428571433</v>
      </c>
      <c r="F46" s="1">
        <v>270</v>
      </c>
      <c r="G46" s="1" t="s">
        <v>19</v>
      </c>
      <c r="H46" s="4">
        <v>0.9</v>
      </c>
      <c r="I46" s="4">
        <v>0.95</v>
      </c>
      <c r="J46" s="4">
        <v>0.98</v>
      </c>
    </row>
    <row r="47" spans="1:12" x14ac:dyDescent="0.25">
      <c r="A47" s="2">
        <v>45108</v>
      </c>
      <c r="B47" s="1" t="s">
        <v>14</v>
      </c>
      <c r="C47" s="3">
        <v>18562.957142857143</v>
      </c>
      <c r="D47" s="1">
        <v>25000</v>
      </c>
      <c r="E47" s="3">
        <v>714.28571428571433</v>
      </c>
      <c r="F47" s="1">
        <v>259</v>
      </c>
      <c r="G47" s="1" t="s">
        <v>19</v>
      </c>
      <c r="H47" s="4">
        <v>0.96</v>
      </c>
      <c r="I47" s="4">
        <v>0.81</v>
      </c>
      <c r="J47" s="4">
        <v>0.85</v>
      </c>
    </row>
    <row r="48" spans="1:12" x14ac:dyDescent="0.25">
      <c r="A48" s="2">
        <v>45108</v>
      </c>
      <c r="B48" s="1" t="s">
        <v>15</v>
      </c>
      <c r="C48" s="3">
        <v>18562.957142857143</v>
      </c>
      <c r="D48" s="1">
        <v>25000</v>
      </c>
      <c r="E48" s="3">
        <v>714.28571428571433</v>
      </c>
      <c r="F48" s="1">
        <v>260</v>
      </c>
      <c r="G48" s="1" t="s">
        <v>19</v>
      </c>
      <c r="H48" s="4">
        <v>0.98</v>
      </c>
      <c r="I48" s="4">
        <v>0.84</v>
      </c>
      <c r="J48" s="4">
        <v>0.89</v>
      </c>
    </row>
    <row r="49" spans="1:10" x14ac:dyDescent="0.25">
      <c r="A49" s="2">
        <v>45108</v>
      </c>
      <c r="B49" s="1" t="s">
        <v>16</v>
      </c>
      <c r="C49" s="3">
        <v>18562.957142857143</v>
      </c>
      <c r="D49" s="1">
        <v>25000</v>
      </c>
      <c r="E49" s="3">
        <v>714.28571428571433</v>
      </c>
      <c r="F49" s="1">
        <v>260</v>
      </c>
      <c r="G49" s="1" t="s">
        <v>19</v>
      </c>
      <c r="H49" s="4">
        <v>0.76</v>
      </c>
      <c r="I49" s="4">
        <v>0.7</v>
      </c>
      <c r="J49" s="4">
        <v>0.86</v>
      </c>
    </row>
    <row r="50" spans="1:10" x14ac:dyDescent="0.25">
      <c r="A50" s="2">
        <v>45108</v>
      </c>
      <c r="B50" s="1" t="s">
        <v>17</v>
      </c>
      <c r="C50" s="3">
        <v>18562.957142857143</v>
      </c>
      <c r="D50" s="1">
        <v>25000</v>
      </c>
      <c r="E50" s="3">
        <v>714.28571428571433</v>
      </c>
      <c r="F50" s="1">
        <v>261</v>
      </c>
      <c r="G50" s="1" t="s">
        <v>19</v>
      </c>
      <c r="H50" s="4">
        <v>0.91</v>
      </c>
      <c r="I50" s="4">
        <v>0.77</v>
      </c>
      <c r="J50" s="4">
        <v>0.75</v>
      </c>
    </row>
    <row r="51" spans="1:10" x14ac:dyDescent="0.25">
      <c r="A51" s="2">
        <v>45139</v>
      </c>
      <c r="B51" s="1" t="s">
        <v>10</v>
      </c>
      <c r="C51" s="3">
        <v>18571.428571428572</v>
      </c>
      <c r="D51" s="3">
        <v>25000</v>
      </c>
      <c r="E51" s="3">
        <v>714.28571428571433</v>
      </c>
      <c r="F51" s="1">
        <v>242</v>
      </c>
      <c r="G51" s="1" t="s">
        <v>19</v>
      </c>
      <c r="H51" s="4">
        <v>0.79</v>
      </c>
      <c r="I51" s="4">
        <v>0.81</v>
      </c>
      <c r="J51" s="4">
        <v>0.74</v>
      </c>
    </row>
    <row r="52" spans="1:10" x14ac:dyDescent="0.25">
      <c r="A52" s="2">
        <v>45139</v>
      </c>
      <c r="B52" s="1" t="s">
        <v>12</v>
      </c>
      <c r="C52" s="3">
        <v>18571.428571428572</v>
      </c>
      <c r="D52" s="3">
        <v>22500</v>
      </c>
      <c r="E52" s="3">
        <v>714.28571428571433</v>
      </c>
      <c r="F52" s="1">
        <v>250</v>
      </c>
      <c r="G52" s="1" t="s">
        <v>19</v>
      </c>
      <c r="H52" s="4">
        <v>0.85</v>
      </c>
      <c r="I52" s="4">
        <v>0.82</v>
      </c>
      <c r="J52" s="4">
        <v>0.73</v>
      </c>
    </row>
    <row r="53" spans="1:10" x14ac:dyDescent="0.25">
      <c r="A53" s="2">
        <v>45139</v>
      </c>
      <c r="B53" s="1" t="s">
        <v>13</v>
      </c>
      <c r="C53" s="3">
        <v>18571.428571428572</v>
      </c>
      <c r="D53" s="1">
        <v>25000</v>
      </c>
      <c r="E53" s="3">
        <v>714.28571428571433</v>
      </c>
      <c r="F53" s="1">
        <v>242</v>
      </c>
      <c r="G53" s="1" t="s">
        <v>19</v>
      </c>
      <c r="H53" s="4">
        <v>0.88</v>
      </c>
      <c r="I53" s="4">
        <v>0.84</v>
      </c>
      <c r="J53" s="4">
        <v>0.75</v>
      </c>
    </row>
    <row r="54" spans="1:10" x14ac:dyDescent="0.25">
      <c r="A54" s="2">
        <v>45139</v>
      </c>
      <c r="B54" s="1" t="s">
        <v>14</v>
      </c>
      <c r="C54" s="3">
        <v>18571.428571428572</v>
      </c>
      <c r="D54" s="1">
        <v>25000</v>
      </c>
      <c r="E54" s="3">
        <v>714.28571428571433</v>
      </c>
      <c r="F54" s="1">
        <v>242</v>
      </c>
      <c r="G54" s="1" t="s">
        <v>19</v>
      </c>
      <c r="H54" s="4">
        <v>0.81</v>
      </c>
      <c r="I54" s="4">
        <v>0.92</v>
      </c>
      <c r="J54" s="4">
        <v>0.91</v>
      </c>
    </row>
    <row r="55" spans="1:10" x14ac:dyDescent="0.25">
      <c r="A55" s="2">
        <v>45139</v>
      </c>
      <c r="B55" s="1" t="s">
        <v>15</v>
      </c>
      <c r="C55" s="3">
        <v>18571.428571428572</v>
      </c>
      <c r="D55" s="1">
        <v>25000</v>
      </c>
      <c r="E55" s="3">
        <v>714.28571428571433</v>
      </c>
      <c r="F55" s="1">
        <v>242</v>
      </c>
      <c r="G55" s="1" t="s">
        <v>19</v>
      </c>
      <c r="H55" s="4">
        <v>0.84</v>
      </c>
      <c r="I55" s="4">
        <v>0.73</v>
      </c>
      <c r="J55" s="4">
        <v>0.99</v>
      </c>
    </row>
    <row r="56" spans="1:10" x14ac:dyDescent="0.25">
      <c r="A56" s="2">
        <v>45139</v>
      </c>
      <c r="B56" s="1" t="s">
        <v>16</v>
      </c>
      <c r="C56" s="3">
        <v>18571.428571428572</v>
      </c>
      <c r="D56" s="1">
        <v>25000</v>
      </c>
      <c r="E56" s="3">
        <v>714.28571428571433</v>
      </c>
      <c r="F56" s="1">
        <v>240</v>
      </c>
      <c r="G56" s="1" t="s">
        <v>19</v>
      </c>
      <c r="H56" s="4">
        <v>0.93</v>
      </c>
      <c r="I56" s="4">
        <v>0.79</v>
      </c>
      <c r="J56" s="4">
        <v>0.72</v>
      </c>
    </row>
    <row r="57" spans="1:10" x14ac:dyDescent="0.25">
      <c r="A57" s="2">
        <v>45139</v>
      </c>
      <c r="B57" s="1" t="s">
        <v>17</v>
      </c>
      <c r="C57" s="3">
        <v>18571.428571428572</v>
      </c>
      <c r="D57" s="1">
        <v>25000</v>
      </c>
      <c r="E57" s="3">
        <v>714.28571428571433</v>
      </c>
      <c r="F57" s="1">
        <v>242</v>
      </c>
      <c r="G57" s="1" t="s">
        <v>19</v>
      </c>
      <c r="H57" s="4">
        <v>0.84</v>
      </c>
      <c r="I57" s="4">
        <v>0.79</v>
      </c>
      <c r="J57" s="4">
        <v>0.8</v>
      </c>
    </row>
    <row r="58" spans="1:10" x14ac:dyDescent="0.25">
      <c r="A58" s="2">
        <v>45170</v>
      </c>
      <c r="B58" s="1" t="s">
        <v>10</v>
      </c>
      <c r="C58" s="3">
        <v>17857.142857142859</v>
      </c>
      <c r="D58" s="3">
        <v>22500</v>
      </c>
      <c r="E58" s="3">
        <v>285.71428571428572</v>
      </c>
      <c r="F58" s="1">
        <v>285</v>
      </c>
      <c r="G58" s="1" t="s">
        <v>19</v>
      </c>
      <c r="H58" s="4">
        <v>0.85</v>
      </c>
      <c r="I58" s="4">
        <v>0.91</v>
      </c>
      <c r="J58" s="4">
        <v>0.84</v>
      </c>
    </row>
    <row r="59" spans="1:10" x14ac:dyDescent="0.25">
      <c r="A59" s="2">
        <v>45170</v>
      </c>
      <c r="B59" s="1" t="s">
        <v>12</v>
      </c>
      <c r="C59" s="3">
        <v>17857.142857142859</v>
      </c>
      <c r="D59" s="3">
        <v>21500</v>
      </c>
      <c r="E59" s="3">
        <v>285.71428571428572</v>
      </c>
      <c r="F59" s="1">
        <v>275</v>
      </c>
      <c r="G59" s="1" t="s">
        <v>19</v>
      </c>
      <c r="H59" s="4">
        <v>0.86</v>
      </c>
      <c r="I59" s="4">
        <v>0.75</v>
      </c>
      <c r="J59" s="4">
        <v>0.96</v>
      </c>
    </row>
    <row r="60" spans="1:10" x14ac:dyDescent="0.25">
      <c r="A60" s="2">
        <v>45170</v>
      </c>
      <c r="B60" s="1" t="s">
        <v>13</v>
      </c>
      <c r="C60" s="3">
        <v>17857.142857142859</v>
      </c>
      <c r="D60" s="1">
        <v>24000</v>
      </c>
      <c r="E60" s="3">
        <v>285.71428571428572</v>
      </c>
      <c r="F60" s="1">
        <v>285</v>
      </c>
      <c r="G60" s="1" t="s">
        <v>19</v>
      </c>
      <c r="H60" s="4">
        <v>0.96</v>
      </c>
      <c r="I60" s="4">
        <v>0.77</v>
      </c>
      <c r="J60" s="4">
        <v>0.92</v>
      </c>
    </row>
    <row r="61" spans="1:10" x14ac:dyDescent="0.25">
      <c r="A61" s="2">
        <v>45170</v>
      </c>
      <c r="B61" s="1" t="s">
        <v>14</v>
      </c>
      <c r="C61" s="3">
        <v>17857.142857142859</v>
      </c>
      <c r="D61" s="1">
        <v>24500</v>
      </c>
      <c r="E61" s="3">
        <v>285.71428571428572</v>
      </c>
      <c r="F61" s="1">
        <v>290</v>
      </c>
      <c r="G61" s="1" t="s">
        <v>19</v>
      </c>
      <c r="H61" s="4">
        <v>0.99</v>
      </c>
      <c r="I61" s="4">
        <v>0.97</v>
      </c>
      <c r="J61" s="4">
        <v>0.73</v>
      </c>
    </row>
    <row r="62" spans="1:10" x14ac:dyDescent="0.25">
      <c r="A62" s="2">
        <v>45170</v>
      </c>
      <c r="B62" s="1" t="s">
        <v>15</v>
      </c>
      <c r="C62" s="3">
        <v>17857.142857142859</v>
      </c>
      <c r="D62" s="1">
        <v>24500</v>
      </c>
      <c r="E62" s="3">
        <v>285.71428571428572</v>
      </c>
      <c r="F62" s="1">
        <v>310</v>
      </c>
      <c r="G62" s="1" t="s">
        <v>19</v>
      </c>
      <c r="H62" s="4">
        <v>0.77</v>
      </c>
      <c r="I62" s="4">
        <v>0.72</v>
      </c>
      <c r="J62" s="4">
        <v>0.85</v>
      </c>
    </row>
    <row r="63" spans="1:10" x14ac:dyDescent="0.25">
      <c r="A63" s="2">
        <v>45170</v>
      </c>
      <c r="B63" s="1" t="s">
        <v>16</v>
      </c>
      <c r="C63" s="3">
        <v>17857.142857142859</v>
      </c>
      <c r="D63" s="1">
        <v>24500</v>
      </c>
      <c r="E63" s="3">
        <v>285.71428571428572</v>
      </c>
      <c r="F63" s="1">
        <v>270</v>
      </c>
      <c r="G63" s="1" t="s">
        <v>19</v>
      </c>
      <c r="H63" s="4">
        <v>0.77</v>
      </c>
      <c r="I63" s="4">
        <v>0.96</v>
      </c>
      <c r="J63" s="4">
        <v>0.78</v>
      </c>
    </row>
    <row r="64" spans="1:10" x14ac:dyDescent="0.2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DA3F-51F9-4E43-A595-346FD2863D29}">
  <dimension ref="A3:U52"/>
  <sheetViews>
    <sheetView workbookViewId="0">
      <selection activeCell="A33" sqref="A33"/>
    </sheetView>
  </sheetViews>
  <sheetFormatPr defaultRowHeight="15.75" x14ac:dyDescent="0.25"/>
  <cols>
    <col min="1" max="1" width="12.125" bestFit="1" customWidth="1"/>
    <col min="2" max="2" width="11.875" bestFit="1" customWidth="1"/>
    <col min="3" max="3" width="12.125" bestFit="1" customWidth="1"/>
    <col min="4" max="4" width="25.625" bestFit="1" customWidth="1"/>
    <col min="6" max="6" width="12.125" bestFit="1" customWidth="1"/>
    <col min="7" max="7" width="11.25" bestFit="1" customWidth="1"/>
    <col min="8" max="8" width="25.75" bestFit="1" customWidth="1"/>
    <col min="9" max="9" width="25.625" bestFit="1" customWidth="1"/>
    <col min="10" max="10" width="12.125" bestFit="1" customWidth="1"/>
    <col min="11" max="13" width="15.625" bestFit="1" customWidth="1"/>
    <col min="14" max="14" width="14.75" bestFit="1" customWidth="1"/>
    <col min="15" max="15" width="5.375" bestFit="1" customWidth="1"/>
    <col min="16" max="16" width="7.25" bestFit="1" customWidth="1"/>
    <col min="17" max="17" width="5" bestFit="1" customWidth="1"/>
    <col min="18" max="18" width="8.5" bestFit="1" customWidth="1"/>
    <col min="19" max="19" width="10.625" bestFit="1" customWidth="1"/>
    <col min="20" max="20" width="4.875" bestFit="1" customWidth="1"/>
    <col min="21" max="21" width="10.375" bestFit="1" customWidth="1"/>
  </cols>
  <sheetData>
    <row r="3" spans="1:21" x14ac:dyDescent="0.25">
      <c r="A3" s="9" t="s">
        <v>20</v>
      </c>
      <c r="B3" s="6" t="s">
        <v>23</v>
      </c>
      <c r="C3" s="12" t="s">
        <v>25</v>
      </c>
      <c r="F3" s="9" t="s">
        <v>20</v>
      </c>
      <c r="G3" s="6" t="s">
        <v>22</v>
      </c>
      <c r="H3" s="12" t="s">
        <v>23</v>
      </c>
      <c r="J3" s="9" t="s">
        <v>20</v>
      </c>
      <c r="K3" s="10" t="s">
        <v>21</v>
      </c>
      <c r="M3" s="9" t="s">
        <v>21</v>
      </c>
      <c r="N3" s="9" t="s">
        <v>32</v>
      </c>
      <c r="O3" s="7"/>
      <c r="P3" s="7"/>
      <c r="Q3" s="7"/>
      <c r="R3" s="7"/>
      <c r="S3" s="7"/>
      <c r="T3" s="7"/>
      <c r="U3" s="8"/>
    </row>
    <row r="4" spans="1:21" x14ac:dyDescent="0.25">
      <c r="A4" s="13" t="s">
        <v>36</v>
      </c>
      <c r="B4" s="6">
        <v>30000</v>
      </c>
      <c r="C4" s="12">
        <v>20000.000000000004</v>
      </c>
      <c r="F4" s="13" t="s">
        <v>36</v>
      </c>
      <c r="G4" s="6">
        <v>19466</v>
      </c>
      <c r="H4" s="12">
        <v>30000</v>
      </c>
      <c r="J4" s="13" t="s">
        <v>36</v>
      </c>
      <c r="K4" s="10">
        <v>300</v>
      </c>
      <c r="M4" s="9" t="s">
        <v>20</v>
      </c>
      <c r="N4" s="6" t="s">
        <v>10</v>
      </c>
      <c r="O4" s="15" t="s">
        <v>12</v>
      </c>
      <c r="P4" s="15" t="s">
        <v>13</v>
      </c>
      <c r="Q4" s="15" t="s">
        <v>14</v>
      </c>
      <c r="R4" s="15" t="s">
        <v>15</v>
      </c>
      <c r="S4" s="15" t="s">
        <v>16</v>
      </c>
      <c r="T4" s="15" t="s">
        <v>17</v>
      </c>
      <c r="U4" s="10" t="s">
        <v>24</v>
      </c>
    </row>
    <row r="5" spans="1:21" x14ac:dyDescent="0.25">
      <c r="A5" s="13" t="s">
        <v>37</v>
      </c>
      <c r="B5" s="6">
        <v>45000</v>
      </c>
      <c r="C5" s="12">
        <v>10000.000000000002</v>
      </c>
      <c r="F5" s="13" t="s">
        <v>37</v>
      </c>
      <c r="G5" s="6">
        <v>29431</v>
      </c>
      <c r="H5" s="12">
        <v>45000</v>
      </c>
      <c r="J5" s="13" t="s">
        <v>37</v>
      </c>
      <c r="K5" s="10">
        <v>310</v>
      </c>
      <c r="M5" s="13" t="s">
        <v>36</v>
      </c>
      <c r="N5" s="6">
        <v>80</v>
      </c>
      <c r="O5" s="15">
        <v>30</v>
      </c>
      <c r="P5" s="15">
        <v>15</v>
      </c>
      <c r="Q5" s="15">
        <v>40</v>
      </c>
      <c r="R5" s="15">
        <v>100</v>
      </c>
      <c r="S5" s="15">
        <v>15</v>
      </c>
      <c r="T5" s="15">
        <v>20</v>
      </c>
      <c r="U5" s="10">
        <v>300</v>
      </c>
    </row>
    <row r="6" spans="1:21" x14ac:dyDescent="0.25">
      <c r="A6" s="13" t="s">
        <v>38</v>
      </c>
      <c r="B6" s="6">
        <v>60000</v>
      </c>
      <c r="C6" s="12">
        <v>10000.000000000002</v>
      </c>
      <c r="F6" s="13" t="s">
        <v>38</v>
      </c>
      <c r="G6" s="6">
        <v>35500</v>
      </c>
      <c r="H6" s="12">
        <v>60000</v>
      </c>
      <c r="J6" s="13" t="s">
        <v>38</v>
      </c>
      <c r="K6" s="10">
        <v>300</v>
      </c>
      <c r="M6" s="13" t="s">
        <v>37</v>
      </c>
      <c r="N6" s="6">
        <v>90</v>
      </c>
      <c r="O6" s="15">
        <v>30</v>
      </c>
      <c r="P6" s="15">
        <v>15</v>
      </c>
      <c r="Q6" s="15">
        <v>40</v>
      </c>
      <c r="R6" s="15">
        <v>100</v>
      </c>
      <c r="S6" s="15">
        <v>15</v>
      </c>
      <c r="T6" s="15">
        <v>20</v>
      </c>
      <c r="U6" s="10">
        <v>310</v>
      </c>
    </row>
    <row r="7" spans="1:21" x14ac:dyDescent="0.25">
      <c r="A7" s="13" t="s">
        <v>39</v>
      </c>
      <c r="B7" s="6">
        <v>54999.999999999993</v>
      </c>
      <c r="C7" s="12">
        <v>40000.000000000007</v>
      </c>
      <c r="F7" s="13" t="s">
        <v>39</v>
      </c>
      <c r="G7" s="6">
        <v>29000</v>
      </c>
      <c r="H7" s="12">
        <v>54999.999999999993</v>
      </c>
      <c r="J7" s="13" t="s">
        <v>39</v>
      </c>
      <c r="K7" s="10">
        <v>700</v>
      </c>
      <c r="M7" s="13" t="s">
        <v>38</v>
      </c>
      <c r="N7" s="6">
        <v>45</v>
      </c>
      <c r="O7" s="15">
        <v>43</v>
      </c>
      <c r="P7" s="15">
        <v>43</v>
      </c>
      <c r="Q7" s="15">
        <v>43</v>
      </c>
      <c r="R7" s="15">
        <v>43</v>
      </c>
      <c r="S7" s="15">
        <v>40</v>
      </c>
      <c r="T7" s="15">
        <v>43</v>
      </c>
      <c r="U7" s="10">
        <v>300</v>
      </c>
    </row>
    <row r="8" spans="1:21" x14ac:dyDescent="0.25">
      <c r="A8" s="13" t="s">
        <v>40</v>
      </c>
      <c r="B8" s="6">
        <v>80000.000000000015</v>
      </c>
      <c r="C8" s="12">
        <v>20000.000000000004</v>
      </c>
      <c r="F8" s="13" t="s">
        <v>40</v>
      </c>
      <c r="G8" s="6">
        <v>128000</v>
      </c>
      <c r="H8" s="12">
        <v>80000.000000000015</v>
      </c>
      <c r="J8" s="13" t="s">
        <v>40</v>
      </c>
      <c r="K8" s="10">
        <v>650</v>
      </c>
      <c r="M8" s="13" t="s">
        <v>39</v>
      </c>
      <c r="N8" s="6">
        <v>100</v>
      </c>
      <c r="O8" s="15">
        <v>100</v>
      </c>
      <c r="P8" s="15">
        <v>100</v>
      </c>
      <c r="Q8" s="15">
        <v>100</v>
      </c>
      <c r="R8" s="15">
        <v>100</v>
      </c>
      <c r="S8" s="15">
        <v>100</v>
      </c>
      <c r="T8" s="15">
        <v>100</v>
      </c>
      <c r="U8" s="10">
        <v>700</v>
      </c>
    </row>
    <row r="9" spans="1:21" x14ac:dyDescent="0.25">
      <c r="A9" s="13" t="s">
        <v>26</v>
      </c>
      <c r="B9" s="6">
        <v>100000.00000000001</v>
      </c>
      <c r="C9" s="12">
        <v>5999.9999999999991</v>
      </c>
      <c r="F9" s="13" t="s">
        <v>26</v>
      </c>
      <c r="G9" s="6">
        <v>139214</v>
      </c>
      <c r="H9" s="12">
        <v>100000.00000000001</v>
      </c>
      <c r="J9" s="13" t="s">
        <v>26</v>
      </c>
      <c r="K9" s="10">
        <v>1600</v>
      </c>
      <c r="M9" s="13" t="s">
        <v>40</v>
      </c>
      <c r="N9" s="6">
        <v>90</v>
      </c>
      <c r="O9" s="15">
        <v>80</v>
      </c>
      <c r="P9" s="15">
        <v>90</v>
      </c>
      <c r="Q9" s="15">
        <v>110</v>
      </c>
      <c r="R9" s="15">
        <v>90</v>
      </c>
      <c r="S9" s="15">
        <v>100</v>
      </c>
      <c r="T9" s="15">
        <v>90</v>
      </c>
      <c r="U9" s="10">
        <v>650</v>
      </c>
    </row>
    <row r="10" spans="1:21" x14ac:dyDescent="0.25">
      <c r="A10" s="13" t="s">
        <v>27</v>
      </c>
      <c r="B10" s="6">
        <v>129940.69999999998</v>
      </c>
      <c r="C10" s="12">
        <v>5000.0000000000009</v>
      </c>
      <c r="F10" s="13" t="s">
        <v>27</v>
      </c>
      <c r="G10" s="6">
        <v>172000</v>
      </c>
      <c r="H10" s="12">
        <v>129940.69999999998</v>
      </c>
      <c r="J10" s="13" t="s">
        <v>27</v>
      </c>
      <c r="K10" s="10">
        <v>1800</v>
      </c>
      <c r="M10" s="13" t="s">
        <v>26</v>
      </c>
      <c r="N10" s="6">
        <v>228</v>
      </c>
      <c r="O10" s="15">
        <v>220</v>
      </c>
      <c r="P10" s="15">
        <v>228</v>
      </c>
      <c r="Q10" s="15">
        <v>238</v>
      </c>
      <c r="R10" s="15">
        <v>228</v>
      </c>
      <c r="S10" s="15">
        <v>230</v>
      </c>
      <c r="T10" s="15">
        <v>228</v>
      </c>
      <c r="U10" s="10">
        <v>1600</v>
      </c>
    </row>
    <row r="11" spans="1:21" x14ac:dyDescent="0.25">
      <c r="A11" s="13" t="s">
        <v>28</v>
      </c>
      <c r="B11" s="6">
        <v>130000.00000000003</v>
      </c>
      <c r="C11" s="12">
        <v>5000.0000000000009</v>
      </c>
      <c r="F11" s="13" t="s">
        <v>28</v>
      </c>
      <c r="G11" s="6">
        <v>172500</v>
      </c>
      <c r="H11" s="12">
        <v>130000.00000000003</v>
      </c>
      <c r="J11" s="13" t="s">
        <v>28</v>
      </c>
      <c r="K11" s="10">
        <v>1700</v>
      </c>
      <c r="M11" s="13" t="s">
        <v>27</v>
      </c>
      <c r="N11" s="6">
        <v>250</v>
      </c>
      <c r="O11" s="15">
        <v>240</v>
      </c>
      <c r="P11" s="15">
        <v>270</v>
      </c>
      <c r="Q11" s="15">
        <v>259</v>
      </c>
      <c r="R11" s="15">
        <v>260</v>
      </c>
      <c r="S11" s="15">
        <v>260</v>
      </c>
      <c r="T11" s="15">
        <v>261</v>
      </c>
      <c r="U11" s="10">
        <v>1800</v>
      </c>
    </row>
    <row r="12" spans="1:21" x14ac:dyDescent="0.25">
      <c r="A12" s="13" t="s">
        <v>41</v>
      </c>
      <c r="B12" s="6">
        <v>125000</v>
      </c>
      <c r="C12" s="12">
        <v>2000.0000000000002</v>
      </c>
      <c r="F12" s="13" t="s">
        <v>41</v>
      </c>
      <c r="G12" s="6">
        <v>166000</v>
      </c>
      <c r="H12" s="12">
        <v>125000</v>
      </c>
      <c r="J12" s="13" t="s">
        <v>41</v>
      </c>
      <c r="K12" s="10">
        <v>2000</v>
      </c>
      <c r="M12" s="13" t="s">
        <v>28</v>
      </c>
      <c r="N12" s="6">
        <v>242</v>
      </c>
      <c r="O12" s="15">
        <v>250</v>
      </c>
      <c r="P12" s="15">
        <v>242</v>
      </c>
      <c r="Q12" s="15">
        <v>242</v>
      </c>
      <c r="R12" s="15">
        <v>242</v>
      </c>
      <c r="S12" s="15">
        <v>240</v>
      </c>
      <c r="T12" s="15">
        <v>242</v>
      </c>
      <c r="U12" s="10">
        <v>1700</v>
      </c>
    </row>
    <row r="13" spans="1:21" x14ac:dyDescent="0.25">
      <c r="A13" s="11" t="s">
        <v>24</v>
      </c>
      <c r="B13" s="28">
        <v>754940.7</v>
      </c>
      <c r="C13" s="29">
        <v>118000.00000000001</v>
      </c>
      <c r="F13" s="11" t="s">
        <v>24</v>
      </c>
      <c r="G13" s="28">
        <v>891111</v>
      </c>
      <c r="H13" s="29">
        <v>754940.7</v>
      </c>
      <c r="J13" s="11" t="s">
        <v>24</v>
      </c>
      <c r="K13" s="31">
        <v>9360</v>
      </c>
      <c r="M13" s="13" t="s">
        <v>41</v>
      </c>
      <c r="N13" s="6">
        <v>285</v>
      </c>
      <c r="O13" s="15">
        <v>275</v>
      </c>
      <c r="P13" s="15">
        <v>285</v>
      </c>
      <c r="Q13" s="15">
        <v>290</v>
      </c>
      <c r="R13" s="15">
        <v>310</v>
      </c>
      <c r="S13" s="15">
        <v>270</v>
      </c>
      <c r="T13" s="15">
        <v>285</v>
      </c>
      <c r="U13" s="10">
        <v>2000</v>
      </c>
    </row>
    <row r="14" spans="1:21" x14ac:dyDescent="0.25">
      <c r="B14" s="21">
        <f>GETPIVOTDATA("Sum of Sales",$A$3)</f>
        <v>754940.7</v>
      </c>
      <c r="C14">
        <f>GETPIVOTDATA("Sum of Target Sales",$A$3)</f>
        <v>118000.00000000001</v>
      </c>
      <c r="G14" s="21">
        <f>GETPIVOTDATA("Sum of Profit",$F$3)</f>
        <v>891111</v>
      </c>
      <c r="M14" s="11" t="s">
        <v>24</v>
      </c>
      <c r="N14" s="28">
        <v>1410</v>
      </c>
      <c r="O14" s="32">
        <v>1268</v>
      </c>
      <c r="P14" s="32">
        <v>1288</v>
      </c>
      <c r="Q14" s="32">
        <v>1362</v>
      </c>
      <c r="R14" s="32">
        <v>1473</v>
      </c>
      <c r="S14" s="32">
        <v>1270</v>
      </c>
      <c r="T14" s="32">
        <v>1289</v>
      </c>
      <c r="U14" s="31">
        <v>9360</v>
      </c>
    </row>
    <row r="19" spans="1:11" x14ac:dyDescent="0.25">
      <c r="A19" s="9" t="s">
        <v>20</v>
      </c>
      <c r="B19" s="10" t="s">
        <v>34</v>
      </c>
      <c r="F19" s="9" t="s">
        <v>20</v>
      </c>
      <c r="G19" s="10" t="s">
        <v>33</v>
      </c>
      <c r="J19" s="9" t="s">
        <v>20</v>
      </c>
      <c r="K19" s="10" t="s">
        <v>35</v>
      </c>
    </row>
    <row r="20" spans="1:11" x14ac:dyDescent="0.25">
      <c r="A20" s="13" t="s">
        <v>36</v>
      </c>
      <c r="B20" s="10">
        <v>0.96</v>
      </c>
      <c r="F20" s="13" t="s">
        <v>36</v>
      </c>
      <c r="G20" s="23">
        <v>0.95959595959595956</v>
      </c>
      <c r="J20" s="13" t="s">
        <v>36</v>
      </c>
      <c r="K20" s="25">
        <v>0.93</v>
      </c>
    </row>
    <row r="21" spans="1:11" x14ac:dyDescent="0.25">
      <c r="A21" s="13" t="s">
        <v>37</v>
      </c>
      <c r="B21" s="10">
        <v>0.99</v>
      </c>
      <c r="F21" s="13" t="s">
        <v>37</v>
      </c>
      <c r="G21" s="23">
        <v>1</v>
      </c>
      <c r="J21" s="13" t="s">
        <v>37</v>
      </c>
      <c r="K21" s="25">
        <v>0.95</v>
      </c>
    </row>
    <row r="22" spans="1:11" x14ac:dyDescent="0.25">
      <c r="A22" s="13" t="s">
        <v>38</v>
      </c>
      <c r="B22" s="10">
        <v>0.9</v>
      </c>
      <c r="F22" s="13" t="s">
        <v>38</v>
      </c>
      <c r="G22" s="23">
        <v>1</v>
      </c>
      <c r="J22" s="13" t="s">
        <v>38</v>
      </c>
      <c r="K22" s="25">
        <v>0.97</v>
      </c>
    </row>
    <row r="23" spans="1:11" x14ac:dyDescent="0.25">
      <c r="A23" s="13" t="s">
        <v>39</v>
      </c>
      <c r="B23" s="25">
        <v>0.98</v>
      </c>
      <c r="F23" s="13" t="s">
        <v>39</v>
      </c>
      <c r="G23" s="23">
        <v>1</v>
      </c>
      <c r="J23" s="13" t="s">
        <v>39</v>
      </c>
      <c r="K23" s="25">
        <v>0.95</v>
      </c>
    </row>
    <row r="24" spans="1:11" x14ac:dyDescent="0.25">
      <c r="A24" s="13" t="s">
        <v>40</v>
      </c>
      <c r="B24" s="10">
        <v>0.93</v>
      </c>
      <c r="F24" s="13" t="s">
        <v>40</v>
      </c>
      <c r="G24" s="23">
        <v>1</v>
      </c>
      <c r="J24" s="13" t="s">
        <v>40</v>
      </c>
      <c r="K24" s="25">
        <v>0.99</v>
      </c>
    </row>
    <row r="25" spans="1:11" x14ac:dyDescent="0.25">
      <c r="A25" s="13" t="s">
        <v>26</v>
      </c>
      <c r="B25" s="10">
        <v>0.97</v>
      </c>
      <c r="F25" s="13" t="s">
        <v>26</v>
      </c>
      <c r="G25" s="23">
        <v>0.98989898989898994</v>
      </c>
      <c r="J25" s="13" t="s">
        <v>26</v>
      </c>
      <c r="K25" s="25">
        <v>0.93</v>
      </c>
    </row>
    <row r="26" spans="1:11" x14ac:dyDescent="0.25">
      <c r="A26" s="13" t="s">
        <v>27</v>
      </c>
      <c r="B26" s="10">
        <v>0.98</v>
      </c>
      <c r="F26" s="13" t="s">
        <v>27</v>
      </c>
      <c r="G26" s="23">
        <v>0.98989898989898994</v>
      </c>
      <c r="J26" s="13" t="s">
        <v>27</v>
      </c>
      <c r="K26" s="25">
        <v>0.98</v>
      </c>
    </row>
    <row r="27" spans="1:11" x14ac:dyDescent="0.25">
      <c r="A27" s="13" t="s">
        <v>28</v>
      </c>
      <c r="B27" s="10">
        <v>0.93</v>
      </c>
      <c r="F27" s="13" t="s">
        <v>28</v>
      </c>
      <c r="G27" s="23">
        <v>0.92929292929292939</v>
      </c>
      <c r="J27" s="13" t="s">
        <v>28</v>
      </c>
      <c r="K27" s="25">
        <v>0.99</v>
      </c>
    </row>
    <row r="28" spans="1:11" x14ac:dyDescent="0.25">
      <c r="A28" s="13" t="s">
        <v>41</v>
      </c>
      <c r="B28" s="10">
        <v>0.99</v>
      </c>
      <c r="F28" s="13" t="s">
        <v>41</v>
      </c>
      <c r="G28" s="23">
        <v>0.97979797979797978</v>
      </c>
      <c r="J28" s="13" t="s">
        <v>41</v>
      </c>
      <c r="K28" s="25">
        <v>0.96</v>
      </c>
    </row>
    <row r="29" spans="1:11" x14ac:dyDescent="0.25">
      <c r="A29" s="11" t="s">
        <v>24</v>
      </c>
      <c r="B29" s="31">
        <v>0.99</v>
      </c>
      <c r="F29" s="11" t="s">
        <v>24</v>
      </c>
      <c r="G29" s="24">
        <v>1</v>
      </c>
      <c r="J29" s="11" t="s">
        <v>24</v>
      </c>
      <c r="K29" s="26">
        <v>0.99</v>
      </c>
    </row>
    <row r="30" spans="1:11" x14ac:dyDescent="0.25">
      <c r="B30" s="16">
        <f>GETPIVOTDATA("Sales Completion Rate",$A$19)</f>
        <v>0.99</v>
      </c>
      <c r="G30" s="16">
        <f>GETPIVOTDATA("Profit Completion Rate",$F$19)</f>
        <v>1</v>
      </c>
      <c r="K30" s="16">
        <f>GETPIVOTDATA("Customer Completion Rate",$J$19)</f>
        <v>0.99</v>
      </c>
    </row>
    <row r="31" spans="1:11" x14ac:dyDescent="0.25">
      <c r="B31" s="16"/>
    </row>
    <row r="32" spans="1:11" x14ac:dyDescent="0.25">
      <c r="B32" s="16"/>
    </row>
    <row r="33" spans="1:11" x14ac:dyDescent="0.25">
      <c r="A33" s="9" t="s">
        <v>20</v>
      </c>
      <c r="B33" s="10" t="s">
        <v>23</v>
      </c>
      <c r="F33" s="9" t="s">
        <v>20</v>
      </c>
      <c r="G33" s="6" t="s">
        <v>22</v>
      </c>
      <c r="H33" s="12" t="s">
        <v>30</v>
      </c>
      <c r="J33" s="9" t="s">
        <v>20</v>
      </c>
      <c r="K33" s="10" t="s">
        <v>21</v>
      </c>
    </row>
    <row r="34" spans="1:11" x14ac:dyDescent="0.25">
      <c r="A34" s="13" t="s">
        <v>10</v>
      </c>
      <c r="B34" s="10">
        <v>107134.38571428573</v>
      </c>
      <c r="F34" s="13" t="s">
        <v>10</v>
      </c>
      <c r="G34" s="6">
        <v>126081</v>
      </c>
      <c r="H34" s="12">
        <v>7.6</v>
      </c>
      <c r="J34" s="13" t="s">
        <v>10</v>
      </c>
      <c r="K34" s="10">
        <v>1410</v>
      </c>
    </row>
    <row r="35" spans="1:11" x14ac:dyDescent="0.25">
      <c r="A35" s="14" t="s">
        <v>12</v>
      </c>
      <c r="B35" s="30">
        <v>115634.38571428573</v>
      </c>
      <c r="F35" s="14" t="s">
        <v>12</v>
      </c>
      <c r="G35" s="33">
        <v>129875</v>
      </c>
      <c r="H35" s="34">
        <v>7.9500000000000011</v>
      </c>
      <c r="J35" s="14" t="s">
        <v>12</v>
      </c>
      <c r="K35" s="30">
        <v>1268</v>
      </c>
    </row>
    <row r="36" spans="1:11" x14ac:dyDescent="0.25">
      <c r="A36" s="14" t="s">
        <v>13</v>
      </c>
      <c r="B36" s="30">
        <v>100134.38571428572</v>
      </c>
      <c r="F36" s="14" t="s">
        <v>13</v>
      </c>
      <c r="G36" s="33">
        <v>126793</v>
      </c>
      <c r="H36" s="34">
        <v>7.67</v>
      </c>
      <c r="J36" s="14" t="s">
        <v>13</v>
      </c>
      <c r="K36" s="30">
        <v>1288</v>
      </c>
    </row>
    <row r="37" spans="1:11" x14ac:dyDescent="0.25">
      <c r="A37" s="14" t="s">
        <v>14</v>
      </c>
      <c r="B37" s="30">
        <v>102134.38571428573</v>
      </c>
      <c r="F37" s="14" t="s">
        <v>14</v>
      </c>
      <c r="G37" s="33">
        <v>128833</v>
      </c>
      <c r="H37" s="34">
        <v>7.7399999999999993</v>
      </c>
      <c r="J37" s="14" t="s">
        <v>14</v>
      </c>
      <c r="K37" s="30">
        <v>1362</v>
      </c>
    </row>
    <row r="38" spans="1:11" x14ac:dyDescent="0.25">
      <c r="A38" s="14" t="s">
        <v>15</v>
      </c>
      <c r="B38" s="30">
        <v>109134.38571428573</v>
      </c>
      <c r="F38" s="14" t="s">
        <v>15</v>
      </c>
      <c r="G38" s="33">
        <v>125980</v>
      </c>
      <c r="H38" s="34">
        <v>7.6099999999999985</v>
      </c>
      <c r="J38" s="14" t="s">
        <v>15</v>
      </c>
      <c r="K38" s="30">
        <v>1473</v>
      </c>
    </row>
    <row r="39" spans="1:11" x14ac:dyDescent="0.25">
      <c r="A39" s="14" t="s">
        <v>16</v>
      </c>
      <c r="B39" s="30">
        <v>103634.38571428573</v>
      </c>
      <c r="F39" s="14" t="s">
        <v>16</v>
      </c>
      <c r="G39" s="33">
        <v>126209</v>
      </c>
      <c r="H39" s="34">
        <v>7.94</v>
      </c>
      <c r="J39" s="14" t="s">
        <v>16</v>
      </c>
      <c r="K39" s="30">
        <v>1270</v>
      </c>
    </row>
    <row r="40" spans="1:11" x14ac:dyDescent="0.25">
      <c r="A40" s="14" t="s">
        <v>17</v>
      </c>
      <c r="B40" s="30">
        <v>117134.38571428573</v>
      </c>
      <c r="C40" s="9" t="s">
        <v>20</v>
      </c>
      <c r="D40" s="10" t="s">
        <v>29</v>
      </c>
      <c r="F40" s="14" t="s">
        <v>17</v>
      </c>
      <c r="G40" s="33">
        <v>127340</v>
      </c>
      <c r="H40" s="34">
        <v>7.35</v>
      </c>
      <c r="J40" s="14" t="s">
        <v>17</v>
      </c>
      <c r="K40" s="30">
        <v>1289</v>
      </c>
    </row>
    <row r="41" spans="1:11" x14ac:dyDescent="0.25">
      <c r="A41" s="11" t="s">
        <v>24</v>
      </c>
      <c r="B41" s="31">
        <v>754940.70000000019</v>
      </c>
      <c r="C41" s="13" t="s">
        <v>10</v>
      </c>
      <c r="D41" s="10">
        <v>7.71</v>
      </c>
      <c r="F41" s="11" t="s">
        <v>24</v>
      </c>
      <c r="G41" s="28">
        <v>891111</v>
      </c>
      <c r="H41" s="29">
        <v>53.859999999999992</v>
      </c>
      <c r="J41" s="11" t="s">
        <v>24</v>
      </c>
      <c r="K41" s="31">
        <v>9360</v>
      </c>
    </row>
    <row r="42" spans="1:11" x14ac:dyDescent="0.25">
      <c r="C42" s="14" t="s">
        <v>12</v>
      </c>
      <c r="D42" s="30">
        <v>7.5100000000000007</v>
      </c>
    </row>
    <row r="43" spans="1:11" x14ac:dyDescent="0.25">
      <c r="C43" s="14" t="s">
        <v>13</v>
      </c>
      <c r="D43" s="30">
        <v>7.98</v>
      </c>
      <c r="F43" s="9" t="s">
        <v>20</v>
      </c>
      <c r="G43" s="10" t="s">
        <v>30</v>
      </c>
      <c r="J43" s="9" t="s">
        <v>20</v>
      </c>
      <c r="K43" s="10" t="s">
        <v>31</v>
      </c>
    </row>
    <row r="44" spans="1:11" x14ac:dyDescent="0.25">
      <c r="A44" s="9" t="s">
        <v>20</v>
      </c>
      <c r="B44" s="10" t="s">
        <v>25</v>
      </c>
      <c r="C44" s="14" t="s">
        <v>14</v>
      </c>
      <c r="D44" s="30">
        <v>7.4700000000000006</v>
      </c>
      <c r="F44" s="13" t="s">
        <v>10</v>
      </c>
      <c r="G44" s="10">
        <v>7.6</v>
      </c>
      <c r="J44" s="13" t="s">
        <v>10</v>
      </c>
      <c r="K44" s="10">
        <v>7.5</v>
      </c>
    </row>
    <row r="45" spans="1:11" x14ac:dyDescent="0.25">
      <c r="A45" s="13" t="s">
        <v>10</v>
      </c>
      <c r="B45" s="10">
        <v>16857.142857142859</v>
      </c>
      <c r="C45" s="14" t="s">
        <v>15</v>
      </c>
      <c r="D45" s="30">
        <v>7.9399999999999995</v>
      </c>
      <c r="F45" s="14" t="s">
        <v>12</v>
      </c>
      <c r="G45" s="30">
        <v>7.9500000000000011</v>
      </c>
      <c r="J45" s="14" t="s">
        <v>12</v>
      </c>
      <c r="K45" s="30">
        <v>7.87</v>
      </c>
    </row>
    <row r="46" spans="1:11" x14ac:dyDescent="0.25">
      <c r="A46" s="14" t="s">
        <v>12</v>
      </c>
      <c r="B46" s="30">
        <v>16857.142857142859</v>
      </c>
      <c r="C46" s="14" t="s">
        <v>16</v>
      </c>
      <c r="D46" s="30">
        <v>7.52</v>
      </c>
      <c r="F46" s="14" t="s">
        <v>13</v>
      </c>
      <c r="G46" s="30">
        <v>7.67</v>
      </c>
      <c r="J46" s="14" t="s">
        <v>13</v>
      </c>
      <c r="K46" s="30">
        <v>7.84</v>
      </c>
    </row>
    <row r="47" spans="1:11" x14ac:dyDescent="0.25">
      <c r="A47" s="14" t="s">
        <v>13</v>
      </c>
      <c r="B47" s="30">
        <v>16857.142857142859</v>
      </c>
      <c r="C47" s="14" t="s">
        <v>17</v>
      </c>
      <c r="D47" s="30">
        <v>7.7700000000000005</v>
      </c>
      <c r="F47" s="14" t="s">
        <v>14</v>
      </c>
      <c r="G47" s="30">
        <v>7.7399999999999993</v>
      </c>
      <c r="J47" s="14" t="s">
        <v>14</v>
      </c>
      <c r="K47" s="30">
        <v>7.6300000000000008</v>
      </c>
    </row>
    <row r="48" spans="1:11" x14ac:dyDescent="0.25">
      <c r="A48" s="14" t="s">
        <v>14</v>
      </c>
      <c r="B48" s="30">
        <v>16857.142857142859</v>
      </c>
      <c r="C48" s="11" t="s">
        <v>24</v>
      </c>
      <c r="D48" s="31">
        <v>53.9</v>
      </c>
      <c r="F48" s="14" t="s">
        <v>15</v>
      </c>
      <c r="G48" s="30">
        <v>7.6099999999999985</v>
      </c>
      <c r="J48" s="14" t="s">
        <v>15</v>
      </c>
      <c r="K48" s="30">
        <v>7.6099999999999994</v>
      </c>
    </row>
    <row r="49" spans="1:11" x14ac:dyDescent="0.25">
      <c r="A49" s="14" t="s">
        <v>15</v>
      </c>
      <c r="B49" s="30">
        <v>16857.142857142859</v>
      </c>
      <c r="F49" s="14" t="s">
        <v>16</v>
      </c>
      <c r="G49" s="30">
        <v>7.94</v>
      </c>
      <c r="J49" s="14" t="s">
        <v>16</v>
      </c>
      <c r="K49" s="30">
        <v>7.36</v>
      </c>
    </row>
    <row r="50" spans="1:11" x14ac:dyDescent="0.25">
      <c r="A50" s="14" t="s">
        <v>16</v>
      </c>
      <c r="B50" s="30">
        <v>16857.142857142859</v>
      </c>
      <c r="F50" s="14" t="s">
        <v>17</v>
      </c>
      <c r="G50" s="30">
        <v>7.35</v>
      </c>
      <c r="J50" s="14" t="s">
        <v>17</v>
      </c>
      <c r="K50" s="30">
        <v>7.41</v>
      </c>
    </row>
    <row r="51" spans="1:11" x14ac:dyDescent="0.25">
      <c r="A51" s="14" t="s">
        <v>17</v>
      </c>
      <c r="B51" s="30">
        <v>16857.142857142859</v>
      </c>
      <c r="F51" s="11" t="s">
        <v>24</v>
      </c>
      <c r="G51" s="31">
        <v>53.859999999999992</v>
      </c>
      <c r="J51" s="11" t="s">
        <v>24</v>
      </c>
      <c r="K51" s="31">
        <v>53.22</v>
      </c>
    </row>
    <row r="52" spans="1:11" x14ac:dyDescent="0.25">
      <c r="A52" s="11" t="s">
        <v>24</v>
      </c>
      <c r="B52" s="31">
        <v>118000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F2FC6-57C0-471F-BA8C-36EF3A7AFD21}">
  <dimension ref="E6:K6"/>
  <sheetViews>
    <sheetView showGridLines="0" tabSelected="1" zoomScale="55" zoomScaleNormal="55" workbookViewId="0">
      <selection activeCell="S1" sqref="S1"/>
    </sheetView>
  </sheetViews>
  <sheetFormatPr defaultRowHeight="15.75" x14ac:dyDescent="0.25"/>
  <cols>
    <col min="1" max="4" width="9" style="20"/>
    <col min="5" max="5" width="21.125" style="20" customWidth="1"/>
    <col min="6" max="9" width="9" style="20"/>
    <col min="10" max="11" width="9" style="20" customWidth="1"/>
    <col min="12" max="16384" width="9" style="20"/>
  </cols>
  <sheetData>
    <row r="6" spans="5:11" ht="26.25" x14ac:dyDescent="0.4">
      <c r="E6" s="22"/>
      <c r="G6" s="22"/>
      <c r="K6" s="27"/>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2986-819D-48DD-813A-C1AF7467AC09}">
  <dimension ref="A1:L64"/>
  <sheetViews>
    <sheetView topLeftCell="A2" workbookViewId="0">
      <selection activeCell="G18" sqref="G18"/>
    </sheetView>
  </sheetViews>
  <sheetFormatPr defaultColWidth="11.25" defaultRowHeight="15" customHeight="1" x14ac:dyDescent="0.25"/>
  <cols>
    <col min="1" max="1" width="8.5" customWidth="1"/>
    <col min="2" max="2" width="10.25" customWidth="1"/>
    <col min="3" max="3" width="8.5" customWidth="1"/>
    <col min="4" max="4" width="9.875" customWidth="1"/>
    <col min="5" max="5" width="12.75" customWidth="1"/>
    <col min="6" max="6" width="11.75" customWidth="1"/>
    <col min="7" max="7" width="9.75" customWidth="1"/>
    <col min="8" max="8" width="19.5" style="19" customWidth="1"/>
    <col min="9" max="9" width="20.125" style="19" customWidth="1"/>
    <col min="10" max="10" width="23.5" style="19" customWidth="1"/>
    <col min="11" max="26" width="8.5" customWidth="1"/>
  </cols>
  <sheetData>
    <row r="1" spans="1:10" x14ac:dyDescent="0.25">
      <c r="A1" s="1" t="s">
        <v>0</v>
      </c>
      <c r="B1" s="1" t="s">
        <v>1</v>
      </c>
      <c r="C1" s="1" t="s">
        <v>2</v>
      </c>
      <c r="D1" s="1" t="s">
        <v>3</v>
      </c>
      <c r="E1" s="1" t="s">
        <v>4</v>
      </c>
      <c r="F1" s="1" t="s">
        <v>5</v>
      </c>
      <c r="G1" s="1" t="s">
        <v>6</v>
      </c>
      <c r="H1" s="17" t="s">
        <v>7</v>
      </c>
      <c r="I1" s="17" t="s">
        <v>8</v>
      </c>
      <c r="J1" s="17" t="s">
        <v>9</v>
      </c>
    </row>
    <row r="2" spans="1:10" x14ac:dyDescent="0.25">
      <c r="A2" s="2">
        <v>44927</v>
      </c>
      <c r="B2" s="1" t="s">
        <v>10</v>
      </c>
      <c r="C2" s="3">
        <v>5000</v>
      </c>
      <c r="D2" s="3">
        <v>2581</v>
      </c>
      <c r="E2" s="3">
        <v>2857.1428571428573</v>
      </c>
      <c r="F2" s="1">
        <v>80</v>
      </c>
      <c r="G2" s="3" t="s">
        <v>11</v>
      </c>
      <c r="H2" s="18">
        <v>0.89</v>
      </c>
      <c r="I2" s="18">
        <v>0.85</v>
      </c>
      <c r="J2" s="18">
        <v>0.72</v>
      </c>
    </row>
    <row r="3" spans="1:10" x14ac:dyDescent="0.25">
      <c r="A3" s="2">
        <v>44927</v>
      </c>
      <c r="B3" s="1" t="s">
        <v>12</v>
      </c>
      <c r="C3" s="3">
        <v>3500</v>
      </c>
      <c r="D3" s="3">
        <v>3944</v>
      </c>
      <c r="E3" s="3">
        <v>2857.1428571428573</v>
      </c>
      <c r="F3" s="1">
        <v>30</v>
      </c>
      <c r="G3" s="3" t="s">
        <v>11</v>
      </c>
      <c r="H3" s="18">
        <v>0.94</v>
      </c>
      <c r="I3" s="18">
        <v>0.95</v>
      </c>
      <c r="J3" s="18">
        <v>0.86</v>
      </c>
    </row>
    <row r="4" spans="1:10" x14ac:dyDescent="0.25">
      <c r="A4" s="2">
        <v>44927</v>
      </c>
      <c r="B4" s="1" t="s">
        <v>13</v>
      </c>
      <c r="C4" s="3">
        <v>1500</v>
      </c>
      <c r="D4" s="1">
        <v>3293</v>
      </c>
      <c r="E4" s="3">
        <v>2857.1428571428573</v>
      </c>
      <c r="F4" s="1">
        <v>15</v>
      </c>
      <c r="G4" s="3" t="s">
        <v>11</v>
      </c>
      <c r="H4" s="18">
        <v>0.82</v>
      </c>
      <c r="I4" s="18">
        <v>0.8</v>
      </c>
      <c r="J4" s="18">
        <v>0.76</v>
      </c>
    </row>
    <row r="5" spans="1:10" x14ac:dyDescent="0.25">
      <c r="A5" s="2">
        <v>44927</v>
      </c>
      <c r="B5" s="1" t="s">
        <v>14</v>
      </c>
      <c r="C5" s="3">
        <v>1500</v>
      </c>
      <c r="D5" s="1">
        <v>2019</v>
      </c>
      <c r="E5" s="3">
        <v>2857.1428571428573</v>
      </c>
      <c r="F5" s="1">
        <v>40</v>
      </c>
      <c r="G5" s="3" t="s">
        <v>11</v>
      </c>
      <c r="H5" s="18">
        <v>0.79</v>
      </c>
      <c r="I5" s="18">
        <v>0.79</v>
      </c>
      <c r="J5" s="18">
        <v>0.79</v>
      </c>
    </row>
    <row r="6" spans="1:10" x14ac:dyDescent="0.25">
      <c r="A6" s="2">
        <v>44927</v>
      </c>
      <c r="B6" s="1" t="s">
        <v>15</v>
      </c>
      <c r="C6" s="3">
        <v>6000</v>
      </c>
      <c r="D6" s="1">
        <v>2980</v>
      </c>
      <c r="E6" s="3">
        <v>2857.1428571428573</v>
      </c>
      <c r="F6" s="1">
        <v>100</v>
      </c>
      <c r="G6" s="3" t="s">
        <v>11</v>
      </c>
      <c r="H6" s="18">
        <v>0.96</v>
      </c>
      <c r="I6" s="18">
        <v>0.79</v>
      </c>
      <c r="J6" s="18">
        <v>0.7</v>
      </c>
    </row>
    <row r="7" spans="1:10" x14ac:dyDescent="0.25">
      <c r="A7" s="2">
        <v>44927</v>
      </c>
      <c r="B7" s="1" t="s">
        <v>16</v>
      </c>
      <c r="C7" s="3">
        <v>2500</v>
      </c>
      <c r="D7" s="1">
        <v>2209</v>
      </c>
      <c r="E7" s="3">
        <v>2857.1428571428573</v>
      </c>
      <c r="F7" s="1">
        <v>15</v>
      </c>
      <c r="G7" s="3" t="s">
        <v>11</v>
      </c>
      <c r="H7" s="18">
        <v>0.79</v>
      </c>
      <c r="I7" s="18">
        <v>0.79</v>
      </c>
      <c r="J7" s="18">
        <v>0.77</v>
      </c>
    </row>
    <row r="8" spans="1:10" x14ac:dyDescent="0.25">
      <c r="A8" s="2">
        <v>44927</v>
      </c>
      <c r="B8" s="1" t="s">
        <v>17</v>
      </c>
      <c r="C8" s="3">
        <v>10000</v>
      </c>
      <c r="D8" s="1">
        <v>2440</v>
      </c>
      <c r="E8" s="3">
        <v>2857.1428571428573</v>
      </c>
      <c r="F8" s="1">
        <v>20</v>
      </c>
      <c r="G8" s="3" t="s">
        <v>11</v>
      </c>
      <c r="H8" s="18">
        <v>0.75</v>
      </c>
      <c r="I8" s="18">
        <v>0.72</v>
      </c>
      <c r="J8" s="18">
        <v>0.93</v>
      </c>
    </row>
    <row r="9" spans="1:10" x14ac:dyDescent="0.25">
      <c r="A9" s="2">
        <v>44958</v>
      </c>
      <c r="B9" s="1" t="s">
        <v>10</v>
      </c>
      <c r="C9" s="3">
        <v>5000</v>
      </c>
      <c r="D9" s="3">
        <v>2000</v>
      </c>
      <c r="E9" s="3">
        <v>1428.5714285714287</v>
      </c>
      <c r="F9" s="1">
        <v>90</v>
      </c>
      <c r="G9" s="3" t="s">
        <v>11</v>
      </c>
      <c r="H9" s="18">
        <v>0.92</v>
      </c>
      <c r="I9" s="18">
        <v>0.99</v>
      </c>
      <c r="J9" s="18">
        <v>0.74</v>
      </c>
    </row>
    <row r="10" spans="1:10" x14ac:dyDescent="0.25">
      <c r="A10" s="2">
        <v>44958</v>
      </c>
      <c r="B10" s="1" t="s">
        <v>12</v>
      </c>
      <c r="C10" s="3">
        <v>15000</v>
      </c>
      <c r="D10" s="3">
        <v>14431</v>
      </c>
      <c r="E10" s="3">
        <v>1428.5714285714287</v>
      </c>
      <c r="F10" s="1">
        <v>30</v>
      </c>
      <c r="G10" s="3" t="s">
        <v>11</v>
      </c>
      <c r="H10" s="18">
        <v>0.7</v>
      </c>
      <c r="I10" s="18">
        <v>0.99</v>
      </c>
      <c r="J10" s="18">
        <v>0.95</v>
      </c>
    </row>
    <row r="11" spans="1:10" x14ac:dyDescent="0.25">
      <c r="A11" s="2">
        <v>44958</v>
      </c>
      <c r="B11" s="1" t="s">
        <v>13</v>
      </c>
      <c r="C11" s="3">
        <v>1500</v>
      </c>
      <c r="D11" s="1">
        <v>3000</v>
      </c>
      <c r="E11" s="3">
        <v>1428.5714285714287</v>
      </c>
      <c r="F11" s="1">
        <v>15</v>
      </c>
      <c r="G11" s="3" t="s">
        <v>11</v>
      </c>
      <c r="H11" s="18">
        <v>0.91</v>
      </c>
      <c r="I11" s="18">
        <v>0.98</v>
      </c>
      <c r="J11" s="18">
        <v>0.89</v>
      </c>
    </row>
    <row r="12" spans="1:10" x14ac:dyDescent="0.25">
      <c r="A12" s="2">
        <v>44958</v>
      </c>
      <c r="B12" s="1" t="s">
        <v>14</v>
      </c>
      <c r="C12" s="3">
        <v>3500</v>
      </c>
      <c r="D12" s="1">
        <v>4000</v>
      </c>
      <c r="E12" s="3">
        <v>1428.5714285714287</v>
      </c>
      <c r="F12" s="1">
        <v>40</v>
      </c>
      <c r="G12" s="3" t="s">
        <v>11</v>
      </c>
      <c r="H12" s="18">
        <v>0.74</v>
      </c>
      <c r="I12" s="18">
        <v>0.85</v>
      </c>
      <c r="J12" s="18">
        <v>0.7</v>
      </c>
    </row>
    <row r="13" spans="1:10" x14ac:dyDescent="0.25">
      <c r="A13" s="2">
        <v>44958</v>
      </c>
      <c r="B13" s="1" t="s">
        <v>15</v>
      </c>
      <c r="C13" s="3">
        <v>6000</v>
      </c>
      <c r="D13" s="1">
        <v>2000</v>
      </c>
      <c r="E13" s="3">
        <v>1428.5714285714287</v>
      </c>
      <c r="F13" s="1">
        <v>100</v>
      </c>
      <c r="G13" s="3" t="s">
        <v>11</v>
      </c>
      <c r="H13" s="18">
        <v>0.9</v>
      </c>
      <c r="I13" s="18">
        <v>0.9</v>
      </c>
      <c r="J13" s="18">
        <v>0.72</v>
      </c>
    </row>
    <row r="14" spans="1:10" x14ac:dyDescent="0.25">
      <c r="A14" s="2">
        <v>44958</v>
      </c>
      <c r="B14" s="1" t="s">
        <v>16</v>
      </c>
      <c r="C14" s="3">
        <v>4000</v>
      </c>
      <c r="D14" s="1">
        <v>2000</v>
      </c>
      <c r="E14" s="3">
        <v>1428.5714285714287</v>
      </c>
      <c r="F14" s="1">
        <v>15</v>
      </c>
      <c r="G14" s="3" t="s">
        <v>11</v>
      </c>
      <c r="H14" s="18">
        <v>0.95</v>
      </c>
      <c r="I14" s="18">
        <v>0.97</v>
      </c>
      <c r="J14" s="18">
        <v>0.81</v>
      </c>
    </row>
    <row r="15" spans="1:10" x14ac:dyDescent="0.25">
      <c r="A15" s="2">
        <v>44958</v>
      </c>
      <c r="B15" s="1" t="s">
        <v>17</v>
      </c>
      <c r="C15" s="3">
        <v>10000</v>
      </c>
      <c r="D15" s="1">
        <v>2000</v>
      </c>
      <c r="E15" s="3">
        <v>1428.5714285714287</v>
      </c>
      <c r="F15" s="1">
        <v>20</v>
      </c>
      <c r="G15" s="3" t="s">
        <v>11</v>
      </c>
      <c r="H15" s="18">
        <v>0.99</v>
      </c>
      <c r="I15" s="18">
        <v>0.79</v>
      </c>
      <c r="J15" s="18">
        <v>0.75</v>
      </c>
    </row>
    <row r="16" spans="1:10" x14ac:dyDescent="0.25">
      <c r="A16" s="2">
        <v>44986</v>
      </c>
      <c r="B16" s="1" t="s">
        <v>10</v>
      </c>
      <c r="C16" s="3">
        <v>8571.4285714285706</v>
      </c>
      <c r="D16" s="3">
        <v>4000</v>
      </c>
      <c r="E16" s="3">
        <v>1428.5714285714287</v>
      </c>
      <c r="F16" s="1">
        <v>45</v>
      </c>
      <c r="G16" s="3" t="s">
        <v>11</v>
      </c>
      <c r="H16" s="18">
        <v>0.86</v>
      </c>
      <c r="I16" s="18">
        <v>0.97</v>
      </c>
      <c r="J16" s="18">
        <v>0.89</v>
      </c>
    </row>
    <row r="17" spans="1:10" x14ac:dyDescent="0.25">
      <c r="A17" s="2">
        <v>44986</v>
      </c>
      <c r="B17" s="1" t="s">
        <v>12</v>
      </c>
      <c r="C17" s="3">
        <v>8571.4285714285706</v>
      </c>
      <c r="D17" s="3">
        <v>6000</v>
      </c>
      <c r="E17" s="3">
        <v>1428.5714285714287</v>
      </c>
      <c r="F17" s="1">
        <v>43</v>
      </c>
      <c r="G17" s="3" t="s">
        <v>11</v>
      </c>
      <c r="H17" s="18">
        <v>0.83</v>
      </c>
      <c r="I17" s="18">
        <v>0.72</v>
      </c>
      <c r="J17" s="18">
        <v>0.74</v>
      </c>
    </row>
    <row r="18" spans="1:10" x14ac:dyDescent="0.25">
      <c r="A18" s="2">
        <v>44986</v>
      </c>
      <c r="B18" s="1" t="s">
        <v>13</v>
      </c>
      <c r="C18" s="3">
        <v>8571.4285714285706</v>
      </c>
      <c r="D18" s="1">
        <v>6500</v>
      </c>
      <c r="E18" s="3">
        <v>1428.5714285714287</v>
      </c>
      <c r="F18" s="1">
        <v>43</v>
      </c>
      <c r="G18" s="3" t="s">
        <v>11</v>
      </c>
      <c r="H18" s="18">
        <v>0.74</v>
      </c>
      <c r="I18" s="18">
        <v>0.78</v>
      </c>
      <c r="J18" s="18">
        <v>0.94</v>
      </c>
    </row>
    <row r="19" spans="1:10" x14ac:dyDescent="0.25">
      <c r="A19" s="2">
        <v>44986</v>
      </c>
      <c r="B19" s="1" t="s">
        <v>14</v>
      </c>
      <c r="C19" s="3">
        <v>8571.4285714285706</v>
      </c>
      <c r="D19" s="1">
        <v>12000</v>
      </c>
      <c r="E19" s="3">
        <v>1428.5714285714287</v>
      </c>
      <c r="F19" s="1">
        <v>43</v>
      </c>
      <c r="G19" s="3" t="s">
        <v>11</v>
      </c>
      <c r="H19" s="18">
        <v>0.8</v>
      </c>
      <c r="I19" s="18">
        <v>0.84</v>
      </c>
      <c r="J19" s="18">
        <v>0.81</v>
      </c>
    </row>
    <row r="20" spans="1:10" x14ac:dyDescent="0.25">
      <c r="A20" s="2">
        <v>44986</v>
      </c>
      <c r="B20" s="1" t="s">
        <v>15</v>
      </c>
      <c r="C20" s="3">
        <v>8571.4285714285706</v>
      </c>
      <c r="D20" s="1">
        <v>3000</v>
      </c>
      <c r="E20" s="3">
        <v>1428.5714285714287</v>
      </c>
      <c r="F20" s="1">
        <v>43</v>
      </c>
      <c r="G20" s="3" t="s">
        <v>11</v>
      </c>
      <c r="H20" s="18">
        <v>0.89</v>
      </c>
      <c r="I20" s="18">
        <v>0.99</v>
      </c>
      <c r="J20" s="18">
        <v>0.97</v>
      </c>
    </row>
    <row r="21" spans="1:10" x14ac:dyDescent="0.25">
      <c r="A21" s="2">
        <v>44986</v>
      </c>
      <c r="B21" s="1" t="s">
        <v>16</v>
      </c>
      <c r="C21" s="3">
        <v>8571.4285714285706</v>
      </c>
      <c r="D21" s="1">
        <v>2000</v>
      </c>
      <c r="E21" s="3">
        <v>1428.5714285714287</v>
      </c>
      <c r="F21" s="1">
        <v>40</v>
      </c>
      <c r="G21" s="3" t="s">
        <v>11</v>
      </c>
      <c r="H21" s="18">
        <v>0.71</v>
      </c>
      <c r="I21" s="18">
        <v>0.87</v>
      </c>
      <c r="J21" s="18">
        <v>0.94</v>
      </c>
    </row>
    <row r="22" spans="1:10" x14ac:dyDescent="0.25">
      <c r="A22" s="2">
        <v>44986</v>
      </c>
      <c r="B22" s="1" t="s">
        <v>17</v>
      </c>
      <c r="C22" s="3">
        <v>8571.4285714285706</v>
      </c>
      <c r="D22" s="1">
        <v>2000</v>
      </c>
      <c r="E22" s="3">
        <v>1428.5714285714287</v>
      </c>
      <c r="F22" s="1">
        <v>43</v>
      </c>
      <c r="G22" s="3" t="s">
        <v>11</v>
      </c>
      <c r="H22" s="18">
        <v>0.9</v>
      </c>
      <c r="I22" s="18">
        <v>0.72</v>
      </c>
      <c r="J22" s="18">
        <v>0.94</v>
      </c>
    </row>
    <row r="23" spans="1:10" x14ac:dyDescent="0.25">
      <c r="A23" s="2">
        <v>45017</v>
      </c>
      <c r="B23" s="1" t="s">
        <v>10</v>
      </c>
      <c r="C23" s="3">
        <v>7857.1428571428569</v>
      </c>
      <c r="D23" s="3">
        <v>3000</v>
      </c>
      <c r="E23" s="3">
        <v>5714.2857142857147</v>
      </c>
      <c r="F23" s="1">
        <v>100</v>
      </c>
      <c r="G23" s="1" t="s">
        <v>18</v>
      </c>
      <c r="H23" s="18">
        <v>0.89</v>
      </c>
      <c r="I23" s="18">
        <v>0.85</v>
      </c>
      <c r="J23" s="18">
        <v>0.87</v>
      </c>
    </row>
    <row r="24" spans="1:10" x14ac:dyDescent="0.25">
      <c r="A24" s="2">
        <v>45017</v>
      </c>
      <c r="B24" s="1" t="s">
        <v>12</v>
      </c>
      <c r="C24" s="3">
        <v>7857.1428571428569</v>
      </c>
      <c r="D24" s="3">
        <v>4500</v>
      </c>
      <c r="E24" s="3">
        <v>5714.2857142857147</v>
      </c>
      <c r="F24" s="1">
        <v>100</v>
      </c>
      <c r="G24" s="1" t="s">
        <v>18</v>
      </c>
      <c r="H24" s="18">
        <v>0.89</v>
      </c>
      <c r="I24" s="18">
        <v>0.8</v>
      </c>
      <c r="J24" s="18">
        <v>0.88</v>
      </c>
    </row>
    <row r="25" spans="1:10" x14ac:dyDescent="0.25">
      <c r="A25" s="2">
        <v>45017</v>
      </c>
      <c r="B25" s="1" t="s">
        <v>13</v>
      </c>
      <c r="C25" s="3">
        <v>7857.1428571428569</v>
      </c>
      <c r="D25" s="1">
        <v>5500</v>
      </c>
      <c r="E25" s="3">
        <v>5714.2857142857147</v>
      </c>
      <c r="F25" s="1">
        <v>100</v>
      </c>
      <c r="G25" s="1" t="s">
        <v>18</v>
      </c>
      <c r="H25" s="18">
        <v>0.98</v>
      </c>
      <c r="I25" s="18">
        <v>0.99</v>
      </c>
      <c r="J25" s="18">
        <v>0.81</v>
      </c>
    </row>
    <row r="26" spans="1:10" x14ac:dyDescent="0.25">
      <c r="A26" s="2">
        <v>45017</v>
      </c>
      <c r="B26" s="1" t="s">
        <v>14</v>
      </c>
      <c r="C26" s="3">
        <v>7857.1428571428569</v>
      </c>
      <c r="D26" s="1">
        <v>10000</v>
      </c>
      <c r="E26" s="3">
        <v>5714.2857142857147</v>
      </c>
      <c r="F26" s="1">
        <v>100</v>
      </c>
      <c r="G26" s="1" t="s">
        <v>18</v>
      </c>
      <c r="H26" s="18">
        <v>0.81</v>
      </c>
      <c r="I26" s="18">
        <v>0.91</v>
      </c>
      <c r="J26" s="18">
        <v>0.95</v>
      </c>
    </row>
    <row r="27" spans="1:10" x14ac:dyDescent="0.25">
      <c r="A27" s="2">
        <v>45017</v>
      </c>
      <c r="B27" s="1" t="s">
        <v>15</v>
      </c>
      <c r="C27" s="3">
        <v>7857.1428571428569</v>
      </c>
      <c r="D27" s="1">
        <v>2000</v>
      </c>
      <c r="E27" s="3">
        <v>5714.2857142857147</v>
      </c>
      <c r="F27" s="1">
        <v>100</v>
      </c>
      <c r="G27" s="1" t="s">
        <v>18</v>
      </c>
      <c r="H27" s="18">
        <v>0.97</v>
      </c>
      <c r="I27" s="18">
        <v>0.85</v>
      </c>
      <c r="J27" s="18">
        <v>0.85</v>
      </c>
    </row>
    <row r="28" spans="1:10" x14ac:dyDescent="0.25">
      <c r="A28" s="2">
        <v>45017</v>
      </c>
      <c r="B28" s="1" t="s">
        <v>16</v>
      </c>
      <c r="C28" s="3">
        <v>7857.1428571428569</v>
      </c>
      <c r="D28" s="1">
        <v>2000</v>
      </c>
      <c r="E28" s="3">
        <v>5714.2857142857147</v>
      </c>
      <c r="F28" s="1">
        <v>100</v>
      </c>
      <c r="G28" s="1" t="s">
        <v>18</v>
      </c>
      <c r="H28" s="18">
        <v>0.89</v>
      </c>
      <c r="I28" s="18">
        <v>0.94</v>
      </c>
      <c r="J28" s="18">
        <v>0.8</v>
      </c>
    </row>
    <row r="29" spans="1:10" x14ac:dyDescent="0.25">
      <c r="A29" s="2">
        <v>45017</v>
      </c>
      <c r="B29" s="1" t="s">
        <v>17</v>
      </c>
      <c r="C29" s="3">
        <v>7857.1428571428569</v>
      </c>
      <c r="D29" s="1">
        <v>2000</v>
      </c>
      <c r="E29" s="3">
        <v>5714.2857142857147</v>
      </c>
      <c r="F29" s="1">
        <v>100</v>
      </c>
      <c r="G29" s="1" t="s">
        <v>18</v>
      </c>
      <c r="H29" s="18">
        <v>0.88</v>
      </c>
      <c r="I29" s="18">
        <v>0.94</v>
      </c>
      <c r="J29" s="18">
        <v>0.7</v>
      </c>
    </row>
    <row r="30" spans="1:10" x14ac:dyDescent="0.25">
      <c r="A30" s="2">
        <v>45047</v>
      </c>
      <c r="B30" s="1" t="s">
        <v>10</v>
      </c>
      <c r="C30" s="3">
        <v>11428.571428571429</v>
      </c>
      <c r="D30" s="3">
        <v>20000</v>
      </c>
      <c r="E30" s="3">
        <v>2857.1428571428573</v>
      </c>
      <c r="F30" s="1">
        <v>90</v>
      </c>
      <c r="G30" s="1" t="s">
        <v>18</v>
      </c>
      <c r="H30" s="18">
        <v>0.75</v>
      </c>
      <c r="I30" s="18">
        <v>0.77</v>
      </c>
      <c r="J30" s="18">
        <v>0.84</v>
      </c>
    </row>
    <row r="31" spans="1:10" x14ac:dyDescent="0.25">
      <c r="A31" s="2">
        <v>45047</v>
      </c>
      <c r="B31" s="1" t="s">
        <v>12</v>
      </c>
      <c r="C31" s="3">
        <v>11428.571428571429</v>
      </c>
      <c r="D31" s="3">
        <v>17000</v>
      </c>
      <c r="E31" s="3">
        <v>2857.1428571428573</v>
      </c>
      <c r="F31" s="1">
        <v>80</v>
      </c>
      <c r="G31" s="1" t="s">
        <v>18</v>
      </c>
      <c r="H31" s="18">
        <v>0.73</v>
      </c>
      <c r="I31" s="18">
        <v>0.96</v>
      </c>
      <c r="J31" s="18">
        <v>0.93</v>
      </c>
    </row>
    <row r="32" spans="1:10" x14ac:dyDescent="0.25">
      <c r="A32" s="2">
        <v>45047</v>
      </c>
      <c r="B32" s="1" t="s">
        <v>13</v>
      </c>
      <c r="C32" s="3">
        <v>11428.571428571429</v>
      </c>
      <c r="D32" s="1">
        <v>16000</v>
      </c>
      <c r="E32" s="3">
        <v>2857.1428571428573</v>
      </c>
      <c r="F32" s="1">
        <v>90</v>
      </c>
      <c r="G32" s="1" t="s">
        <v>18</v>
      </c>
      <c r="H32" s="18">
        <v>0.93</v>
      </c>
      <c r="I32" s="18">
        <v>0.74</v>
      </c>
      <c r="J32" s="18">
        <v>0.93</v>
      </c>
    </row>
    <row r="33" spans="1:12" x14ac:dyDescent="0.25">
      <c r="A33" s="2">
        <v>45047</v>
      </c>
      <c r="B33" s="1" t="s">
        <v>14</v>
      </c>
      <c r="C33" s="3">
        <v>11428.571428571429</v>
      </c>
      <c r="D33" s="1">
        <v>12000</v>
      </c>
      <c r="E33" s="3">
        <v>2857.1428571428573</v>
      </c>
      <c r="F33" s="1">
        <v>110</v>
      </c>
      <c r="G33" s="1" t="s">
        <v>18</v>
      </c>
      <c r="H33" s="18">
        <v>0.85</v>
      </c>
      <c r="I33" s="18">
        <v>0.7</v>
      </c>
      <c r="J33" s="18">
        <v>0.99</v>
      </c>
    </row>
    <row r="34" spans="1:12" x14ac:dyDescent="0.25">
      <c r="A34" s="2">
        <v>45047</v>
      </c>
      <c r="B34" s="1" t="s">
        <v>15</v>
      </c>
      <c r="C34" s="3">
        <v>11428.571428571429</v>
      </c>
      <c r="D34" s="1">
        <v>20500</v>
      </c>
      <c r="E34" s="3">
        <v>2857.1428571428573</v>
      </c>
      <c r="F34" s="1">
        <v>90</v>
      </c>
      <c r="G34" s="1" t="s">
        <v>18</v>
      </c>
      <c r="H34" s="18">
        <v>0.92</v>
      </c>
      <c r="I34" s="18">
        <v>0.99</v>
      </c>
      <c r="J34" s="18">
        <v>0.88</v>
      </c>
    </row>
    <row r="35" spans="1:12" x14ac:dyDescent="0.25">
      <c r="A35" s="2">
        <v>45047</v>
      </c>
      <c r="B35" s="1" t="s">
        <v>16</v>
      </c>
      <c r="C35" s="3">
        <v>11428.571428571429</v>
      </c>
      <c r="D35" s="1">
        <v>21000</v>
      </c>
      <c r="E35" s="3">
        <v>2857.1428571428573</v>
      </c>
      <c r="F35" s="1">
        <v>100</v>
      </c>
      <c r="G35" s="1" t="s">
        <v>18</v>
      </c>
      <c r="H35" s="18">
        <v>0.75</v>
      </c>
      <c r="I35" s="18">
        <v>0.97</v>
      </c>
      <c r="J35" s="18">
        <v>0.83</v>
      </c>
    </row>
    <row r="36" spans="1:12" x14ac:dyDescent="0.25">
      <c r="A36" s="2">
        <v>45047</v>
      </c>
      <c r="B36" s="1" t="s">
        <v>17</v>
      </c>
      <c r="C36" s="3">
        <v>11428.571428571429</v>
      </c>
      <c r="D36" s="1">
        <v>21500</v>
      </c>
      <c r="E36" s="3">
        <v>2857.1428571428573</v>
      </c>
      <c r="F36" s="1">
        <v>90</v>
      </c>
      <c r="G36" s="1" t="s">
        <v>18</v>
      </c>
      <c r="H36" s="18">
        <v>0.77</v>
      </c>
      <c r="I36" s="18">
        <v>0.97</v>
      </c>
      <c r="J36" s="18">
        <v>0.78</v>
      </c>
    </row>
    <row r="37" spans="1:12" x14ac:dyDescent="0.25">
      <c r="A37" s="2">
        <v>45078</v>
      </c>
      <c r="B37" s="1" t="s">
        <v>10</v>
      </c>
      <c r="C37" s="3">
        <v>14285.714285714286</v>
      </c>
      <c r="D37" s="3">
        <v>22000</v>
      </c>
      <c r="E37" s="3">
        <v>857.14285714285711</v>
      </c>
      <c r="F37" s="1">
        <v>228</v>
      </c>
      <c r="G37" s="1" t="s">
        <v>18</v>
      </c>
      <c r="H37" s="18">
        <v>0.79</v>
      </c>
      <c r="I37" s="18">
        <v>0.75</v>
      </c>
      <c r="J37" s="18">
        <v>0.93</v>
      </c>
    </row>
    <row r="38" spans="1:12" x14ac:dyDescent="0.25">
      <c r="A38" s="2">
        <v>45078</v>
      </c>
      <c r="B38" s="1" t="s">
        <v>12</v>
      </c>
      <c r="C38" s="3">
        <v>14285.714285714286</v>
      </c>
      <c r="D38" s="3">
        <v>18000</v>
      </c>
      <c r="E38" s="3">
        <v>857.14285714285711</v>
      </c>
      <c r="F38" s="1">
        <v>220</v>
      </c>
      <c r="G38" s="1" t="s">
        <v>18</v>
      </c>
      <c r="H38" s="18">
        <v>0.81</v>
      </c>
      <c r="I38" s="18">
        <v>0.98</v>
      </c>
      <c r="J38" s="18">
        <v>0.86</v>
      </c>
    </row>
    <row r="39" spans="1:12" x14ac:dyDescent="0.25">
      <c r="A39" s="2">
        <v>45078</v>
      </c>
      <c r="B39" s="1" t="s">
        <v>13</v>
      </c>
      <c r="C39" s="3">
        <v>14285.714285714286</v>
      </c>
      <c r="D39" s="1">
        <v>18500</v>
      </c>
      <c r="E39" s="3">
        <v>857.14285714285711</v>
      </c>
      <c r="F39" s="1">
        <v>228</v>
      </c>
      <c r="G39" s="1" t="s">
        <v>18</v>
      </c>
      <c r="H39" s="18">
        <v>0.86</v>
      </c>
      <c r="I39" s="18">
        <v>0.82</v>
      </c>
      <c r="J39" s="18">
        <v>0.86</v>
      </c>
    </row>
    <row r="40" spans="1:12" x14ac:dyDescent="0.25">
      <c r="A40" s="2">
        <v>45078</v>
      </c>
      <c r="B40" s="1" t="s">
        <v>14</v>
      </c>
      <c r="C40" s="3">
        <v>14285.714285714286</v>
      </c>
      <c r="D40" s="1">
        <v>14314</v>
      </c>
      <c r="E40" s="3">
        <v>857.14285714285711</v>
      </c>
      <c r="F40" s="1">
        <v>238</v>
      </c>
      <c r="G40" s="1" t="s">
        <v>18</v>
      </c>
      <c r="H40" s="18">
        <v>0.72</v>
      </c>
      <c r="I40" s="18">
        <v>0.95</v>
      </c>
      <c r="J40" s="18">
        <v>0.9</v>
      </c>
    </row>
    <row r="41" spans="1:12" x14ac:dyDescent="0.25">
      <c r="A41" s="2">
        <v>45078</v>
      </c>
      <c r="B41" s="1" t="s">
        <v>15</v>
      </c>
      <c r="C41" s="3">
        <v>14285.714285714286</v>
      </c>
      <c r="D41" s="1">
        <v>21000</v>
      </c>
      <c r="E41" s="3">
        <v>857.14285714285711</v>
      </c>
      <c r="F41" s="1">
        <v>228</v>
      </c>
      <c r="G41" s="1" t="s">
        <v>18</v>
      </c>
      <c r="H41" s="18">
        <v>0.71</v>
      </c>
      <c r="I41" s="18">
        <v>0.8</v>
      </c>
      <c r="J41" s="18">
        <v>0.76</v>
      </c>
    </row>
    <row r="42" spans="1:12" x14ac:dyDescent="0.25">
      <c r="A42" s="2">
        <v>45078</v>
      </c>
      <c r="B42" s="1" t="s">
        <v>16</v>
      </c>
      <c r="C42" s="3">
        <v>14285.714285714286</v>
      </c>
      <c r="D42" s="1">
        <v>22500</v>
      </c>
      <c r="E42" s="3">
        <v>857.14285714285711</v>
      </c>
      <c r="F42" s="1">
        <v>230</v>
      </c>
      <c r="G42" s="1" t="s">
        <v>18</v>
      </c>
      <c r="H42" s="18">
        <v>0.97</v>
      </c>
      <c r="I42" s="18">
        <v>0.95</v>
      </c>
      <c r="J42" s="18">
        <v>0.85</v>
      </c>
    </row>
    <row r="43" spans="1:12" x14ac:dyDescent="0.25">
      <c r="A43" s="2">
        <v>45078</v>
      </c>
      <c r="B43" s="1" t="s">
        <v>17</v>
      </c>
      <c r="C43" s="3">
        <v>14285.714285714286</v>
      </c>
      <c r="D43" s="1">
        <v>22900</v>
      </c>
      <c r="E43" s="3">
        <v>857.14285714285711</v>
      </c>
      <c r="F43" s="1">
        <v>228</v>
      </c>
      <c r="G43" s="1" t="s">
        <v>18</v>
      </c>
      <c r="H43" s="18">
        <v>0.95</v>
      </c>
      <c r="I43" s="18">
        <v>0.85</v>
      </c>
      <c r="J43" s="18">
        <v>0.91</v>
      </c>
    </row>
    <row r="44" spans="1:12" x14ac:dyDescent="0.25">
      <c r="A44" s="2">
        <v>45108</v>
      </c>
      <c r="B44" s="1" t="s">
        <v>10</v>
      </c>
      <c r="C44" s="3">
        <v>18562.957142857143</v>
      </c>
      <c r="D44" s="3">
        <v>25000</v>
      </c>
      <c r="E44" s="3">
        <v>714.28571428571433</v>
      </c>
      <c r="F44" s="1">
        <v>250</v>
      </c>
      <c r="G44" s="1" t="s">
        <v>19</v>
      </c>
      <c r="H44" s="18">
        <v>0.97</v>
      </c>
      <c r="I44" s="18">
        <v>0.7</v>
      </c>
      <c r="J44" s="18">
        <v>0.93</v>
      </c>
      <c r="K44" s="5"/>
      <c r="L44" s="5"/>
    </row>
    <row r="45" spans="1:12" x14ac:dyDescent="0.25">
      <c r="A45" s="2">
        <v>45108</v>
      </c>
      <c r="B45" s="1" t="s">
        <v>12</v>
      </c>
      <c r="C45" s="3">
        <v>18562.957142857143</v>
      </c>
      <c r="D45" s="3">
        <v>22000</v>
      </c>
      <c r="E45" s="3">
        <v>714.28571428571433</v>
      </c>
      <c r="F45" s="1">
        <v>240</v>
      </c>
      <c r="G45" s="1" t="s">
        <v>19</v>
      </c>
      <c r="H45" s="18">
        <v>0.9</v>
      </c>
      <c r="I45" s="18">
        <v>0.98</v>
      </c>
      <c r="J45" s="18">
        <v>0.96</v>
      </c>
    </row>
    <row r="46" spans="1:12" x14ac:dyDescent="0.25">
      <c r="A46" s="2">
        <v>45108</v>
      </c>
      <c r="B46" s="1" t="s">
        <v>13</v>
      </c>
      <c r="C46" s="3">
        <v>18562.957142857143</v>
      </c>
      <c r="D46" s="1">
        <v>25000</v>
      </c>
      <c r="E46" s="3">
        <v>714.28571428571433</v>
      </c>
      <c r="F46" s="1">
        <v>270</v>
      </c>
      <c r="G46" s="1" t="s">
        <v>19</v>
      </c>
      <c r="H46" s="18">
        <v>0.9</v>
      </c>
      <c r="I46" s="18">
        <v>0.95</v>
      </c>
      <c r="J46" s="18">
        <v>0.98</v>
      </c>
    </row>
    <row r="47" spans="1:12" x14ac:dyDescent="0.25">
      <c r="A47" s="2">
        <v>45108</v>
      </c>
      <c r="B47" s="1" t="s">
        <v>14</v>
      </c>
      <c r="C47" s="3">
        <v>18562.957142857143</v>
      </c>
      <c r="D47" s="1">
        <v>25000</v>
      </c>
      <c r="E47" s="3">
        <v>714.28571428571433</v>
      </c>
      <c r="F47" s="1">
        <v>259</v>
      </c>
      <c r="G47" s="1" t="s">
        <v>19</v>
      </c>
      <c r="H47" s="18">
        <v>0.96</v>
      </c>
      <c r="I47" s="18">
        <v>0.81</v>
      </c>
      <c r="J47" s="18">
        <v>0.85</v>
      </c>
    </row>
    <row r="48" spans="1:12" x14ac:dyDescent="0.25">
      <c r="A48" s="2">
        <v>45108</v>
      </c>
      <c r="B48" s="1" t="s">
        <v>15</v>
      </c>
      <c r="C48" s="3">
        <v>18562.957142857143</v>
      </c>
      <c r="D48" s="1">
        <v>25000</v>
      </c>
      <c r="E48" s="3">
        <v>714.28571428571433</v>
      </c>
      <c r="F48" s="1">
        <v>260</v>
      </c>
      <c r="G48" s="1" t="s">
        <v>19</v>
      </c>
      <c r="H48" s="18">
        <v>0.98</v>
      </c>
      <c r="I48" s="18">
        <v>0.84</v>
      </c>
      <c r="J48" s="18">
        <v>0.89</v>
      </c>
    </row>
    <row r="49" spans="1:10" x14ac:dyDescent="0.25">
      <c r="A49" s="2">
        <v>45108</v>
      </c>
      <c r="B49" s="1" t="s">
        <v>16</v>
      </c>
      <c r="C49" s="3">
        <v>18562.957142857143</v>
      </c>
      <c r="D49" s="1">
        <v>25000</v>
      </c>
      <c r="E49" s="3">
        <v>714.28571428571433</v>
      </c>
      <c r="F49" s="1">
        <v>260</v>
      </c>
      <c r="G49" s="1" t="s">
        <v>19</v>
      </c>
      <c r="H49" s="18">
        <v>0.76</v>
      </c>
      <c r="I49" s="18">
        <v>0.7</v>
      </c>
      <c r="J49" s="18">
        <v>0.86</v>
      </c>
    </row>
    <row r="50" spans="1:10" x14ac:dyDescent="0.25">
      <c r="A50" s="2">
        <v>45108</v>
      </c>
      <c r="B50" s="1" t="s">
        <v>17</v>
      </c>
      <c r="C50" s="3">
        <v>18562.957142857143</v>
      </c>
      <c r="D50" s="1">
        <v>25000</v>
      </c>
      <c r="E50" s="3">
        <v>714.28571428571433</v>
      </c>
      <c r="F50" s="1">
        <v>261</v>
      </c>
      <c r="G50" s="1" t="s">
        <v>19</v>
      </c>
      <c r="H50" s="18">
        <v>0.91</v>
      </c>
      <c r="I50" s="18">
        <v>0.77</v>
      </c>
      <c r="J50" s="18">
        <v>0.75</v>
      </c>
    </row>
    <row r="51" spans="1:10" x14ac:dyDescent="0.25">
      <c r="A51" s="2">
        <v>45139</v>
      </c>
      <c r="B51" s="1" t="s">
        <v>10</v>
      </c>
      <c r="C51" s="3">
        <v>18571.428571428572</v>
      </c>
      <c r="D51" s="3">
        <v>25000</v>
      </c>
      <c r="E51" s="3">
        <v>714.28571428571433</v>
      </c>
      <c r="F51" s="1">
        <v>242</v>
      </c>
      <c r="G51" s="1" t="s">
        <v>19</v>
      </c>
      <c r="H51" s="18">
        <v>0.79</v>
      </c>
      <c r="I51" s="18">
        <v>0.81</v>
      </c>
      <c r="J51" s="18">
        <v>0.74</v>
      </c>
    </row>
    <row r="52" spans="1:10" x14ac:dyDescent="0.25">
      <c r="A52" s="2">
        <v>45139</v>
      </c>
      <c r="B52" s="1" t="s">
        <v>12</v>
      </c>
      <c r="C52" s="3">
        <v>18571.428571428572</v>
      </c>
      <c r="D52" s="3">
        <v>22500</v>
      </c>
      <c r="E52" s="3">
        <v>714.28571428571433</v>
      </c>
      <c r="F52" s="1">
        <v>250</v>
      </c>
      <c r="G52" s="1" t="s">
        <v>19</v>
      </c>
      <c r="H52" s="18">
        <v>0.85</v>
      </c>
      <c r="I52" s="18">
        <v>0.82</v>
      </c>
      <c r="J52" s="18">
        <v>0.73</v>
      </c>
    </row>
    <row r="53" spans="1:10" x14ac:dyDescent="0.25">
      <c r="A53" s="2">
        <v>45139</v>
      </c>
      <c r="B53" s="1" t="s">
        <v>13</v>
      </c>
      <c r="C53" s="3">
        <v>18571.428571428572</v>
      </c>
      <c r="D53" s="1">
        <v>25000</v>
      </c>
      <c r="E53" s="3">
        <v>714.28571428571433</v>
      </c>
      <c r="F53" s="1">
        <v>242</v>
      </c>
      <c r="G53" s="1" t="s">
        <v>19</v>
      </c>
      <c r="H53" s="18">
        <v>0.88</v>
      </c>
      <c r="I53" s="18">
        <v>0.84</v>
      </c>
      <c r="J53" s="18">
        <v>0.75</v>
      </c>
    </row>
    <row r="54" spans="1:10" x14ac:dyDescent="0.25">
      <c r="A54" s="2">
        <v>45139</v>
      </c>
      <c r="B54" s="1" t="s">
        <v>14</v>
      </c>
      <c r="C54" s="3">
        <v>18571.428571428572</v>
      </c>
      <c r="D54" s="1">
        <v>25000</v>
      </c>
      <c r="E54" s="3">
        <v>714.28571428571433</v>
      </c>
      <c r="F54" s="1">
        <v>242</v>
      </c>
      <c r="G54" s="1" t="s">
        <v>19</v>
      </c>
      <c r="H54" s="18">
        <v>0.81</v>
      </c>
      <c r="I54" s="18">
        <v>0.92</v>
      </c>
      <c r="J54" s="18">
        <v>0.91</v>
      </c>
    </row>
    <row r="55" spans="1:10" x14ac:dyDescent="0.25">
      <c r="A55" s="2">
        <v>45139</v>
      </c>
      <c r="B55" s="1" t="s">
        <v>15</v>
      </c>
      <c r="C55" s="3">
        <v>18571.428571428572</v>
      </c>
      <c r="D55" s="1">
        <v>25000</v>
      </c>
      <c r="E55" s="3">
        <v>714.28571428571433</v>
      </c>
      <c r="F55" s="1">
        <v>242</v>
      </c>
      <c r="G55" s="1" t="s">
        <v>19</v>
      </c>
      <c r="H55" s="18">
        <v>0.84</v>
      </c>
      <c r="I55" s="18">
        <v>0.73</v>
      </c>
      <c r="J55" s="18">
        <v>0.99</v>
      </c>
    </row>
    <row r="56" spans="1:10" x14ac:dyDescent="0.25">
      <c r="A56" s="2">
        <v>45139</v>
      </c>
      <c r="B56" s="1" t="s">
        <v>16</v>
      </c>
      <c r="C56" s="3">
        <v>18571.428571428572</v>
      </c>
      <c r="D56" s="1">
        <v>25000</v>
      </c>
      <c r="E56" s="3">
        <v>714.28571428571433</v>
      </c>
      <c r="F56" s="1">
        <v>240</v>
      </c>
      <c r="G56" s="1" t="s">
        <v>19</v>
      </c>
      <c r="H56" s="18">
        <v>0.93</v>
      </c>
      <c r="I56" s="18">
        <v>0.79</v>
      </c>
      <c r="J56" s="18">
        <v>0.72</v>
      </c>
    </row>
    <row r="57" spans="1:10" x14ac:dyDescent="0.25">
      <c r="A57" s="2">
        <v>45139</v>
      </c>
      <c r="B57" s="1" t="s">
        <v>17</v>
      </c>
      <c r="C57" s="3">
        <v>18571.428571428572</v>
      </c>
      <c r="D57" s="1">
        <v>25000</v>
      </c>
      <c r="E57" s="3">
        <v>714.28571428571433</v>
      </c>
      <c r="F57" s="1">
        <v>242</v>
      </c>
      <c r="G57" s="1" t="s">
        <v>19</v>
      </c>
      <c r="H57" s="18">
        <v>0.84</v>
      </c>
      <c r="I57" s="18">
        <v>0.79</v>
      </c>
      <c r="J57" s="18">
        <v>0.8</v>
      </c>
    </row>
    <row r="58" spans="1:10" x14ac:dyDescent="0.25">
      <c r="A58" s="2">
        <v>45170</v>
      </c>
      <c r="B58" s="1" t="s">
        <v>10</v>
      </c>
      <c r="C58" s="3">
        <v>17857.142857142859</v>
      </c>
      <c r="D58" s="3">
        <v>22500</v>
      </c>
      <c r="E58" s="3">
        <v>285.71428571428572</v>
      </c>
      <c r="F58" s="1">
        <v>285</v>
      </c>
      <c r="G58" s="1" t="s">
        <v>19</v>
      </c>
      <c r="H58" s="18">
        <v>0.85</v>
      </c>
      <c r="I58" s="18">
        <v>0.91</v>
      </c>
      <c r="J58" s="18">
        <v>0.84</v>
      </c>
    </row>
    <row r="59" spans="1:10" x14ac:dyDescent="0.25">
      <c r="A59" s="2">
        <v>45170</v>
      </c>
      <c r="B59" s="1" t="s">
        <v>12</v>
      </c>
      <c r="C59" s="3">
        <v>17857.142857142859</v>
      </c>
      <c r="D59" s="3">
        <v>21500</v>
      </c>
      <c r="E59" s="3">
        <v>285.71428571428572</v>
      </c>
      <c r="F59" s="1">
        <v>275</v>
      </c>
      <c r="G59" s="1" t="s">
        <v>19</v>
      </c>
      <c r="H59" s="18">
        <v>0.86</v>
      </c>
      <c r="I59" s="18">
        <v>0.75</v>
      </c>
      <c r="J59" s="18">
        <v>0.96</v>
      </c>
    </row>
    <row r="60" spans="1:10" x14ac:dyDescent="0.25">
      <c r="A60" s="2">
        <v>45170</v>
      </c>
      <c r="B60" s="1" t="s">
        <v>13</v>
      </c>
      <c r="C60" s="3">
        <v>17857.142857142859</v>
      </c>
      <c r="D60" s="1">
        <v>24000</v>
      </c>
      <c r="E60" s="3">
        <v>285.71428571428572</v>
      </c>
      <c r="F60" s="1">
        <v>285</v>
      </c>
      <c r="G60" s="1" t="s">
        <v>19</v>
      </c>
      <c r="H60" s="18">
        <v>0.96</v>
      </c>
      <c r="I60" s="18">
        <v>0.77</v>
      </c>
      <c r="J60" s="18">
        <v>0.92</v>
      </c>
    </row>
    <row r="61" spans="1:10" x14ac:dyDescent="0.25">
      <c r="A61" s="2">
        <v>45170</v>
      </c>
      <c r="B61" s="1" t="s">
        <v>14</v>
      </c>
      <c r="C61" s="3">
        <v>17857.142857142859</v>
      </c>
      <c r="D61" s="1">
        <v>24500</v>
      </c>
      <c r="E61" s="3">
        <v>285.71428571428572</v>
      </c>
      <c r="F61" s="1">
        <v>290</v>
      </c>
      <c r="G61" s="1" t="s">
        <v>19</v>
      </c>
      <c r="H61" s="18">
        <v>0.99</v>
      </c>
      <c r="I61" s="18">
        <v>0.97</v>
      </c>
      <c r="J61" s="18">
        <v>0.73</v>
      </c>
    </row>
    <row r="62" spans="1:10" x14ac:dyDescent="0.25">
      <c r="A62" s="2">
        <v>45170</v>
      </c>
      <c r="B62" s="1" t="s">
        <v>15</v>
      </c>
      <c r="C62" s="3">
        <v>17857.142857142859</v>
      </c>
      <c r="D62" s="1">
        <v>24500</v>
      </c>
      <c r="E62" s="3">
        <v>285.71428571428572</v>
      </c>
      <c r="F62" s="1">
        <v>310</v>
      </c>
      <c r="G62" s="1" t="s">
        <v>19</v>
      </c>
      <c r="H62" s="18">
        <v>0.77</v>
      </c>
      <c r="I62" s="18">
        <v>0.72</v>
      </c>
      <c r="J62" s="18">
        <v>0.85</v>
      </c>
    </row>
    <row r="63" spans="1:10" x14ac:dyDescent="0.25">
      <c r="A63" s="2">
        <v>45170</v>
      </c>
      <c r="B63" s="1" t="s">
        <v>16</v>
      </c>
      <c r="C63" s="3">
        <v>17857.142857142859</v>
      </c>
      <c r="D63" s="1">
        <v>24500</v>
      </c>
      <c r="E63" s="3">
        <v>285.71428571428572</v>
      </c>
      <c r="F63" s="1">
        <v>270</v>
      </c>
      <c r="G63" s="1" t="s">
        <v>19</v>
      </c>
      <c r="H63" s="18">
        <v>0.77</v>
      </c>
      <c r="I63" s="18">
        <v>0.96</v>
      </c>
      <c r="J63" s="18">
        <v>0.78</v>
      </c>
    </row>
    <row r="64" spans="1:10" x14ac:dyDescent="0.25">
      <c r="A64" s="2">
        <v>45170</v>
      </c>
      <c r="B64" s="1" t="s">
        <v>17</v>
      </c>
      <c r="C64" s="3">
        <v>17857.142857142859</v>
      </c>
      <c r="D64" s="1">
        <v>24500</v>
      </c>
      <c r="E64" s="3">
        <v>285.71428571428572</v>
      </c>
      <c r="F64" s="1">
        <v>285</v>
      </c>
      <c r="G64" s="1" t="s">
        <v>19</v>
      </c>
      <c r="H64" s="18">
        <v>0.78</v>
      </c>
      <c r="I64" s="18">
        <v>0.8</v>
      </c>
      <c r="J64" s="18">
        <v>0.85</v>
      </c>
    </row>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9454D77EA5514F9E486C6FA7C5A35A" ma:contentTypeVersion="11" ma:contentTypeDescription="Create a new document." ma:contentTypeScope="" ma:versionID="ffba220c09968a71bc551bb4cc26a863">
  <xsd:schema xmlns:xsd="http://www.w3.org/2001/XMLSchema" xmlns:xs="http://www.w3.org/2001/XMLSchema" xmlns:p="http://schemas.microsoft.com/office/2006/metadata/properties" xmlns:ns3="92ca17a7-8511-4e2f-b408-e1e75509864a" targetNamespace="http://schemas.microsoft.com/office/2006/metadata/properties" ma:root="true" ma:fieldsID="f320c92ca8a52b28a39a4ed73ba77360" ns3:_="">
    <xsd:import namespace="92ca17a7-8511-4e2f-b408-e1e75509864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SystemTag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ca17a7-8511-4e2f-b408-e1e7550986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_activity" ma:index="18"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2ca17a7-8511-4e2f-b408-e1e75509864a" xsi:nil="true"/>
  </documentManagement>
</p:properties>
</file>

<file path=customXml/itemProps1.xml><?xml version="1.0" encoding="utf-8"?>
<ds:datastoreItem xmlns:ds="http://schemas.openxmlformats.org/officeDocument/2006/customXml" ds:itemID="{373E6CB4-C1D4-49E0-AED9-DE8E3B96F3C9}">
  <ds:schemaRefs>
    <ds:schemaRef ds:uri="http://schemas.microsoft.com/sharepoint/v3/contenttype/forms"/>
  </ds:schemaRefs>
</ds:datastoreItem>
</file>

<file path=customXml/itemProps2.xml><?xml version="1.0" encoding="utf-8"?>
<ds:datastoreItem xmlns:ds="http://schemas.openxmlformats.org/officeDocument/2006/customXml" ds:itemID="{15AAF811-53C0-45B7-A04C-E72D450506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ca17a7-8511-4e2f-b408-e1e7550986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4AF335-C140-4FE0-8D59-6DD721F41292}">
  <ds:schemaRefs>
    <ds:schemaRef ds:uri="http://purl.org/dc/dcmitype/"/>
    <ds:schemaRef ds:uri="http://purl.org/dc/term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92ca17a7-8511-4e2f-b408-e1e75509864a"/>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vt:lpstr>
      <vt:lpstr>Sheet4</vt:lpstr>
      <vt:lpstr>Dshbd</vt:lpstr>
      <vt:lpstr>Data (2)</vt:lpstr>
      <vt:lpstr>'Data (2)'!_xlcn.WorksheetConnection_deliveries.csvA1N180791</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Muhammad Talha akbar</cp:lastModifiedBy>
  <dcterms:created xsi:type="dcterms:W3CDTF">2014-05-13T23:37:49Z</dcterms:created>
  <dcterms:modified xsi:type="dcterms:W3CDTF">2024-04-04T10:53:23Z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2024-03-27T17:38:20Z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2e1803c0-a4ff-4bd7-9411-c95fbfd56156</vt:lpwstr>
  </property>
  <property fmtid="{D5CDD505-2E9C-101B-9397-08002B2CF9AE}" pid="7" name="MSIP_Label_defa4170-0d19-0005-0004-bc88714345d2_ActionId">
    <vt:lpwstr>49fa2732-71bf-42d5-af76-9c9fad94c01c</vt:lpwstr>
  </property>
  <property fmtid="{D5CDD505-2E9C-101B-9397-08002B2CF9AE}" pid="8" name="MSIP_Label_defa4170-0d19-0005-0004-bc88714345d2_ContentBits">
    <vt:lpwstr>0</vt:lpwstr>
  </property>
  <property fmtid="{D5CDD505-2E9C-101B-9397-08002B2CF9AE}" pid="9" name="ContentTypeId">
    <vt:lpwstr>0x010100A09454D77EA5514F9E486C6FA7C5A35A</vt:lpwstr>
  </property>
</Properties>
</file>