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ulboosz/src/ecobalyse_data/brightway/misc/"/>
    </mc:Choice>
  </mc:AlternateContent>
  <xr:revisionPtr revIDLastSave="0" documentId="13_ncr:1_{97028AFF-A870-4847-93C9-ECD32BC6850D}" xr6:coauthVersionLast="47" xr6:coauthVersionMax="47" xr10:uidLastSave="{00000000-0000-0000-0000-000000000000}"/>
  <bookViews>
    <workbookView xWindow="1200" yWindow="500" windowWidth="27260" windowHeight="16940" activeTab="2" xr2:uid="{00000000-000D-0000-FFFF-FFFF00000000}"/>
  </bookViews>
  <sheets>
    <sheet name="brut_transformé" sheetId="7" r:id="rId1"/>
    <sheet name="tcd" sheetId="6" r:id="rId2"/>
    <sheet name="ciqual" sheetId="5" r:id="rId3"/>
  </sheet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N2480" i="5"/>
  <c r="P2480" i="5" s="1"/>
  <c r="M2480" i="5"/>
  <c r="O2480" i="5" s="1"/>
  <c r="P2479" i="5"/>
  <c r="N2479" i="5"/>
  <c r="M2479" i="5"/>
  <c r="O2479" i="5" s="1"/>
  <c r="N2478" i="5"/>
  <c r="P2478" i="5" s="1"/>
  <c r="M2478" i="5"/>
  <c r="O2478" i="5" s="1"/>
  <c r="N2477" i="5"/>
  <c r="P2477" i="5" s="1"/>
  <c r="M2477" i="5"/>
  <c r="O2477" i="5" s="1"/>
  <c r="P2476" i="5"/>
  <c r="O2476" i="5"/>
  <c r="N2476" i="5"/>
  <c r="M2476" i="5"/>
  <c r="O2475" i="5"/>
  <c r="N2475" i="5"/>
  <c r="P2475" i="5" s="1"/>
  <c r="M2475" i="5"/>
  <c r="N2474" i="5"/>
  <c r="P2474" i="5" s="1"/>
  <c r="M2474" i="5"/>
  <c r="O2474" i="5" s="1"/>
  <c r="P2473" i="5"/>
  <c r="O2473" i="5"/>
  <c r="N2473" i="5"/>
  <c r="M2473" i="5"/>
  <c r="N2472" i="5"/>
  <c r="P2472" i="5" s="1"/>
  <c r="M2472" i="5"/>
  <c r="O2472" i="5" s="1"/>
  <c r="P2471" i="5"/>
  <c r="N2471" i="5"/>
  <c r="M2471" i="5"/>
  <c r="O2471" i="5" s="1"/>
  <c r="P2470" i="5"/>
  <c r="O2470" i="5"/>
  <c r="N2470" i="5"/>
  <c r="M2470" i="5"/>
  <c r="N2469" i="5"/>
  <c r="P2469" i="5" s="1"/>
  <c r="M2469" i="5"/>
  <c r="O2469" i="5" s="1"/>
  <c r="P2468" i="5"/>
  <c r="O2468" i="5"/>
  <c r="N2468" i="5"/>
  <c r="M2468" i="5"/>
  <c r="O2467" i="5"/>
  <c r="N2467" i="5"/>
  <c r="P2467" i="5" s="1"/>
  <c r="M2467" i="5"/>
  <c r="N2466" i="5"/>
  <c r="P2466" i="5" s="1"/>
  <c r="M2466" i="5"/>
  <c r="O2466" i="5" s="1"/>
  <c r="P2465" i="5"/>
  <c r="O2465" i="5"/>
  <c r="N2465" i="5"/>
  <c r="M2465" i="5"/>
  <c r="N2464" i="5"/>
  <c r="P2464" i="5" s="1"/>
  <c r="M2464" i="5"/>
  <c r="O2464" i="5" s="1"/>
  <c r="P2463" i="5"/>
  <c r="N2463" i="5"/>
  <c r="M2463" i="5"/>
  <c r="O2463" i="5" s="1"/>
  <c r="P2462" i="5"/>
  <c r="O2462" i="5"/>
  <c r="N2462" i="5"/>
  <c r="M2462" i="5"/>
  <c r="N2461" i="5"/>
  <c r="P2461" i="5" s="1"/>
  <c r="M2461" i="5"/>
  <c r="O2461" i="5" s="1"/>
  <c r="P2460" i="5"/>
  <c r="O2460" i="5"/>
  <c r="N2460" i="5"/>
  <c r="M2460" i="5"/>
  <c r="O2459" i="5"/>
  <c r="N2459" i="5"/>
  <c r="P2459" i="5" s="1"/>
  <c r="M2459" i="5"/>
  <c r="N2458" i="5"/>
  <c r="P2458" i="5" s="1"/>
  <c r="M2458" i="5"/>
  <c r="O2458" i="5" s="1"/>
  <c r="P2457" i="5"/>
  <c r="O2457" i="5"/>
  <c r="N2457" i="5"/>
  <c r="M2457" i="5"/>
  <c r="N2456" i="5"/>
  <c r="P2456" i="5" s="1"/>
  <c r="M2456" i="5"/>
  <c r="O2456" i="5" s="1"/>
  <c r="P2455" i="5"/>
  <c r="N2455" i="5"/>
  <c r="M2455" i="5"/>
  <c r="O2455" i="5" s="1"/>
  <c r="P2454" i="5"/>
  <c r="O2454" i="5"/>
  <c r="N2454" i="5"/>
  <c r="M2454" i="5"/>
  <c r="N2453" i="5"/>
  <c r="P2453" i="5" s="1"/>
  <c r="M2453" i="5"/>
  <c r="O2453" i="5" s="1"/>
  <c r="P2452" i="5"/>
  <c r="O2452" i="5"/>
  <c r="N2452" i="5"/>
  <c r="M2452" i="5"/>
  <c r="O2451" i="5"/>
  <c r="N2451" i="5"/>
  <c r="P2451" i="5" s="1"/>
  <c r="M2451" i="5"/>
  <c r="N2450" i="5"/>
  <c r="P2450" i="5" s="1"/>
  <c r="M2450" i="5"/>
  <c r="O2450" i="5" s="1"/>
  <c r="P2449" i="5"/>
  <c r="O2449" i="5"/>
  <c r="N2449" i="5"/>
  <c r="M2449" i="5"/>
  <c r="N2448" i="5"/>
  <c r="P2448" i="5" s="1"/>
  <c r="M2448" i="5"/>
  <c r="O2448" i="5" s="1"/>
  <c r="P2447" i="5"/>
  <c r="N2447" i="5"/>
  <c r="M2447" i="5"/>
  <c r="O2447" i="5" s="1"/>
  <c r="P2446" i="5"/>
  <c r="O2446" i="5"/>
  <c r="N2446" i="5"/>
  <c r="M2446" i="5"/>
  <c r="N2445" i="5"/>
  <c r="P2445" i="5" s="1"/>
  <c r="M2445" i="5"/>
  <c r="O2445" i="5" s="1"/>
  <c r="P2444" i="5"/>
  <c r="O2444" i="5"/>
  <c r="N2444" i="5"/>
  <c r="M2444" i="5"/>
  <c r="O2443" i="5"/>
  <c r="N2443" i="5"/>
  <c r="P2443" i="5" s="1"/>
  <c r="M2443" i="5"/>
  <c r="N2442" i="5"/>
  <c r="P2442" i="5" s="1"/>
  <c r="M2442" i="5"/>
  <c r="O2442" i="5" s="1"/>
  <c r="P2441" i="5"/>
  <c r="O2441" i="5"/>
  <c r="N2441" i="5"/>
  <c r="M2441" i="5"/>
  <c r="N2440" i="5"/>
  <c r="P2440" i="5" s="1"/>
  <c r="M2440" i="5"/>
  <c r="O2440" i="5" s="1"/>
  <c r="P2439" i="5"/>
  <c r="N2439" i="5"/>
  <c r="M2439" i="5"/>
  <c r="O2439" i="5" s="1"/>
  <c r="P2438" i="5"/>
  <c r="O2438" i="5"/>
  <c r="N2438" i="5"/>
  <c r="M2438" i="5"/>
  <c r="N2437" i="5"/>
  <c r="P2437" i="5" s="1"/>
  <c r="M2437" i="5"/>
  <c r="O2437" i="5" s="1"/>
  <c r="P2436" i="5"/>
  <c r="O2436" i="5"/>
  <c r="N2436" i="5"/>
  <c r="M2436" i="5"/>
  <c r="O2435" i="5"/>
  <c r="N2435" i="5"/>
  <c r="P2435" i="5" s="1"/>
  <c r="M2435" i="5"/>
  <c r="N2434" i="5"/>
  <c r="P2434" i="5" s="1"/>
  <c r="M2434" i="5"/>
  <c r="O2434" i="5" s="1"/>
  <c r="P2433" i="5"/>
  <c r="O2433" i="5"/>
  <c r="N2433" i="5"/>
  <c r="M2433" i="5"/>
  <c r="N2432" i="5"/>
  <c r="P2432" i="5" s="1"/>
  <c r="M2432" i="5"/>
  <c r="O2432" i="5" s="1"/>
  <c r="P2431" i="5"/>
  <c r="N2431" i="5"/>
  <c r="M2431" i="5"/>
  <c r="O2431" i="5" s="1"/>
  <c r="P2430" i="5"/>
  <c r="O2430" i="5"/>
  <c r="N2430" i="5"/>
  <c r="M2430" i="5"/>
  <c r="N2429" i="5"/>
  <c r="P2429" i="5" s="1"/>
  <c r="M2429" i="5"/>
  <c r="O2429" i="5" s="1"/>
  <c r="P2428" i="5"/>
  <c r="O2428" i="5"/>
  <c r="N2428" i="5"/>
  <c r="M2428" i="5"/>
  <c r="O2427" i="5"/>
  <c r="N2427" i="5"/>
  <c r="P2427" i="5" s="1"/>
  <c r="M2427" i="5"/>
  <c r="N2426" i="5"/>
  <c r="P2426" i="5" s="1"/>
  <c r="M2426" i="5"/>
  <c r="O2426" i="5" s="1"/>
  <c r="P2425" i="5"/>
  <c r="O2425" i="5"/>
  <c r="N2425" i="5"/>
  <c r="M2425" i="5"/>
  <c r="N2424" i="5"/>
  <c r="P2424" i="5" s="1"/>
  <c r="M2424" i="5"/>
  <c r="O2424" i="5" s="1"/>
  <c r="P2423" i="5"/>
  <c r="N2423" i="5"/>
  <c r="M2423" i="5"/>
  <c r="O2423" i="5" s="1"/>
  <c r="N2422" i="5"/>
  <c r="P2422" i="5" s="1"/>
  <c r="M2422" i="5"/>
  <c r="O2422" i="5" s="1"/>
  <c r="N2421" i="5"/>
  <c r="P2421" i="5" s="1"/>
  <c r="M2421" i="5"/>
  <c r="O2421" i="5" s="1"/>
  <c r="P2420" i="5"/>
  <c r="O2420" i="5"/>
  <c r="N2420" i="5"/>
  <c r="M2420" i="5"/>
  <c r="O2419" i="5"/>
  <c r="N2419" i="5"/>
  <c r="P2419" i="5" s="1"/>
  <c r="M2419" i="5"/>
  <c r="N2418" i="5"/>
  <c r="P2418" i="5" s="1"/>
  <c r="M2418" i="5"/>
  <c r="O2418" i="5" s="1"/>
  <c r="O2417" i="5"/>
  <c r="N2417" i="5"/>
  <c r="P2417" i="5" s="1"/>
  <c r="M2417" i="5"/>
  <c r="N2416" i="5"/>
  <c r="P2416" i="5" s="1"/>
  <c r="M2416" i="5"/>
  <c r="O2416" i="5" s="1"/>
  <c r="P2415" i="5"/>
  <c r="N2415" i="5"/>
  <c r="M2415" i="5"/>
  <c r="O2415" i="5" s="1"/>
  <c r="P2414" i="5"/>
  <c r="N2414" i="5"/>
  <c r="M2414" i="5"/>
  <c r="O2414" i="5" s="1"/>
  <c r="N2413" i="5"/>
  <c r="P2413" i="5" s="1"/>
  <c r="M2413" i="5"/>
  <c r="O2413" i="5" s="1"/>
  <c r="P2412" i="5"/>
  <c r="O2412" i="5"/>
  <c r="N2412" i="5"/>
  <c r="M2412" i="5"/>
  <c r="N2411" i="5"/>
  <c r="P2411" i="5" s="1"/>
  <c r="M2411" i="5"/>
  <c r="O2411" i="5" s="1"/>
  <c r="N2410" i="5"/>
  <c r="P2410" i="5" s="1"/>
  <c r="M2410" i="5"/>
  <c r="O2410" i="5" s="1"/>
  <c r="P2409" i="5"/>
  <c r="O2409" i="5"/>
  <c r="N2409" i="5"/>
  <c r="M2409" i="5"/>
  <c r="N2408" i="5"/>
  <c r="P2408" i="5" s="1"/>
  <c r="M2408" i="5"/>
  <c r="O2408" i="5" s="1"/>
  <c r="P2407" i="5"/>
  <c r="N2407" i="5"/>
  <c r="M2407" i="5"/>
  <c r="O2407" i="5" s="1"/>
  <c r="N2406" i="5"/>
  <c r="P2406" i="5" s="1"/>
  <c r="M2406" i="5"/>
  <c r="O2406" i="5" s="1"/>
  <c r="N2405" i="5"/>
  <c r="P2405" i="5" s="1"/>
  <c r="M2405" i="5"/>
  <c r="O2405" i="5" s="1"/>
  <c r="P2404" i="5"/>
  <c r="O2404" i="5"/>
  <c r="N2404" i="5"/>
  <c r="M2404" i="5"/>
  <c r="O2403" i="5"/>
  <c r="N2403" i="5"/>
  <c r="P2403" i="5" s="1"/>
  <c r="M2403" i="5"/>
  <c r="N2402" i="5"/>
  <c r="P2402" i="5" s="1"/>
  <c r="M2402" i="5"/>
  <c r="O2402" i="5" s="1"/>
  <c r="O2401" i="5"/>
  <c r="N2401" i="5"/>
  <c r="P2401" i="5" s="1"/>
  <c r="M2401" i="5"/>
  <c r="N2400" i="5"/>
  <c r="P2400" i="5" s="1"/>
  <c r="M2400" i="5"/>
  <c r="O2400" i="5" s="1"/>
  <c r="P2399" i="5"/>
  <c r="N2399" i="5"/>
  <c r="M2399" i="5"/>
  <c r="O2399" i="5" s="1"/>
  <c r="P2398" i="5"/>
  <c r="N2398" i="5"/>
  <c r="M2398" i="5"/>
  <c r="O2398" i="5" s="1"/>
  <c r="N2397" i="5"/>
  <c r="P2397" i="5" s="1"/>
  <c r="M2397" i="5"/>
  <c r="O2397" i="5" s="1"/>
  <c r="P2396" i="5"/>
  <c r="O2396" i="5"/>
  <c r="N2396" i="5"/>
  <c r="M2396" i="5"/>
  <c r="N2395" i="5"/>
  <c r="P2395" i="5" s="1"/>
  <c r="M2395" i="5"/>
  <c r="O2395" i="5" s="1"/>
  <c r="N2394" i="5"/>
  <c r="P2394" i="5" s="1"/>
  <c r="M2394" i="5"/>
  <c r="O2394" i="5" s="1"/>
  <c r="P2393" i="5"/>
  <c r="O2393" i="5"/>
  <c r="N2393" i="5"/>
  <c r="M2393" i="5"/>
  <c r="N2392" i="5"/>
  <c r="P2392" i="5" s="1"/>
  <c r="M2392" i="5"/>
  <c r="O2392" i="5" s="1"/>
  <c r="P2391" i="5"/>
  <c r="N2391" i="5"/>
  <c r="M2391" i="5"/>
  <c r="O2391" i="5" s="1"/>
  <c r="N2390" i="5"/>
  <c r="P2390" i="5" s="1"/>
  <c r="M2390" i="5"/>
  <c r="O2390" i="5" s="1"/>
  <c r="N2389" i="5"/>
  <c r="P2389" i="5" s="1"/>
  <c r="M2389" i="5"/>
  <c r="O2389" i="5" s="1"/>
  <c r="P2388" i="5"/>
  <c r="O2388" i="5"/>
  <c r="N2388" i="5"/>
  <c r="M2388" i="5"/>
  <c r="O2387" i="5"/>
  <c r="N2387" i="5"/>
  <c r="P2387" i="5" s="1"/>
  <c r="M2387" i="5"/>
  <c r="N2386" i="5"/>
  <c r="P2386" i="5" s="1"/>
  <c r="M2386" i="5"/>
  <c r="O2386" i="5" s="1"/>
  <c r="O2385" i="5"/>
  <c r="N2385" i="5"/>
  <c r="P2385" i="5" s="1"/>
  <c r="M2385" i="5"/>
  <c r="N2384" i="5"/>
  <c r="P2384" i="5" s="1"/>
  <c r="M2384" i="5"/>
  <c r="O2384" i="5" s="1"/>
  <c r="P2383" i="5"/>
  <c r="N2383" i="5"/>
  <c r="M2383" i="5"/>
  <c r="O2383" i="5" s="1"/>
  <c r="P2382" i="5"/>
  <c r="N2382" i="5"/>
  <c r="M2382" i="5"/>
  <c r="O2382" i="5" s="1"/>
  <c r="N2381" i="5"/>
  <c r="P2381" i="5" s="1"/>
  <c r="M2381" i="5"/>
  <c r="O2381" i="5" s="1"/>
  <c r="P2380" i="5"/>
  <c r="O2380" i="5"/>
  <c r="N2380" i="5"/>
  <c r="M2380" i="5"/>
  <c r="N2379" i="5"/>
  <c r="P2379" i="5" s="1"/>
  <c r="M2379" i="5"/>
  <c r="O2379" i="5" s="1"/>
  <c r="N2378" i="5"/>
  <c r="P2378" i="5" s="1"/>
  <c r="M2378" i="5"/>
  <c r="O2378" i="5" s="1"/>
  <c r="O2377" i="5"/>
  <c r="N2377" i="5"/>
  <c r="P2377" i="5" s="1"/>
  <c r="M2377" i="5"/>
  <c r="N2376" i="5"/>
  <c r="P2376" i="5" s="1"/>
  <c r="M2376" i="5"/>
  <c r="O2376" i="5" s="1"/>
  <c r="P2375" i="5"/>
  <c r="N2375" i="5"/>
  <c r="M2375" i="5"/>
  <c r="O2375" i="5" s="1"/>
  <c r="N2374" i="5"/>
  <c r="P2374" i="5" s="1"/>
  <c r="M2374" i="5"/>
  <c r="O2374" i="5" s="1"/>
  <c r="N2373" i="5"/>
  <c r="P2373" i="5" s="1"/>
  <c r="M2373" i="5"/>
  <c r="O2373" i="5" s="1"/>
  <c r="P2372" i="5"/>
  <c r="O2372" i="5"/>
  <c r="N2372" i="5"/>
  <c r="M2372" i="5"/>
  <c r="O2371" i="5"/>
  <c r="N2371" i="5"/>
  <c r="P2371" i="5" s="1"/>
  <c r="M2371" i="5"/>
  <c r="N2370" i="5"/>
  <c r="P2370" i="5" s="1"/>
  <c r="M2370" i="5"/>
  <c r="O2370" i="5" s="1"/>
  <c r="O2369" i="5"/>
  <c r="N2369" i="5"/>
  <c r="P2369" i="5" s="1"/>
  <c r="M2369" i="5"/>
  <c r="N2368" i="5"/>
  <c r="P2368" i="5" s="1"/>
  <c r="M2368" i="5"/>
  <c r="O2368" i="5" s="1"/>
  <c r="P2367" i="5"/>
  <c r="N2367" i="5"/>
  <c r="M2367" i="5"/>
  <c r="O2367" i="5" s="1"/>
  <c r="P2366" i="5"/>
  <c r="N2366" i="5"/>
  <c r="M2366" i="5"/>
  <c r="O2366" i="5" s="1"/>
  <c r="N2365" i="5"/>
  <c r="P2365" i="5" s="1"/>
  <c r="M2365" i="5"/>
  <c r="O2365" i="5" s="1"/>
  <c r="P2364" i="5"/>
  <c r="O2364" i="5"/>
  <c r="N2364" i="5"/>
  <c r="M2364" i="5"/>
  <c r="N2363" i="5"/>
  <c r="P2363" i="5" s="1"/>
  <c r="M2363" i="5"/>
  <c r="O2363" i="5" s="1"/>
  <c r="N2362" i="5"/>
  <c r="P2362" i="5" s="1"/>
  <c r="M2362" i="5"/>
  <c r="O2362" i="5" s="1"/>
  <c r="O2361" i="5"/>
  <c r="N2361" i="5"/>
  <c r="P2361" i="5" s="1"/>
  <c r="M2361" i="5"/>
  <c r="N2360" i="5"/>
  <c r="P2360" i="5" s="1"/>
  <c r="M2360" i="5"/>
  <c r="O2360" i="5" s="1"/>
  <c r="P2359" i="5"/>
  <c r="N2359" i="5"/>
  <c r="M2359" i="5"/>
  <c r="O2359" i="5" s="1"/>
  <c r="N2358" i="5"/>
  <c r="P2358" i="5" s="1"/>
  <c r="M2358" i="5"/>
  <c r="O2358" i="5" s="1"/>
  <c r="N2357" i="5"/>
  <c r="P2357" i="5" s="1"/>
  <c r="M2357" i="5"/>
  <c r="O2357" i="5" s="1"/>
  <c r="P2356" i="5"/>
  <c r="O2356" i="5"/>
  <c r="N2356" i="5"/>
  <c r="M2356" i="5"/>
  <c r="O2355" i="5"/>
  <c r="N2355" i="5"/>
  <c r="P2355" i="5" s="1"/>
  <c r="M2355" i="5"/>
  <c r="N2354" i="5"/>
  <c r="P2354" i="5" s="1"/>
  <c r="M2354" i="5"/>
  <c r="O2354" i="5" s="1"/>
  <c r="O2353" i="5"/>
  <c r="N2353" i="5"/>
  <c r="P2353" i="5" s="1"/>
  <c r="M2353" i="5"/>
  <c r="N2352" i="5"/>
  <c r="P2352" i="5" s="1"/>
  <c r="M2352" i="5"/>
  <c r="O2352" i="5" s="1"/>
  <c r="P2351" i="5"/>
  <c r="N2351" i="5"/>
  <c r="M2351" i="5"/>
  <c r="O2351" i="5" s="1"/>
  <c r="P2350" i="5"/>
  <c r="N2350" i="5"/>
  <c r="M2350" i="5"/>
  <c r="O2350" i="5" s="1"/>
  <c r="N2349" i="5"/>
  <c r="P2349" i="5" s="1"/>
  <c r="M2349" i="5"/>
  <c r="O2349" i="5" s="1"/>
  <c r="P2348" i="5"/>
  <c r="O2348" i="5"/>
  <c r="N2348" i="5"/>
  <c r="M2348" i="5"/>
  <c r="N2347" i="5"/>
  <c r="P2347" i="5" s="1"/>
  <c r="M2347" i="5"/>
  <c r="O2347" i="5" s="1"/>
  <c r="N2346" i="5"/>
  <c r="P2346" i="5" s="1"/>
  <c r="M2346" i="5"/>
  <c r="O2346" i="5" s="1"/>
  <c r="O2345" i="5"/>
  <c r="N2345" i="5"/>
  <c r="P2345" i="5" s="1"/>
  <c r="M2345" i="5"/>
  <c r="N2344" i="5"/>
  <c r="P2344" i="5" s="1"/>
  <c r="M2344" i="5"/>
  <c r="O2344" i="5" s="1"/>
  <c r="P2343" i="5"/>
  <c r="N2343" i="5"/>
  <c r="M2343" i="5"/>
  <c r="O2343" i="5" s="1"/>
  <c r="N2342" i="5"/>
  <c r="P2342" i="5" s="1"/>
  <c r="M2342" i="5"/>
  <c r="O2342" i="5" s="1"/>
  <c r="N2341" i="5"/>
  <c r="P2341" i="5" s="1"/>
  <c r="M2341" i="5"/>
  <c r="O2341" i="5" s="1"/>
  <c r="P2340" i="5"/>
  <c r="O2340" i="5"/>
  <c r="N2340" i="5"/>
  <c r="M2340" i="5"/>
  <c r="O2339" i="5"/>
  <c r="N2339" i="5"/>
  <c r="P2339" i="5" s="1"/>
  <c r="M2339" i="5"/>
  <c r="N2338" i="5"/>
  <c r="P2338" i="5" s="1"/>
  <c r="M2338" i="5"/>
  <c r="O2338" i="5" s="1"/>
  <c r="O2337" i="5"/>
  <c r="N2337" i="5"/>
  <c r="P2337" i="5" s="1"/>
  <c r="M2337" i="5"/>
  <c r="N2336" i="5"/>
  <c r="P2336" i="5" s="1"/>
  <c r="M2336" i="5"/>
  <c r="O2336" i="5" s="1"/>
  <c r="P2335" i="5"/>
  <c r="N2335" i="5"/>
  <c r="M2335" i="5"/>
  <c r="O2335" i="5" s="1"/>
  <c r="P2334" i="5"/>
  <c r="N2334" i="5"/>
  <c r="M2334" i="5"/>
  <c r="O2334" i="5" s="1"/>
  <c r="N2333" i="5"/>
  <c r="P2333" i="5" s="1"/>
  <c r="M2333" i="5"/>
  <c r="O2333" i="5" s="1"/>
  <c r="P2332" i="5"/>
  <c r="O2332" i="5"/>
  <c r="N2332" i="5"/>
  <c r="M2332" i="5"/>
  <c r="N2331" i="5"/>
  <c r="P2331" i="5" s="1"/>
  <c r="M2331" i="5"/>
  <c r="O2331" i="5" s="1"/>
  <c r="N2330" i="5"/>
  <c r="P2330" i="5" s="1"/>
  <c r="M2330" i="5"/>
  <c r="O2330" i="5" s="1"/>
  <c r="O2329" i="5"/>
  <c r="N2329" i="5"/>
  <c r="P2329" i="5" s="1"/>
  <c r="M2329" i="5"/>
  <c r="N2328" i="5"/>
  <c r="P2328" i="5" s="1"/>
  <c r="M2328" i="5"/>
  <c r="O2328" i="5" s="1"/>
  <c r="P2327" i="5"/>
  <c r="N2327" i="5"/>
  <c r="M2327" i="5"/>
  <c r="O2327" i="5" s="1"/>
  <c r="N2326" i="5"/>
  <c r="P2326" i="5" s="1"/>
  <c r="M2326" i="5"/>
  <c r="O2326" i="5" s="1"/>
  <c r="N2325" i="5"/>
  <c r="P2325" i="5" s="1"/>
  <c r="M2325" i="5"/>
  <c r="O2325" i="5" s="1"/>
  <c r="P2324" i="5"/>
  <c r="O2324" i="5"/>
  <c r="N2324" i="5"/>
  <c r="M2324" i="5"/>
  <c r="O2323" i="5"/>
  <c r="N2323" i="5"/>
  <c r="P2323" i="5" s="1"/>
  <c r="M2323" i="5"/>
  <c r="P2322" i="5"/>
  <c r="N2322" i="5"/>
  <c r="M2322" i="5"/>
  <c r="O2322" i="5" s="1"/>
  <c r="P2321" i="5"/>
  <c r="O2321" i="5"/>
  <c r="N2321" i="5"/>
  <c r="M2321" i="5"/>
  <c r="N2320" i="5"/>
  <c r="P2320" i="5" s="1"/>
  <c r="M2320" i="5"/>
  <c r="O2320" i="5" s="1"/>
  <c r="P2319" i="5"/>
  <c r="O2319" i="5"/>
  <c r="N2319" i="5"/>
  <c r="M2319" i="5"/>
  <c r="N2318" i="5"/>
  <c r="P2318" i="5" s="1"/>
  <c r="M2318" i="5"/>
  <c r="O2318" i="5" s="1"/>
  <c r="N2317" i="5"/>
  <c r="P2317" i="5" s="1"/>
  <c r="M2317" i="5"/>
  <c r="O2317" i="5" s="1"/>
  <c r="P2316" i="5"/>
  <c r="O2316" i="5"/>
  <c r="N2316" i="5"/>
  <c r="M2316" i="5"/>
  <c r="N2315" i="5"/>
  <c r="P2315" i="5" s="1"/>
  <c r="M2315" i="5"/>
  <c r="O2315" i="5" s="1"/>
  <c r="P2314" i="5"/>
  <c r="N2314" i="5"/>
  <c r="M2314" i="5"/>
  <c r="O2314" i="5" s="1"/>
  <c r="O2313" i="5"/>
  <c r="N2313" i="5"/>
  <c r="P2313" i="5" s="1"/>
  <c r="M2313" i="5"/>
  <c r="N2312" i="5"/>
  <c r="P2312" i="5" s="1"/>
  <c r="M2312" i="5"/>
  <c r="O2312" i="5" s="1"/>
  <c r="P2311" i="5"/>
  <c r="O2311" i="5"/>
  <c r="N2311" i="5"/>
  <c r="M2311" i="5"/>
  <c r="P2310" i="5"/>
  <c r="N2310" i="5"/>
  <c r="M2310" i="5"/>
  <c r="O2310" i="5" s="1"/>
  <c r="N2309" i="5"/>
  <c r="P2309" i="5" s="1"/>
  <c r="M2309" i="5"/>
  <c r="O2309" i="5" s="1"/>
  <c r="P2308" i="5"/>
  <c r="O2308" i="5"/>
  <c r="N2308" i="5"/>
  <c r="M2308" i="5"/>
  <c r="N2307" i="5"/>
  <c r="P2307" i="5" s="1"/>
  <c r="M2307" i="5"/>
  <c r="O2307" i="5" s="1"/>
  <c r="P2306" i="5"/>
  <c r="N2306" i="5"/>
  <c r="M2306" i="5"/>
  <c r="O2306" i="5" s="1"/>
  <c r="O2305" i="5"/>
  <c r="N2305" i="5"/>
  <c r="P2305" i="5" s="1"/>
  <c r="M2305" i="5"/>
  <c r="N2304" i="5"/>
  <c r="P2304" i="5" s="1"/>
  <c r="M2304" i="5"/>
  <c r="O2304" i="5" s="1"/>
  <c r="P2303" i="5"/>
  <c r="O2303" i="5"/>
  <c r="N2303" i="5"/>
  <c r="M2303" i="5"/>
  <c r="O2302" i="5"/>
  <c r="N2302" i="5"/>
  <c r="P2302" i="5" s="1"/>
  <c r="M2302" i="5"/>
  <c r="N2301" i="5"/>
  <c r="P2301" i="5" s="1"/>
  <c r="M2301" i="5"/>
  <c r="O2301" i="5" s="1"/>
  <c r="P2300" i="5"/>
  <c r="O2300" i="5"/>
  <c r="N2300" i="5"/>
  <c r="M2300" i="5"/>
  <c r="N2299" i="5"/>
  <c r="P2299" i="5" s="1"/>
  <c r="M2299" i="5"/>
  <c r="O2299" i="5" s="1"/>
  <c r="P2298" i="5"/>
  <c r="N2298" i="5"/>
  <c r="M2298" i="5"/>
  <c r="O2298" i="5" s="1"/>
  <c r="O2297" i="5"/>
  <c r="N2297" i="5"/>
  <c r="P2297" i="5" s="1"/>
  <c r="M2297" i="5"/>
  <c r="N2296" i="5"/>
  <c r="P2296" i="5" s="1"/>
  <c r="M2296" i="5"/>
  <c r="O2296" i="5" s="1"/>
  <c r="P2295" i="5"/>
  <c r="O2295" i="5"/>
  <c r="N2295" i="5"/>
  <c r="M2295" i="5"/>
  <c r="N2294" i="5"/>
  <c r="P2294" i="5" s="1"/>
  <c r="M2294" i="5"/>
  <c r="O2294" i="5" s="1"/>
  <c r="N2293" i="5"/>
  <c r="P2293" i="5" s="1"/>
  <c r="M2293" i="5"/>
  <c r="O2293" i="5" s="1"/>
  <c r="P2292" i="5"/>
  <c r="O2292" i="5"/>
  <c r="N2292" i="5"/>
  <c r="M2292" i="5"/>
  <c r="O2291" i="5"/>
  <c r="N2291" i="5"/>
  <c r="P2291" i="5" s="1"/>
  <c r="M2291" i="5"/>
  <c r="P2290" i="5"/>
  <c r="N2290" i="5"/>
  <c r="M2290" i="5"/>
  <c r="O2290" i="5" s="1"/>
  <c r="P2289" i="5"/>
  <c r="O2289" i="5"/>
  <c r="N2289" i="5"/>
  <c r="M2289" i="5"/>
  <c r="N2288" i="5"/>
  <c r="P2288" i="5" s="1"/>
  <c r="M2288" i="5"/>
  <c r="O2288" i="5" s="1"/>
  <c r="P2287" i="5"/>
  <c r="O2287" i="5"/>
  <c r="N2287" i="5"/>
  <c r="M2287" i="5"/>
  <c r="N2286" i="5"/>
  <c r="P2286" i="5" s="1"/>
  <c r="M2286" i="5"/>
  <c r="O2286" i="5" s="1"/>
  <c r="N2285" i="5"/>
  <c r="P2285" i="5" s="1"/>
  <c r="M2285" i="5"/>
  <c r="O2285" i="5" s="1"/>
  <c r="P2284" i="5"/>
  <c r="O2284" i="5"/>
  <c r="N2284" i="5"/>
  <c r="M2284" i="5"/>
  <c r="N2283" i="5"/>
  <c r="P2283" i="5" s="1"/>
  <c r="M2283" i="5"/>
  <c r="O2283" i="5" s="1"/>
  <c r="P2282" i="5"/>
  <c r="N2282" i="5"/>
  <c r="M2282" i="5"/>
  <c r="O2282" i="5" s="1"/>
  <c r="O2281" i="5"/>
  <c r="N2281" i="5"/>
  <c r="P2281" i="5" s="1"/>
  <c r="M2281" i="5"/>
  <c r="N2280" i="5"/>
  <c r="P2280" i="5" s="1"/>
  <c r="M2280" i="5"/>
  <c r="O2280" i="5" s="1"/>
  <c r="P2279" i="5"/>
  <c r="O2279" i="5"/>
  <c r="N2279" i="5"/>
  <c r="M2279" i="5"/>
  <c r="P2278" i="5"/>
  <c r="N2278" i="5"/>
  <c r="M2278" i="5"/>
  <c r="O2278" i="5" s="1"/>
  <c r="N2277" i="5"/>
  <c r="P2277" i="5" s="1"/>
  <c r="M2277" i="5"/>
  <c r="O2277" i="5" s="1"/>
  <c r="P2276" i="5"/>
  <c r="O2276" i="5"/>
  <c r="N2276" i="5"/>
  <c r="M2276" i="5"/>
  <c r="N2275" i="5"/>
  <c r="P2275" i="5" s="1"/>
  <c r="M2275" i="5"/>
  <c r="O2275" i="5" s="1"/>
  <c r="P2274" i="5"/>
  <c r="N2274" i="5"/>
  <c r="M2274" i="5"/>
  <c r="O2274" i="5" s="1"/>
  <c r="O2273" i="5"/>
  <c r="N2273" i="5"/>
  <c r="P2273" i="5" s="1"/>
  <c r="M2273" i="5"/>
  <c r="N2272" i="5"/>
  <c r="P2272" i="5" s="1"/>
  <c r="M2272" i="5"/>
  <c r="O2272" i="5" s="1"/>
  <c r="P2271" i="5"/>
  <c r="O2271" i="5"/>
  <c r="N2271" i="5"/>
  <c r="M2271" i="5"/>
  <c r="O2270" i="5"/>
  <c r="N2270" i="5"/>
  <c r="P2270" i="5" s="1"/>
  <c r="M2270" i="5"/>
  <c r="N2269" i="5"/>
  <c r="P2269" i="5" s="1"/>
  <c r="M2269" i="5"/>
  <c r="O2269" i="5" s="1"/>
  <c r="P2268" i="5"/>
  <c r="O2268" i="5"/>
  <c r="N2268" i="5"/>
  <c r="M2268" i="5"/>
  <c r="N2267" i="5"/>
  <c r="P2267" i="5" s="1"/>
  <c r="M2267" i="5"/>
  <c r="O2267" i="5" s="1"/>
  <c r="P2266" i="5"/>
  <c r="N2266" i="5"/>
  <c r="M2266" i="5"/>
  <c r="O2266" i="5" s="1"/>
  <c r="O2265" i="5"/>
  <c r="N2265" i="5"/>
  <c r="P2265" i="5" s="1"/>
  <c r="M2265" i="5"/>
  <c r="N2264" i="5"/>
  <c r="P2264" i="5" s="1"/>
  <c r="M2264" i="5"/>
  <c r="O2264" i="5" s="1"/>
  <c r="P2263" i="5"/>
  <c r="O2263" i="5"/>
  <c r="N2263" i="5"/>
  <c r="M2263" i="5"/>
  <c r="N2262" i="5"/>
  <c r="P2262" i="5" s="1"/>
  <c r="M2262" i="5"/>
  <c r="O2262" i="5" s="1"/>
  <c r="N2261" i="5"/>
  <c r="P2261" i="5" s="1"/>
  <c r="M2261" i="5"/>
  <c r="O2261" i="5" s="1"/>
  <c r="O2260" i="5"/>
  <c r="N2260" i="5"/>
  <c r="P2260" i="5" s="1"/>
  <c r="M2260" i="5"/>
  <c r="O2259" i="5"/>
  <c r="N2259" i="5"/>
  <c r="P2259" i="5" s="1"/>
  <c r="M2259" i="5"/>
  <c r="P2258" i="5"/>
  <c r="N2258" i="5"/>
  <c r="M2258" i="5"/>
  <c r="O2258" i="5" s="1"/>
  <c r="P2257" i="5"/>
  <c r="N2257" i="5"/>
  <c r="M2257" i="5"/>
  <c r="O2257" i="5" s="1"/>
  <c r="N2256" i="5"/>
  <c r="P2256" i="5" s="1"/>
  <c r="M2256" i="5"/>
  <c r="O2256" i="5" s="1"/>
  <c r="N2255" i="5"/>
  <c r="P2255" i="5" s="1"/>
  <c r="M2255" i="5"/>
  <c r="O2255" i="5" s="1"/>
  <c r="P2254" i="5"/>
  <c r="O2254" i="5"/>
  <c r="N2254" i="5"/>
  <c r="M2254" i="5"/>
  <c r="N2253" i="5"/>
  <c r="P2253" i="5" s="1"/>
  <c r="M2253" i="5"/>
  <c r="O2253" i="5" s="1"/>
  <c r="P2252" i="5"/>
  <c r="N2252" i="5"/>
  <c r="M2252" i="5"/>
  <c r="O2252" i="5" s="1"/>
  <c r="O2251" i="5"/>
  <c r="N2251" i="5"/>
  <c r="P2251" i="5" s="1"/>
  <c r="M2251" i="5"/>
  <c r="N2250" i="5"/>
  <c r="P2250" i="5" s="1"/>
  <c r="M2250" i="5"/>
  <c r="O2250" i="5" s="1"/>
  <c r="P2249" i="5"/>
  <c r="O2249" i="5"/>
  <c r="N2249" i="5"/>
  <c r="M2249" i="5"/>
  <c r="N2248" i="5"/>
  <c r="P2248" i="5" s="1"/>
  <c r="M2248" i="5"/>
  <c r="O2248" i="5" s="1"/>
  <c r="N2247" i="5"/>
  <c r="P2247" i="5" s="1"/>
  <c r="M2247" i="5"/>
  <c r="O2247" i="5" s="1"/>
  <c r="P2246" i="5"/>
  <c r="O2246" i="5"/>
  <c r="N2246" i="5"/>
  <c r="M2246" i="5"/>
  <c r="N2245" i="5"/>
  <c r="P2245" i="5" s="1"/>
  <c r="M2245" i="5"/>
  <c r="O2245" i="5" s="1"/>
  <c r="P2244" i="5"/>
  <c r="N2244" i="5"/>
  <c r="M2244" i="5"/>
  <c r="O2244" i="5" s="1"/>
  <c r="N2243" i="5"/>
  <c r="P2243" i="5" s="1"/>
  <c r="M2243" i="5"/>
  <c r="O2243" i="5" s="1"/>
  <c r="N2242" i="5"/>
  <c r="P2242" i="5" s="1"/>
  <c r="M2242" i="5"/>
  <c r="O2242" i="5" s="1"/>
  <c r="P2241" i="5"/>
  <c r="O2241" i="5"/>
  <c r="N2241" i="5"/>
  <c r="M2241" i="5"/>
  <c r="N2240" i="5"/>
  <c r="P2240" i="5" s="1"/>
  <c r="M2240" i="5"/>
  <c r="O2240" i="5" s="1"/>
  <c r="N2239" i="5"/>
  <c r="P2239" i="5" s="1"/>
  <c r="M2239" i="5"/>
  <c r="O2239" i="5" s="1"/>
  <c r="P2238" i="5"/>
  <c r="O2238" i="5"/>
  <c r="N2238" i="5"/>
  <c r="M2238" i="5"/>
  <c r="N2237" i="5"/>
  <c r="P2237" i="5" s="1"/>
  <c r="M2237" i="5"/>
  <c r="O2237" i="5" s="1"/>
  <c r="P2236" i="5"/>
  <c r="N2236" i="5"/>
  <c r="M2236" i="5"/>
  <c r="O2236" i="5" s="1"/>
  <c r="O2235" i="5"/>
  <c r="N2235" i="5"/>
  <c r="P2235" i="5" s="1"/>
  <c r="M2235" i="5"/>
  <c r="N2234" i="5"/>
  <c r="P2234" i="5" s="1"/>
  <c r="M2234" i="5"/>
  <c r="O2234" i="5" s="1"/>
  <c r="P2233" i="5"/>
  <c r="O2233" i="5"/>
  <c r="N2233" i="5"/>
  <c r="M2233" i="5"/>
  <c r="O2232" i="5"/>
  <c r="N2232" i="5"/>
  <c r="P2232" i="5" s="1"/>
  <c r="M2232" i="5"/>
  <c r="N2231" i="5"/>
  <c r="P2231" i="5" s="1"/>
  <c r="M2231" i="5"/>
  <c r="O2231" i="5" s="1"/>
  <c r="P2230" i="5"/>
  <c r="O2230" i="5"/>
  <c r="N2230" i="5"/>
  <c r="M2230" i="5"/>
  <c r="N2229" i="5"/>
  <c r="P2229" i="5" s="1"/>
  <c r="M2229" i="5"/>
  <c r="O2229" i="5" s="1"/>
  <c r="P2228" i="5"/>
  <c r="N2228" i="5"/>
  <c r="M2228" i="5"/>
  <c r="O2228" i="5" s="1"/>
  <c r="N2227" i="5"/>
  <c r="P2227" i="5" s="1"/>
  <c r="M2227" i="5"/>
  <c r="O2227" i="5" s="1"/>
  <c r="N2226" i="5"/>
  <c r="P2226" i="5" s="1"/>
  <c r="M2226" i="5"/>
  <c r="O2226" i="5" s="1"/>
  <c r="P2225" i="5"/>
  <c r="O2225" i="5"/>
  <c r="N2225" i="5"/>
  <c r="M2225" i="5"/>
  <c r="N2224" i="5"/>
  <c r="P2224" i="5" s="1"/>
  <c r="M2224" i="5"/>
  <c r="O2224" i="5" s="1"/>
  <c r="N2223" i="5"/>
  <c r="P2223" i="5" s="1"/>
  <c r="M2223" i="5"/>
  <c r="O2223" i="5" s="1"/>
  <c r="P2222" i="5"/>
  <c r="O2222" i="5"/>
  <c r="N2222" i="5"/>
  <c r="M2222" i="5"/>
  <c r="N2221" i="5"/>
  <c r="P2221" i="5" s="1"/>
  <c r="M2221" i="5"/>
  <c r="O2221" i="5" s="1"/>
  <c r="P2220" i="5"/>
  <c r="N2220" i="5"/>
  <c r="M2220" i="5"/>
  <c r="O2220" i="5" s="1"/>
  <c r="O2219" i="5"/>
  <c r="N2219" i="5"/>
  <c r="P2219" i="5" s="1"/>
  <c r="M2219" i="5"/>
  <c r="N2218" i="5"/>
  <c r="P2218" i="5" s="1"/>
  <c r="M2218" i="5"/>
  <c r="O2218" i="5" s="1"/>
  <c r="P2217" i="5"/>
  <c r="O2217" i="5"/>
  <c r="N2217" i="5"/>
  <c r="M2217" i="5"/>
  <c r="O2216" i="5"/>
  <c r="N2216" i="5"/>
  <c r="P2216" i="5" s="1"/>
  <c r="M2216" i="5"/>
  <c r="N2215" i="5"/>
  <c r="P2215" i="5" s="1"/>
  <c r="M2215" i="5"/>
  <c r="O2215" i="5" s="1"/>
  <c r="P2214" i="5"/>
  <c r="O2214" i="5"/>
  <c r="N2214" i="5"/>
  <c r="M2214" i="5"/>
  <c r="N2213" i="5"/>
  <c r="P2213" i="5" s="1"/>
  <c r="M2213" i="5"/>
  <c r="O2213" i="5" s="1"/>
  <c r="P2212" i="5"/>
  <c r="N2212" i="5"/>
  <c r="M2212" i="5"/>
  <c r="O2212" i="5" s="1"/>
  <c r="N2211" i="5"/>
  <c r="P2211" i="5" s="1"/>
  <c r="M2211" i="5"/>
  <c r="O2211" i="5" s="1"/>
  <c r="N2210" i="5"/>
  <c r="P2210" i="5" s="1"/>
  <c r="M2210" i="5"/>
  <c r="O2210" i="5" s="1"/>
  <c r="P2209" i="5"/>
  <c r="O2209" i="5"/>
  <c r="N2209" i="5"/>
  <c r="M2209" i="5"/>
  <c r="N2208" i="5"/>
  <c r="P2208" i="5" s="1"/>
  <c r="M2208" i="5"/>
  <c r="O2208" i="5" s="1"/>
  <c r="N2207" i="5"/>
  <c r="P2207" i="5" s="1"/>
  <c r="M2207" i="5"/>
  <c r="O2207" i="5" s="1"/>
  <c r="P2206" i="5"/>
  <c r="O2206" i="5"/>
  <c r="N2206" i="5"/>
  <c r="M2206" i="5"/>
  <c r="N2205" i="5"/>
  <c r="P2205" i="5" s="1"/>
  <c r="M2205" i="5"/>
  <c r="O2205" i="5" s="1"/>
  <c r="P2204" i="5"/>
  <c r="N2204" i="5"/>
  <c r="M2204" i="5"/>
  <c r="O2204" i="5" s="1"/>
  <c r="O2203" i="5"/>
  <c r="N2203" i="5"/>
  <c r="P2203" i="5" s="1"/>
  <c r="M2203" i="5"/>
  <c r="N2202" i="5"/>
  <c r="P2202" i="5" s="1"/>
  <c r="M2202" i="5"/>
  <c r="O2202" i="5" s="1"/>
  <c r="P2201" i="5"/>
  <c r="O2201" i="5"/>
  <c r="N2201" i="5"/>
  <c r="M2201" i="5"/>
  <c r="O2200" i="5"/>
  <c r="N2200" i="5"/>
  <c r="P2200" i="5" s="1"/>
  <c r="M2200" i="5"/>
  <c r="N2199" i="5"/>
  <c r="P2199" i="5" s="1"/>
  <c r="M2199" i="5"/>
  <c r="O2199" i="5" s="1"/>
  <c r="P2198" i="5"/>
  <c r="O2198" i="5"/>
  <c r="N2198" i="5"/>
  <c r="M2198" i="5"/>
  <c r="N2197" i="5"/>
  <c r="P2197" i="5" s="1"/>
  <c r="M2197" i="5"/>
  <c r="O2197" i="5" s="1"/>
  <c r="P2196" i="5"/>
  <c r="N2196" i="5"/>
  <c r="M2196" i="5"/>
  <c r="O2196" i="5" s="1"/>
  <c r="N2195" i="5"/>
  <c r="P2195" i="5" s="1"/>
  <c r="M2195" i="5"/>
  <c r="O2195" i="5" s="1"/>
  <c r="N2194" i="5"/>
  <c r="P2194" i="5" s="1"/>
  <c r="M2194" i="5"/>
  <c r="O2194" i="5" s="1"/>
  <c r="P2193" i="5"/>
  <c r="O2193" i="5"/>
  <c r="N2193" i="5"/>
  <c r="M2193" i="5"/>
  <c r="N2192" i="5"/>
  <c r="P2192" i="5" s="1"/>
  <c r="M2192" i="5"/>
  <c r="O2192" i="5" s="1"/>
  <c r="N2191" i="5"/>
  <c r="P2191" i="5" s="1"/>
  <c r="M2191" i="5"/>
  <c r="O2191" i="5" s="1"/>
  <c r="P2190" i="5"/>
  <c r="O2190" i="5"/>
  <c r="N2190" i="5"/>
  <c r="M2190" i="5"/>
  <c r="N2189" i="5"/>
  <c r="P2189" i="5" s="1"/>
  <c r="M2189" i="5"/>
  <c r="O2189" i="5" s="1"/>
  <c r="P2188" i="5"/>
  <c r="N2188" i="5"/>
  <c r="M2188" i="5"/>
  <c r="O2188" i="5" s="1"/>
  <c r="O2187" i="5"/>
  <c r="N2187" i="5"/>
  <c r="P2187" i="5" s="1"/>
  <c r="M2187" i="5"/>
  <c r="N2186" i="5"/>
  <c r="P2186" i="5" s="1"/>
  <c r="M2186" i="5"/>
  <c r="O2186" i="5" s="1"/>
  <c r="P2185" i="5"/>
  <c r="O2185" i="5"/>
  <c r="N2185" i="5"/>
  <c r="M2185" i="5"/>
  <c r="O2184" i="5"/>
  <c r="N2184" i="5"/>
  <c r="P2184" i="5" s="1"/>
  <c r="M2184" i="5"/>
  <c r="N2183" i="5"/>
  <c r="P2183" i="5" s="1"/>
  <c r="M2183" i="5"/>
  <c r="O2183" i="5" s="1"/>
  <c r="P2182" i="5"/>
  <c r="O2182" i="5"/>
  <c r="N2182" i="5"/>
  <c r="M2182" i="5"/>
  <c r="N2181" i="5"/>
  <c r="P2181" i="5" s="1"/>
  <c r="M2181" i="5"/>
  <c r="O2181" i="5" s="1"/>
  <c r="P2180" i="5"/>
  <c r="N2180" i="5"/>
  <c r="M2180" i="5"/>
  <c r="O2180" i="5" s="1"/>
  <c r="N2179" i="5"/>
  <c r="P2179" i="5" s="1"/>
  <c r="M2179" i="5"/>
  <c r="O2179" i="5" s="1"/>
  <c r="N2178" i="5"/>
  <c r="P2178" i="5" s="1"/>
  <c r="M2178" i="5"/>
  <c r="O2178" i="5" s="1"/>
  <c r="P2177" i="5"/>
  <c r="O2177" i="5"/>
  <c r="N2177" i="5"/>
  <c r="M2177" i="5"/>
  <c r="N2176" i="5"/>
  <c r="P2176" i="5" s="1"/>
  <c r="M2176" i="5"/>
  <c r="O2176" i="5" s="1"/>
  <c r="N2175" i="5"/>
  <c r="P2175" i="5" s="1"/>
  <c r="M2175" i="5"/>
  <c r="O2175" i="5" s="1"/>
  <c r="P2174" i="5"/>
  <c r="O2174" i="5"/>
  <c r="N2174" i="5"/>
  <c r="M2174" i="5"/>
  <c r="N2173" i="5"/>
  <c r="P2173" i="5" s="1"/>
  <c r="M2173" i="5"/>
  <c r="O2173" i="5" s="1"/>
  <c r="P2172" i="5"/>
  <c r="N2172" i="5"/>
  <c r="M2172" i="5"/>
  <c r="O2172" i="5" s="1"/>
  <c r="O2171" i="5"/>
  <c r="N2171" i="5"/>
  <c r="P2171" i="5" s="1"/>
  <c r="M2171" i="5"/>
  <c r="N2170" i="5"/>
  <c r="P2170" i="5" s="1"/>
  <c r="M2170" i="5"/>
  <c r="O2170" i="5" s="1"/>
  <c r="P2169" i="5"/>
  <c r="O2169" i="5"/>
  <c r="N2169" i="5"/>
  <c r="M2169" i="5"/>
  <c r="O2168" i="5"/>
  <c r="N2168" i="5"/>
  <c r="P2168" i="5" s="1"/>
  <c r="M2168" i="5"/>
  <c r="N2167" i="5"/>
  <c r="P2167" i="5" s="1"/>
  <c r="M2167" i="5"/>
  <c r="O2167" i="5" s="1"/>
  <c r="P2166" i="5"/>
  <c r="O2166" i="5"/>
  <c r="N2166" i="5"/>
  <c r="M2166" i="5"/>
  <c r="N2165" i="5"/>
  <c r="P2165" i="5" s="1"/>
  <c r="M2165" i="5"/>
  <c r="O2165" i="5" s="1"/>
  <c r="P2164" i="5"/>
  <c r="N2164" i="5"/>
  <c r="M2164" i="5"/>
  <c r="O2164" i="5" s="1"/>
  <c r="N2163" i="5"/>
  <c r="P2163" i="5" s="1"/>
  <c r="M2163" i="5"/>
  <c r="O2163" i="5" s="1"/>
  <c r="N2162" i="5"/>
  <c r="P2162" i="5" s="1"/>
  <c r="M2162" i="5"/>
  <c r="O2162" i="5" s="1"/>
  <c r="P2161" i="5"/>
  <c r="O2161" i="5"/>
  <c r="N2161" i="5"/>
  <c r="M2161" i="5"/>
  <c r="O2160" i="5"/>
  <c r="N2160" i="5"/>
  <c r="P2160" i="5" s="1"/>
  <c r="M2160" i="5"/>
  <c r="N2159" i="5"/>
  <c r="P2159" i="5" s="1"/>
  <c r="M2159" i="5"/>
  <c r="O2159" i="5" s="1"/>
  <c r="P2158" i="5"/>
  <c r="O2158" i="5"/>
  <c r="N2158" i="5"/>
  <c r="M2158" i="5"/>
  <c r="N2157" i="5"/>
  <c r="P2157" i="5" s="1"/>
  <c r="M2157" i="5"/>
  <c r="O2157" i="5" s="1"/>
  <c r="P2156" i="5"/>
  <c r="N2156" i="5"/>
  <c r="M2156" i="5"/>
  <c r="O2156" i="5" s="1"/>
  <c r="O2155" i="5"/>
  <c r="N2155" i="5"/>
  <c r="P2155" i="5" s="1"/>
  <c r="M2155" i="5"/>
  <c r="N2154" i="5"/>
  <c r="P2154" i="5" s="1"/>
  <c r="M2154" i="5"/>
  <c r="O2154" i="5" s="1"/>
  <c r="P2153" i="5"/>
  <c r="O2153" i="5"/>
  <c r="N2153" i="5"/>
  <c r="M2153" i="5"/>
  <c r="N2152" i="5"/>
  <c r="P2152" i="5" s="1"/>
  <c r="M2152" i="5"/>
  <c r="O2152" i="5" s="1"/>
  <c r="N2151" i="5"/>
  <c r="P2151" i="5" s="1"/>
  <c r="M2151" i="5"/>
  <c r="O2151" i="5" s="1"/>
  <c r="O2150" i="5"/>
  <c r="N2150" i="5"/>
  <c r="P2150" i="5" s="1"/>
  <c r="M2150" i="5"/>
  <c r="N2149" i="5"/>
  <c r="P2149" i="5" s="1"/>
  <c r="M2149" i="5"/>
  <c r="O2149" i="5" s="1"/>
  <c r="P2148" i="5"/>
  <c r="N2148" i="5"/>
  <c r="M2148" i="5"/>
  <c r="O2148" i="5" s="1"/>
  <c r="P2147" i="5"/>
  <c r="N2147" i="5"/>
  <c r="M2147" i="5"/>
  <c r="O2147" i="5" s="1"/>
  <c r="O2146" i="5"/>
  <c r="N2146" i="5"/>
  <c r="P2146" i="5" s="1"/>
  <c r="M2146" i="5"/>
  <c r="P2145" i="5"/>
  <c r="O2145" i="5"/>
  <c r="N2145" i="5"/>
  <c r="M2145" i="5"/>
  <c r="N2144" i="5"/>
  <c r="P2144" i="5" s="1"/>
  <c r="M2144" i="5"/>
  <c r="O2144" i="5" s="1"/>
  <c r="N2143" i="5"/>
  <c r="P2143" i="5" s="1"/>
  <c r="M2143" i="5"/>
  <c r="O2143" i="5" s="1"/>
  <c r="P2142" i="5"/>
  <c r="O2142" i="5"/>
  <c r="N2142" i="5"/>
  <c r="M2142" i="5"/>
  <c r="P2141" i="5"/>
  <c r="N2141" i="5"/>
  <c r="M2141" i="5"/>
  <c r="O2141" i="5" s="1"/>
  <c r="P2140" i="5"/>
  <c r="N2140" i="5"/>
  <c r="M2140" i="5"/>
  <c r="O2140" i="5" s="1"/>
  <c r="P2139" i="5"/>
  <c r="O2139" i="5"/>
  <c r="N2139" i="5"/>
  <c r="M2139" i="5"/>
  <c r="O2138" i="5"/>
  <c r="N2138" i="5"/>
  <c r="P2138" i="5" s="1"/>
  <c r="M2138" i="5"/>
  <c r="P2137" i="5"/>
  <c r="O2137" i="5"/>
  <c r="N2137" i="5"/>
  <c r="M2137" i="5"/>
  <c r="P2136" i="5"/>
  <c r="N2136" i="5"/>
  <c r="M2136" i="5"/>
  <c r="O2136" i="5" s="1"/>
  <c r="N2135" i="5"/>
  <c r="P2135" i="5" s="1"/>
  <c r="M2135" i="5"/>
  <c r="O2135" i="5" s="1"/>
  <c r="P2134" i="5"/>
  <c r="O2134" i="5"/>
  <c r="N2134" i="5"/>
  <c r="M2134" i="5"/>
  <c r="N2133" i="5"/>
  <c r="P2133" i="5" s="1"/>
  <c r="M2133" i="5"/>
  <c r="O2133" i="5" s="1"/>
  <c r="P2132" i="5"/>
  <c r="N2132" i="5"/>
  <c r="M2132" i="5"/>
  <c r="O2132" i="5" s="1"/>
  <c r="O2131" i="5"/>
  <c r="N2131" i="5"/>
  <c r="P2131" i="5" s="1"/>
  <c r="M2131" i="5"/>
  <c r="N2130" i="5"/>
  <c r="P2130" i="5" s="1"/>
  <c r="M2130" i="5"/>
  <c r="O2130" i="5" s="1"/>
  <c r="P2129" i="5"/>
  <c r="O2129" i="5"/>
  <c r="N2129" i="5"/>
  <c r="M2129" i="5"/>
  <c r="O2128" i="5"/>
  <c r="N2128" i="5"/>
  <c r="P2128" i="5" s="1"/>
  <c r="M2128" i="5"/>
  <c r="O2127" i="5"/>
  <c r="N2127" i="5"/>
  <c r="P2127" i="5" s="1"/>
  <c r="M2127" i="5"/>
  <c r="P2126" i="5"/>
  <c r="O2126" i="5"/>
  <c r="N2126" i="5"/>
  <c r="M2126" i="5"/>
  <c r="P2125" i="5"/>
  <c r="N2125" i="5"/>
  <c r="M2125" i="5"/>
  <c r="O2125" i="5" s="1"/>
  <c r="N2124" i="5"/>
  <c r="P2124" i="5" s="1"/>
  <c r="M2124" i="5"/>
  <c r="O2124" i="5" s="1"/>
  <c r="N2123" i="5"/>
  <c r="P2123" i="5" s="1"/>
  <c r="M2123" i="5"/>
  <c r="O2123" i="5" s="1"/>
  <c r="O2122" i="5"/>
  <c r="N2122" i="5"/>
  <c r="P2122" i="5" s="1"/>
  <c r="M2122" i="5"/>
  <c r="P2121" i="5"/>
  <c r="O2121" i="5"/>
  <c r="N2121" i="5"/>
  <c r="M2121" i="5"/>
  <c r="P2120" i="5"/>
  <c r="O2120" i="5"/>
  <c r="N2120" i="5"/>
  <c r="M2120" i="5"/>
  <c r="N2119" i="5"/>
  <c r="P2119" i="5" s="1"/>
  <c r="M2119" i="5"/>
  <c r="O2119" i="5" s="1"/>
  <c r="P2118" i="5"/>
  <c r="O2118" i="5"/>
  <c r="N2118" i="5"/>
  <c r="M2118" i="5"/>
  <c r="O2117" i="5"/>
  <c r="N2117" i="5"/>
  <c r="P2117" i="5" s="1"/>
  <c r="M2117" i="5"/>
  <c r="N2116" i="5"/>
  <c r="P2116" i="5" s="1"/>
  <c r="M2116" i="5"/>
  <c r="O2116" i="5" s="1"/>
  <c r="P2115" i="5"/>
  <c r="O2115" i="5"/>
  <c r="N2115" i="5"/>
  <c r="M2115" i="5"/>
  <c r="P2114" i="5"/>
  <c r="N2114" i="5"/>
  <c r="M2114" i="5"/>
  <c r="O2114" i="5" s="1"/>
  <c r="P2113" i="5"/>
  <c r="N2113" i="5"/>
  <c r="M2113" i="5"/>
  <c r="O2113" i="5" s="1"/>
  <c r="O2112" i="5"/>
  <c r="N2112" i="5"/>
  <c r="P2112" i="5" s="1"/>
  <c r="M2112" i="5"/>
  <c r="O2111" i="5"/>
  <c r="N2111" i="5"/>
  <c r="P2111" i="5" s="1"/>
  <c r="M2111" i="5"/>
  <c r="P2110" i="5"/>
  <c r="O2110" i="5"/>
  <c r="N2110" i="5"/>
  <c r="M2110" i="5"/>
  <c r="P2109" i="5"/>
  <c r="N2109" i="5"/>
  <c r="M2109" i="5"/>
  <c r="O2109" i="5" s="1"/>
  <c r="N2108" i="5"/>
  <c r="P2108" i="5" s="1"/>
  <c r="M2108" i="5"/>
  <c r="O2108" i="5" s="1"/>
  <c r="P2107" i="5"/>
  <c r="O2107" i="5"/>
  <c r="N2107" i="5"/>
  <c r="M2107" i="5"/>
  <c r="P2106" i="5"/>
  <c r="N2106" i="5"/>
  <c r="M2106" i="5"/>
  <c r="O2106" i="5" s="1"/>
  <c r="P2105" i="5"/>
  <c r="N2105" i="5"/>
  <c r="M2105" i="5"/>
  <c r="O2105" i="5" s="1"/>
  <c r="O2104" i="5"/>
  <c r="N2104" i="5"/>
  <c r="P2104" i="5" s="1"/>
  <c r="M2104" i="5"/>
  <c r="O2103" i="5"/>
  <c r="N2103" i="5"/>
  <c r="P2103" i="5" s="1"/>
  <c r="M2103" i="5"/>
  <c r="P2102" i="5"/>
  <c r="O2102" i="5"/>
  <c r="N2102" i="5"/>
  <c r="M2102" i="5"/>
  <c r="P2101" i="5"/>
  <c r="N2101" i="5"/>
  <c r="M2101" i="5"/>
  <c r="O2101" i="5" s="1"/>
  <c r="N2100" i="5"/>
  <c r="P2100" i="5" s="1"/>
  <c r="M2100" i="5"/>
  <c r="O2100" i="5" s="1"/>
  <c r="P2099" i="5"/>
  <c r="O2099" i="5"/>
  <c r="N2099" i="5"/>
  <c r="M2099" i="5"/>
  <c r="P2098" i="5"/>
  <c r="O2098" i="5"/>
  <c r="N2098" i="5"/>
  <c r="M2098" i="5"/>
  <c r="P2097" i="5"/>
  <c r="N2097" i="5"/>
  <c r="M2097" i="5"/>
  <c r="O2097" i="5" s="1"/>
  <c r="O2096" i="5"/>
  <c r="N2096" i="5"/>
  <c r="P2096" i="5" s="1"/>
  <c r="M2096" i="5"/>
  <c r="O2095" i="5"/>
  <c r="N2095" i="5"/>
  <c r="P2095" i="5" s="1"/>
  <c r="M2095" i="5"/>
  <c r="P2094" i="5"/>
  <c r="O2094" i="5"/>
  <c r="N2094" i="5"/>
  <c r="M2094" i="5"/>
  <c r="P2093" i="5"/>
  <c r="N2093" i="5"/>
  <c r="M2093" i="5"/>
  <c r="O2093" i="5" s="1"/>
  <c r="N2092" i="5"/>
  <c r="P2092" i="5" s="1"/>
  <c r="M2092" i="5"/>
  <c r="O2092" i="5" s="1"/>
  <c r="P2091" i="5"/>
  <c r="O2091" i="5"/>
  <c r="N2091" i="5"/>
  <c r="M2091" i="5"/>
  <c r="P2090" i="5"/>
  <c r="O2090" i="5"/>
  <c r="N2090" i="5"/>
  <c r="M2090" i="5"/>
  <c r="P2089" i="5"/>
  <c r="N2089" i="5"/>
  <c r="M2089" i="5"/>
  <c r="O2089" i="5" s="1"/>
  <c r="O2088" i="5"/>
  <c r="N2088" i="5"/>
  <c r="P2088" i="5" s="1"/>
  <c r="M2088" i="5"/>
  <c r="O2087" i="5"/>
  <c r="N2087" i="5"/>
  <c r="P2087" i="5" s="1"/>
  <c r="M2087" i="5"/>
  <c r="P2086" i="5"/>
  <c r="O2086" i="5"/>
  <c r="N2086" i="5"/>
  <c r="M2086" i="5"/>
  <c r="N2085" i="5"/>
  <c r="P2085" i="5" s="1"/>
  <c r="M2085" i="5"/>
  <c r="O2085" i="5" s="1"/>
  <c r="N2084" i="5"/>
  <c r="P2084" i="5" s="1"/>
  <c r="M2084" i="5"/>
  <c r="O2084" i="5" s="1"/>
  <c r="P2083" i="5"/>
  <c r="O2083" i="5"/>
  <c r="N2083" i="5"/>
  <c r="M2083" i="5"/>
  <c r="P2082" i="5"/>
  <c r="N2082" i="5"/>
  <c r="M2082" i="5"/>
  <c r="O2082" i="5" s="1"/>
  <c r="P2081" i="5"/>
  <c r="N2081" i="5"/>
  <c r="M2081" i="5"/>
  <c r="O2081" i="5" s="1"/>
  <c r="O2080" i="5"/>
  <c r="N2080" i="5"/>
  <c r="P2080" i="5" s="1"/>
  <c r="M2080" i="5"/>
  <c r="O2079" i="5"/>
  <c r="N2079" i="5"/>
  <c r="P2079" i="5" s="1"/>
  <c r="M2079" i="5"/>
  <c r="P2078" i="5"/>
  <c r="O2078" i="5"/>
  <c r="N2078" i="5"/>
  <c r="M2078" i="5"/>
  <c r="P2077" i="5"/>
  <c r="N2077" i="5"/>
  <c r="M2077" i="5"/>
  <c r="O2077" i="5" s="1"/>
  <c r="N2076" i="5"/>
  <c r="P2076" i="5" s="1"/>
  <c r="M2076" i="5"/>
  <c r="O2076" i="5" s="1"/>
  <c r="P2075" i="5"/>
  <c r="O2075" i="5"/>
  <c r="N2075" i="5"/>
  <c r="M2075" i="5"/>
  <c r="P2074" i="5"/>
  <c r="N2074" i="5"/>
  <c r="M2074" i="5"/>
  <c r="O2074" i="5" s="1"/>
  <c r="P2073" i="5"/>
  <c r="N2073" i="5"/>
  <c r="M2073" i="5"/>
  <c r="O2073" i="5" s="1"/>
  <c r="O2072" i="5"/>
  <c r="N2072" i="5"/>
  <c r="P2072" i="5" s="1"/>
  <c r="M2072" i="5"/>
  <c r="O2071" i="5"/>
  <c r="N2071" i="5"/>
  <c r="P2071" i="5" s="1"/>
  <c r="M2071" i="5"/>
  <c r="P2070" i="5"/>
  <c r="O2070" i="5"/>
  <c r="N2070" i="5"/>
  <c r="M2070" i="5"/>
  <c r="P2069" i="5"/>
  <c r="N2069" i="5"/>
  <c r="M2069" i="5"/>
  <c r="O2069" i="5" s="1"/>
  <c r="N2068" i="5"/>
  <c r="P2068" i="5" s="1"/>
  <c r="M2068" i="5"/>
  <c r="O2068" i="5" s="1"/>
  <c r="P2067" i="5"/>
  <c r="O2067" i="5"/>
  <c r="N2067" i="5"/>
  <c r="M2067" i="5"/>
  <c r="P2066" i="5"/>
  <c r="O2066" i="5"/>
  <c r="N2066" i="5"/>
  <c r="M2066" i="5"/>
  <c r="P2065" i="5"/>
  <c r="N2065" i="5"/>
  <c r="M2065" i="5"/>
  <c r="O2065" i="5" s="1"/>
  <c r="O2064" i="5"/>
  <c r="N2064" i="5"/>
  <c r="P2064" i="5" s="1"/>
  <c r="M2064" i="5"/>
  <c r="O2063" i="5"/>
  <c r="N2063" i="5"/>
  <c r="P2063" i="5" s="1"/>
  <c r="M2063" i="5"/>
  <c r="P2062" i="5"/>
  <c r="O2062" i="5"/>
  <c r="N2062" i="5"/>
  <c r="M2062" i="5"/>
  <c r="P2061" i="5"/>
  <c r="N2061" i="5"/>
  <c r="M2061" i="5"/>
  <c r="O2061" i="5" s="1"/>
  <c r="N2060" i="5"/>
  <c r="P2060" i="5" s="1"/>
  <c r="M2060" i="5"/>
  <c r="O2060" i="5" s="1"/>
  <c r="P2059" i="5"/>
  <c r="O2059" i="5"/>
  <c r="N2059" i="5"/>
  <c r="M2059" i="5"/>
  <c r="P2058" i="5"/>
  <c r="O2058" i="5"/>
  <c r="N2058" i="5"/>
  <c r="M2058" i="5"/>
  <c r="P2057" i="5"/>
  <c r="N2057" i="5"/>
  <c r="M2057" i="5"/>
  <c r="O2057" i="5" s="1"/>
  <c r="O2056" i="5"/>
  <c r="N2056" i="5"/>
  <c r="P2056" i="5" s="1"/>
  <c r="M2056" i="5"/>
  <c r="O2055" i="5"/>
  <c r="N2055" i="5"/>
  <c r="P2055" i="5" s="1"/>
  <c r="M2055" i="5"/>
  <c r="P2054" i="5"/>
  <c r="O2054" i="5"/>
  <c r="N2054" i="5"/>
  <c r="M2054" i="5"/>
  <c r="N2053" i="5"/>
  <c r="P2053" i="5" s="1"/>
  <c r="M2053" i="5"/>
  <c r="O2053" i="5" s="1"/>
  <c r="N2052" i="5"/>
  <c r="P2052" i="5" s="1"/>
  <c r="M2052" i="5"/>
  <c r="O2052" i="5" s="1"/>
  <c r="P2051" i="5"/>
  <c r="O2051" i="5"/>
  <c r="N2051" i="5"/>
  <c r="M2051" i="5"/>
  <c r="P2050" i="5"/>
  <c r="N2050" i="5"/>
  <c r="M2050" i="5"/>
  <c r="O2050" i="5" s="1"/>
  <c r="P2049" i="5"/>
  <c r="N2049" i="5"/>
  <c r="M2049" i="5"/>
  <c r="O2049" i="5" s="1"/>
  <c r="O2048" i="5"/>
  <c r="N2048" i="5"/>
  <c r="P2048" i="5" s="1"/>
  <c r="M2048" i="5"/>
  <c r="O2047" i="5"/>
  <c r="N2047" i="5"/>
  <c r="P2047" i="5" s="1"/>
  <c r="M2047" i="5"/>
  <c r="P2046" i="5"/>
  <c r="O2046" i="5"/>
  <c r="N2046" i="5"/>
  <c r="M2046" i="5"/>
  <c r="P2045" i="5"/>
  <c r="N2045" i="5"/>
  <c r="M2045" i="5"/>
  <c r="O2045" i="5" s="1"/>
  <c r="N2044" i="5"/>
  <c r="P2044" i="5" s="1"/>
  <c r="M2044" i="5"/>
  <c r="O2044" i="5" s="1"/>
  <c r="P2043" i="5"/>
  <c r="O2043" i="5"/>
  <c r="N2043" i="5"/>
  <c r="M2043" i="5"/>
  <c r="P2042" i="5"/>
  <c r="N2042" i="5"/>
  <c r="M2042" i="5"/>
  <c r="O2042" i="5" s="1"/>
  <c r="P2041" i="5"/>
  <c r="N2041" i="5"/>
  <c r="M2041" i="5"/>
  <c r="O2041" i="5" s="1"/>
  <c r="O2040" i="5"/>
  <c r="N2040" i="5"/>
  <c r="P2040" i="5" s="1"/>
  <c r="M2040" i="5"/>
  <c r="O2039" i="5"/>
  <c r="N2039" i="5"/>
  <c r="P2039" i="5" s="1"/>
  <c r="M2039" i="5"/>
  <c r="P2038" i="5"/>
  <c r="O2038" i="5"/>
  <c r="N2038" i="5"/>
  <c r="M2038" i="5"/>
  <c r="P2037" i="5"/>
  <c r="N2037" i="5"/>
  <c r="M2037" i="5"/>
  <c r="O2037" i="5" s="1"/>
  <c r="N2036" i="5"/>
  <c r="P2036" i="5" s="1"/>
  <c r="M2036" i="5"/>
  <c r="O2036" i="5" s="1"/>
  <c r="P2035" i="5"/>
  <c r="O2035" i="5"/>
  <c r="N2035" i="5"/>
  <c r="M2035" i="5"/>
  <c r="P2034" i="5"/>
  <c r="O2034" i="5"/>
  <c r="N2034" i="5"/>
  <c r="M2034" i="5"/>
  <c r="P2033" i="5"/>
  <c r="N2033" i="5"/>
  <c r="M2033" i="5"/>
  <c r="O2033" i="5" s="1"/>
  <c r="O2032" i="5"/>
  <c r="N2032" i="5"/>
  <c r="P2032" i="5" s="1"/>
  <c r="M2032" i="5"/>
  <c r="O2031" i="5"/>
  <c r="N2031" i="5"/>
  <c r="P2031" i="5" s="1"/>
  <c r="M2031" i="5"/>
  <c r="P2030" i="5"/>
  <c r="O2030" i="5"/>
  <c r="N2030" i="5"/>
  <c r="M2030" i="5"/>
  <c r="P2029" i="5"/>
  <c r="N2029" i="5"/>
  <c r="M2029" i="5"/>
  <c r="O2029" i="5" s="1"/>
  <c r="N2028" i="5"/>
  <c r="P2028" i="5" s="1"/>
  <c r="M2028" i="5"/>
  <c r="O2028" i="5" s="1"/>
  <c r="P2027" i="5"/>
  <c r="O2027" i="5"/>
  <c r="N2027" i="5"/>
  <c r="M2027" i="5"/>
  <c r="P2026" i="5"/>
  <c r="O2026" i="5"/>
  <c r="N2026" i="5"/>
  <c r="M2026" i="5"/>
  <c r="P2025" i="5"/>
  <c r="N2025" i="5"/>
  <c r="M2025" i="5"/>
  <c r="O2025" i="5" s="1"/>
  <c r="O2024" i="5"/>
  <c r="N2024" i="5"/>
  <c r="P2024" i="5" s="1"/>
  <c r="M2024" i="5"/>
  <c r="O2023" i="5"/>
  <c r="N2023" i="5"/>
  <c r="P2023" i="5" s="1"/>
  <c r="M2023" i="5"/>
  <c r="P2022" i="5"/>
  <c r="O2022" i="5"/>
  <c r="N2022" i="5"/>
  <c r="M2022" i="5"/>
  <c r="N2021" i="5"/>
  <c r="P2021" i="5" s="1"/>
  <c r="M2021" i="5"/>
  <c r="O2021" i="5" s="1"/>
  <c r="N2020" i="5"/>
  <c r="P2020" i="5" s="1"/>
  <c r="M2020" i="5"/>
  <c r="O2020" i="5" s="1"/>
  <c r="P2019" i="5"/>
  <c r="O2019" i="5"/>
  <c r="N2019" i="5"/>
  <c r="M2019" i="5"/>
  <c r="P2018" i="5"/>
  <c r="N2018" i="5"/>
  <c r="M2018" i="5"/>
  <c r="O2018" i="5" s="1"/>
  <c r="P2017" i="5"/>
  <c r="N2017" i="5"/>
  <c r="M2017" i="5"/>
  <c r="O2017" i="5" s="1"/>
  <c r="O2016" i="5"/>
  <c r="N2016" i="5"/>
  <c r="P2016" i="5" s="1"/>
  <c r="M2016" i="5"/>
  <c r="O2015" i="5"/>
  <c r="N2015" i="5"/>
  <c r="P2015" i="5" s="1"/>
  <c r="M2015" i="5"/>
  <c r="P2014" i="5"/>
  <c r="O2014" i="5"/>
  <c r="N2014" i="5"/>
  <c r="M2014" i="5"/>
  <c r="P2013" i="5"/>
  <c r="N2013" i="5"/>
  <c r="M2013" i="5"/>
  <c r="O2013" i="5" s="1"/>
  <c r="N2012" i="5"/>
  <c r="P2012" i="5" s="1"/>
  <c r="M2012" i="5"/>
  <c r="O2012" i="5" s="1"/>
  <c r="P2011" i="5"/>
  <c r="O2011" i="5"/>
  <c r="N2011" i="5"/>
  <c r="M2011" i="5"/>
  <c r="P2010" i="5"/>
  <c r="N2010" i="5"/>
  <c r="M2010" i="5"/>
  <c r="O2010" i="5" s="1"/>
  <c r="P2009" i="5"/>
  <c r="N2009" i="5"/>
  <c r="M2009" i="5"/>
  <c r="O2009" i="5" s="1"/>
  <c r="N2008" i="5"/>
  <c r="P2008" i="5" s="1"/>
  <c r="M2008" i="5"/>
  <c r="O2008" i="5" s="1"/>
  <c r="O2007" i="5"/>
  <c r="N2007" i="5"/>
  <c r="P2007" i="5" s="1"/>
  <c r="M2007" i="5"/>
  <c r="P2006" i="5"/>
  <c r="O2006" i="5"/>
  <c r="N2006" i="5"/>
  <c r="M2006" i="5"/>
  <c r="N2005" i="5"/>
  <c r="P2005" i="5" s="1"/>
  <c r="M2005" i="5"/>
  <c r="O2005" i="5" s="1"/>
  <c r="N2004" i="5"/>
  <c r="P2004" i="5" s="1"/>
  <c r="M2004" i="5"/>
  <c r="O2004" i="5" s="1"/>
  <c r="P2003" i="5"/>
  <c r="O2003" i="5"/>
  <c r="N2003" i="5"/>
  <c r="M2003" i="5"/>
  <c r="P2002" i="5"/>
  <c r="N2002" i="5"/>
  <c r="M2002" i="5"/>
  <c r="O2002" i="5" s="1"/>
  <c r="P2001" i="5"/>
  <c r="N2001" i="5"/>
  <c r="M2001" i="5"/>
  <c r="O2001" i="5" s="1"/>
  <c r="N2000" i="5"/>
  <c r="P2000" i="5" s="1"/>
  <c r="M2000" i="5"/>
  <c r="O2000" i="5" s="1"/>
  <c r="O1999" i="5"/>
  <c r="N1999" i="5"/>
  <c r="P1999" i="5" s="1"/>
  <c r="M1999" i="5"/>
  <c r="P1998" i="5"/>
  <c r="O1998" i="5"/>
  <c r="N1998" i="5"/>
  <c r="M1998" i="5"/>
  <c r="P1997" i="5"/>
  <c r="N1997" i="5"/>
  <c r="M1997" i="5"/>
  <c r="O1997" i="5" s="1"/>
  <c r="N1996" i="5"/>
  <c r="P1996" i="5" s="1"/>
  <c r="M1996" i="5"/>
  <c r="O1996" i="5" s="1"/>
  <c r="O1995" i="5"/>
  <c r="N1995" i="5"/>
  <c r="P1995" i="5" s="1"/>
  <c r="M1995" i="5"/>
  <c r="P1994" i="5"/>
  <c r="N1994" i="5"/>
  <c r="M1994" i="5"/>
  <c r="O1994" i="5" s="1"/>
  <c r="P1993" i="5"/>
  <c r="N1993" i="5"/>
  <c r="M1993" i="5"/>
  <c r="O1993" i="5" s="1"/>
  <c r="N1992" i="5"/>
  <c r="P1992" i="5" s="1"/>
  <c r="M1992" i="5"/>
  <c r="O1992" i="5" s="1"/>
  <c r="O1991" i="5"/>
  <c r="N1991" i="5"/>
  <c r="P1991" i="5" s="1"/>
  <c r="M1991" i="5"/>
  <c r="P1990" i="5"/>
  <c r="O1990" i="5"/>
  <c r="N1990" i="5"/>
  <c r="M1990" i="5"/>
  <c r="N1989" i="5"/>
  <c r="P1989" i="5" s="1"/>
  <c r="M1989" i="5"/>
  <c r="O1989" i="5" s="1"/>
  <c r="N1988" i="5"/>
  <c r="P1988" i="5" s="1"/>
  <c r="M1988" i="5"/>
  <c r="O1988" i="5" s="1"/>
  <c r="O1987" i="5"/>
  <c r="N1987" i="5"/>
  <c r="P1987" i="5" s="1"/>
  <c r="M1987" i="5"/>
  <c r="P1986" i="5"/>
  <c r="O1986" i="5"/>
  <c r="N1986" i="5"/>
  <c r="M1986" i="5"/>
  <c r="P1985" i="5"/>
  <c r="N1985" i="5"/>
  <c r="M1985" i="5"/>
  <c r="O1985" i="5" s="1"/>
  <c r="O1984" i="5"/>
  <c r="N1984" i="5"/>
  <c r="P1984" i="5" s="1"/>
  <c r="M1984" i="5"/>
  <c r="O1983" i="5"/>
  <c r="N1983" i="5"/>
  <c r="P1983" i="5" s="1"/>
  <c r="M1983" i="5"/>
  <c r="P1982" i="5"/>
  <c r="O1982" i="5"/>
  <c r="N1982" i="5"/>
  <c r="M1982" i="5"/>
  <c r="O1981" i="5"/>
  <c r="N1981" i="5"/>
  <c r="P1981" i="5" s="1"/>
  <c r="M1981" i="5"/>
  <c r="N1980" i="5"/>
  <c r="P1980" i="5" s="1"/>
  <c r="M1980" i="5"/>
  <c r="O1980" i="5" s="1"/>
  <c r="P1979" i="5"/>
  <c r="O1979" i="5"/>
  <c r="N1979" i="5"/>
  <c r="M1979" i="5"/>
  <c r="N1978" i="5"/>
  <c r="P1978" i="5" s="1"/>
  <c r="M1978" i="5"/>
  <c r="O1978" i="5" s="1"/>
  <c r="N1977" i="5"/>
  <c r="P1977" i="5" s="1"/>
  <c r="M1977" i="5"/>
  <c r="O1977" i="5" s="1"/>
  <c r="N1976" i="5"/>
  <c r="P1976" i="5" s="1"/>
  <c r="M1976" i="5"/>
  <c r="O1976" i="5" s="1"/>
  <c r="P1975" i="5"/>
  <c r="N1975" i="5"/>
  <c r="M1975" i="5"/>
  <c r="O1975" i="5" s="1"/>
  <c r="P1974" i="5"/>
  <c r="O1974" i="5"/>
  <c r="N1974" i="5"/>
  <c r="M1974" i="5"/>
  <c r="N1973" i="5"/>
  <c r="P1973" i="5" s="1"/>
  <c r="M1973" i="5"/>
  <c r="O1973" i="5" s="1"/>
  <c r="O1972" i="5"/>
  <c r="N1972" i="5"/>
  <c r="P1972" i="5" s="1"/>
  <c r="M1972" i="5"/>
  <c r="O1971" i="5"/>
  <c r="N1971" i="5"/>
  <c r="P1971" i="5" s="1"/>
  <c r="M1971" i="5"/>
  <c r="P1970" i="5"/>
  <c r="N1970" i="5"/>
  <c r="M1970" i="5"/>
  <c r="O1970" i="5" s="1"/>
  <c r="P1969" i="5"/>
  <c r="N1969" i="5"/>
  <c r="M1969" i="5"/>
  <c r="O1969" i="5" s="1"/>
  <c r="N1968" i="5"/>
  <c r="P1968" i="5" s="1"/>
  <c r="M1968" i="5"/>
  <c r="O1968" i="5" s="1"/>
  <c r="P1967" i="5"/>
  <c r="O1967" i="5"/>
  <c r="N1967" i="5"/>
  <c r="M1967" i="5"/>
  <c r="P1966" i="5"/>
  <c r="N1966" i="5"/>
  <c r="M1966" i="5"/>
  <c r="O1966" i="5" s="1"/>
  <c r="P1965" i="5"/>
  <c r="O1965" i="5"/>
  <c r="N1965" i="5"/>
  <c r="M1965" i="5"/>
  <c r="N1964" i="5"/>
  <c r="P1964" i="5" s="1"/>
  <c r="M1964" i="5"/>
  <c r="O1964" i="5" s="1"/>
  <c r="P1963" i="5"/>
  <c r="N1963" i="5"/>
  <c r="M1963" i="5"/>
  <c r="O1963" i="5" s="1"/>
  <c r="P1962" i="5"/>
  <c r="O1962" i="5"/>
  <c r="N1962" i="5"/>
  <c r="M1962" i="5"/>
  <c r="N1961" i="5"/>
  <c r="P1961" i="5" s="1"/>
  <c r="M1961" i="5"/>
  <c r="O1961" i="5" s="1"/>
  <c r="P1960" i="5"/>
  <c r="O1960" i="5"/>
  <c r="N1960" i="5"/>
  <c r="M1960" i="5"/>
  <c r="N1959" i="5"/>
  <c r="P1959" i="5" s="1"/>
  <c r="M1959" i="5"/>
  <c r="O1959" i="5" s="1"/>
  <c r="N1958" i="5"/>
  <c r="P1958" i="5" s="1"/>
  <c r="M1958" i="5"/>
  <c r="O1958" i="5" s="1"/>
  <c r="P1957" i="5"/>
  <c r="O1957" i="5"/>
  <c r="N1957" i="5"/>
  <c r="M1957" i="5"/>
  <c r="N1956" i="5"/>
  <c r="P1956" i="5" s="1"/>
  <c r="M1956" i="5"/>
  <c r="O1956" i="5" s="1"/>
  <c r="P1955" i="5"/>
  <c r="N1955" i="5"/>
  <c r="M1955" i="5"/>
  <c r="O1955" i="5" s="1"/>
  <c r="O1954" i="5"/>
  <c r="N1954" i="5"/>
  <c r="P1954" i="5" s="1"/>
  <c r="M1954" i="5"/>
  <c r="N1953" i="5"/>
  <c r="P1953" i="5" s="1"/>
  <c r="M1953" i="5"/>
  <c r="O1953" i="5" s="1"/>
  <c r="P1952" i="5"/>
  <c r="O1952" i="5"/>
  <c r="N1952" i="5"/>
  <c r="M1952" i="5"/>
  <c r="O1951" i="5"/>
  <c r="N1951" i="5"/>
  <c r="P1951" i="5" s="1"/>
  <c r="M1951" i="5"/>
  <c r="N1950" i="5"/>
  <c r="P1950" i="5" s="1"/>
  <c r="M1950" i="5"/>
  <c r="O1950" i="5" s="1"/>
  <c r="P1949" i="5"/>
  <c r="O1949" i="5"/>
  <c r="N1949" i="5"/>
  <c r="M1949" i="5"/>
  <c r="O1948" i="5"/>
  <c r="N1948" i="5"/>
  <c r="P1948" i="5" s="1"/>
  <c r="M1948" i="5"/>
  <c r="P1947" i="5"/>
  <c r="N1947" i="5"/>
  <c r="M1947" i="5"/>
  <c r="O1947" i="5" s="1"/>
  <c r="P1946" i="5"/>
  <c r="O1946" i="5"/>
  <c r="N1946" i="5"/>
  <c r="M1946" i="5"/>
  <c r="N1945" i="5"/>
  <c r="P1945" i="5" s="1"/>
  <c r="M1945" i="5"/>
  <c r="O1945" i="5" s="1"/>
  <c r="P1944" i="5"/>
  <c r="O1944" i="5"/>
  <c r="N1944" i="5"/>
  <c r="M1944" i="5"/>
  <c r="N1943" i="5"/>
  <c r="P1943" i="5" s="1"/>
  <c r="M1943" i="5"/>
  <c r="O1943" i="5" s="1"/>
  <c r="N1942" i="5"/>
  <c r="P1942" i="5" s="1"/>
  <c r="M1942" i="5"/>
  <c r="O1942" i="5" s="1"/>
  <c r="P1941" i="5"/>
  <c r="O1941" i="5"/>
  <c r="N1941" i="5"/>
  <c r="M1941" i="5"/>
  <c r="O1940" i="5"/>
  <c r="N1940" i="5"/>
  <c r="P1940" i="5" s="1"/>
  <c r="M1940" i="5"/>
  <c r="P1939" i="5"/>
  <c r="N1939" i="5"/>
  <c r="M1939" i="5"/>
  <c r="O1939" i="5" s="1"/>
  <c r="P1938" i="5"/>
  <c r="O1938" i="5"/>
  <c r="N1938" i="5"/>
  <c r="M1938" i="5"/>
  <c r="N1937" i="5"/>
  <c r="P1937" i="5" s="1"/>
  <c r="M1937" i="5"/>
  <c r="O1937" i="5" s="1"/>
  <c r="P1936" i="5"/>
  <c r="O1936" i="5"/>
  <c r="N1936" i="5"/>
  <c r="M1936" i="5"/>
  <c r="P1935" i="5"/>
  <c r="N1935" i="5"/>
  <c r="M1935" i="5"/>
  <c r="O1935" i="5" s="1"/>
  <c r="N1934" i="5"/>
  <c r="P1934" i="5" s="1"/>
  <c r="M1934" i="5"/>
  <c r="O1934" i="5" s="1"/>
  <c r="P1933" i="5"/>
  <c r="O1933" i="5"/>
  <c r="N1933" i="5"/>
  <c r="M1933" i="5"/>
  <c r="N1932" i="5"/>
  <c r="P1932" i="5" s="1"/>
  <c r="M1932" i="5"/>
  <c r="O1932" i="5" s="1"/>
  <c r="P1931" i="5"/>
  <c r="N1931" i="5"/>
  <c r="M1931" i="5"/>
  <c r="O1931" i="5" s="1"/>
  <c r="O1930" i="5"/>
  <c r="N1930" i="5"/>
  <c r="P1930" i="5" s="1"/>
  <c r="M1930" i="5"/>
  <c r="N1929" i="5"/>
  <c r="P1929" i="5" s="1"/>
  <c r="M1929" i="5"/>
  <c r="O1929" i="5" s="1"/>
  <c r="P1928" i="5"/>
  <c r="O1928" i="5"/>
  <c r="N1928" i="5"/>
  <c r="M1928" i="5"/>
  <c r="P1927" i="5"/>
  <c r="O1927" i="5"/>
  <c r="N1927" i="5"/>
  <c r="M1927" i="5"/>
  <c r="N1926" i="5"/>
  <c r="P1926" i="5" s="1"/>
  <c r="M1926" i="5"/>
  <c r="O1926" i="5" s="1"/>
  <c r="P1925" i="5"/>
  <c r="O1925" i="5"/>
  <c r="N1925" i="5"/>
  <c r="M1925" i="5"/>
  <c r="N1924" i="5"/>
  <c r="P1924" i="5" s="1"/>
  <c r="M1924" i="5"/>
  <c r="O1924" i="5" s="1"/>
  <c r="P1923" i="5"/>
  <c r="N1923" i="5"/>
  <c r="M1923" i="5"/>
  <c r="O1923" i="5" s="1"/>
  <c r="N1922" i="5"/>
  <c r="P1922" i="5" s="1"/>
  <c r="M1922" i="5"/>
  <c r="O1922" i="5" s="1"/>
  <c r="N1921" i="5"/>
  <c r="P1921" i="5" s="1"/>
  <c r="M1921" i="5"/>
  <c r="O1921" i="5" s="1"/>
  <c r="P1920" i="5"/>
  <c r="O1920" i="5"/>
  <c r="N1920" i="5"/>
  <c r="M1920" i="5"/>
  <c r="O1919" i="5"/>
  <c r="N1919" i="5"/>
  <c r="P1919" i="5" s="1"/>
  <c r="M1919" i="5"/>
  <c r="P1918" i="5"/>
  <c r="N1918" i="5"/>
  <c r="M1918" i="5"/>
  <c r="O1918" i="5" s="1"/>
  <c r="P1917" i="5"/>
  <c r="O1917" i="5"/>
  <c r="N1917" i="5"/>
  <c r="M1917" i="5"/>
  <c r="N1916" i="5"/>
  <c r="P1916" i="5" s="1"/>
  <c r="M1916" i="5"/>
  <c r="O1916" i="5" s="1"/>
  <c r="P1915" i="5"/>
  <c r="O1915" i="5"/>
  <c r="N1915" i="5"/>
  <c r="M1915" i="5"/>
  <c r="O1914" i="5"/>
  <c r="N1914" i="5"/>
  <c r="P1914" i="5" s="1"/>
  <c r="M1914" i="5"/>
  <c r="N1913" i="5"/>
  <c r="P1913" i="5" s="1"/>
  <c r="M1913" i="5"/>
  <c r="O1913" i="5" s="1"/>
  <c r="P1912" i="5"/>
  <c r="O1912" i="5"/>
  <c r="N1912" i="5"/>
  <c r="M1912" i="5"/>
  <c r="P1911" i="5"/>
  <c r="O1911" i="5"/>
  <c r="N1911" i="5"/>
  <c r="M1911" i="5"/>
  <c r="N1910" i="5"/>
  <c r="P1910" i="5" s="1"/>
  <c r="M1910" i="5"/>
  <c r="O1910" i="5" s="1"/>
  <c r="P1909" i="5"/>
  <c r="O1909" i="5"/>
  <c r="N1909" i="5"/>
  <c r="M1909" i="5"/>
  <c r="N1908" i="5"/>
  <c r="P1908" i="5" s="1"/>
  <c r="M1908" i="5"/>
  <c r="O1908" i="5" s="1"/>
  <c r="P1907" i="5"/>
  <c r="N1907" i="5"/>
  <c r="M1907" i="5"/>
  <c r="O1907" i="5" s="1"/>
  <c r="O1906" i="5"/>
  <c r="N1906" i="5"/>
  <c r="P1906" i="5" s="1"/>
  <c r="M1906" i="5"/>
  <c r="N1905" i="5"/>
  <c r="P1905" i="5" s="1"/>
  <c r="M1905" i="5"/>
  <c r="O1905" i="5" s="1"/>
  <c r="P1904" i="5"/>
  <c r="O1904" i="5"/>
  <c r="N1904" i="5"/>
  <c r="M1904" i="5"/>
  <c r="O1903" i="5"/>
  <c r="N1903" i="5"/>
  <c r="P1903" i="5" s="1"/>
  <c r="M1903" i="5"/>
  <c r="P1902" i="5"/>
  <c r="N1902" i="5"/>
  <c r="M1902" i="5"/>
  <c r="O1902" i="5" s="1"/>
  <c r="P1901" i="5"/>
  <c r="O1901" i="5"/>
  <c r="N1901" i="5"/>
  <c r="M1901" i="5"/>
  <c r="N1900" i="5"/>
  <c r="P1900" i="5" s="1"/>
  <c r="M1900" i="5"/>
  <c r="O1900" i="5" s="1"/>
  <c r="P1899" i="5"/>
  <c r="O1899" i="5"/>
  <c r="N1899" i="5"/>
  <c r="M1899" i="5"/>
  <c r="O1898" i="5"/>
  <c r="N1898" i="5"/>
  <c r="P1898" i="5" s="1"/>
  <c r="M1898" i="5"/>
  <c r="N1897" i="5"/>
  <c r="P1897" i="5" s="1"/>
  <c r="M1897" i="5"/>
  <c r="O1897" i="5" s="1"/>
  <c r="P1896" i="5"/>
  <c r="O1896" i="5"/>
  <c r="N1896" i="5"/>
  <c r="M1896" i="5"/>
  <c r="P1895" i="5"/>
  <c r="O1895" i="5"/>
  <c r="N1895" i="5"/>
  <c r="M1895" i="5"/>
  <c r="P1894" i="5"/>
  <c r="N1894" i="5"/>
  <c r="M1894" i="5"/>
  <c r="O1894" i="5" s="1"/>
  <c r="P1893" i="5"/>
  <c r="O1893" i="5"/>
  <c r="N1893" i="5"/>
  <c r="M1893" i="5"/>
  <c r="N1892" i="5"/>
  <c r="P1892" i="5" s="1"/>
  <c r="M1892" i="5"/>
  <c r="O1892" i="5" s="1"/>
  <c r="P1891" i="5"/>
  <c r="O1891" i="5"/>
  <c r="N1891" i="5"/>
  <c r="M1891" i="5"/>
  <c r="P1890" i="5"/>
  <c r="N1890" i="5"/>
  <c r="M1890" i="5"/>
  <c r="O1890" i="5" s="1"/>
  <c r="N1889" i="5"/>
  <c r="P1889" i="5" s="1"/>
  <c r="M1889" i="5"/>
  <c r="O1889" i="5" s="1"/>
  <c r="P1888" i="5"/>
  <c r="O1888" i="5"/>
  <c r="N1888" i="5"/>
  <c r="M1888" i="5"/>
  <c r="P1887" i="5"/>
  <c r="O1887" i="5"/>
  <c r="N1887" i="5"/>
  <c r="M1887" i="5"/>
  <c r="P1886" i="5"/>
  <c r="N1886" i="5"/>
  <c r="M1886" i="5"/>
  <c r="O1886" i="5" s="1"/>
  <c r="P1885" i="5"/>
  <c r="O1885" i="5"/>
  <c r="N1885" i="5"/>
  <c r="M1885" i="5"/>
  <c r="N1884" i="5"/>
  <c r="P1884" i="5" s="1"/>
  <c r="M1884" i="5"/>
  <c r="O1884" i="5" s="1"/>
  <c r="P1883" i="5"/>
  <c r="O1883" i="5"/>
  <c r="N1883" i="5"/>
  <c r="M1883" i="5"/>
  <c r="P1882" i="5"/>
  <c r="O1882" i="5"/>
  <c r="N1882" i="5"/>
  <c r="M1882" i="5"/>
  <c r="N1881" i="5"/>
  <c r="P1881" i="5" s="1"/>
  <c r="M1881" i="5"/>
  <c r="O1881" i="5" s="1"/>
  <c r="P1880" i="5"/>
  <c r="O1880" i="5"/>
  <c r="N1880" i="5"/>
  <c r="M1880" i="5"/>
  <c r="P1879" i="5"/>
  <c r="N1879" i="5"/>
  <c r="M1879" i="5"/>
  <c r="O1879" i="5" s="1"/>
  <c r="P1878" i="5"/>
  <c r="N1878" i="5"/>
  <c r="M1878" i="5"/>
  <c r="O1878" i="5" s="1"/>
  <c r="O1877" i="5"/>
  <c r="N1877" i="5"/>
  <c r="P1877" i="5" s="1"/>
  <c r="M1877" i="5"/>
  <c r="N1876" i="5"/>
  <c r="P1876" i="5" s="1"/>
  <c r="M1876" i="5"/>
  <c r="O1876" i="5" s="1"/>
  <c r="P1875" i="5"/>
  <c r="O1875" i="5"/>
  <c r="N1875" i="5"/>
  <c r="M1875" i="5"/>
  <c r="P1874" i="5"/>
  <c r="O1874" i="5"/>
  <c r="N1874" i="5"/>
  <c r="M1874" i="5"/>
  <c r="N1873" i="5"/>
  <c r="P1873" i="5" s="1"/>
  <c r="M1873" i="5"/>
  <c r="O1873" i="5" s="1"/>
  <c r="P1872" i="5"/>
  <c r="O1872" i="5"/>
  <c r="N1872" i="5"/>
  <c r="M1872" i="5"/>
  <c r="N1871" i="5"/>
  <c r="P1871" i="5" s="1"/>
  <c r="M1871" i="5"/>
  <c r="O1871" i="5" s="1"/>
  <c r="P1870" i="5"/>
  <c r="N1870" i="5"/>
  <c r="M1870" i="5"/>
  <c r="O1870" i="5" s="1"/>
  <c r="O1869" i="5"/>
  <c r="N1869" i="5"/>
  <c r="P1869" i="5" s="1"/>
  <c r="M1869" i="5"/>
  <c r="O1868" i="5"/>
  <c r="N1868" i="5"/>
  <c r="P1868" i="5" s="1"/>
  <c r="M1868" i="5"/>
  <c r="P1867" i="5"/>
  <c r="O1867" i="5"/>
  <c r="N1867" i="5"/>
  <c r="M1867" i="5"/>
  <c r="P1866" i="5"/>
  <c r="O1866" i="5"/>
  <c r="N1866" i="5"/>
  <c r="M1866" i="5"/>
  <c r="N1865" i="5"/>
  <c r="P1865" i="5" s="1"/>
  <c r="M1865" i="5"/>
  <c r="O1865" i="5" s="1"/>
  <c r="P1864" i="5"/>
  <c r="O1864" i="5"/>
  <c r="N1864" i="5"/>
  <c r="M1864" i="5"/>
  <c r="N1863" i="5"/>
  <c r="P1863" i="5" s="1"/>
  <c r="M1863" i="5"/>
  <c r="O1863" i="5" s="1"/>
  <c r="P1862" i="5"/>
  <c r="N1862" i="5"/>
  <c r="M1862" i="5"/>
  <c r="O1862" i="5" s="1"/>
  <c r="O1861" i="5"/>
  <c r="N1861" i="5"/>
  <c r="P1861" i="5" s="1"/>
  <c r="M1861" i="5"/>
  <c r="O1860" i="5"/>
  <c r="N1860" i="5"/>
  <c r="P1860" i="5" s="1"/>
  <c r="M1860" i="5"/>
  <c r="P1859" i="5"/>
  <c r="O1859" i="5"/>
  <c r="N1859" i="5"/>
  <c r="M1859" i="5"/>
  <c r="P1858" i="5"/>
  <c r="N1858" i="5"/>
  <c r="M1858" i="5"/>
  <c r="O1858" i="5" s="1"/>
  <c r="N1857" i="5"/>
  <c r="P1857" i="5" s="1"/>
  <c r="M1857" i="5"/>
  <c r="O1857" i="5" s="1"/>
  <c r="P1856" i="5"/>
  <c r="O1856" i="5"/>
  <c r="N1856" i="5"/>
  <c r="M1856" i="5"/>
  <c r="P1855" i="5"/>
  <c r="N1855" i="5"/>
  <c r="M1855" i="5"/>
  <c r="O1855" i="5" s="1"/>
  <c r="N1854" i="5"/>
  <c r="P1854" i="5" s="1"/>
  <c r="M1854" i="5"/>
  <c r="O1854" i="5" s="1"/>
  <c r="P1853" i="5"/>
  <c r="O1853" i="5"/>
  <c r="N1853" i="5"/>
  <c r="M1853" i="5"/>
  <c r="O1852" i="5"/>
  <c r="N1852" i="5"/>
  <c r="P1852" i="5" s="1"/>
  <c r="M1852" i="5"/>
  <c r="P1851" i="5"/>
  <c r="N1851" i="5"/>
  <c r="M1851" i="5"/>
  <c r="O1851" i="5" s="1"/>
  <c r="P1850" i="5"/>
  <c r="O1850" i="5"/>
  <c r="N1850" i="5"/>
  <c r="M1850" i="5"/>
  <c r="N1849" i="5"/>
  <c r="P1849" i="5" s="1"/>
  <c r="M1849" i="5"/>
  <c r="O1849" i="5" s="1"/>
  <c r="P1848" i="5"/>
  <c r="O1848" i="5"/>
  <c r="N1848" i="5"/>
  <c r="M1848" i="5"/>
  <c r="O1847" i="5"/>
  <c r="N1847" i="5"/>
  <c r="P1847" i="5" s="1"/>
  <c r="M1847" i="5"/>
  <c r="N1846" i="5"/>
  <c r="P1846" i="5" s="1"/>
  <c r="M1846" i="5"/>
  <c r="O1846" i="5" s="1"/>
  <c r="O1845" i="5"/>
  <c r="N1845" i="5"/>
  <c r="P1845" i="5" s="1"/>
  <c r="M1845" i="5"/>
  <c r="O1844" i="5"/>
  <c r="N1844" i="5"/>
  <c r="P1844" i="5" s="1"/>
  <c r="M1844" i="5"/>
  <c r="P1843" i="5"/>
  <c r="N1843" i="5"/>
  <c r="M1843" i="5"/>
  <c r="O1843" i="5" s="1"/>
  <c r="P1842" i="5"/>
  <c r="O1842" i="5"/>
  <c r="N1842" i="5"/>
  <c r="M1842" i="5"/>
  <c r="N1841" i="5"/>
  <c r="P1841" i="5" s="1"/>
  <c r="M1841" i="5"/>
  <c r="O1841" i="5" s="1"/>
  <c r="P1840" i="5"/>
  <c r="O1840" i="5"/>
  <c r="N1840" i="5"/>
  <c r="M1840" i="5"/>
  <c r="N1839" i="5"/>
  <c r="P1839" i="5" s="1"/>
  <c r="M1839" i="5"/>
  <c r="O1839" i="5" s="1"/>
  <c r="N1838" i="5"/>
  <c r="P1838" i="5" s="1"/>
  <c r="M1838" i="5"/>
  <c r="O1838" i="5" s="1"/>
  <c r="O1837" i="5"/>
  <c r="N1837" i="5"/>
  <c r="P1837" i="5" s="1"/>
  <c r="M1837" i="5"/>
  <c r="O1836" i="5"/>
  <c r="N1836" i="5"/>
  <c r="P1836" i="5" s="1"/>
  <c r="M1836" i="5"/>
  <c r="P1835" i="5"/>
  <c r="N1835" i="5"/>
  <c r="M1835" i="5"/>
  <c r="O1835" i="5" s="1"/>
  <c r="P1834" i="5"/>
  <c r="O1834" i="5"/>
  <c r="N1834" i="5"/>
  <c r="M1834" i="5"/>
  <c r="N1833" i="5"/>
  <c r="P1833" i="5" s="1"/>
  <c r="M1833" i="5"/>
  <c r="O1833" i="5" s="1"/>
  <c r="P1832" i="5"/>
  <c r="O1832" i="5"/>
  <c r="N1832" i="5"/>
  <c r="M1832" i="5"/>
  <c r="P1831" i="5"/>
  <c r="N1831" i="5"/>
  <c r="M1831" i="5"/>
  <c r="O1831" i="5" s="1"/>
  <c r="N1830" i="5"/>
  <c r="P1830" i="5" s="1"/>
  <c r="M1830" i="5"/>
  <c r="O1830" i="5" s="1"/>
  <c r="P1829" i="5"/>
  <c r="O1829" i="5"/>
  <c r="N1829" i="5"/>
  <c r="M1829" i="5"/>
  <c r="O1828" i="5"/>
  <c r="N1828" i="5"/>
  <c r="P1828" i="5" s="1"/>
  <c r="M1828" i="5"/>
  <c r="P1827" i="5"/>
  <c r="N1827" i="5"/>
  <c r="M1827" i="5"/>
  <c r="O1827" i="5" s="1"/>
  <c r="P1826" i="5"/>
  <c r="O1826" i="5"/>
  <c r="N1826" i="5"/>
  <c r="M1826" i="5"/>
  <c r="N1825" i="5"/>
  <c r="P1825" i="5" s="1"/>
  <c r="M1825" i="5"/>
  <c r="O1825" i="5" s="1"/>
  <c r="P1824" i="5"/>
  <c r="O1824" i="5"/>
  <c r="N1824" i="5"/>
  <c r="M1824" i="5"/>
  <c r="P1823" i="5"/>
  <c r="O1823" i="5"/>
  <c r="N1823" i="5"/>
  <c r="M1823" i="5"/>
  <c r="P1822" i="5"/>
  <c r="N1822" i="5"/>
  <c r="M1822" i="5"/>
  <c r="O1822" i="5" s="1"/>
  <c r="P1821" i="5"/>
  <c r="O1821" i="5"/>
  <c r="N1821" i="5"/>
  <c r="M1821" i="5"/>
  <c r="N1820" i="5"/>
  <c r="P1820" i="5" s="1"/>
  <c r="M1820" i="5"/>
  <c r="O1820" i="5" s="1"/>
  <c r="P1819" i="5"/>
  <c r="O1819" i="5"/>
  <c r="N1819" i="5"/>
  <c r="M1819" i="5"/>
  <c r="P1818" i="5"/>
  <c r="O1818" i="5"/>
  <c r="N1818" i="5"/>
  <c r="M1818" i="5"/>
  <c r="N1817" i="5"/>
  <c r="P1817" i="5" s="1"/>
  <c r="M1817" i="5"/>
  <c r="O1817" i="5" s="1"/>
  <c r="P1816" i="5"/>
  <c r="O1816" i="5"/>
  <c r="N1816" i="5"/>
  <c r="M1816" i="5"/>
  <c r="P1815" i="5"/>
  <c r="N1815" i="5"/>
  <c r="M1815" i="5"/>
  <c r="O1815" i="5" s="1"/>
  <c r="P1814" i="5"/>
  <c r="N1814" i="5"/>
  <c r="M1814" i="5"/>
  <c r="O1814" i="5" s="1"/>
  <c r="O1813" i="5"/>
  <c r="N1813" i="5"/>
  <c r="P1813" i="5" s="1"/>
  <c r="M1813" i="5"/>
  <c r="N1812" i="5"/>
  <c r="P1812" i="5" s="1"/>
  <c r="M1812" i="5"/>
  <c r="O1812" i="5" s="1"/>
  <c r="P1811" i="5"/>
  <c r="O1811" i="5"/>
  <c r="N1811" i="5"/>
  <c r="M1811" i="5"/>
  <c r="P1810" i="5"/>
  <c r="O1810" i="5"/>
  <c r="N1810" i="5"/>
  <c r="M1810" i="5"/>
  <c r="N1809" i="5"/>
  <c r="P1809" i="5" s="1"/>
  <c r="M1809" i="5"/>
  <c r="O1809" i="5" s="1"/>
  <c r="P1808" i="5"/>
  <c r="O1808" i="5"/>
  <c r="N1808" i="5"/>
  <c r="M1808" i="5"/>
  <c r="N1807" i="5"/>
  <c r="P1807" i="5" s="1"/>
  <c r="M1807" i="5"/>
  <c r="O1807" i="5" s="1"/>
  <c r="P1806" i="5"/>
  <c r="N1806" i="5"/>
  <c r="M1806" i="5"/>
  <c r="O1806" i="5" s="1"/>
  <c r="O1805" i="5"/>
  <c r="N1805" i="5"/>
  <c r="P1805" i="5" s="1"/>
  <c r="M1805" i="5"/>
  <c r="O1804" i="5"/>
  <c r="N1804" i="5"/>
  <c r="P1804" i="5" s="1"/>
  <c r="M1804" i="5"/>
  <c r="P1803" i="5"/>
  <c r="O1803" i="5"/>
  <c r="N1803" i="5"/>
  <c r="M1803" i="5"/>
  <c r="P1802" i="5"/>
  <c r="O1802" i="5"/>
  <c r="N1802" i="5"/>
  <c r="M1802" i="5"/>
  <c r="N1801" i="5"/>
  <c r="P1801" i="5" s="1"/>
  <c r="M1801" i="5"/>
  <c r="O1801" i="5" s="1"/>
  <c r="P1800" i="5"/>
  <c r="O1800" i="5"/>
  <c r="N1800" i="5"/>
  <c r="M1800" i="5"/>
  <c r="N1799" i="5"/>
  <c r="P1799" i="5" s="1"/>
  <c r="M1799" i="5"/>
  <c r="O1799" i="5" s="1"/>
  <c r="P1798" i="5"/>
  <c r="N1798" i="5"/>
  <c r="M1798" i="5"/>
  <c r="O1798" i="5" s="1"/>
  <c r="O1797" i="5"/>
  <c r="N1797" i="5"/>
  <c r="P1797" i="5" s="1"/>
  <c r="M1797" i="5"/>
  <c r="P1796" i="5"/>
  <c r="N1796" i="5"/>
  <c r="M1796" i="5"/>
  <c r="O1796" i="5" s="1"/>
  <c r="P1795" i="5"/>
  <c r="O1795" i="5"/>
  <c r="N1795" i="5"/>
  <c r="M1795" i="5"/>
  <c r="O1794" i="5"/>
  <c r="N1794" i="5"/>
  <c r="P1794" i="5" s="1"/>
  <c r="M1794" i="5"/>
  <c r="O1793" i="5"/>
  <c r="N1793" i="5"/>
  <c r="P1793" i="5" s="1"/>
  <c r="M1793" i="5"/>
  <c r="P1792" i="5"/>
  <c r="O1792" i="5"/>
  <c r="N1792" i="5"/>
  <c r="M1792" i="5"/>
  <c r="P1791" i="5"/>
  <c r="N1791" i="5"/>
  <c r="M1791" i="5"/>
  <c r="O1791" i="5" s="1"/>
  <c r="P1790" i="5"/>
  <c r="N1790" i="5"/>
  <c r="M1790" i="5"/>
  <c r="O1790" i="5" s="1"/>
  <c r="N1789" i="5"/>
  <c r="P1789" i="5" s="1"/>
  <c r="M1789" i="5"/>
  <c r="O1789" i="5" s="1"/>
  <c r="P1788" i="5"/>
  <c r="O1788" i="5"/>
  <c r="N1788" i="5"/>
  <c r="M1788" i="5"/>
  <c r="P1787" i="5"/>
  <c r="N1787" i="5"/>
  <c r="M1787" i="5"/>
  <c r="O1787" i="5" s="1"/>
  <c r="P1786" i="5"/>
  <c r="O1786" i="5"/>
  <c r="N1786" i="5"/>
  <c r="M1786" i="5"/>
  <c r="N1785" i="5"/>
  <c r="P1785" i="5" s="1"/>
  <c r="M1785" i="5"/>
  <c r="O1785" i="5" s="1"/>
  <c r="P1784" i="5"/>
  <c r="O1784" i="5"/>
  <c r="N1784" i="5"/>
  <c r="M1784" i="5"/>
  <c r="O1783" i="5"/>
  <c r="N1783" i="5"/>
  <c r="P1783" i="5" s="1"/>
  <c r="M1783" i="5"/>
  <c r="N1782" i="5"/>
  <c r="P1782" i="5" s="1"/>
  <c r="M1782" i="5"/>
  <c r="O1782" i="5" s="1"/>
  <c r="P1781" i="5"/>
  <c r="O1781" i="5"/>
  <c r="N1781" i="5"/>
  <c r="M1781" i="5"/>
  <c r="O1780" i="5"/>
  <c r="N1780" i="5"/>
  <c r="P1780" i="5" s="1"/>
  <c r="M1780" i="5"/>
  <c r="P1779" i="5"/>
  <c r="O1779" i="5"/>
  <c r="N1779" i="5"/>
  <c r="M1779" i="5"/>
  <c r="P1778" i="5"/>
  <c r="N1778" i="5"/>
  <c r="M1778" i="5"/>
  <c r="O1778" i="5" s="1"/>
  <c r="N1777" i="5"/>
  <c r="P1777" i="5" s="1"/>
  <c r="M1777" i="5"/>
  <c r="O1777" i="5" s="1"/>
  <c r="P1776" i="5"/>
  <c r="O1776" i="5"/>
  <c r="N1776" i="5"/>
  <c r="M1776" i="5"/>
  <c r="N1775" i="5"/>
  <c r="P1775" i="5" s="1"/>
  <c r="M1775" i="5"/>
  <c r="O1775" i="5" s="1"/>
  <c r="P1774" i="5"/>
  <c r="N1774" i="5"/>
  <c r="M1774" i="5"/>
  <c r="O1774" i="5" s="1"/>
  <c r="N1773" i="5"/>
  <c r="P1773" i="5" s="1"/>
  <c r="M1773" i="5"/>
  <c r="O1773" i="5" s="1"/>
  <c r="P1772" i="5"/>
  <c r="O1772" i="5"/>
  <c r="N1772" i="5"/>
  <c r="M1772" i="5"/>
  <c r="N1771" i="5"/>
  <c r="P1771" i="5" s="1"/>
  <c r="M1771" i="5"/>
  <c r="O1771" i="5" s="1"/>
  <c r="N1770" i="5"/>
  <c r="P1770" i="5" s="1"/>
  <c r="M1770" i="5"/>
  <c r="O1770" i="5" s="1"/>
  <c r="P1769" i="5"/>
  <c r="O1769" i="5"/>
  <c r="N1769" i="5"/>
  <c r="M1769" i="5"/>
  <c r="P1768" i="5"/>
  <c r="O1768" i="5"/>
  <c r="N1768" i="5"/>
  <c r="M1768" i="5"/>
  <c r="P1767" i="5"/>
  <c r="N1767" i="5"/>
  <c r="M1767" i="5"/>
  <c r="O1767" i="5" s="1"/>
  <c r="P1766" i="5"/>
  <c r="O1766" i="5"/>
  <c r="N1766" i="5"/>
  <c r="M1766" i="5"/>
  <c r="N1765" i="5"/>
  <c r="P1765" i="5" s="1"/>
  <c r="M1765" i="5"/>
  <c r="O1765" i="5" s="1"/>
  <c r="P1764" i="5"/>
  <c r="O1764" i="5"/>
  <c r="N1764" i="5"/>
  <c r="M1764" i="5"/>
  <c r="O1763" i="5"/>
  <c r="N1763" i="5"/>
  <c r="P1763" i="5" s="1"/>
  <c r="M1763" i="5"/>
  <c r="N1762" i="5"/>
  <c r="P1762" i="5" s="1"/>
  <c r="M1762" i="5"/>
  <c r="O1762" i="5" s="1"/>
  <c r="P1761" i="5"/>
  <c r="O1761" i="5"/>
  <c r="N1761" i="5"/>
  <c r="M1761" i="5"/>
  <c r="P1760" i="5"/>
  <c r="O1760" i="5"/>
  <c r="N1760" i="5"/>
  <c r="M1760" i="5"/>
  <c r="P1759" i="5"/>
  <c r="N1759" i="5"/>
  <c r="M1759" i="5"/>
  <c r="O1759" i="5" s="1"/>
  <c r="P1758" i="5"/>
  <c r="O1758" i="5"/>
  <c r="N1758" i="5"/>
  <c r="M1758" i="5"/>
  <c r="N1757" i="5"/>
  <c r="P1757" i="5" s="1"/>
  <c r="M1757" i="5"/>
  <c r="O1757" i="5" s="1"/>
  <c r="P1756" i="5"/>
  <c r="O1756" i="5"/>
  <c r="N1756" i="5"/>
  <c r="M1756" i="5"/>
  <c r="P1755" i="5"/>
  <c r="O1755" i="5"/>
  <c r="N1755" i="5"/>
  <c r="M1755" i="5"/>
  <c r="N1754" i="5"/>
  <c r="P1754" i="5" s="1"/>
  <c r="M1754" i="5"/>
  <c r="O1754" i="5" s="1"/>
  <c r="P1753" i="5"/>
  <c r="O1753" i="5"/>
  <c r="N1753" i="5"/>
  <c r="M1753" i="5"/>
  <c r="P1752" i="5"/>
  <c r="O1752" i="5"/>
  <c r="N1752" i="5"/>
  <c r="M1752" i="5"/>
  <c r="P1751" i="5"/>
  <c r="N1751" i="5"/>
  <c r="M1751" i="5"/>
  <c r="O1751" i="5" s="1"/>
  <c r="P1750" i="5"/>
  <c r="O1750" i="5"/>
  <c r="N1750" i="5"/>
  <c r="M1750" i="5"/>
  <c r="O1749" i="5"/>
  <c r="N1749" i="5"/>
  <c r="P1749" i="5" s="1"/>
  <c r="M1749" i="5"/>
  <c r="P1748" i="5"/>
  <c r="O1748" i="5"/>
  <c r="N1748" i="5"/>
  <c r="M1748" i="5"/>
  <c r="P1747" i="5"/>
  <c r="O1747" i="5"/>
  <c r="N1747" i="5"/>
  <c r="M1747" i="5"/>
  <c r="N1746" i="5"/>
  <c r="P1746" i="5" s="1"/>
  <c r="M1746" i="5"/>
  <c r="O1746" i="5" s="1"/>
  <c r="P1745" i="5"/>
  <c r="O1745" i="5"/>
  <c r="N1745" i="5"/>
  <c r="M1745" i="5"/>
  <c r="P1744" i="5"/>
  <c r="N1744" i="5"/>
  <c r="M1744" i="5"/>
  <c r="O1744" i="5" s="1"/>
  <c r="P1743" i="5"/>
  <c r="N1743" i="5"/>
  <c r="M1743" i="5"/>
  <c r="O1743" i="5" s="1"/>
  <c r="O1742" i="5"/>
  <c r="N1742" i="5"/>
  <c r="P1742" i="5" s="1"/>
  <c r="M1742" i="5"/>
  <c r="O1741" i="5"/>
  <c r="N1741" i="5"/>
  <c r="P1741" i="5" s="1"/>
  <c r="M1741" i="5"/>
  <c r="P1740" i="5"/>
  <c r="O1740" i="5"/>
  <c r="N1740" i="5"/>
  <c r="M1740" i="5"/>
  <c r="P1739" i="5"/>
  <c r="O1739" i="5"/>
  <c r="N1739" i="5"/>
  <c r="M1739" i="5"/>
  <c r="N1738" i="5"/>
  <c r="P1738" i="5" s="1"/>
  <c r="M1738" i="5"/>
  <c r="O1738" i="5" s="1"/>
  <c r="P1737" i="5"/>
  <c r="O1737" i="5"/>
  <c r="N1737" i="5"/>
  <c r="M1737" i="5"/>
  <c r="N1736" i="5"/>
  <c r="P1736" i="5" s="1"/>
  <c r="M1736" i="5"/>
  <c r="O1736" i="5" s="1"/>
  <c r="P1735" i="5"/>
  <c r="N1735" i="5"/>
  <c r="M1735" i="5"/>
  <c r="O1735" i="5" s="1"/>
  <c r="O1734" i="5"/>
  <c r="N1734" i="5"/>
  <c r="P1734" i="5" s="1"/>
  <c r="M1734" i="5"/>
  <c r="O1733" i="5"/>
  <c r="N1733" i="5"/>
  <c r="P1733" i="5" s="1"/>
  <c r="M1733" i="5"/>
  <c r="P1732" i="5"/>
  <c r="O1732" i="5"/>
  <c r="N1732" i="5"/>
  <c r="M1732" i="5"/>
  <c r="P1731" i="5"/>
  <c r="O1731" i="5"/>
  <c r="N1731" i="5"/>
  <c r="M1731" i="5"/>
  <c r="N1730" i="5"/>
  <c r="P1730" i="5" s="1"/>
  <c r="M1730" i="5"/>
  <c r="O1730" i="5" s="1"/>
  <c r="P1729" i="5"/>
  <c r="O1729" i="5"/>
  <c r="N1729" i="5"/>
  <c r="M1729" i="5"/>
  <c r="N1728" i="5"/>
  <c r="P1728" i="5" s="1"/>
  <c r="M1728" i="5"/>
  <c r="O1728" i="5" s="1"/>
  <c r="P1727" i="5"/>
  <c r="N1727" i="5"/>
  <c r="M1727" i="5"/>
  <c r="O1727" i="5" s="1"/>
  <c r="O1726" i="5"/>
  <c r="N1726" i="5"/>
  <c r="P1726" i="5" s="1"/>
  <c r="M1726" i="5"/>
  <c r="O1725" i="5"/>
  <c r="N1725" i="5"/>
  <c r="P1725" i="5" s="1"/>
  <c r="M1725" i="5"/>
  <c r="P1724" i="5"/>
  <c r="O1724" i="5"/>
  <c r="N1724" i="5"/>
  <c r="M1724" i="5"/>
  <c r="P1723" i="5"/>
  <c r="N1723" i="5"/>
  <c r="M1723" i="5"/>
  <c r="O1723" i="5" s="1"/>
  <c r="N1722" i="5"/>
  <c r="P1722" i="5" s="1"/>
  <c r="M1722" i="5"/>
  <c r="O1722" i="5" s="1"/>
  <c r="P1721" i="5"/>
  <c r="O1721" i="5"/>
  <c r="N1721" i="5"/>
  <c r="M1721" i="5"/>
  <c r="O1720" i="5"/>
  <c r="N1720" i="5"/>
  <c r="P1720" i="5" s="1"/>
  <c r="M1720" i="5"/>
  <c r="P1719" i="5"/>
  <c r="N1719" i="5"/>
  <c r="M1719" i="5"/>
  <c r="O1719" i="5" s="1"/>
  <c r="P1718" i="5"/>
  <c r="O1718" i="5"/>
  <c r="N1718" i="5"/>
  <c r="M1718" i="5"/>
  <c r="O1717" i="5"/>
  <c r="N1717" i="5"/>
  <c r="P1717" i="5" s="1"/>
  <c r="M1717" i="5"/>
  <c r="P1716" i="5"/>
  <c r="O1716" i="5"/>
  <c r="N1716" i="5"/>
  <c r="M1716" i="5"/>
  <c r="N1715" i="5"/>
  <c r="P1715" i="5" s="1"/>
  <c r="M1715" i="5"/>
  <c r="O1715" i="5" s="1"/>
  <c r="N1714" i="5"/>
  <c r="P1714" i="5" s="1"/>
  <c r="M1714" i="5"/>
  <c r="O1714" i="5" s="1"/>
  <c r="P1713" i="5"/>
  <c r="O1713" i="5"/>
  <c r="N1713" i="5"/>
  <c r="M1713" i="5"/>
  <c r="P1712" i="5"/>
  <c r="O1712" i="5"/>
  <c r="N1712" i="5"/>
  <c r="M1712" i="5"/>
  <c r="P1711" i="5"/>
  <c r="N1711" i="5"/>
  <c r="M1711" i="5"/>
  <c r="O1711" i="5" s="1"/>
  <c r="P1710" i="5"/>
  <c r="O1710" i="5"/>
  <c r="N1710" i="5"/>
  <c r="M1710" i="5"/>
  <c r="N1709" i="5"/>
  <c r="P1709" i="5" s="1"/>
  <c r="M1709" i="5"/>
  <c r="O1709" i="5" s="1"/>
  <c r="P1708" i="5"/>
  <c r="O1708" i="5"/>
  <c r="N1708" i="5"/>
  <c r="M1708" i="5"/>
  <c r="N1707" i="5"/>
  <c r="P1707" i="5" s="1"/>
  <c r="M1707" i="5"/>
  <c r="O1707" i="5" s="1"/>
  <c r="N1706" i="5"/>
  <c r="P1706" i="5" s="1"/>
  <c r="M1706" i="5"/>
  <c r="O1706" i="5" s="1"/>
  <c r="P1705" i="5"/>
  <c r="O1705" i="5"/>
  <c r="N1705" i="5"/>
  <c r="M1705" i="5"/>
  <c r="P1704" i="5"/>
  <c r="O1704" i="5"/>
  <c r="N1704" i="5"/>
  <c r="M1704" i="5"/>
  <c r="P1703" i="5"/>
  <c r="N1703" i="5"/>
  <c r="M1703" i="5"/>
  <c r="O1703" i="5" s="1"/>
  <c r="P1702" i="5"/>
  <c r="O1702" i="5"/>
  <c r="N1702" i="5"/>
  <c r="M1702" i="5"/>
  <c r="N1701" i="5"/>
  <c r="P1701" i="5" s="1"/>
  <c r="M1701" i="5"/>
  <c r="O1701" i="5" s="1"/>
  <c r="P1700" i="5"/>
  <c r="O1700" i="5"/>
  <c r="N1700" i="5"/>
  <c r="M1700" i="5"/>
  <c r="O1699" i="5"/>
  <c r="N1699" i="5"/>
  <c r="P1699" i="5" s="1"/>
  <c r="M1699" i="5"/>
  <c r="N1698" i="5"/>
  <c r="P1698" i="5" s="1"/>
  <c r="M1698" i="5"/>
  <c r="O1698" i="5" s="1"/>
  <c r="P1697" i="5"/>
  <c r="O1697" i="5"/>
  <c r="N1697" i="5"/>
  <c r="M1697" i="5"/>
  <c r="P1696" i="5"/>
  <c r="O1696" i="5"/>
  <c r="N1696" i="5"/>
  <c r="M1696" i="5"/>
  <c r="P1695" i="5"/>
  <c r="N1695" i="5"/>
  <c r="M1695" i="5"/>
  <c r="O1695" i="5" s="1"/>
  <c r="P1694" i="5"/>
  <c r="O1694" i="5"/>
  <c r="N1694" i="5"/>
  <c r="M1694" i="5"/>
  <c r="N1693" i="5"/>
  <c r="P1693" i="5" s="1"/>
  <c r="M1693" i="5"/>
  <c r="O1693" i="5" s="1"/>
  <c r="P1692" i="5"/>
  <c r="O1692" i="5"/>
  <c r="N1692" i="5"/>
  <c r="M1692" i="5"/>
  <c r="P1691" i="5"/>
  <c r="O1691" i="5"/>
  <c r="N1691" i="5"/>
  <c r="M1691" i="5"/>
  <c r="N1690" i="5"/>
  <c r="P1690" i="5" s="1"/>
  <c r="M1690" i="5"/>
  <c r="O1690" i="5" s="1"/>
  <c r="P1689" i="5"/>
  <c r="O1689" i="5"/>
  <c r="N1689" i="5"/>
  <c r="M1689" i="5"/>
  <c r="P1688" i="5"/>
  <c r="O1688" i="5"/>
  <c r="N1688" i="5"/>
  <c r="M1688" i="5"/>
  <c r="P1687" i="5"/>
  <c r="N1687" i="5"/>
  <c r="M1687" i="5"/>
  <c r="O1687" i="5" s="1"/>
  <c r="P1686" i="5"/>
  <c r="O1686" i="5"/>
  <c r="N1686" i="5"/>
  <c r="M1686" i="5"/>
  <c r="O1685" i="5"/>
  <c r="N1685" i="5"/>
  <c r="P1685" i="5" s="1"/>
  <c r="M1685" i="5"/>
  <c r="P1684" i="5"/>
  <c r="O1684" i="5"/>
  <c r="N1684" i="5"/>
  <c r="M1684" i="5"/>
  <c r="P1683" i="5"/>
  <c r="O1683" i="5"/>
  <c r="N1683" i="5"/>
  <c r="M1683" i="5"/>
  <c r="N1682" i="5"/>
  <c r="P1682" i="5" s="1"/>
  <c r="M1682" i="5"/>
  <c r="O1682" i="5" s="1"/>
  <c r="P1681" i="5"/>
  <c r="O1681" i="5"/>
  <c r="N1681" i="5"/>
  <c r="M1681" i="5"/>
  <c r="P1680" i="5"/>
  <c r="N1680" i="5"/>
  <c r="M1680" i="5"/>
  <c r="O1680" i="5" s="1"/>
  <c r="P1679" i="5"/>
  <c r="N1679" i="5"/>
  <c r="M1679" i="5"/>
  <c r="O1679" i="5" s="1"/>
  <c r="O1678" i="5"/>
  <c r="N1678" i="5"/>
  <c r="P1678" i="5" s="1"/>
  <c r="M1678" i="5"/>
  <c r="O1677" i="5"/>
  <c r="N1677" i="5"/>
  <c r="P1677" i="5" s="1"/>
  <c r="M1677" i="5"/>
  <c r="P1676" i="5"/>
  <c r="O1676" i="5"/>
  <c r="N1676" i="5"/>
  <c r="M1676" i="5"/>
  <c r="P1675" i="5"/>
  <c r="O1675" i="5"/>
  <c r="N1675" i="5"/>
  <c r="M1675" i="5"/>
  <c r="N1674" i="5"/>
  <c r="P1674" i="5" s="1"/>
  <c r="M1674" i="5"/>
  <c r="O1674" i="5" s="1"/>
  <c r="P1673" i="5"/>
  <c r="O1673" i="5"/>
  <c r="N1673" i="5"/>
  <c r="M1673" i="5"/>
  <c r="N1672" i="5"/>
  <c r="P1672" i="5" s="1"/>
  <c r="M1672" i="5"/>
  <c r="O1672" i="5" s="1"/>
  <c r="P1671" i="5"/>
  <c r="N1671" i="5"/>
  <c r="M1671" i="5"/>
  <c r="O1671" i="5" s="1"/>
  <c r="O1670" i="5"/>
  <c r="N1670" i="5"/>
  <c r="P1670" i="5" s="1"/>
  <c r="M1670" i="5"/>
  <c r="O1669" i="5"/>
  <c r="N1669" i="5"/>
  <c r="P1669" i="5" s="1"/>
  <c r="M1669" i="5"/>
  <c r="P1668" i="5"/>
  <c r="O1668" i="5"/>
  <c r="N1668" i="5"/>
  <c r="M1668" i="5"/>
  <c r="P1667" i="5"/>
  <c r="N1667" i="5"/>
  <c r="M1667" i="5"/>
  <c r="O1667" i="5" s="1"/>
  <c r="N1666" i="5"/>
  <c r="P1666" i="5" s="1"/>
  <c r="M1666" i="5"/>
  <c r="O1666" i="5" s="1"/>
  <c r="P1665" i="5"/>
  <c r="O1665" i="5"/>
  <c r="N1665" i="5"/>
  <c r="M1665" i="5"/>
  <c r="N1664" i="5"/>
  <c r="P1664" i="5" s="1"/>
  <c r="M1664" i="5"/>
  <c r="O1664" i="5" s="1"/>
  <c r="P1663" i="5"/>
  <c r="N1663" i="5"/>
  <c r="M1663" i="5"/>
  <c r="O1663" i="5" s="1"/>
  <c r="O1662" i="5"/>
  <c r="N1662" i="5"/>
  <c r="P1662" i="5" s="1"/>
  <c r="M1662" i="5"/>
  <c r="O1661" i="5"/>
  <c r="N1661" i="5"/>
  <c r="P1661" i="5" s="1"/>
  <c r="M1661" i="5"/>
  <c r="P1660" i="5"/>
  <c r="O1660" i="5"/>
  <c r="N1660" i="5"/>
  <c r="M1660" i="5"/>
  <c r="N1659" i="5"/>
  <c r="P1659" i="5" s="1"/>
  <c r="M1659" i="5"/>
  <c r="O1659" i="5" s="1"/>
  <c r="N1658" i="5"/>
  <c r="P1658" i="5" s="1"/>
  <c r="M1658" i="5"/>
  <c r="O1658" i="5" s="1"/>
  <c r="P1657" i="5"/>
  <c r="O1657" i="5"/>
  <c r="N1657" i="5"/>
  <c r="M1657" i="5"/>
  <c r="O1656" i="5"/>
  <c r="N1656" i="5"/>
  <c r="P1656" i="5" s="1"/>
  <c r="M1656" i="5"/>
  <c r="P1655" i="5"/>
  <c r="N1655" i="5"/>
  <c r="M1655" i="5"/>
  <c r="O1655" i="5" s="1"/>
  <c r="P1654" i="5"/>
  <c r="O1654" i="5"/>
  <c r="N1654" i="5"/>
  <c r="M1654" i="5"/>
  <c r="N1653" i="5"/>
  <c r="P1653" i="5" s="1"/>
  <c r="M1653" i="5"/>
  <c r="O1653" i="5" s="1"/>
  <c r="P1652" i="5"/>
  <c r="O1652" i="5"/>
  <c r="N1652" i="5"/>
  <c r="M1652" i="5"/>
  <c r="N1651" i="5"/>
  <c r="P1651" i="5" s="1"/>
  <c r="M1651" i="5"/>
  <c r="O1651" i="5" s="1"/>
  <c r="N1650" i="5"/>
  <c r="P1650" i="5" s="1"/>
  <c r="M1650" i="5"/>
  <c r="O1650" i="5" s="1"/>
  <c r="P1649" i="5"/>
  <c r="O1649" i="5"/>
  <c r="N1649" i="5"/>
  <c r="M1649" i="5"/>
  <c r="P1648" i="5"/>
  <c r="O1648" i="5"/>
  <c r="N1648" i="5"/>
  <c r="M1648" i="5"/>
  <c r="P1647" i="5"/>
  <c r="N1647" i="5"/>
  <c r="M1647" i="5"/>
  <c r="O1647" i="5" s="1"/>
  <c r="P1646" i="5"/>
  <c r="O1646" i="5"/>
  <c r="N1646" i="5"/>
  <c r="M1646" i="5"/>
  <c r="N1645" i="5"/>
  <c r="P1645" i="5" s="1"/>
  <c r="M1645" i="5"/>
  <c r="O1645" i="5" s="1"/>
  <c r="P1644" i="5"/>
  <c r="O1644" i="5"/>
  <c r="N1644" i="5"/>
  <c r="M1644" i="5"/>
  <c r="N1643" i="5"/>
  <c r="P1643" i="5" s="1"/>
  <c r="M1643" i="5"/>
  <c r="O1643" i="5" s="1"/>
  <c r="N1642" i="5"/>
  <c r="P1642" i="5" s="1"/>
  <c r="M1642" i="5"/>
  <c r="O1642" i="5" s="1"/>
  <c r="P1641" i="5"/>
  <c r="O1641" i="5"/>
  <c r="N1641" i="5"/>
  <c r="M1641" i="5"/>
  <c r="P1640" i="5"/>
  <c r="O1640" i="5"/>
  <c r="N1640" i="5"/>
  <c r="M1640" i="5"/>
  <c r="P1639" i="5"/>
  <c r="N1639" i="5"/>
  <c r="M1639" i="5"/>
  <c r="O1639" i="5" s="1"/>
  <c r="P1638" i="5"/>
  <c r="O1638" i="5"/>
  <c r="N1638" i="5"/>
  <c r="M1638" i="5"/>
  <c r="N1637" i="5"/>
  <c r="P1637" i="5" s="1"/>
  <c r="M1637" i="5"/>
  <c r="O1637" i="5" s="1"/>
  <c r="P1636" i="5"/>
  <c r="O1636" i="5"/>
  <c r="N1636" i="5"/>
  <c r="M1636" i="5"/>
  <c r="O1635" i="5"/>
  <c r="N1635" i="5"/>
  <c r="P1635" i="5" s="1"/>
  <c r="M1635" i="5"/>
  <c r="N1634" i="5"/>
  <c r="P1634" i="5" s="1"/>
  <c r="M1634" i="5"/>
  <c r="O1634" i="5" s="1"/>
  <c r="P1633" i="5"/>
  <c r="O1633" i="5"/>
  <c r="N1633" i="5"/>
  <c r="M1633" i="5"/>
  <c r="P1632" i="5"/>
  <c r="O1632" i="5"/>
  <c r="N1632" i="5"/>
  <c r="M1632" i="5"/>
  <c r="P1631" i="5"/>
  <c r="N1631" i="5"/>
  <c r="M1631" i="5"/>
  <c r="O1631" i="5" s="1"/>
  <c r="P1630" i="5"/>
  <c r="O1630" i="5"/>
  <c r="N1630" i="5"/>
  <c r="M1630" i="5"/>
  <c r="N1629" i="5"/>
  <c r="P1629" i="5" s="1"/>
  <c r="M1629" i="5"/>
  <c r="O1629" i="5" s="1"/>
  <c r="P1628" i="5"/>
  <c r="O1628" i="5"/>
  <c r="N1628" i="5"/>
  <c r="M1628" i="5"/>
  <c r="P1627" i="5"/>
  <c r="O1627" i="5"/>
  <c r="N1627" i="5"/>
  <c r="M1627" i="5"/>
  <c r="N1626" i="5"/>
  <c r="P1626" i="5" s="1"/>
  <c r="M1626" i="5"/>
  <c r="O1626" i="5" s="1"/>
  <c r="P1625" i="5"/>
  <c r="O1625" i="5"/>
  <c r="N1625" i="5"/>
  <c r="M1625" i="5"/>
  <c r="P1624" i="5"/>
  <c r="O1624" i="5"/>
  <c r="N1624" i="5"/>
  <c r="M1624" i="5"/>
  <c r="P1623" i="5"/>
  <c r="N1623" i="5"/>
  <c r="M1623" i="5"/>
  <c r="O1623" i="5" s="1"/>
  <c r="O1622" i="5"/>
  <c r="N1622" i="5"/>
  <c r="P1622" i="5" s="1"/>
  <c r="M1622" i="5"/>
  <c r="O1621" i="5"/>
  <c r="N1621" i="5"/>
  <c r="P1621" i="5" s="1"/>
  <c r="M1621" i="5"/>
  <c r="P1620" i="5"/>
  <c r="O1620" i="5"/>
  <c r="N1620" i="5"/>
  <c r="M1620" i="5"/>
  <c r="P1619" i="5"/>
  <c r="O1619" i="5"/>
  <c r="N1619" i="5"/>
  <c r="M1619" i="5"/>
  <c r="N1618" i="5"/>
  <c r="P1618" i="5" s="1"/>
  <c r="M1618" i="5"/>
  <c r="O1618" i="5" s="1"/>
  <c r="P1617" i="5"/>
  <c r="O1617" i="5"/>
  <c r="N1617" i="5"/>
  <c r="M1617" i="5"/>
  <c r="N1616" i="5"/>
  <c r="P1616" i="5" s="1"/>
  <c r="M1616" i="5"/>
  <c r="O1616" i="5" s="1"/>
  <c r="P1615" i="5"/>
  <c r="N1615" i="5"/>
  <c r="M1615" i="5"/>
  <c r="O1615" i="5" s="1"/>
  <c r="O1614" i="5"/>
  <c r="N1614" i="5"/>
  <c r="P1614" i="5" s="1"/>
  <c r="M1614" i="5"/>
  <c r="O1613" i="5"/>
  <c r="N1613" i="5"/>
  <c r="P1613" i="5" s="1"/>
  <c r="M1613" i="5"/>
  <c r="P1612" i="5"/>
  <c r="O1612" i="5"/>
  <c r="N1612" i="5"/>
  <c r="M1612" i="5"/>
  <c r="P1611" i="5"/>
  <c r="O1611" i="5"/>
  <c r="N1611" i="5"/>
  <c r="M1611" i="5"/>
  <c r="N1610" i="5"/>
  <c r="P1610" i="5" s="1"/>
  <c r="M1610" i="5"/>
  <c r="O1610" i="5" s="1"/>
  <c r="P1609" i="5"/>
  <c r="O1609" i="5"/>
  <c r="N1609" i="5"/>
  <c r="M1609" i="5"/>
  <c r="N1608" i="5"/>
  <c r="P1608" i="5" s="1"/>
  <c r="M1608" i="5"/>
  <c r="O1608" i="5" s="1"/>
  <c r="P1607" i="5"/>
  <c r="N1607" i="5"/>
  <c r="M1607" i="5"/>
  <c r="O1607" i="5" s="1"/>
  <c r="O1606" i="5"/>
  <c r="N1606" i="5"/>
  <c r="P1606" i="5" s="1"/>
  <c r="M1606" i="5"/>
  <c r="O1605" i="5"/>
  <c r="N1605" i="5"/>
  <c r="P1605" i="5" s="1"/>
  <c r="M1605" i="5"/>
  <c r="P1604" i="5"/>
  <c r="O1604" i="5"/>
  <c r="N1604" i="5"/>
  <c r="M1604" i="5"/>
  <c r="P1603" i="5"/>
  <c r="N1603" i="5"/>
  <c r="M1603" i="5"/>
  <c r="O1603" i="5" s="1"/>
  <c r="N1602" i="5"/>
  <c r="P1602" i="5" s="1"/>
  <c r="M1602" i="5"/>
  <c r="O1602" i="5" s="1"/>
  <c r="P1601" i="5"/>
  <c r="O1601" i="5"/>
  <c r="N1601" i="5"/>
  <c r="M1601" i="5"/>
  <c r="N1600" i="5"/>
  <c r="P1600" i="5" s="1"/>
  <c r="M1600" i="5"/>
  <c r="O1600" i="5" s="1"/>
  <c r="P1599" i="5"/>
  <c r="N1599" i="5"/>
  <c r="M1599" i="5"/>
  <c r="O1599" i="5" s="1"/>
  <c r="O1598" i="5"/>
  <c r="N1598" i="5"/>
  <c r="P1598" i="5" s="1"/>
  <c r="M1598" i="5"/>
  <c r="O1597" i="5"/>
  <c r="N1597" i="5"/>
  <c r="P1597" i="5" s="1"/>
  <c r="M1597" i="5"/>
  <c r="P1596" i="5"/>
  <c r="O1596" i="5"/>
  <c r="N1596" i="5"/>
  <c r="M1596" i="5"/>
  <c r="N1595" i="5"/>
  <c r="P1595" i="5" s="1"/>
  <c r="M1595" i="5"/>
  <c r="O1595" i="5" s="1"/>
  <c r="N1594" i="5"/>
  <c r="P1594" i="5" s="1"/>
  <c r="M1594" i="5"/>
  <c r="O1594" i="5" s="1"/>
  <c r="P1593" i="5"/>
  <c r="O1593" i="5"/>
  <c r="N1593" i="5"/>
  <c r="M1593" i="5"/>
  <c r="O1592" i="5"/>
  <c r="N1592" i="5"/>
  <c r="P1592" i="5" s="1"/>
  <c r="M1592" i="5"/>
  <c r="P1591" i="5"/>
  <c r="N1591" i="5"/>
  <c r="M1591" i="5"/>
  <c r="O1591" i="5" s="1"/>
  <c r="P1590" i="5"/>
  <c r="O1590" i="5"/>
  <c r="N1590" i="5"/>
  <c r="M1590" i="5"/>
  <c r="N1589" i="5"/>
  <c r="P1589" i="5" s="1"/>
  <c r="M1589" i="5"/>
  <c r="O1589" i="5" s="1"/>
  <c r="P1588" i="5"/>
  <c r="O1588" i="5"/>
  <c r="N1588" i="5"/>
  <c r="M1588" i="5"/>
  <c r="N1587" i="5"/>
  <c r="P1587" i="5" s="1"/>
  <c r="M1587" i="5"/>
  <c r="O1587" i="5" s="1"/>
  <c r="N1586" i="5"/>
  <c r="P1586" i="5" s="1"/>
  <c r="M1586" i="5"/>
  <c r="O1586" i="5" s="1"/>
  <c r="P1585" i="5"/>
  <c r="O1585" i="5"/>
  <c r="N1585" i="5"/>
  <c r="M1585" i="5"/>
  <c r="P1584" i="5"/>
  <c r="O1584" i="5"/>
  <c r="N1584" i="5"/>
  <c r="M1584" i="5"/>
  <c r="P1583" i="5"/>
  <c r="N1583" i="5"/>
  <c r="M1583" i="5"/>
  <c r="O1583" i="5" s="1"/>
  <c r="P1582" i="5"/>
  <c r="O1582" i="5"/>
  <c r="N1582" i="5"/>
  <c r="M1582" i="5"/>
  <c r="N1581" i="5"/>
  <c r="P1581" i="5" s="1"/>
  <c r="M1581" i="5"/>
  <c r="O1581" i="5" s="1"/>
  <c r="P1580" i="5"/>
  <c r="O1580" i="5"/>
  <c r="N1580" i="5"/>
  <c r="M1580" i="5"/>
  <c r="N1579" i="5"/>
  <c r="P1579" i="5" s="1"/>
  <c r="M1579" i="5"/>
  <c r="O1579" i="5" s="1"/>
  <c r="N1578" i="5"/>
  <c r="P1578" i="5" s="1"/>
  <c r="M1578" i="5"/>
  <c r="O1578" i="5" s="1"/>
  <c r="P1577" i="5"/>
  <c r="O1577" i="5"/>
  <c r="N1577" i="5"/>
  <c r="M1577" i="5"/>
  <c r="P1576" i="5"/>
  <c r="O1576" i="5"/>
  <c r="N1576" i="5"/>
  <c r="M1576" i="5"/>
  <c r="P1575" i="5"/>
  <c r="N1575" i="5"/>
  <c r="M1575" i="5"/>
  <c r="O1575" i="5" s="1"/>
  <c r="P1574" i="5"/>
  <c r="O1574" i="5"/>
  <c r="N1574" i="5"/>
  <c r="M1574" i="5"/>
  <c r="N1573" i="5"/>
  <c r="P1573" i="5" s="1"/>
  <c r="M1573" i="5"/>
  <c r="O1573" i="5" s="1"/>
  <c r="P1572" i="5"/>
  <c r="O1572" i="5"/>
  <c r="N1572" i="5"/>
  <c r="M1572" i="5"/>
  <c r="O1571" i="5"/>
  <c r="N1571" i="5"/>
  <c r="P1571" i="5" s="1"/>
  <c r="M1571" i="5"/>
  <c r="N1570" i="5"/>
  <c r="P1570" i="5" s="1"/>
  <c r="M1570" i="5"/>
  <c r="O1570" i="5" s="1"/>
  <c r="P1569" i="5"/>
  <c r="O1569" i="5"/>
  <c r="N1569" i="5"/>
  <c r="M1569" i="5"/>
  <c r="P1568" i="5"/>
  <c r="O1568" i="5"/>
  <c r="N1568" i="5"/>
  <c r="M1568" i="5"/>
  <c r="P1567" i="5"/>
  <c r="N1567" i="5"/>
  <c r="M1567" i="5"/>
  <c r="O1567" i="5" s="1"/>
  <c r="P1566" i="5"/>
  <c r="O1566" i="5"/>
  <c r="N1566" i="5"/>
  <c r="M1566" i="5"/>
  <c r="N1565" i="5"/>
  <c r="P1565" i="5" s="1"/>
  <c r="M1565" i="5"/>
  <c r="O1565" i="5" s="1"/>
  <c r="P1564" i="5"/>
  <c r="O1564" i="5"/>
  <c r="N1564" i="5"/>
  <c r="M1564" i="5"/>
  <c r="P1563" i="5"/>
  <c r="O1563" i="5"/>
  <c r="N1563" i="5"/>
  <c r="M1563" i="5"/>
  <c r="N1562" i="5"/>
  <c r="P1562" i="5" s="1"/>
  <c r="M1562" i="5"/>
  <c r="O1562" i="5" s="1"/>
  <c r="P1561" i="5"/>
  <c r="O1561" i="5"/>
  <c r="N1561" i="5"/>
  <c r="M1561" i="5"/>
  <c r="P1560" i="5"/>
  <c r="O1560" i="5"/>
  <c r="N1560" i="5"/>
  <c r="M1560" i="5"/>
  <c r="P1559" i="5"/>
  <c r="N1559" i="5"/>
  <c r="M1559" i="5"/>
  <c r="O1559" i="5" s="1"/>
  <c r="P1558" i="5"/>
  <c r="O1558" i="5"/>
  <c r="N1558" i="5"/>
  <c r="M1558" i="5"/>
  <c r="O1557" i="5"/>
  <c r="N1557" i="5"/>
  <c r="P1557" i="5" s="1"/>
  <c r="M1557" i="5"/>
  <c r="P1556" i="5"/>
  <c r="O1556" i="5"/>
  <c r="N1556" i="5"/>
  <c r="M1556" i="5"/>
  <c r="P1555" i="5"/>
  <c r="O1555" i="5"/>
  <c r="N1555" i="5"/>
  <c r="M1555" i="5"/>
  <c r="N1554" i="5"/>
  <c r="P1554" i="5" s="1"/>
  <c r="M1554" i="5"/>
  <c r="O1554" i="5" s="1"/>
  <c r="P1553" i="5"/>
  <c r="O1553" i="5"/>
  <c r="N1553" i="5"/>
  <c r="M1553" i="5"/>
  <c r="P1552" i="5"/>
  <c r="N1552" i="5"/>
  <c r="M1552" i="5"/>
  <c r="O1552" i="5" s="1"/>
  <c r="P1551" i="5"/>
  <c r="N1551" i="5"/>
  <c r="M1551" i="5"/>
  <c r="O1551" i="5" s="1"/>
  <c r="O1550" i="5"/>
  <c r="N1550" i="5"/>
  <c r="P1550" i="5" s="1"/>
  <c r="M1550" i="5"/>
  <c r="O1549" i="5"/>
  <c r="N1549" i="5"/>
  <c r="P1549" i="5" s="1"/>
  <c r="M1549" i="5"/>
  <c r="P1548" i="5"/>
  <c r="O1548" i="5"/>
  <c r="N1548" i="5"/>
  <c r="M1548" i="5"/>
  <c r="P1547" i="5"/>
  <c r="O1547" i="5"/>
  <c r="N1547" i="5"/>
  <c r="M1547" i="5"/>
  <c r="N1546" i="5"/>
  <c r="P1546" i="5" s="1"/>
  <c r="M1546" i="5"/>
  <c r="O1546" i="5" s="1"/>
  <c r="P1545" i="5"/>
  <c r="O1545" i="5"/>
  <c r="N1545" i="5"/>
  <c r="M1545" i="5"/>
  <c r="N1544" i="5"/>
  <c r="P1544" i="5" s="1"/>
  <c r="M1544" i="5"/>
  <c r="O1544" i="5" s="1"/>
  <c r="P1543" i="5"/>
  <c r="N1543" i="5"/>
  <c r="M1543" i="5"/>
  <c r="O1543" i="5" s="1"/>
  <c r="O1542" i="5"/>
  <c r="N1542" i="5"/>
  <c r="P1542" i="5" s="1"/>
  <c r="M1542" i="5"/>
  <c r="O1541" i="5"/>
  <c r="N1541" i="5"/>
  <c r="P1541" i="5" s="1"/>
  <c r="M1541" i="5"/>
  <c r="P1540" i="5"/>
  <c r="O1540" i="5"/>
  <c r="N1540" i="5"/>
  <c r="M1540" i="5"/>
  <c r="P1539" i="5"/>
  <c r="O1539" i="5"/>
  <c r="N1539" i="5"/>
  <c r="M1539" i="5"/>
  <c r="N1538" i="5"/>
  <c r="P1538" i="5" s="1"/>
  <c r="M1538" i="5"/>
  <c r="O1538" i="5" s="1"/>
  <c r="P1537" i="5"/>
  <c r="O1537" i="5"/>
  <c r="N1537" i="5"/>
  <c r="M1537" i="5"/>
  <c r="N1536" i="5"/>
  <c r="P1536" i="5" s="1"/>
  <c r="M1536" i="5"/>
  <c r="O1536" i="5" s="1"/>
  <c r="P1535" i="5"/>
  <c r="N1535" i="5"/>
  <c r="M1535" i="5"/>
  <c r="O1535" i="5" s="1"/>
  <c r="O1534" i="5"/>
  <c r="N1534" i="5"/>
  <c r="P1534" i="5" s="1"/>
  <c r="M1534" i="5"/>
  <c r="O1533" i="5"/>
  <c r="N1533" i="5"/>
  <c r="P1533" i="5" s="1"/>
  <c r="M1533" i="5"/>
  <c r="P1532" i="5"/>
  <c r="O1532" i="5"/>
  <c r="N1532" i="5"/>
  <c r="M1532" i="5"/>
  <c r="P1531" i="5"/>
  <c r="N1531" i="5"/>
  <c r="M1531" i="5"/>
  <c r="O1531" i="5" s="1"/>
  <c r="N1530" i="5"/>
  <c r="P1530" i="5" s="1"/>
  <c r="M1530" i="5"/>
  <c r="O1530" i="5" s="1"/>
  <c r="P1529" i="5"/>
  <c r="O1529" i="5"/>
  <c r="N1529" i="5"/>
  <c r="M1529" i="5"/>
  <c r="O1528" i="5"/>
  <c r="N1528" i="5"/>
  <c r="P1528" i="5" s="1"/>
  <c r="M1528" i="5"/>
  <c r="P1527" i="5"/>
  <c r="N1527" i="5"/>
  <c r="M1527" i="5"/>
  <c r="O1527" i="5" s="1"/>
  <c r="O1526" i="5"/>
  <c r="N1526" i="5"/>
  <c r="P1526" i="5" s="1"/>
  <c r="M1526" i="5"/>
  <c r="N1525" i="5"/>
  <c r="P1525" i="5" s="1"/>
  <c r="M1525" i="5"/>
  <c r="O1525" i="5" s="1"/>
  <c r="P1524" i="5"/>
  <c r="O1524" i="5"/>
  <c r="N1524" i="5"/>
  <c r="M1524" i="5"/>
  <c r="N1523" i="5"/>
  <c r="P1523" i="5" s="1"/>
  <c r="M1523" i="5"/>
  <c r="O1523" i="5" s="1"/>
  <c r="N1522" i="5"/>
  <c r="P1522" i="5" s="1"/>
  <c r="M1522" i="5"/>
  <c r="O1522" i="5" s="1"/>
  <c r="P1521" i="5"/>
  <c r="O1521" i="5"/>
  <c r="N1521" i="5"/>
  <c r="M1521" i="5"/>
  <c r="P1520" i="5"/>
  <c r="O1520" i="5"/>
  <c r="N1520" i="5"/>
  <c r="M1520" i="5"/>
  <c r="P1519" i="5"/>
  <c r="N1519" i="5"/>
  <c r="M1519" i="5"/>
  <c r="O1519" i="5" s="1"/>
  <c r="P1518" i="5"/>
  <c r="O1518" i="5"/>
  <c r="N1518" i="5"/>
  <c r="M1518" i="5"/>
  <c r="N1517" i="5"/>
  <c r="P1517" i="5" s="1"/>
  <c r="M1517" i="5"/>
  <c r="O1517" i="5" s="1"/>
  <c r="P1516" i="5"/>
  <c r="O1516" i="5"/>
  <c r="N1516" i="5"/>
  <c r="M1516" i="5"/>
  <c r="N1515" i="5"/>
  <c r="P1515" i="5" s="1"/>
  <c r="M1515" i="5"/>
  <c r="O1515" i="5" s="1"/>
  <c r="N1514" i="5"/>
  <c r="P1514" i="5" s="1"/>
  <c r="M1514" i="5"/>
  <c r="O1514" i="5" s="1"/>
  <c r="P1513" i="5"/>
  <c r="O1513" i="5"/>
  <c r="N1513" i="5"/>
  <c r="M1513" i="5"/>
  <c r="P1512" i="5"/>
  <c r="O1512" i="5"/>
  <c r="N1512" i="5"/>
  <c r="M1512" i="5"/>
  <c r="P1511" i="5"/>
  <c r="N1511" i="5"/>
  <c r="M1511" i="5"/>
  <c r="O1511" i="5" s="1"/>
  <c r="P1510" i="5"/>
  <c r="O1510" i="5"/>
  <c r="N1510" i="5"/>
  <c r="M1510" i="5"/>
  <c r="N1509" i="5"/>
  <c r="P1509" i="5" s="1"/>
  <c r="M1509" i="5"/>
  <c r="O1509" i="5" s="1"/>
  <c r="P1508" i="5"/>
  <c r="O1508" i="5"/>
  <c r="N1508" i="5"/>
  <c r="M1508" i="5"/>
  <c r="O1507" i="5"/>
  <c r="N1507" i="5"/>
  <c r="P1507" i="5" s="1"/>
  <c r="M1507" i="5"/>
  <c r="N1506" i="5"/>
  <c r="P1506" i="5" s="1"/>
  <c r="M1506" i="5"/>
  <c r="O1506" i="5" s="1"/>
  <c r="P1505" i="5"/>
  <c r="O1505" i="5"/>
  <c r="N1505" i="5"/>
  <c r="M1505" i="5"/>
  <c r="P1504" i="5"/>
  <c r="O1504" i="5"/>
  <c r="N1504" i="5"/>
  <c r="M1504" i="5"/>
  <c r="P1503" i="5"/>
  <c r="N1503" i="5"/>
  <c r="M1503" i="5"/>
  <c r="O1503" i="5" s="1"/>
  <c r="P1502" i="5"/>
  <c r="O1502" i="5"/>
  <c r="N1502" i="5"/>
  <c r="M1502" i="5"/>
  <c r="N1501" i="5"/>
  <c r="P1501" i="5" s="1"/>
  <c r="M1501" i="5"/>
  <c r="O1501" i="5" s="1"/>
  <c r="P1500" i="5"/>
  <c r="O1500" i="5"/>
  <c r="N1500" i="5"/>
  <c r="M1500" i="5"/>
  <c r="O1499" i="5"/>
  <c r="N1499" i="5"/>
  <c r="P1499" i="5" s="1"/>
  <c r="M1499" i="5"/>
  <c r="N1498" i="5"/>
  <c r="P1498" i="5" s="1"/>
  <c r="M1498" i="5"/>
  <c r="O1498" i="5" s="1"/>
  <c r="P1497" i="5"/>
  <c r="O1497" i="5"/>
  <c r="N1497" i="5"/>
  <c r="M1497" i="5"/>
  <c r="P1496" i="5"/>
  <c r="O1496" i="5"/>
  <c r="N1496" i="5"/>
  <c r="M1496" i="5"/>
  <c r="P1495" i="5"/>
  <c r="N1495" i="5"/>
  <c r="M1495" i="5"/>
  <c r="O1495" i="5" s="1"/>
  <c r="P1494" i="5"/>
  <c r="O1494" i="5"/>
  <c r="N1494" i="5"/>
  <c r="M1494" i="5"/>
  <c r="O1493" i="5"/>
  <c r="N1493" i="5"/>
  <c r="P1493" i="5" s="1"/>
  <c r="M1493" i="5"/>
  <c r="P1492" i="5"/>
  <c r="O1492" i="5"/>
  <c r="N1492" i="5"/>
  <c r="M1492" i="5"/>
  <c r="P1491" i="5"/>
  <c r="O1491" i="5"/>
  <c r="N1491" i="5"/>
  <c r="M1491" i="5"/>
  <c r="N1490" i="5"/>
  <c r="P1490" i="5" s="1"/>
  <c r="M1490" i="5"/>
  <c r="O1490" i="5" s="1"/>
  <c r="P1489" i="5"/>
  <c r="O1489" i="5"/>
  <c r="N1489" i="5"/>
  <c r="M1489" i="5"/>
  <c r="P1488" i="5"/>
  <c r="N1488" i="5"/>
  <c r="M1488" i="5"/>
  <c r="O1488" i="5" s="1"/>
  <c r="P1487" i="5"/>
  <c r="N1487" i="5"/>
  <c r="M1487" i="5"/>
  <c r="O1487" i="5" s="1"/>
  <c r="O1486" i="5"/>
  <c r="N1486" i="5"/>
  <c r="P1486" i="5" s="1"/>
  <c r="M1486" i="5"/>
  <c r="N1485" i="5"/>
  <c r="P1485" i="5" s="1"/>
  <c r="M1485" i="5"/>
  <c r="O1485" i="5" s="1"/>
  <c r="P1484" i="5"/>
  <c r="O1484" i="5"/>
  <c r="N1484" i="5"/>
  <c r="M1484" i="5"/>
  <c r="P1483" i="5"/>
  <c r="O1483" i="5"/>
  <c r="N1483" i="5"/>
  <c r="M1483" i="5"/>
  <c r="N1482" i="5"/>
  <c r="P1482" i="5" s="1"/>
  <c r="M1482" i="5"/>
  <c r="O1482" i="5" s="1"/>
  <c r="P1481" i="5"/>
  <c r="O1481" i="5"/>
  <c r="N1481" i="5"/>
  <c r="M1481" i="5"/>
  <c r="N1480" i="5"/>
  <c r="P1480" i="5" s="1"/>
  <c r="M1480" i="5"/>
  <c r="O1480" i="5" s="1"/>
  <c r="P1479" i="5"/>
  <c r="N1479" i="5"/>
  <c r="M1479" i="5"/>
  <c r="O1479" i="5" s="1"/>
  <c r="N1478" i="5"/>
  <c r="P1478" i="5" s="1"/>
  <c r="M1478" i="5"/>
  <c r="O1478" i="5" s="1"/>
  <c r="O1477" i="5"/>
  <c r="N1477" i="5"/>
  <c r="P1477" i="5" s="1"/>
  <c r="M1477" i="5"/>
  <c r="P1476" i="5"/>
  <c r="O1476" i="5"/>
  <c r="N1476" i="5"/>
  <c r="M1476" i="5"/>
  <c r="P1475" i="5"/>
  <c r="N1475" i="5"/>
  <c r="M1475" i="5"/>
  <c r="O1475" i="5" s="1"/>
  <c r="N1474" i="5"/>
  <c r="P1474" i="5" s="1"/>
  <c r="M1474" i="5"/>
  <c r="O1474" i="5" s="1"/>
  <c r="P1473" i="5"/>
  <c r="O1473" i="5"/>
  <c r="N1473" i="5"/>
  <c r="M1473" i="5"/>
  <c r="O1472" i="5"/>
  <c r="N1472" i="5"/>
  <c r="P1472" i="5" s="1"/>
  <c r="M1472" i="5"/>
  <c r="P1471" i="5"/>
  <c r="N1471" i="5"/>
  <c r="M1471" i="5"/>
  <c r="O1471" i="5" s="1"/>
  <c r="O1470" i="5"/>
  <c r="N1470" i="5"/>
  <c r="P1470" i="5" s="1"/>
  <c r="M1470" i="5"/>
  <c r="N1469" i="5"/>
  <c r="P1469" i="5" s="1"/>
  <c r="M1469" i="5"/>
  <c r="O1469" i="5" s="1"/>
  <c r="P1468" i="5"/>
  <c r="O1468" i="5"/>
  <c r="N1468" i="5"/>
  <c r="M1468" i="5"/>
  <c r="N1467" i="5"/>
  <c r="P1467" i="5" s="1"/>
  <c r="M1467" i="5"/>
  <c r="O1467" i="5" s="1"/>
  <c r="N1466" i="5"/>
  <c r="P1466" i="5" s="1"/>
  <c r="M1466" i="5"/>
  <c r="O1466" i="5" s="1"/>
  <c r="O1465" i="5"/>
  <c r="N1465" i="5"/>
  <c r="P1465" i="5" s="1"/>
  <c r="M1465" i="5"/>
  <c r="P1464" i="5"/>
  <c r="O1464" i="5"/>
  <c r="N1464" i="5"/>
  <c r="M1464" i="5"/>
  <c r="P1463" i="5"/>
  <c r="N1463" i="5"/>
  <c r="M1463" i="5"/>
  <c r="O1463" i="5" s="1"/>
  <c r="P1462" i="5"/>
  <c r="O1462" i="5"/>
  <c r="N1462" i="5"/>
  <c r="M1462" i="5"/>
  <c r="N1461" i="5"/>
  <c r="P1461" i="5" s="1"/>
  <c r="M1461" i="5"/>
  <c r="O1461" i="5" s="1"/>
  <c r="P1460" i="5"/>
  <c r="O1460" i="5"/>
  <c r="N1460" i="5"/>
  <c r="M1460" i="5"/>
  <c r="P1459" i="5"/>
  <c r="N1459" i="5"/>
  <c r="M1459" i="5"/>
  <c r="O1459" i="5" s="1"/>
  <c r="N1458" i="5"/>
  <c r="P1458" i="5" s="1"/>
  <c r="M1458" i="5"/>
  <c r="O1458" i="5" s="1"/>
  <c r="O1457" i="5"/>
  <c r="N1457" i="5"/>
  <c r="P1457" i="5" s="1"/>
  <c r="M1457" i="5"/>
  <c r="P1456" i="5"/>
  <c r="N1456" i="5"/>
  <c r="M1456" i="5"/>
  <c r="O1456" i="5" s="1"/>
  <c r="P1455" i="5"/>
  <c r="N1455" i="5"/>
  <c r="M1455" i="5"/>
  <c r="O1455" i="5" s="1"/>
  <c r="N1454" i="5"/>
  <c r="P1454" i="5" s="1"/>
  <c r="M1454" i="5"/>
  <c r="O1454" i="5" s="1"/>
  <c r="N1453" i="5"/>
  <c r="P1453" i="5" s="1"/>
  <c r="M1453" i="5"/>
  <c r="O1453" i="5" s="1"/>
  <c r="P1452" i="5"/>
  <c r="O1452" i="5"/>
  <c r="N1452" i="5"/>
  <c r="M1452" i="5"/>
  <c r="P1451" i="5"/>
  <c r="O1451" i="5"/>
  <c r="N1451" i="5"/>
  <c r="M1451" i="5"/>
  <c r="N1450" i="5"/>
  <c r="P1450" i="5" s="1"/>
  <c r="M1450" i="5"/>
  <c r="O1450" i="5" s="1"/>
  <c r="P1449" i="5"/>
  <c r="O1449" i="5"/>
  <c r="N1449" i="5"/>
  <c r="M1449" i="5"/>
  <c r="N1448" i="5"/>
  <c r="P1448" i="5" s="1"/>
  <c r="M1448" i="5"/>
  <c r="O1448" i="5" s="1"/>
  <c r="P1447" i="5"/>
  <c r="N1447" i="5"/>
  <c r="M1447" i="5"/>
  <c r="O1447" i="5" s="1"/>
  <c r="O1446" i="5"/>
  <c r="N1446" i="5"/>
  <c r="P1446" i="5" s="1"/>
  <c r="M1446" i="5"/>
  <c r="O1445" i="5"/>
  <c r="N1445" i="5"/>
  <c r="P1445" i="5" s="1"/>
  <c r="M1445" i="5"/>
  <c r="P1444" i="5"/>
  <c r="O1444" i="5"/>
  <c r="N1444" i="5"/>
  <c r="M1444" i="5"/>
  <c r="P1443" i="5"/>
  <c r="N1443" i="5"/>
  <c r="M1443" i="5"/>
  <c r="O1443" i="5" s="1"/>
  <c r="N1442" i="5"/>
  <c r="P1442" i="5" s="1"/>
  <c r="M1442" i="5"/>
  <c r="O1442" i="5" s="1"/>
  <c r="P1441" i="5"/>
  <c r="O1441" i="5"/>
  <c r="N1441" i="5"/>
  <c r="M1441" i="5"/>
  <c r="O1440" i="5"/>
  <c r="N1440" i="5"/>
  <c r="P1440" i="5" s="1"/>
  <c r="M1440" i="5"/>
  <c r="P1439" i="5"/>
  <c r="N1439" i="5"/>
  <c r="M1439" i="5"/>
  <c r="O1439" i="5" s="1"/>
  <c r="O1438" i="5"/>
  <c r="N1438" i="5"/>
  <c r="P1438" i="5" s="1"/>
  <c r="M1438" i="5"/>
  <c r="N1437" i="5"/>
  <c r="P1437" i="5" s="1"/>
  <c r="M1437" i="5"/>
  <c r="O1437" i="5" s="1"/>
  <c r="P1436" i="5"/>
  <c r="O1436" i="5"/>
  <c r="N1436" i="5"/>
  <c r="M1436" i="5"/>
  <c r="N1435" i="5"/>
  <c r="P1435" i="5" s="1"/>
  <c r="M1435" i="5"/>
  <c r="O1435" i="5" s="1"/>
  <c r="O1434" i="5"/>
  <c r="N1434" i="5"/>
  <c r="P1434" i="5" s="1"/>
  <c r="M1434" i="5"/>
  <c r="P1433" i="5"/>
  <c r="O1433" i="5"/>
  <c r="N1433" i="5"/>
  <c r="M1433" i="5"/>
  <c r="N1432" i="5"/>
  <c r="P1432" i="5" s="1"/>
  <c r="M1432" i="5"/>
  <c r="O1432" i="5" s="1"/>
  <c r="P1431" i="5"/>
  <c r="O1431" i="5"/>
  <c r="N1431" i="5"/>
  <c r="M1431" i="5"/>
  <c r="N1430" i="5"/>
  <c r="P1430" i="5" s="1"/>
  <c r="M1430" i="5"/>
  <c r="O1430" i="5" s="1"/>
  <c r="P1429" i="5"/>
  <c r="N1429" i="5"/>
  <c r="M1429" i="5"/>
  <c r="O1429" i="5" s="1"/>
  <c r="O1428" i="5"/>
  <c r="N1428" i="5"/>
  <c r="P1428" i="5" s="1"/>
  <c r="M1428" i="5"/>
  <c r="N1427" i="5"/>
  <c r="P1427" i="5" s="1"/>
  <c r="M1427" i="5"/>
  <c r="O1427" i="5" s="1"/>
  <c r="P1426" i="5"/>
  <c r="O1426" i="5"/>
  <c r="N1426" i="5"/>
  <c r="M1426" i="5"/>
  <c r="O1425" i="5"/>
  <c r="N1425" i="5"/>
  <c r="P1425" i="5" s="1"/>
  <c r="M1425" i="5"/>
  <c r="N1424" i="5"/>
  <c r="P1424" i="5" s="1"/>
  <c r="M1424" i="5"/>
  <c r="O1424" i="5" s="1"/>
  <c r="P1423" i="5"/>
  <c r="O1423" i="5"/>
  <c r="N1423" i="5"/>
  <c r="M1423" i="5"/>
  <c r="N1422" i="5"/>
  <c r="P1422" i="5" s="1"/>
  <c r="M1422" i="5"/>
  <c r="O1422" i="5" s="1"/>
  <c r="P1421" i="5"/>
  <c r="N1421" i="5"/>
  <c r="M1421" i="5"/>
  <c r="O1421" i="5" s="1"/>
  <c r="O1420" i="5"/>
  <c r="N1420" i="5"/>
  <c r="P1420" i="5" s="1"/>
  <c r="M1420" i="5"/>
  <c r="N1419" i="5"/>
  <c r="P1419" i="5" s="1"/>
  <c r="M1419" i="5"/>
  <c r="O1419" i="5" s="1"/>
  <c r="P1418" i="5"/>
  <c r="O1418" i="5"/>
  <c r="N1418" i="5"/>
  <c r="M1418" i="5"/>
  <c r="O1417" i="5"/>
  <c r="N1417" i="5"/>
  <c r="P1417" i="5" s="1"/>
  <c r="M1417" i="5"/>
  <c r="N1416" i="5"/>
  <c r="P1416" i="5" s="1"/>
  <c r="M1416" i="5"/>
  <c r="O1416" i="5" s="1"/>
  <c r="P1415" i="5"/>
  <c r="O1415" i="5"/>
  <c r="N1415" i="5"/>
  <c r="M1415" i="5"/>
  <c r="O1414" i="5"/>
  <c r="N1414" i="5"/>
  <c r="P1414" i="5" s="1"/>
  <c r="M1414" i="5"/>
  <c r="P1413" i="5"/>
  <c r="N1413" i="5"/>
  <c r="M1413" i="5"/>
  <c r="O1413" i="5" s="1"/>
  <c r="P1412" i="5"/>
  <c r="O1412" i="5"/>
  <c r="N1412" i="5"/>
  <c r="M1412" i="5"/>
  <c r="N1411" i="5"/>
  <c r="P1411" i="5" s="1"/>
  <c r="M1411" i="5"/>
  <c r="O1411" i="5" s="1"/>
  <c r="P1410" i="5"/>
  <c r="O1410" i="5"/>
  <c r="N1410" i="5"/>
  <c r="M1410" i="5"/>
  <c r="P1409" i="5"/>
  <c r="N1409" i="5"/>
  <c r="M1409" i="5"/>
  <c r="O1409" i="5" s="1"/>
  <c r="N1408" i="5"/>
  <c r="P1408" i="5" s="1"/>
  <c r="M1408" i="5"/>
  <c r="O1408" i="5" s="1"/>
  <c r="P1407" i="5"/>
  <c r="O1407" i="5"/>
  <c r="N1407" i="5"/>
  <c r="M1407" i="5"/>
  <c r="O1406" i="5"/>
  <c r="N1406" i="5"/>
  <c r="P1406" i="5" s="1"/>
  <c r="M1406" i="5"/>
  <c r="P1405" i="5"/>
  <c r="N1405" i="5"/>
  <c r="M1405" i="5"/>
  <c r="O1405" i="5" s="1"/>
  <c r="P1404" i="5"/>
  <c r="O1404" i="5"/>
  <c r="N1404" i="5"/>
  <c r="M1404" i="5"/>
  <c r="N1403" i="5"/>
  <c r="P1403" i="5" s="1"/>
  <c r="M1403" i="5"/>
  <c r="O1403" i="5" s="1"/>
  <c r="P1402" i="5"/>
  <c r="O1402" i="5"/>
  <c r="N1402" i="5"/>
  <c r="M1402" i="5"/>
  <c r="P1401" i="5"/>
  <c r="N1401" i="5"/>
  <c r="M1401" i="5"/>
  <c r="O1401" i="5" s="1"/>
  <c r="N1400" i="5"/>
  <c r="P1400" i="5" s="1"/>
  <c r="M1400" i="5"/>
  <c r="O1400" i="5" s="1"/>
  <c r="P1399" i="5"/>
  <c r="O1399" i="5"/>
  <c r="N1399" i="5"/>
  <c r="M1399" i="5"/>
  <c r="N1398" i="5"/>
  <c r="P1398" i="5" s="1"/>
  <c r="M1398" i="5"/>
  <c r="O1398" i="5" s="1"/>
  <c r="P1397" i="5"/>
  <c r="N1397" i="5"/>
  <c r="M1397" i="5"/>
  <c r="O1397" i="5" s="1"/>
  <c r="O1396" i="5"/>
  <c r="N1396" i="5"/>
  <c r="P1396" i="5" s="1"/>
  <c r="M1396" i="5"/>
  <c r="N1395" i="5"/>
  <c r="P1395" i="5" s="1"/>
  <c r="M1395" i="5"/>
  <c r="O1395" i="5" s="1"/>
  <c r="P1394" i="5"/>
  <c r="O1394" i="5"/>
  <c r="N1394" i="5"/>
  <c r="M1394" i="5"/>
  <c r="O1393" i="5"/>
  <c r="N1393" i="5"/>
  <c r="P1393" i="5" s="1"/>
  <c r="M1393" i="5"/>
  <c r="N1392" i="5"/>
  <c r="P1392" i="5" s="1"/>
  <c r="M1392" i="5"/>
  <c r="O1392" i="5" s="1"/>
  <c r="P1391" i="5"/>
  <c r="O1391" i="5"/>
  <c r="N1391" i="5"/>
  <c r="M1391" i="5"/>
  <c r="N1390" i="5"/>
  <c r="P1390" i="5" s="1"/>
  <c r="M1390" i="5"/>
  <c r="O1390" i="5" s="1"/>
  <c r="P1389" i="5"/>
  <c r="N1389" i="5"/>
  <c r="M1389" i="5"/>
  <c r="O1389" i="5" s="1"/>
  <c r="O1388" i="5"/>
  <c r="N1388" i="5"/>
  <c r="P1388" i="5" s="1"/>
  <c r="M1388" i="5"/>
  <c r="N1387" i="5"/>
  <c r="P1387" i="5" s="1"/>
  <c r="M1387" i="5"/>
  <c r="O1387" i="5" s="1"/>
  <c r="P1386" i="5"/>
  <c r="O1386" i="5"/>
  <c r="N1386" i="5"/>
  <c r="M1386" i="5"/>
  <c r="O1385" i="5"/>
  <c r="N1385" i="5"/>
  <c r="P1385" i="5" s="1"/>
  <c r="M1385" i="5"/>
  <c r="N1384" i="5"/>
  <c r="P1384" i="5" s="1"/>
  <c r="M1384" i="5"/>
  <c r="O1384" i="5" s="1"/>
  <c r="P1383" i="5"/>
  <c r="O1383" i="5"/>
  <c r="N1383" i="5"/>
  <c r="M1383" i="5"/>
  <c r="O1382" i="5"/>
  <c r="N1382" i="5"/>
  <c r="P1382" i="5" s="1"/>
  <c r="M1382" i="5"/>
  <c r="P1381" i="5"/>
  <c r="N1381" i="5"/>
  <c r="M1381" i="5"/>
  <c r="O1381" i="5" s="1"/>
  <c r="P1380" i="5"/>
  <c r="O1380" i="5"/>
  <c r="N1380" i="5"/>
  <c r="M1380" i="5"/>
  <c r="N1379" i="5"/>
  <c r="P1379" i="5" s="1"/>
  <c r="M1379" i="5"/>
  <c r="O1379" i="5" s="1"/>
  <c r="P1378" i="5"/>
  <c r="O1378" i="5"/>
  <c r="N1378" i="5"/>
  <c r="M1378" i="5"/>
  <c r="P1377" i="5"/>
  <c r="N1377" i="5"/>
  <c r="M1377" i="5"/>
  <c r="O1377" i="5" s="1"/>
  <c r="N1376" i="5"/>
  <c r="P1376" i="5" s="1"/>
  <c r="M1376" i="5"/>
  <c r="O1376" i="5" s="1"/>
  <c r="P1375" i="5"/>
  <c r="O1375" i="5"/>
  <c r="N1375" i="5"/>
  <c r="M1375" i="5"/>
  <c r="O1374" i="5"/>
  <c r="N1374" i="5"/>
  <c r="P1374" i="5" s="1"/>
  <c r="M1374" i="5"/>
  <c r="P1373" i="5"/>
  <c r="N1373" i="5"/>
  <c r="M1373" i="5"/>
  <c r="O1373" i="5" s="1"/>
  <c r="P1372" i="5"/>
  <c r="O1372" i="5"/>
  <c r="N1372" i="5"/>
  <c r="M1372" i="5"/>
  <c r="N1371" i="5"/>
  <c r="P1371" i="5" s="1"/>
  <c r="M1371" i="5"/>
  <c r="O1371" i="5" s="1"/>
  <c r="P1370" i="5"/>
  <c r="O1370" i="5"/>
  <c r="N1370" i="5"/>
  <c r="M1370" i="5"/>
  <c r="P1369" i="5"/>
  <c r="N1369" i="5"/>
  <c r="M1369" i="5"/>
  <c r="O1369" i="5" s="1"/>
  <c r="N1368" i="5"/>
  <c r="P1368" i="5" s="1"/>
  <c r="M1368" i="5"/>
  <c r="O1368" i="5" s="1"/>
  <c r="P1367" i="5"/>
  <c r="O1367" i="5"/>
  <c r="N1367" i="5"/>
  <c r="M1367" i="5"/>
  <c r="N1366" i="5"/>
  <c r="P1366" i="5" s="1"/>
  <c r="M1366" i="5"/>
  <c r="O1366" i="5" s="1"/>
  <c r="P1365" i="5"/>
  <c r="N1365" i="5"/>
  <c r="M1365" i="5"/>
  <c r="O1365" i="5" s="1"/>
  <c r="O1364" i="5"/>
  <c r="N1364" i="5"/>
  <c r="P1364" i="5" s="1"/>
  <c r="M1364" i="5"/>
  <c r="N1363" i="5"/>
  <c r="P1363" i="5" s="1"/>
  <c r="M1363" i="5"/>
  <c r="O1363" i="5" s="1"/>
  <c r="P1362" i="5"/>
  <c r="O1362" i="5"/>
  <c r="N1362" i="5"/>
  <c r="M1362" i="5"/>
  <c r="O1361" i="5"/>
  <c r="N1361" i="5"/>
  <c r="P1361" i="5" s="1"/>
  <c r="M1361" i="5"/>
  <c r="N1360" i="5"/>
  <c r="P1360" i="5" s="1"/>
  <c r="M1360" i="5"/>
  <c r="O1360" i="5" s="1"/>
  <c r="P1359" i="5"/>
  <c r="O1359" i="5"/>
  <c r="N1359" i="5"/>
  <c r="M1359" i="5"/>
  <c r="N1358" i="5"/>
  <c r="P1358" i="5" s="1"/>
  <c r="M1358" i="5"/>
  <c r="O1358" i="5" s="1"/>
  <c r="P1357" i="5"/>
  <c r="N1357" i="5"/>
  <c r="M1357" i="5"/>
  <c r="O1357" i="5" s="1"/>
  <c r="O1356" i="5"/>
  <c r="N1356" i="5"/>
  <c r="P1356" i="5" s="1"/>
  <c r="M1356" i="5"/>
  <c r="N1355" i="5"/>
  <c r="P1355" i="5" s="1"/>
  <c r="M1355" i="5"/>
  <c r="O1355" i="5" s="1"/>
  <c r="P1354" i="5"/>
  <c r="O1354" i="5"/>
  <c r="N1354" i="5"/>
  <c r="M1354" i="5"/>
  <c r="O1353" i="5"/>
  <c r="N1353" i="5"/>
  <c r="P1353" i="5" s="1"/>
  <c r="M1353" i="5"/>
  <c r="N1352" i="5"/>
  <c r="P1352" i="5" s="1"/>
  <c r="M1352" i="5"/>
  <c r="O1352" i="5" s="1"/>
  <c r="P1351" i="5"/>
  <c r="O1351" i="5"/>
  <c r="N1351" i="5"/>
  <c r="M1351" i="5"/>
  <c r="O1350" i="5"/>
  <c r="N1350" i="5"/>
  <c r="P1350" i="5" s="1"/>
  <c r="M1350" i="5"/>
  <c r="P1349" i="5"/>
  <c r="N1349" i="5"/>
  <c r="M1349" i="5"/>
  <c r="O1349" i="5" s="1"/>
  <c r="P1348" i="5"/>
  <c r="O1348" i="5"/>
  <c r="N1348" i="5"/>
  <c r="M1348" i="5"/>
  <c r="N1347" i="5"/>
  <c r="P1347" i="5" s="1"/>
  <c r="M1347" i="5"/>
  <c r="O1347" i="5" s="1"/>
  <c r="P1346" i="5"/>
  <c r="O1346" i="5"/>
  <c r="N1346" i="5"/>
  <c r="M1346" i="5"/>
  <c r="P1345" i="5"/>
  <c r="N1345" i="5"/>
  <c r="M1345" i="5"/>
  <c r="O1345" i="5" s="1"/>
  <c r="N1344" i="5"/>
  <c r="P1344" i="5" s="1"/>
  <c r="M1344" i="5"/>
  <c r="O1344" i="5" s="1"/>
  <c r="P1343" i="5"/>
  <c r="O1343" i="5"/>
  <c r="N1343" i="5"/>
  <c r="M1343" i="5"/>
  <c r="O1342" i="5"/>
  <c r="N1342" i="5"/>
  <c r="P1342" i="5" s="1"/>
  <c r="M1342" i="5"/>
  <c r="P1341" i="5"/>
  <c r="N1341" i="5"/>
  <c r="M1341" i="5"/>
  <c r="O1341" i="5" s="1"/>
  <c r="P1340" i="5"/>
  <c r="O1340" i="5"/>
  <c r="N1340" i="5"/>
  <c r="M1340" i="5"/>
  <c r="N1339" i="5"/>
  <c r="P1339" i="5" s="1"/>
  <c r="M1339" i="5"/>
  <c r="O1339" i="5" s="1"/>
  <c r="P1338" i="5"/>
  <c r="N1338" i="5"/>
  <c r="M1338" i="5"/>
  <c r="O1338" i="5" s="1"/>
  <c r="P1337" i="5"/>
  <c r="O1337" i="5"/>
  <c r="N1337" i="5"/>
  <c r="M1337" i="5"/>
  <c r="N1336" i="5"/>
  <c r="P1336" i="5" s="1"/>
  <c r="M1336" i="5"/>
  <c r="O1336" i="5" s="1"/>
  <c r="P1335" i="5"/>
  <c r="O1335" i="5"/>
  <c r="N1335" i="5"/>
  <c r="M1335" i="5"/>
  <c r="N1334" i="5"/>
  <c r="P1334" i="5" s="1"/>
  <c r="M1334" i="5"/>
  <c r="O1334" i="5" s="1"/>
  <c r="N1333" i="5"/>
  <c r="P1333" i="5" s="1"/>
  <c r="M1333" i="5"/>
  <c r="O1333" i="5" s="1"/>
  <c r="O1332" i="5"/>
  <c r="N1332" i="5"/>
  <c r="P1332" i="5" s="1"/>
  <c r="M1332" i="5"/>
  <c r="N1331" i="5"/>
  <c r="P1331" i="5" s="1"/>
  <c r="M1331" i="5"/>
  <c r="O1331" i="5" s="1"/>
  <c r="P1330" i="5"/>
  <c r="N1330" i="5"/>
  <c r="M1330" i="5"/>
  <c r="O1330" i="5" s="1"/>
  <c r="O1329" i="5"/>
  <c r="N1329" i="5"/>
  <c r="P1329" i="5" s="1"/>
  <c r="M1329" i="5"/>
  <c r="O1328" i="5"/>
  <c r="N1328" i="5"/>
  <c r="P1328" i="5" s="1"/>
  <c r="M1328" i="5"/>
  <c r="P1327" i="5"/>
  <c r="O1327" i="5"/>
  <c r="N1327" i="5"/>
  <c r="M1327" i="5"/>
  <c r="N1326" i="5"/>
  <c r="P1326" i="5" s="1"/>
  <c r="M1326" i="5"/>
  <c r="O1326" i="5" s="1"/>
  <c r="N1325" i="5"/>
  <c r="P1325" i="5" s="1"/>
  <c r="M1325" i="5"/>
  <c r="O1325" i="5" s="1"/>
  <c r="P1324" i="5"/>
  <c r="O1324" i="5"/>
  <c r="N1324" i="5"/>
  <c r="M1324" i="5"/>
  <c r="N1323" i="5"/>
  <c r="P1323" i="5" s="1"/>
  <c r="M1323" i="5"/>
  <c r="O1323" i="5" s="1"/>
  <c r="P1322" i="5"/>
  <c r="N1322" i="5"/>
  <c r="M1322" i="5"/>
  <c r="O1322" i="5" s="1"/>
  <c r="P1321" i="5"/>
  <c r="N1321" i="5"/>
  <c r="M1321" i="5"/>
  <c r="O1321" i="5" s="1"/>
  <c r="N1320" i="5"/>
  <c r="P1320" i="5" s="1"/>
  <c r="M1320" i="5"/>
  <c r="O1320" i="5" s="1"/>
  <c r="P1319" i="5"/>
  <c r="O1319" i="5"/>
  <c r="N1319" i="5"/>
  <c r="M1319" i="5"/>
  <c r="O1318" i="5"/>
  <c r="N1318" i="5"/>
  <c r="P1318" i="5" s="1"/>
  <c r="M1318" i="5"/>
  <c r="N1317" i="5"/>
  <c r="P1317" i="5" s="1"/>
  <c r="M1317" i="5"/>
  <c r="O1317" i="5" s="1"/>
  <c r="O1316" i="5"/>
  <c r="N1316" i="5"/>
  <c r="P1316" i="5" s="1"/>
  <c r="M1316" i="5"/>
  <c r="P1315" i="5"/>
  <c r="N1315" i="5"/>
  <c r="M1315" i="5"/>
  <c r="O1315" i="5" s="1"/>
  <c r="P1314" i="5"/>
  <c r="N1314" i="5"/>
  <c r="M1314" i="5"/>
  <c r="O1314" i="5" s="1"/>
  <c r="O1313" i="5"/>
  <c r="N1313" i="5"/>
  <c r="P1313" i="5" s="1"/>
  <c r="M1313" i="5"/>
  <c r="O1312" i="5"/>
  <c r="N1312" i="5"/>
  <c r="P1312" i="5" s="1"/>
  <c r="M1312" i="5"/>
  <c r="P1311" i="5"/>
  <c r="O1311" i="5"/>
  <c r="N1311" i="5"/>
  <c r="M1311" i="5"/>
  <c r="N1310" i="5"/>
  <c r="P1310" i="5" s="1"/>
  <c r="M1310" i="5"/>
  <c r="O1310" i="5" s="1"/>
  <c r="N1309" i="5"/>
  <c r="P1309" i="5" s="1"/>
  <c r="M1309" i="5"/>
  <c r="O1309" i="5" s="1"/>
  <c r="P1308" i="5"/>
  <c r="O1308" i="5"/>
  <c r="N1308" i="5"/>
  <c r="M1308" i="5"/>
  <c r="N1307" i="5"/>
  <c r="P1307" i="5" s="1"/>
  <c r="M1307" i="5"/>
  <c r="O1307" i="5" s="1"/>
  <c r="P1306" i="5"/>
  <c r="N1306" i="5"/>
  <c r="M1306" i="5"/>
  <c r="O1306" i="5" s="1"/>
  <c r="N1305" i="5"/>
  <c r="P1305" i="5" s="1"/>
  <c r="M1305" i="5"/>
  <c r="O1305" i="5" s="1"/>
  <c r="O1304" i="5"/>
  <c r="N1304" i="5"/>
  <c r="P1304" i="5" s="1"/>
  <c r="M1304" i="5"/>
  <c r="P1303" i="5"/>
  <c r="O1303" i="5"/>
  <c r="N1303" i="5"/>
  <c r="M1303" i="5"/>
  <c r="O1302" i="5"/>
  <c r="N1302" i="5"/>
  <c r="P1302" i="5" s="1"/>
  <c r="M1302" i="5"/>
  <c r="N1301" i="5"/>
  <c r="P1301" i="5" s="1"/>
  <c r="M1301" i="5"/>
  <c r="O1301" i="5" s="1"/>
  <c r="P1300" i="5"/>
  <c r="O1300" i="5"/>
  <c r="N1300" i="5"/>
  <c r="M1300" i="5"/>
  <c r="N1299" i="5"/>
  <c r="P1299" i="5" s="1"/>
  <c r="M1299" i="5"/>
  <c r="O1299" i="5" s="1"/>
  <c r="P1298" i="5"/>
  <c r="N1298" i="5"/>
  <c r="M1298" i="5"/>
  <c r="O1298" i="5" s="1"/>
  <c r="P1297" i="5"/>
  <c r="N1297" i="5"/>
  <c r="M1297" i="5"/>
  <c r="O1297" i="5" s="1"/>
  <c r="N1296" i="5"/>
  <c r="P1296" i="5" s="1"/>
  <c r="M1296" i="5"/>
  <c r="O1296" i="5" s="1"/>
  <c r="P1295" i="5"/>
  <c r="O1295" i="5"/>
  <c r="N1295" i="5"/>
  <c r="M1295" i="5"/>
  <c r="O1294" i="5"/>
  <c r="N1294" i="5"/>
  <c r="P1294" i="5" s="1"/>
  <c r="M1294" i="5"/>
  <c r="N1293" i="5"/>
  <c r="P1293" i="5" s="1"/>
  <c r="M1293" i="5"/>
  <c r="O1293" i="5" s="1"/>
  <c r="O1292" i="5"/>
  <c r="N1292" i="5"/>
  <c r="P1292" i="5" s="1"/>
  <c r="M1292" i="5"/>
  <c r="P1291" i="5"/>
  <c r="N1291" i="5"/>
  <c r="M1291" i="5"/>
  <c r="O1291" i="5" s="1"/>
  <c r="P1290" i="5"/>
  <c r="N1290" i="5"/>
  <c r="M1290" i="5"/>
  <c r="O1290" i="5" s="1"/>
  <c r="O1289" i="5"/>
  <c r="N1289" i="5"/>
  <c r="P1289" i="5" s="1"/>
  <c r="M1289" i="5"/>
  <c r="O1288" i="5"/>
  <c r="N1288" i="5"/>
  <c r="P1288" i="5" s="1"/>
  <c r="M1288" i="5"/>
  <c r="P1287" i="5"/>
  <c r="O1287" i="5"/>
  <c r="N1287" i="5"/>
  <c r="M1287" i="5"/>
  <c r="N1286" i="5"/>
  <c r="P1286" i="5" s="1"/>
  <c r="M1286" i="5"/>
  <c r="O1286" i="5" s="1"/>
  <c r="N1285" i="5"/>
  <c r="P1285" i="5" s="1"/>
  <c r="M1285" i="5"/>
  <c r="O1285" i="5" s="1"/>
  <c r="P1284" i="5"/>
  <c r="O1284" i="5"/>
  <c r="N1284" i="5"/>
  <c r="M1284" i="5"/>
  <c r="N1283" i="5"/>
  <c r="P1283" i="5" s="1"/>
  <c r="M1283" i="5"/>
  <c r="O1283" i="5" s="1"/>
  <c r="P1282" i="5"/>
  <c r="N1282" i="5"/>
  <c r="M1282" i="5"/>
  <c r="O1282" i="5" s="1"/>
  <c r="P1281" i="5"/>
  <c r="N1281" i="5"/>
  <c r="M1281" i="5"/>
  <c r="O1281" i="5" s="1"/>
  <c r="N1280" i="5"/>
  <c r="P1280" i="5" s="1"/>
  <c r="M1280" i="5"/>
  <c r="O1280" i="5" s="1"/>
  <c r="P1279" i="5"/>
  <c r="O1279" i="5"/>
  <c r="N1279" i="5"/>
  <c r="M1279" i="5"/>
  <c r="O1278" i="5"/>
  <c r="N1278" i="5"/>
  <c r="P1278" i="5" s="1"/>
  <c r="M1278" i="5"/>
  <c r="N1277" i="5"/>
  <c r="P1277" i="5" s="1"/>
  <c r="M1277" i="5"/>
  <c r="O1277" i="5" s="1"/>
  <c r="O1276" i="5"/>
  <c r="N1276" i="5"/>
  <c r="P1276" i="5" s="1"/>
  <c r="M1276" i="5"/>
  <c r="P1275" i="5"/>
  <c r="N1275" i="5"/>
  <c r="M1275" i="5"/>
  <c r="O1275" i="5" s="1"/>
  <c r="P1274" i="5"/>
  <c r="N1274" i="5"/>
  <c r="M1274" i="5"/>
  <c r="O1274" i="5" s="1"/>
  <c r="P1273" i="5"/>
  <c r="O1273" i="5"/>
  <c r="N1273" i="5"/>
  <c r="M1273" i="5"/>
  <c r="N1272" i="5"/>
  <c r="P1272" i="5" s="1"/>
  <c r="M1272" i="5"/>
  <c r="O1272" i="5" s="1"/>
  <c r="P1271" i="5"/>
  <c r="O1271" i="5"/>
  <c r="N1271" i="5"/>
  <c r="M1271" i="5"/>
  <c r="N1270" i="5"/>
  <c r="P1270" i="5" s="1"/>
  <c r="M1270" i="5"/>
  <c r="O1270" i="5" s="1"/>
  <c r="N1269" i="5"/>
  <c r="P1269" i="5" s="1"/>
  <c r="M1269" i="5"/>
  <c r="O1269" i="5" s="1"/>
  <c r="O1268" i="5"/>
  <c r="N1268" i="5"/>
  <c r="P1268" i="5" s="1"/>
  <c r="M1268" i="5"/>
  <c r="N1267" i="5"/>
  <c r="P1267" i="5" s="1"/>
  <c r="M1267" i="5"/>
  <c r="O1267" i="5" s="1"/>
  <c r="P1266" i="5"/>
  <c r="N1266" i="5"/>
  <c r="M1266" i="5"/>
  <c r="O1266" i="5" s="1"/>
  <c r="O1265" i="5"/>
  <c r="N1265" i="5"/>
  <c r="P1265" i="5" s="1"/>
  <c r="M1265" i="5"/>
  <c r="O1264" i="5"/>
  <c r="N1264" i="5"/>
  <c r="P1264" i="5" s="1"/>
  <c r="M1264" i="5"/>
  <c r="P1263" i="5"/>
  <c r="O1263" i="5"/>
  <c r="N1263" i="5"/>
  <c r="M1263" i="5"/>
  <c r="N1262" i="5"/>
  <c r="P1262" i="5" s="1"/>
  <c r="M1262" i="5"/>
  <c r="O1262" i="5" s="1"/>
  <c r="N1261" i="5"/>
  <c r="P1261" i="5" s="1"/>
  <c r="M1261" i="5"/>
  <c r="O1261" i="5" s="1"/>
  <c r="P1260" i="5"/>
  <c r="O1260" i="5"/>
  <c r="N1260" i="5"/>
  <c r="M1260" i="5"/>
  <c r="N1259" i="5"/>
  <c r="P1259" i="5" s="1"/>
  <c r="M1259" i="5"/>
  <c r="O1259" i="5" s="1"/>
  <c r="P1258" i="5"/>
  <c r="N1258" i="5"/>
  <c r="M1258" i="5"/>
  <c r="O1258" i="5" s="1"/>
  <c r="P1257" i="5"/>
  <c r="N1257" i="5"/>
  <c r="M1257" i="5"/>
  <c r="O1257" i="5" s="1"/>
  <c r="N1256" i="5"/>
  <c r="P1256" i="5" s="1"/>
  <c r="M1256" i="5"/>
  <c r="O1256" i="5" s="1"/>
  <c r="P1255" i="5"/>
  <c r="O1255" i="5"/>
  <c r="N1255" i="5"/>
  <c r="M1255" i="5"/>
  <c r="O1254" i="5"/>
  <c r="N1254" i="5"/>
  <c r="P1254" i="5" s="1"/>
  <c r="M1254" i="5"/>
  <c r="N1253" i="5"/>
  <c r="P1253" i="5" s="1"/>
  <c r="M1253" i="5"/>
  <c r="O1253" i="5" s="1"/>
  <c r="O1252" i="5"/>
  <c r="N1252" i="5"/>
  <c r="P1252" i="5" s="1"/>
  <c r="M1252" i="5"/>
  <c r="P1251" i="5"/>
  <c r="N1251" i="5"/>
  <c r="M1251" i="5"/>
  <c r="O1251" i="5" s="1"/>
  <c r="P1250" i="5"/>
  <c r="N1250" i="5"/>
  <c r="M1250" i="5"/>
  <c r="O1250" i="5" s="1"/>
  <c r="O1249" i="5"/>
  <c r="N1249" i="5"/>
  <c r="P1249" i="5" s="1"/>
  <c r="M1249" i="5"/>
  <c r="O1248" i="5"/>
  <c r="N1248" i="5"/>
  <c r="P1248" i="5" s="1"/>
  <c r="M1248" i="5"/>
  <c r="P1247" i="5"/>
  <c r="O1247" i="5"/>
  <c r="N1247" i="5"/>
  <c r="M1247" i="5"/>
  <c r="N1246" i="5"/>
  <c r="P1246" i="5" s="1"/>
  <c r="M1246" i="5"/>
  <c r="O1246" i="5" s="1"/>
  <c r="N1245" i="5"/>
  <c r="P1245" i="5" s="1"/>
  <c r="M1245" i="5"/>
  <c r="O1245" i="5" s="1"/>
  <c r="P1244" i="5"/>
  <c r="O1244" i="5"/>
  <c r="N1244" i="5"/>
  <c r="M1244" i="5"/>
  <c r="N1243" i="5"/>
  <c r="P1243" i="5" s="1"/>
  <c r="M1243" i="5"/>
  <c r="O1243" i="5" s="1"/>
  <c r="P1242" i="5"/>
  <c r="N1242" i="5"/>
  <c r="M1242" i="5"/>
  <c r="O1242" i="5" s="1"/>
  <c r="N1241" i="5"/>
  <c r="P1241" i="5" s="1"/>
  <c r="M1241" i="5"/>
  <c r="O1241" i="5" s="1"/>
  <c r="O1240" i="5"/>
  <c r="N1240" i="5"/>
  <c r="P1240" i="5" s="1"/>
  <c r="M1240" i="5"/>
  <c r="P1239" i="5"/>
  <c r="O1239" i="5"/>
  <c r="N1239" i="5"/>
  <c r="M1239" i="5"/>
  <c r="O1238" i="5"/>
  <c r="N1238" i="5"/>
  <c r="P1238" i="5" s="1"/>
  <c r="M1238" i="5"/>
  <c r="N1237" i="5"/>
  <c r="P1237" i="5" s="1"/>
  <c r="M1237" i="5"/>
  <c r="O1237" i="5" s="1"/>
  <c r="P1236" i="5"/>
  <c r="O1236" i="5"/>
  <c r="N1236" i="5"/>
  <c r="M1236" i="5"/>
  <c r="N1235" i="5"/>
  <c r="P1235" i="5" s="1"/>
  <c r="M1235" i="5"/>
  <c r="O1235" i="5" s="1"/>
  <c r="P1234" i="5"/>
  <c r="N1234" i="5"/>
  <c r="M1234" i="5"/>
  <c r="O1234" i="5" s="1"/>
  <c r="P1233" i="5"/>
  <c r="N1233" i="5"/>
  <c r="M1233" i="5"/>
  <c r="O1233" i="5" s="1"/>
  <c r="N1232" i="5"/>
  <c r="P1232" i="5" s="1"/>
  <c r="M1232" i="5"/>
  <c r="O1232" i="5" s="1"/>
  <c r="P1231" i="5"/>
  <c r="O1231" i="5"/>
  <c r="N1231" i="5"/>
  <c r="M1231" i="5"/>
  <c r="O1230" i="5"/>
  <c r="N1230" i="5"/>
  <c r="P1230" i="5" s="1"/>
  <c r="M1230" i="5"/>
  <c r="N1229" i="5"/>
  <c r="P1229" i="5" s="1"/>
  <c r="M1229" i="5"/>
  <c r="O1229" i="5" s="1"/>
  <c r="O1228" i="5"/>
  <c r="N1228" i="5"/>
  <c r="P1228" i="5" s="1"/>
  <c r="M1228" i="5"/>
  <c r="P1227" i="5"/>
  <c r="N1227" i="5"/>
  <c r="M1227" i="5"/>
  <c r="O1227" i="5" s="1"/>
  <c r="P1226" i="5"/>
  <c r="N1226" i="5"/>
  <c r="M1226" i="5"/>
  <c r="O1226" i="5" s="1"/>
  <c r="O1225" i="5"/>
  <c r="N1225" i="5"/>
  <c r="P1225" i="5" s="1"/>
  <c r="M1225" i="5"/>
  <c r="O1224" i="5"/>
  <c r="N1224" i="5"/>
  <c r="P1224" i="5" s="1"/>
  <c r="M1224" i="5"/>
  <c r="P1223" i="5"/>
  <c r="O1223" i="5"/>
  <c r="N1223" i="5"/>
  <c r="M1223" i="5"/>
  <c r="N1222" i="5"/>
  <c r="P1222" i="5" s="1"/>
  <c r="M1222" i="5"/>
  <c r="O1222" i="5" s="1"/>
  <c r="N1221" i="5"/>
  <c r="P1221" i="5" s="1"/>
  <c r="M1221" i="5"/>
  <c r="O1221" i="5" s="1"/>
  <c r="O1220" i="5"/>
  <c r="N1220" i="5"/>
  <c r="P1220" i="5" s="1"/>
  <c r="M1220" i="5"/>
  <c r="N1219" i="5"/>
  <c r="P1219" i="5" s="1"/>
  <c r="M1219" i="5"/>
  <c r="O1219" i="5" s="1"/>
  <c r="P1218" i="5"/>
  <c r="N1218" i="5"/>
  <c r="M1218" i="5"/>
  <c r="O1218" i="5" s="1"/>
  <c r="P1217" i="5"/>
  <c r="N1217" i="5"/>
  <c r="M1217" i="5"/>
  <c r="O1217" i="5" s="1"/>
  <c r="N1216" i="5"/>
  <c r="P1216" i="5" s="1"/>
  <c r="M1216" i="5"/>
  <c r="O1216" i="5" s="1"/>
  <c r="P1215" i="5"/>
  <c r="O1215" i="5"/>
  <c r="N1215" i="5"/>
  <c r="M1215" i="5"/>
  <c r="O1214" i="5"/>
  <c r="N1214" i="5"/>
  <c r="P1214" i="5" s="1"/>
  <c r="M1214" i="5"/>
  <c r="N1213" i="5"/>
  <c r="P1213" i="5" s="1"/>
  <c r="M1213" i="5"/>
  <c r="O1213" i="5" s="1"/>
  <c r="O1212" i="5"/>
  <c r="N1212" i="5"/>
  <c r="P1212" i="5" s="1"/>
  <c r="M1212" i="5"/>
  <c r="P1211" i="5"/>
  <c r="N1211" i="5"/>
  <c r="M1211" i="5"/>
  <c r="O1211" i="5" s="1"/>
  <c r="P1210" i="5"/>
  <c r="N1210" i="5"/>
  <c r="M1210" i="5"/>
  <c r="O1210" i="5" s="1"/>
  <c r="P1209" i="5"/>
  <c r="O1209" i="5"/>
  <c r="N1209" i="5"/>
  <c r="M1209" i="5"/>
  <c r="N1208" i="5"/>
  <c r="P1208" i="5" s="1"/>
  <c r="M1208" i="5"/>
  <c r="O1208" i="5" s="1"/>
  <c r="P1207" i="5"/>
  <c r="O1207" i="5"/>
  <c r="N1207" i="5"/>
  <c r="M1207" i="5"/>
  <c r="O1206" i="5"/>
  <c r="N1206" i="5"/>
  <c r="P1206" i="5" s="1"/>
  <c r="M1206" i="5"/>
  <c r="N1205" i="5"/>
  <c r="P1205" i="5" s="1"/>
  <c r="M1205" i="5"/>
  <c r="O1205" i="5" s="1"/>
  <c r="O1204" i="5"/>
  <c r="N1204" i="5"/>
  <c r="P1204" i="5" s="1"/>
  <c r="M1204" i="5"/>
  <c r="P1203" i="5"/>
  <c r="N1203" i="5"/>
  <c r="M1203" i="5"/>
  <c r="O1203" i="5" s="1"/>
  <c r="P1202" i="5"/>
  <c r="N1202" i="5"/>
  <c r="M1202" i="5"/>
  <c r="O1202" i="5" s="1"/>
  <c r="O1201" i="5"/>
  <c r="N1201" i="5"/>
  <c r="P1201" i="5" s="1"/>
  <c r="M1201" i="5"/>
  <c r="N1200" i="5"/>
  <c r="P1200" i="5" s="1"/>
  <c r="M1200" i="5"/>
  <c r="O1200" i="5" s="1"/>
  <c r="P1199" i="5"/>
  <c r="O1199" i="5"/>
  <c r="N1199" i="5"/>
  <c r="M1199" i="5"/>
  <c r="P1198" i="5"/>
  <c r="O1198" i="5"/>
  <c r="N1198" i="5"/>
  <c r="M1198" i="5"/>
  <c r="N1197" i="5"/>
  <c r="P1197" i="5" s="1"/>
  <c r="M1197" i="5"/>
  <c r="O1197" i="5" s="1"/>
  <c r="P1196" i="5"/>
  <c r="O1196" i="5"/>
  <c r="N1196" i="5"/>
  <c r="M1196" i="5"/>
  <c r="P1195" i="5"/>
  <c r="N1195" i="5"/>
  <c r="M1195" i="5"/>
  <c r="O1195" i="5" s="1"/>
  <c r="P1194" i="5"/>
  <c r="N1194" i="5"/>
  <c r="M1194" i="5"/>
  <c r="O1194" i="5" s="1"/>
  <c r="N1193" i="5"/>
  <c r="P1193" i="5" s="1"/>
  <c r="M1193" i="5"/>
  <c r="O1193" i="5" s="1"/>
  <c r="O1192" i="5"/>
  <c r="N1192" i="5"/>
  <c r="P1192" i="5" s="1"/>
  <c r="M1192" i="5"/>
  <c r="P1191" i="5"/>
  <c r="O1191" i="5"/>
  <c r="N1191" i="5"/>
  <c r="M1191" i="5"/>
  <c r="P1190" i="5"/>
  <c r="N1190" i="5"/>
  <c r="M1190" i="5"/>
  <c r="O1190" i="5" s="1"/>
  <c r="N1189" i="5"/>
  <c r="P1189" i="5" s="1"/>
  <c r="M1189" i="5"/>
  <c r="O1189" i="5" s="1"/>
  <c r="P1188" i="5"/>
  <c r="O1188" i="5"/>
  <c r="N1188" i="5"/>
  <c r="M1188" i="5"/>
  <c r="O1187" i="5"/>
  <c r="N1187" i="5"/>
  <c r="P1187" i="5" s="1"/>
  <c r="M1187" i="5"/>
  <c r="P1186" i="5"/>
  <c r="N1186" i="5"/>
  <c r="M1186" i="5"/>
  <c r="O1186" i="5" s="1"/>
  <c r="O1185" i="5"/>
  <c r="N1185" i="5"/>
  <c r="P1185" i="5" s="1"/>
  <c r="M1185" i="5"/>
  <c r="N1184" i="5"/>
  <c r="P1184" i="5" s="1"/>
  <c r="M1184" i="5"/>
  <c r="O1184" i="5" s="1"/>
  <c r="N1183" i="5"/>
  <c r="P1183" i="5" s="1"/>
  <c r="M1183" i="5"/>
  <c r="O1183" i="5" s="1"/>
  <c r="P1182" i="5"/>
  <c r="N1182" i="5"/>
  <c r="M1182" i="5"/>
  <c r="O1182" i="5" s="1"/>
  <c r="P1181" i="5"/>
  <c r="O1181" i="5"/>
  <c r="N1181" i="5"/>
  <c r="M1181" i="5"/>
  <c r="O1180" i="5"/>
  <c r="N1180" i="5"/>
  <c r="P1180" i="5" s="1"/>
  <c r="M1180" i="5"/>
  <c r="O1179" i="5"/>
  <c r="N1179" i="5"/>
  <c r="P1179" i="5" s="1"/>
  <c r="M1179" i="5"/>
  <c r="P1178" i="5"/>
  <c r="O1178" i="5"/>
  <c r="N1178" i="5"/>
  <c r="M1178" i="5"/>
  <c r="N1177" i="5"/>
  <c r="P1177" i="5" s="1"/>
  <c r="M1177" i="5"/>
  <c r="O1177" i="5" s="1"/>
  <c r="P1176" i="5"/>
  <c r="N1176" i="5"/>
  <c r="M1176" i="5"/>
  <c r="O1176" i="5" s="1"/>
  <c r="P1175" i="5"/>
  <c r="O1175" i="5"/>
  <c r="N1175" i="5"/>
  <c r="M1175" i="5"/>
  <c r="P1174" i="5"/>
  <c r="N1174" i="5"/>
  <c r="M1174" i="5"/>
  <c r="O1174" i="5" s="1"/>
  <c r="P1173" i="5"/>
  <c r="O1173" i="5"/>
  <c r="N1173" i="5"/>
  <c r="M1173" i="5"/>
  <c r="N1172" i="5"/>
  <c r="P1172" i="5" s="1"/>
  <c r="M1172" i="5"/>
  <c r="O1172" i="5" s="1"/>
  <c r="O1171" i="5"/>
  <c r="N1171" i="5"/>
  <c r="P1171" i="5" s="1"/>
  <c r="M1171" i="5"/>
  <c r="O1170" i="5"/>
  <c r="N1170" i="5"/>
  <c r="P1170" i="5" s="1"/>
  <c r="M1170" i="5"/>
  <c r="N1169" i="5"/>
  <c r="P1169" i="5" s="1"/>
  <c r="M1169" i="5"/>
  <c r="O1169" i="5" s="1"/>
  <c r="P1168" i="5"/>
  <c r="N1168" i="5"/>
  <c r="M1168" i="5"/>
  <c r="O1168" i="5" s="1"/>
  <c r="P1167" i="5"/>
  <c r="O1167" i="5"/>
  <c r="N1167" i="5"/>
  <c r="M1167" i="5"/>
  <c r="P1166" i="5"/>
  <c r="N1166" i="5"/>
  <c r="M1166" i="5"/>
  <c r="O1166" i="5" s="1"/>
  <c r="P1165" i="5"/>
  <c r="O1165" i="5"/>
  <c r="N1165" i="5"/>
  <c r="M1165" i="5"/>
  <c r="N1164" i="5"/>
  <c r="P1164" i="5" s="1"/>
  <c r="M1164" i="5"/>
  <c r="O1164" i="5" s="1"/>
  <c r="O1163" i="5"/>
  <c r="N1163" i="5"/>
  <c r="P1163" i="5" s="1"/>
  <c r="M1163" i="5"/>
  <c r="O1162" i="5"/>
  <c r="N1162" i="5"/>
  <c r="P1162" i="5" s="1"/>
  <c r="M1162" i="5"/>
  <c r="N1161" i="5"/>
  <c r="P1161" i="5" s="1"/>
  <c r="M1161" i="5"/>
  <c r="O1161" i="5" s="1"/>
  <c r="P1160" i="5"/>
  <c r="N1160" i="5"/>
  <c r="M1160" i="5"/>
  <c r="O1160" i="5" s="1"/>
  <c r="O1159" i="5"/>
  <c r="N1159" i="5"/>
  <c r="P1159" i="5" s="1"/>
  <c r="M1159" i="5"/>
  <c r="P1158" i="5"/>
  <c r="N1158" i="5"/>
  <c r="M1158" i="5"/>
  <c r="O1158" i="5" s="1"/>
  <c r="P1157" i="5"/>
  <c r="O1157" i="5"/>
  <c r="N1157" i="5"/>
  <c r="M1157" i="5"/>
  <c r="O1156" i="5"/>
  <c r="N1156" i="5"/>
  <c r="P1156" i="5" s="1"/>
  <c r="M1156" i="5"/>
  <c r="O1155" i="5"/>
  <c r="N1155" i="5"/>
  <c r="P1155" i="5" s="1"/>
  <c r="M1155" i="5"/>
  <c r="P1154" i="5"/>
  <c r="O1154" i="5"/>
  <c r="N1154" i="5"/>
  <c r="M1154" i="5"/>
  <c r="N1153" i="5"/>
  <c r="P1153" i="5" s="1"/>
  <c r="M1153" i="5"/>
  <c r="O1153" i="5" s="1"/>
  <c r="P1152" i="5"/>
  <c r="N1152" i="5"/>
  <c r="M1152" i="5"/>
  <c r="O1152" i="5" s="1"/>
  <c r="N1151" i="5"/>
  <c r="P1151" i="5" s="1"/>
  <c r="M1151" i="5"/>
  <c r="O1151" i="5" s="1"/>
  <c r="P1150" i="5"/>
  <c r="N1150" i="5"/>
  <c r="M1150" i="5"/>
  <c r="O1150" i="5" s="1"/>
  <c r="P1149" i="5"/>
  <c r="O1149" i="5"/>
  <c r="N1149" i="5"/>
  <c r="M1149" i="5"/>
  <c r="O1148" i="5"/>
  <c r="N1148" i="5"/>
  <c r="P1148" i="5" s="1"/>
  <c r="M1148" i="5"/>
  <c r="O1147" i="5"/>
  <c r="N1147" i="5"/>
  <c r="P1147" i="5" s="1"/>
  <c r="M1147" i="5"/>
  <c r="P1146" i="5"/>
  <c r="O1146" i="5"/>
  <c r="N1146" i="5"/>
  <c r="M1146" i="5"/>
  <c r="N1145" i="5"/>
  <c r="P1145" i="5" s="1"/>
  <c r="M1145" i="5"/>
  <c r="O1145" i="5" s="1"/>
  <c r="P1144" i="5"/>
  <c r="N1144" i="5"/>
  <c r="M1144" i="5"/>
  <c r="O1144" i="5" s="1"/>
  <c r="P1143" i="5"/>
  <c r="O1143" i="5"/>
  <c r="N1143" i="5"/>
  <c r="M1143" i="5"/>
  <c r="P1142" i="5"/>
  <c r="N1142" i="5"/>
  <c r="M1142" i="5"/>
  <c r="O1142" i="5" s="1"/>
  <c r="P1141" i="5"/>
  <c r="O1141" i="5"/>
  <c r="N1141" i="5"/>
  <c r="M1141" i="5"/>
  <c r="N1140" i="5"/>
  <c r="P1140" i="5" s="1"/>
  <c r="M1140" i="5"/>
  <c r="O1140" i="5" s="1"/>
  <c r="O1139" i="5"/>
  <c r="N1139" i="5"/>
  <c r="P1139" i="5" s="1"/>
  <c r="M1139" i="5"/>
  <c r="O1138" i="5"/>
  <c r="N1138" i="5"/>
  <c r="P1138" i="5" s="1"/>
  <c r="M1138" i="5"/>
  <c r="N1137" i="5"/>
  <c r="P1137" i="5" s="1"/>
  <c r="M1137" i="5"/>
  <c r="O1137" i="5" s="1"/>
  <c r="P1136" i="5"/>
  <c r="N1136" i="5"/>
  <c r="M1136" i="5"/>
  <c r="O1136" i="5" s="1"/>
  <c r="P1135" i="5"/>
  <c r="O1135" i="5"/>
  <c r="N1135" i="5"/>
  <c r="M1135" i="5"/>
  <c r="P1134" i="5"/>
  <c r="N1134" i="5"/>
  <c r="M1134" i="5"/>
  <c r="O1134" i="5" s="1"/>
  <c r="P1133" i="5"/>
  <c r="O1133" i="5"/>
  <c r="N1133" i="5"/>
  <c r="M1133" i="5"/>
  <c r="N1132" i="5"/>
  <c r="P1132" i="5" s="1"/>
  <c r="M1132" i="5"/>
  <c r="O1132" i="5" s="1"/>
  <c r="O1131" i="5"/>
  <c r="N1131" i="5"/>
  <c r="P1131" i="5" s="1"/>
  <c r="M1131" i="5"/>
  <c r="O1130" i="5"/>
  <c r="N1130" i="5"/>
  <c r="P1130" i="5" s="1"/>
  <c r="M1130" i="5"/>
  <c r="N1129" i="5"/>
  <c r="P1129" i="5" s="1"/>
  <c r="M1129" i="5"/>
  <c r="O1129" i="5" s="1"/>
  <c r="P1128" i="5"/>
  <c r="N1128" i="5"/>
  <c r="M1128" i="5"/>
  <c r="O1128" i="5" s="1"/>
  <c r="O1127" i="5"/>
  <c r="N1127" i="5"/>
  <c r="P1127" i="5" s="1"/>
  <c r="M1127" i="5"/>
  <c r="P1126" i="5"/>
  <c r="N1126" i="5"/>
  <c r="M1126" i="5"/>
  <c r="O1126" i="5" s="1"/>
  <c r="P1125" i="5"/>
  <c r="O1125" i="5"/>
  <c r="N1125" i="5"/>
  <c r="M1125" i="5"/>
  <c r="O1124" i="5"/>
  <c r="N1124" i="5"/>
  <c r="P1124" i="5" s="1"/>
  <c r="M1124" i="5"/>
  <c r="O1123" i="5"/>
  <c r="N1123" i="5"/>
  <c r="P1123" i="5" s="1"/>
  <c r="M1123" i="5"/>
  <c r="P1122" i="5"/>
  <c r="O1122" i="5"/>
  <c r="N1122" i="5"/>
  <c r="M1122" i="5"/>
  <c r="N1121" i="5"/>
  <c r="P1121" i="5" s="1"/>
  <c r="M1121" i="5"/>
  <c r="O1121" i="5" s="1"/>
  <c r="P1120" i="5"/>
  <c r="N1120" i="5"/>
  <c r="M1120" i="5"/>
  <c r="O1120" i="5" s="1"/>
  <c r="N1119" i="5"/>
  <c r="P1119" i="5" s="1"/>
  <c r="M1119" i="5"/>
  <c r="O1119" i="5" s="1"/>
  <c r="P1118" i="5"/>
  <c r="N1118" i="5"/>
  <c r="M1118" i="5"/>
  <c r="O1118" i="5" s="1"/>
  <c r="P1117" i="5"/>
  <c r="O1117" i="5"/>
  <c r="N1117" i="5"/>
  <c r="M1117" i="5"/>
  <c r="O1116" i="5"/>
  <c r="N1116" i="5"/>
  <c r="P1116" i="5" s="1"/>
  <c r="M1116" i="5"/>
  <c r="O1115" i="5"/>
  <c r="N1115" i="5"/>
  <c r="P1115" i="5" s="1"/>
  <c r="M1115" i="5"/>
  <c r="P1114" i="5"/>
  <c r="O1114" i="5"/>
  <c r="N1114" i="5"/>
  <c r="M1114" i="5"/>
  <c r="N1113" i="5"/>
  <c r="P1113" i="5" s="1"/>
  <c r="M1113" i="5"/>
  <c r="O1113" i="5" s="1"/>
  <c r="P1112" i="5"/>
  <c r="N1112" i="5"/>
  <c r="M1112" i="5"/>
  <c r="O1112" i="5" s="1"/>
  <c r="P1111" i="5"/>
  <c r="O1111" i="5"/>
  <c r="N1111" i="5"/>
  <c r="M1111" i="5"/>
  <c r="P1110" i="5"/>
  <c r="N1110" i="5"/>
  <c r="M1110" i="5"/>
  <c r="O1110" i="5" s="1"/>
  <c r="P1109" i="5"/>
  <c r="O1109" i="5"/>
  <c r="N1109" i="5"/>
  <c r="M1109" i="5"/>
  <c r="N1108" i="5"/>
  <c r="P1108" i="5" s="1"/>
  <c r="M1108" i="5"/>
  <c r="O1108" i="5" s="1"/>
  <c r="O1107" i="5"/>
  <c r="N1107" i="5"/>
  <c r="P1107" i="5" s="1"/>
  <c r="M1107" i="5"/>
  <c r="O1106" i="5"/>
  <c r="N1106" i="5"/>
  <c r="P1106" i="5" s="1"/>
  <c r="M1106" i="5"/>
  <c r="N1105" i="5"/>
  <c r="P1105" i="5" s="1"/>
  <c r="M1105" i="5"/>
  <c r="O1105" i="5" s="1"/>
  <c r="P1104" i="5"/>
  <c r="N1104" i="5"/>
  <c r="M1104" i="5"/>
  <c r="O1104" i="5" s="1"/>
  <c r="P1103" i="5"/>
  <c r="O1103" i="5"/>
  <c r="N1103" i="5"/>
  <c r="M1103" i="5"/>
  <c r="P1102" i="5"/>
  <c r="N1102" i="5"/>
  <c r="M1102" i="5"/>
  <c r="O1102" i="5" s="1"/>
  <c r="P1101" i="5"/>
  <c r="O1101" i="5"/>
  <c r="N1101" i="5"/>
  <c r="M1101" i="5"/>
  <c r="N1100" i="5"/>
  <c r="P1100" i="5" s="1"/>
  <c r="M1100" i="5"/>
  <c r="O1100" i="5" s="1"/>
  <c r="O1099" i="5"/>
  <c r="N1099" i="5"/>
  <c r="P1099" i="5" s="1"/>
  <c r="M1099" i="5"/>
  <c r="O1098" i="5"/>
  <c r="N1098" i="5"/>
  <c r="P1098" i="5" s="1"/>
  <c r="M1098" i="5"/>
  <c r="N1097" i="5"/>
  <c r="P1097" i="5" s="1"/>
  <c r="M1097" i="5"/>
  <c r="O1097" i="5" s="1"/>
  <c r="P1096" i="5"/>
  <c r="N1096" i="5"/>
  <c r="M1096" i="5"/>
  <c r="O1096" i="5" s="1"/>
  <c r="O1095" i="5"/>
  <c r="N1095" i="5"/>
  <c r="P1095" i="5" s="1"/>
  <c r="M1095" i="5"/>
  <c r="P1094" i="5"/>
  <c r="N1094" i="5"/>
  <c r="M1094" i="5"/>
  <c r="O1094" i="5" s="1"/>
  <c r="P1093" i="5"/>
  <c r="O1093" i="5"/>
  <c r="N1093" i="5"/>
  <c r="M1093" i="5"/>
  <c r="O1092" i="5"/>
  <c r="N1092" i="5"/>
  <c r="P1092" i="5" s="1"/>
  <c r="M1092" i="5"/>
  <c r="O1091" i="5"/>
  <c r="N1091" i="5"/>
  <c r="P1091" i="5" s="1"/>
  <c r="M1091" i="5"/>
  <c r="P1090" i="5"/>
  <c r="O1090" i="5"/>
  <c r="N1090" i="5"/>
  <c r="M1090" i="5"/>
  <c r="N1089" i="5"/>
  <c r="P1089" i="5" s="1"/>
  <c r="M1089" i="5"/>
  <c r="O1089" i="5" s="1"/>
  <c r="P1088" i="5"/>
  <c r="N1088" i="5"/>
  <c r="M1088" i="5"/>
  <c r="O1088" i="5" s="1"/>
  <c r="N1087" i="5"/>
  <c r="P1087" i="5" s="1"/>
  <c r="M1087" i="5"/>
  <c r="O1087" i="5" s="1"/>
  <c r="P1086" i="5"/>
  <c r="N1086" i="5"/>
  <c r="M1086" i="5"/>
  <c r="O1086" i="5" s="1"/>
  <c r="P1085" i="5"/>
  <c r="O1085" i="5"/>
  <c r="N1085" i="5"/>
  <c r="M1085" i="5"/>
  <c r="O1084" i="5"/>
  <c r="N1084" i="5"/>
  <c r="P1084" i="5" s="1"/>
  <c r="M1084" i="5"/>
  <c r="O1083" i="5"/>
  <c r="N1083" i="5"/>
  <c r="P1083" i="5" s="1"/>
  <c r="M1083" i="5"/>
  <c r="P1082" i="5"/>
  <c r="O1082" i="5"/>
  <c r="N1082" i="5"/>
  <c r="M1082" i="5"/>
  <c r="N1081" i="5"/>
  <c r="P1081" i="5" s="1"/>
  <c r="M1081" i="5"/>
  <c r="O1081" i="5" s="1"/>
  <c r="P1080" i="5"/>
  <c r="N1080" i="5"/>
  <c r="M1080" i="5"/>
  <c r="O1080" i="5" s="1"/>
  <c r="P1079" i="5"/>
  <c r="O1079" i="5"/>
  <c r="N1079" i="5"/>
  <c r="M1079" i="5"/>
  <c r="P1078" i="5"/>
  <c r="N1078" i="5"/>
  <c r="M1078" i="5"/>
  <c r="O1078" i="5" s="1"/>
  <c r="P1077" i="5"/>
  <c r="O1077" i="5"/>
  <c r="N1077" i="5"/>
  <c r="M1077" i="5"/>
  <c r="N1076" i="5"/>
  <c r="P1076" i="5" s="1"/>
  <c r="M1076" i="5"/>
  <c r="O1076" i="5" s="1"/>
  <c r="O1075" i="5"/>
  <c r="N1075" i="5"/>
  <c r="P1075" i="5" s="1"/>
  <c r="M1075" i="5"/>
  <c r="O1074" i="5"/>
  <c r="N1074" i="5"/>
  <c r="P1074" i="5" s="1"/>
  <c r="M1074" i="5"/>
  <c r="N1073" i="5"/>
  <c r="P1073" i="5" s="1"/>
  <c r="M1073" i="5"/>
  <c r="O1073" i="5" s="1"/>
  <c r="P1072" i="5"/>
  <c r="N1072" i="5"/>
  <c r="M1072" i="5"/>
  <c r="O1072" i="5" s="1"/>
  <c r="P1071" i="5"/>
  <c r="O1071" i="5"/>
  <c r="N1071" i="5"/>
  <c r="M1071" i="5"/>
  <c r="P1070" i="5"/>
  <c r="N1070" i="5"/>
  <c r="M1070" i="5"/>
  <c r="O1070" i="5" s="1"/>
  <c r="P1069" i="5"/>
  <c r="O1069" i="5"/>
  <c r="N1069" i="5"/>
  <c r="M1069" i="5"/>
  <c r="N1068" i="5"/>
  <c r="P1068" i="5" s="1"/>
  <c r="M1068" i="5"/>
  <c r="O1068" i="5" s="1"/>
  <c r="O1067" i="5"/>
  <c r="N1067" i="5"/>
  <c r="P1067" i="5" s="1"/>
  <c r="M1067" i="5"/>
  <c r="O1066" i="5"/>
  <c r="N1066" i="5"/>
  <c r="P1066" i="5" s="1"/>
  <c r="M1066" i="5"/>
  <c r="N1065" i="5"/>
  <c r="P1065" i="5" s="1"/>
  <c r="M1065" i="5"/>
  <c r="O1065" i="5" s="1"/>
  <c r="P1064" i="5"/>
  <c r="N1064" i="5"/>
  <c r="M1064" i="5"/>
  <c r="O1064" i="5" s="1"/>
  <c r="O1063" i="5"/>
  <c r="N1063" i="5"/>
  <c r="P1063" i="5" s="1"/>
  <c r="M1063" i="5"/>
  <c r="P1062" i="5"/>
  <c r="N1062" i="5"/>
  <c r="M1062" i="5"/>
  <c r="O1062" i="5" s="1"/>
  <c r="P1061" i="5"/>
  <c r="O1061" i="5"/>
  <c r="N1061" i="5"/>
  <c r="M1061" i="5"/>
  <c r="O1060" i="5"/>
  <c r="N1060" i="5"/>
  <c r="P1060" i="5" s="1"/>
  <c r="M1060" i="5"/>
  <c r="O1059" i="5"/>
  <c r="N1059" i="5"/>
  <c r="P1059" i="5" s="1"/>
  <c r="M1059" i="5"/>
  <c r="P1058" i="5"/>
  <c r="O1058" i="5"/>
  <c r="N1058" i="5"/>
  <c r="M1058" i="5"/>
  <c r="N1057" i="5"/>
  <c r="P1057" i="5" s="1"/>
  <c r="M1057" i="5"/>
  <c r="O1057" i="5" s="1"/>
  <c r="P1056" i="5"/>
  <c r="N1056" i="5"/>
  <c r="M1056" i="5"/>
  <c r="O1056" i="5" s="1"/>
  <c r="N1055" i="5"/>
  <c r="P1055" i="5" s="1"/>
  <c r="M1055" i="5"/>
  <c r="O1055" i="5" s="1"/>
  <c r="P1054" i="5"/>
  <c r="N1054" i="5"/>
  <c r="M1054" i="5"/>
  <c r="O1054" i="5" s="1"/>
  <c r="P1053" i="5"/>
  <c r="O1053" i="5"/>
  <c r="N1053" i="5"/>
  <c r="M1053" i="5"/>
  <c r="O1052" i="5"/>
  <c r="N1052" i="5"/>
  <c r="P1052" i="5" s="1"/>
  <c r="M1052" i="5"/>
  <c r="O1051" i="5"/>
  <c r="N1051" i="5"/>
  <c r="P1051" i="5" s="1"/>
  <c r="M1051" i="5"/>
  <c r="P1050" i="5"/>
  <c r="O1050" i="5"/>
  <c r="N1050" i="5"/>
  <c r="M1050" i="5"/>
  <c r="N1049" i="5"/>
  <c r="P1049" i="5" s="1"/>
  <c r="M1049" i="5"/>
  <c r="O1049" i="5" s="1"/>
  <c r="P1048" i="5"/>
  <c r="N1048" i="5"/>
  <c r="M1048" i="5"/>
  <c r="O1048" i="5" s="1"/>
  <c r="P1047" i="5"/>
  <c r="O1047" i="5"/>
  <c r="N1047" i="5"/>
  <c r="M1047" i="5"/>
  <c r="P1046" i="5"/>
  <c r="N1046" i="5"/>
  <c r="M1046" i="5"/>
  <c r="O1046" i="5" s="1"/>
  <c r="P1045" i="5"/>
  <c r="O1045" i="5"/>
  <c r="N1045" i="5"/>
  <c r="M1045" i="5"/>
  <c r="N1044" i="5"/>
  <c r="P1044" i="5" s="1"/>
  <c r="M1044" i="5"/>
  <c r="O1044" i="5" s="1"/>
  <c r="O1043" i="5"/>
  <c r="N1043" i="5"/>
  <c r="P1043" i="5" s="1"/>
  <c r="M1043" i="5"/>
  <c r="O1042" i="5"/>
  <c r="N1042" i="5"/>
  <c r="P1042" i="5" s="1"/>
  <c r="M1042" i="5"/>
  <c r="N1041" i="5"/>
  <c r="P1041" i="5" s="1"/>
  <c r="M1041" i="5"/>
  <c r="O1041" i="5" s="1"/>
  <c r="P1040" i="5"/>
  <c r="N1040" i="5"/>
  <c r="M1040" i="5"/>
  <c r="O1040" i="5" s="1"/>
  <c r="P1039" i="5"/>
  <c r="O1039" i="5"/>
  <c r="N1039" i="5"/>
  <c r="M1039" i="5"/>
  <c r="P1038" i="5"/>
  <c r="N1038" i="5"/>
  <c r="M1038" i="5"/>
  <c r="O1038" i="5" s="1"/>
  <c r="P1037" i="5"/>
  <c r="O1037" i="5"/>
  <c r="N1037" i="5"/>
  <c r="M1037" i="5"/>
  <c r="N1036" i="5"/>
  <c r="P1036" i="5" s="1"/>
  <c r="M1036" i="5"/>
  <c r="O1036" i="5" s="1"/>
  <c r="O1035" i="5"/>
  <c r="N1035" i="5"/>
  <c r="P1035" i="5" s="1"/>
  <c r="M1035" i="5"/>
  <c r="O1034" i="5"/>
  <c r="N1034" i="5"/>
  <c r="P1034" i="5" s="1"/>
  <c r="M1034" i="5"/>
  <c r="N1033" i="5"/>
  <c r="P1033" i="5" s="1"/>
  <c r="M1033" i="5"/>
  <c r="O1033" i="5" s="1"/>
  <c r="P1032" i="5"/>
  <c r="N1032" i="5"/>
  <c r="M1032" i="5"/>
  <c r="O1032" i="5" s="1"/>
  <c r="O1031" i="5"/>
  <c r="N1031" i="5"/>
  <c r="P1031" i="5" s="1"/>
  <c r="M1031" i="5"/>
  <c r="P1030" i="5"/>
  <c r="N1030" i="5"/>
  <c r="M1030" i="5"/>
  <c r="O1030" i="5" s="1"/>
  <c r="P1029" i="5"/>
  <c r="O1029" i="5"/>
  <c r="N1029" i="5"/>
  <c r="M1029" i="5"/>
  <c r="O1028" i="5"/>
  <c r="N1028" i="5"/>
  <c r="P1028" i="5" s="1"/>
  <c r="M1028" i="5"/>
  <c r="O1027" i="5"/>
  <c r="N1027" i="5"/>
  <c r="P1027" i="5" s="1"/>
  <c r="M1027" i="5"/>
  <c r="P1026" i="5"/>
  <c r="O1026" i="5"/>
  <c r="N1026" i="5"/>
  <c r="M1026" i="5"/>
  <c r="N1025" i="5"/>
  <c r="P1025" i="5" s="1"/>
  <c r="M1025" i="5"/>
  <c r="O1025" i="5" s="1"/>
  <c r="P1024" i="5"/>
  <c r="N1024" i="5"/>
  <c r="M1024" i="5"/>
  <c r="O1024" i="5" s="1"/>
  <c r="N1023" i="5"/>
  <c r="P1023" i="5" s="1"/>
  <c r="M1023" i="5"/>
  <c r="O1023" i="5" s="1"/>
  <c r="P1022" i="5"/>
  <c r="N1022" i="5"/>
  <c r="M1022" i="5"/>
  <c r="O1022" i="5" s="1"/>
  <c r="P1021" i="5"/>
  <c r="O1021" i="5"/>
  <c r="N1021" i="5"/>
  <c r="M1021" i="5"/>
  <c r="O1020" i="5"/>
  <c r="N1020" i="5"/>
  <c r="P1020" i="5" s="1"/>
  <c r="M1020" i="5"/>
  <c r="O1019" i="5"/>
  <c r="N1019" i="5"/>
  <c r="P1019" i="5" s="1"/>
  <c r="M1019" i="5"/>
  <c r="P1018" i="5"/>
  <c r="O1018" i="5"/>
  <c r="N1018" i="5"/>
  <c r="M1018" i="5"/>
  <c r="N1017" i="5"/>
  <c r="P1017" i="5" s="1"/>
  <c r="M1017" i="5"/>
  <c r="O1017" i="5" s="1"/>
  <c r="P1016" i="5"/>
  <c r="N1016" i="5"/>
  <c r="M1016" i="5"/>
  <c r="O1016" i="5" s="1"/>
  <c r="P1015" i="5"/>
  <c r="O1015" i="5"/>
  <c r="N1015" i="5"/>
  <c r="M1015" i="5"/>
  <c r="P1014" i="5"/>
  <c r="N1014" i="5"/>
  <c r="M1014" i="5"/>
  <c r="O1014" i="5" s="1"/>
  <c r="P1013" i="5"/>
  <c r="O1013" i="5"/>
  <c r="N1013" i="5"/>
  <c r="M1013" i="5"/>
  <c r="N1012" i="5"/>
  <c r="P1012" i="5" s="1"/>
  <c r="M1012" i="5"/>
  <c r="O1012" i="5" s="1"/>
  <c r="O1011" i="5"/>
  <c r="N1011" i="5"/>
  <c r="P1011" i="5" s="1"/>
  <c r="M1011" i="5"/>
  <c r="O1010" i="5"/>
  <c r="N1010" i="5"/>
  <c r="P1010" i="5" s="1"/>
  <c r="M1010" i="5"/>
  <c r="N1009" i="5"/>
  <c r="P1009" i="5" s="1"/>
  <c r="M1009" i="5"/>
  <c r="O1009" i="5" s="1"/>
  <c r="P1008" i="5"/>
  <c r="N1008" i="5"/>
  <c r="M1008" i="5"/>
  <c r="O1008" i="5" s="1"/>
  <c r="P1007" i="5"/>
  <c r="O1007" i="5"/>
  <c r="N1007" i="5"/>
  <c r="M1007" i="5"/>
  <c r="P1006" i="5"/>
  <c r="N1006" i="5"/>
  <c r="M1006" i="5"/>
  <c r="O1006" i="5" s="1"/>
  <c r="P1005" i="5"/>
  <c r="O1005" i="5"/>
  <c r="N1005" i="5"/>
  <c r="M1005" i="5"/>
  <c r="N1004" i="5"/>
  <c r="P1004" i="5" s="1"/>
  <c r="M1004" i="5"/>
  <c r="O1004" i="5" s="1"/>
  <c r="O1003" i="5"/>
  <c r="N1003" i="5"/>
  <c r="P1003" i="5" s="1"/>
  <c r="M1003" i="5"/>
  <c r="O1002" i="5"/>
  <c r="N1002" i="5"/>
  <c r="P1002" i="5" s="1"/>
  <c r="M1002" i="5"/>
  <c r="N1001" i="5"/>
  <c r="P1001" i="5" s="1"/>
  <c r="M1001" i="5"/>
  <c r="O1001" i="5" s="1"/>
  <c r="P1000" i="5"/>
  <c r="N1000" i="5"/>
  <c r="M1000" i="5"/>
  <c r="O1000" i="5" s="1"/>
  <c r="O999" i="5"/>
  <c r="N999" i="5"/>
  <c r="P999" i="5" s="1"/>
  <c r="M999" i="5"/>
  <c r="P998" i="5"/>
  <c r="N998" i="5"/>
  <c r="M998" i="5"/>
  <c r="O998" i="5" s="1"/>
  <c r="P997" i="5"/>
  <c r="O997" i="5"/>
  <c r="N997" i="5"/>
  <c r="M997" i="5"/>
  <c r="O996" i="5"/>
  <c r="N996" i="5"/>
  <c r="P996" i="5" s="1"/>
  <c r="M996" i="5"/>
  <c r="O995" i="5"/>
  <c r="N995" i="5"/>
  <c r="P995" i="5" s="1"/>
  <c r="M995" i="5"/>
  <c r="P994" i="5"/>
  <c r="O994" i="5"/>
  <c r="N994" i="5"/>
  <c r="M994" i="5"/>
  <c r="N993" i="5"/>
  <c r="P993" i="5" s="1"/>
  <c r="M993" i="5"/>
  <c r="O993" i="5" s="1"/>
  <c r="P992" i="5"/>
  <c r="N992" i="5"/>
  <c r="M992" i="5"/>
  <c r="O992" i="5" s="1"/>
  <c r="N991" i="5"/>
  <c r="P991" i="5" s="1"/>
  <c r="M991" i="5"/>
  <c r="O991" i="5" s="1"/>
  <c r="P990" i="5"/>
  <c r="N990" i="5"/>
  <c r="M990" i="5"/>
  <c r="O990" i="5" s="1"/>
  <c r="P989" i="5"/>
  <c r="O989" i="5"/>
  <c r="N989" i="5"/>
  <c r="M989" i="5"/>
  <c r="O988" i="5"/>
  <c r="N988" i="5"/>
  <c r="P988" i="5" s="1"/>
  <c r="M988" i="5"/>
  <c r="O987" i="5"/>
  <c r="N987" i="5"/>
  <c r="P987" i="5" s="1"/>
  <c r="M987" i="5"/>
  <c r="P986" i="5"/>
  <c r="O986" i="5"/>
  <c r="N986" i="5"/>
  <c r="M986" i="5"/>
  <c r="N985" i="5"/>
  <c r="P985" i="5" s="1"/>
  <c r="M985" i="5"/>
  <c r="O985" i="5" s="1"/>
  <c r="P984" i="5"/>
  <c r="N984" i="5"/>
  <c r="M984" i="5"/>
  <c r="O984" i="5" s="1"/>
  <c r="P983" i="5"/>
  <c r="O983" i="5"/>
  <c r="N983" i="5"/>
  <c r="M983" i="5"/>
  <c r="P982" i="5"/>
  <c r="N982" i="5"/>
  <c r="M982" i="5"/>
  <c r="O982" i="5" s="1"/>
  <c r="P981" i="5"/>
  <c r="O981" i="5"/>
  <c r="N981" i="5"/>
  <c r="M981" i="5"/>
  <c r="N980" i="5"/>
  <c r="P980" i="5" s="1"/>
  <c r="M980" i="5"/>
  <c r="O980" i="5" s="1"/>
  <c r="O979" i="5"/>
  <c r="N979" i="5"/>
  <c r="P979" i="5" s="1"/>
  <c r="M979" i="5"/>
  <c r="O978" i="5"/>
  <c r="N978" i="5"/>
  <c r="P978" i="5" s="1"/>
  <c r="M978" i="5"/>
  <c r="N977" i="5"/>
  <c r="P977" i="5" s="1"/>
  <c r="M977" i="5"/>
  <c r="O977" i="5" s="1"/>
  <c r="P976" i="5"/>
  <c r="N976" i="5"/>
  <c r="M976" i="5"/>
  <c r="O976" i="5" s="1"/>
  <c r="P975" i="5"/>
  <c r="O975" i="5"/>
  <c r="N975" i="5"/>
  <c r="M975" i="5"/>
  <c r="P974" i="5"/>
  <c r="N974" i="5"/>
  <c r="M974" i="5"/>
  <c r="O974" i="5" s="1"/>
  <c r="P973" i="5"/>
  <c r="O973" i="5"/>
  <c r="N973" i="5"/>
  <c r="M973" i="5"/>
  <c r="N972" i="5"/>
  <c r="P972" i="5" s="1"/>
  <c r="M972" i="5"/>
  <c r="O972" i="5" s="1"/>
  <c r="O971" i="5"/>
  <c r="N971" i="5"/>
  <c r="P971" i="5" s="1"/>
  <c r="M971" i="5"/>
  <c r="O970" i="5"/>
  <c r="N970" i="5"/>
  <c r="P970" i="5" s="1"/>
  <c r="M970" i="5"/>
  <c r="N969" i="5"/>
  <c r="P969" i="5" s="1"/>
  <c r="M969" i="5"/>
  <c r="O969" i="5" s="1"/>
  <c r="P968" i="5"/>
  <c r="N968" i="5"/>
  <c r="M968" i="5"/>
  <c r="O968" i="5" s="1"/>
  <c r="O967" i="5"/>
  <c r="N967" i="5"/>
  <c r="P967" i="5" s="1"/>
  <c r="M967" i="5"/>
  <c r="P966" i="5"/>
  <c r="N966" i="5"/>
  <c r="M966" i="5"/>
  <c r="O966" i="5" s="1"/>
  <c r="P965" i="5"/>
  <c r="O965" i="5"/>
  <c r="N965" i="5"/>
  <c r="M965" i="5"/>
  <c r="O964" i="5"/>
  <c r="N964" i="5"/>
  <c r="P964" i="5" s="1"/>
  <c r="M964" i="5"/>
  <c r="O963" i="5"/>
  <c r="N963" i="5"/>
  <c r="P963" i="5" s="1"/>
  <c r="M963" i="5"/>
  <c r="P962" i="5"/>
  <c r="O962" i="5"/>
  <c r="N962" i="5"/>
  <c r="M962" i="5"/>
  <c r="N961" i="5"/>
  <c r="P961" i="5" s="1"/>
  <c r="M961" i="5"/>
  <c r="O961" i="5" s="1"/>
  <c r="P960" i="5"/>
  <c r="N960" i="5"/>
  <c r="M960" i="5"/>
  <c r="O960" i="5" s="1"/>
  <c r="N959" i="5"/>
  <c r="P959" i="5" s="1"/>
  <c r="M959" i="5"/>
  <c r="O959" i="5" s="1"/>
  <c r="P958" i="5"/>
  <c r="N958" i="5"/>
  <c r="M958" i="5"/>
  <c r="O958" i="5" s="1"/>
  <c r="P957" i="5"/>
  <c r="O957" i="5"/>
  <c r="N957" i="5"/>
  <c r="M957" i="5"/>
  <c r="O956" i="5"/>
  <c r="N956" i="5"/>
  <c r="P956" i="5" s="1"/>
  <c r="M956" i="5"/>
  <c r="O955" i="5"/>
  <c r="N955" i="5"/>
  <c r="P955" i="5" s="1"/>
  <c r="M955" i="5"/>
  <c r="P954" i="5"/>
  <c r="O954" i="5"/>
  <c r="N954" i="5"/>
  <c r="M954" i="5"/>
  <c r="N953" i="5"/>
  <c r="P953" i="5" s="1"/>
  <c r="M953" i="5"/>
  <c r="O953" i="5" s="1"/>
  <c r="P952" i="5"/>
  <c r="N952" i="5"/>
  <c r="M952" i="5"/>
  <c r="O952" i="5" s="1"/>
  <c r="P951" i="5"/>
  <c r="O951" i="5"/>
  <c r="N951" i="5"/>
  <c r="M951" i="5"/>
  <c r="P950" i="5"/>
  <c r="N950" i="5"/>
  <c r="M950" i="5"/>
  <c r="O950" i="5" s="1"/>
  <c r="P949" i="5"/>
  <c r="O949" i="5"/>
  <c r="N949" i="5"/>
  <c r="M949" i="5"/>
  <c r="N948" i="5"/>
  <c r="P948" i="5" s="1"/>
  <c r="M948" i="5"/>
  <c r="O948" i="5" s="1"/>
  <c r="O947" i="5"/>
  <c r="N947" i="5"/>
  <c r="P947" i="5" s="1"/>
  <c r="M947" i="5"/>
  <c r="O946" i="5"/>
  <c r="N946" i="5"/>
  <c r="P946" i="5" s="1"/>
  <c r="M946" i="5"/>
  <c r="N945" i="5"/>
  <c r="P945" i="5" s="1"/>
  <c r="M945" i="5"/>
  <c r="O945" i="5" s="1"/>
  <c r="P944" i="5"/>
  <c r="N944" i="5"/>
  <c r="M944" i="5"/>
  <c r="O944" i="5" s="1"/>
  <c r="P943" i="5"/>
  <c r="O943" i="5"/>
  <c r="N943" i="5"/>
  <c r="M943" i="5"/>
  <c r="P942" i="5"/>
  <c r="N942" i="5"/>
  <c r="M942" i="5"/>
  <c r="O942" i="5" s="1"/>
  <c r="P941" i="5"/>
  <c r="O941" i="5"/>
  <c r="N941" i="5"/>
  <c r="M941" i="5"/>
  <c r="N940" i="5"/>
  <c r="P940" i="5" s="1"/>
  <c r="M940" i="5"/>
  <c r="O940" i="5" s="1"/>
  <c r="O939" i="5"/>
  <c r="N939" i="5"/>
  <c r="P939" i="5" s="1"/>
  <c r="M939" i="5"/>
  <c r="O938" i="5"/>
  <c r="N938" i="5"/>
  <c r="P938" i="5" s="1"/>
  <c r="M938" i="5"/>
  <c r="N937" i="5"/>
  <c r="P937" i="5" s="1"/>
  <c r="M937" i="5"/>
  <c r="O937" i="5" s="1"/>
  <c r="P936" i="5"/>
  <c r="N936" i="5"/>
  <c r="M936" i="5"/>
  <c r="O936" i="5" s="1"/>
  <c r="O935" i="5"/>
  <c r="N935" i="5"/>
  <c r="P935" i="5" s="1"/>
  <c r="M935" i="5"/>
  <c r="P934" i="5"/>
  <c r="N934" i="5"/>
  <c r="M934" i="5"/>
  <c r="O934" i="5" s="1"/>
  <c r="P933" i="5"/>
  <c r="O933" i="5"/>
  <c r="N933" i="5"/>
  <c r="M933" i="5"/>
  <c r="O932" i="5"/>
  <c r="N932" i="5"/>
  <c r="P932" i="5" s="1"/>
  <c r="M932" i="5"/>
  <c r="O931" i="5"/>
  <c r="N931" i="5"/>
  <c r="P931" i="5" s="1"/>
  <c r="M931" i="5"/>
  <c r="P930" i="5"/>
  <c r="O930" i="5"/>
  <c r="N930" i="5"/>
  <c r="M930" i="5"/>
  <c r="N929" i="5"/>
  <c r="P929" i="5" s="1"/>
  <c r="M929" i="5"/>
  <c r="O929" i="5" s="1"/>
  <c r="P928" i="5"/>
  <c r="N928" i="5"/>
  <c r="M928" i="5"/>
  <c r="O928" i="5" s="1"/>
  <c r="N927" i="5"/>
  <c r="P927" i="5" s="1"/>
  <c r="M927" i="5"/>
  <c r="O927" i="5" s="1"/>
  <c r="P926" i="5"/>
  <c r="N926" i="5"/>
  <c r="M926" i="5"/>
  <c r="O926" i="5" s="1"/>
  <c r="P925" i="5"/>
  <c r="N925" i="5"/>
  <c r="M925" i="5"/>
  <c r="O925" i="5" s="1"/>
  <c r="O924" i="5"/>
  <c r="N924" i="5"/>
  <c r="P924" i="5" s="1"/>
  <c r="M924" i="5"/>
  <c r="O923" i="5"/>
  <c r="N923" i="5"/>
  <c r="P923" i="5" s="1"/>
  <c r="M923" i="5"/>
  <c r="P922" i="5"/>
  <c r="O922" i="5"/>
  <c r="N922" i="5"/>
  <c r="M922" i="5"/>
  <c r="N921" i="5"/>
  <c r="P921" i="5" s="1"/>
  <c r="M921" i="5"/>
  <c r="O921" i="5" s="1"/>
  <c r="N920" i="5"/>
  <c r="P920" i="5" s="1"/>
  <c r="M920" i="5"/>
  <c r="O920" i="5" s="1"/>
  <c r="N919" i="5"/>
  <c r="P919" i="5" s="1"/>
  <c r="M919" i="5"/>
  <c r="O919" i="5" s="1"/>
  <c r="P918" i="5"/>
  <c r="N918" i="5"/>
  <c r="M918" i="5"/>
  <c r="O918" i="5" s="1"/>
  <c r="P917" i="5"/>
  <c r="N917" i="5"/>
  <c r="M917" i="5"/>
  <c r="O917" i="5" s="1"/>
  <c r="O916" i="5"/>
  <c r="N916" i="5"/>
  <c r="P916" i="5" s="1"/>
  <c r="M916" i="5"/>
  <c r="O915" i="5"/>
  <c r="N915" i="5"/>
  <c r="P915" i="5" s="1"/>
  <c r="M915" i="5"/>
  <c r="P914" i="5"/>
  <c r="O914" i="5"/>
  <c r="N914" i="5"/>
  <c r="M914" i="5"/>
  <c r="N913" i="5"/>
  <c r="P913" i="5" s="1"/>
  <c r="M913" i="5"/>
  <c r="O913" i="5" s="1"/>
  <c r="N912" i="5"/>
  <c r="P912" i="5" s="1"/>
  <c r="M912" i="5"/>
  <c r="O912" i="5" s="1"/>
  <c r="P911" i="5"/>
  <c r="N911" i="5"/>
  <c r="M911" i="5"/>
  <c r="O911" i="5" s="1"/>
  <c r="P910" i="5"/>
  <c r="N910" i="5"/>
  <c r="M910" i="5"/>
  <c r="O910" i="5" s="1"/>
  <c r="P909" i="5"/>
  <c r="N909" i="5"/>
  <c r="M909" i="5"/>
  <c r="O909" i="5" s="1"/>
  <c r="N908" i="5"/>
  <c r="P908" i="5" s="1"/>
  <c r="M908" i="5"/>
  <c r="O908" i="5" s="1"/>
  <c r="O907" i="5"/>
  <c r="N907" i="5"/>
  <c r="P907" i="5" s="1"/>
  <c r="M907" i="5"/>
  <c r="P906" i="5"/>
  <c r="O906" i="5"/>
  <c r="N906" i="5"/>
  <c r="M906" i="5"/>
  <c r="N905" i="5"/>
  <c r="P905" i="5" s="1"/>
  <c r="M905" i="5"/>
  <c r="O905" i="5" s="1"/>
  <c r="P904" i="5"/>
  <c r="N904" i="5"/>
  <c r="M904" i="5"/>
  <c r="O904" i="5" s="1"/>
  <c r="P903" i="5"/>
  <c r="O903" i="5"/>
  <c r="N903" i="5"/>
  <c r="M903" i="5"/>
  <c r="P902" i="5"/>
  <c r="N902" i="5"/>
  <c r="M902" i="5"/>
  <c r="O902" i="5" s="1"/>
  <c r="P901" i="5"/>
  <c r="O901" i="5"/>
  <c r="N901" i="5"/>
  <c r="M901" i="5"/>
  <c r="N900" i="5"/>
  <c r="P900" i="5" s="1"/>
  <c r="M900" i="5"/>
  <c r="O900" i="5" s="1"/>
  <c r="O899" i="5"/>
  <c r="N899" i="5"/>
  <c r="P899" i="5" s="1"/>
  <c r="M899" i="5"/>
  <c r="O898" i="5"/>
  <c r="N898" i="5"/>
  <c r="P898" i="5" s="1"/>
  <c r="M898" i="5"/>
  <c r="N897" i="5"/>
  <c r="P897" i="5" s="1"/>
  <c r="M897" i="5"/>
  <c r="O897" i="5" s="1"/>
  <c r="N896" i="5"/>
  <c r="P896" i="5" s="1"/>
  <c r="M896" i="5"/>
  <c r="O896" i="5" s="1"/>
  <c r="P895" i="5"/>
  <c r="O895" i="5"/>
  <c r="N895" i="5"/>
  <c r="M895" i="5"/>
  <c r="P894" i="5"/>
  <c r="N894" i="5"/>
  <c r="M894" i="5"/>
  <c r="O894" i="5" s="1"/>
  <c r="P893" i="5"/>
  <c r="O893" i="5"/>
  <c r="N893" i="5"/>
  <c r="M893" i="5"/>
  <c r="N892" i="5"/>
  <c r="P892" i="5" s="1"/>
  <c r="M892" i="5"/>
  <c r="O892" i="5" s="1"/>
  <c r="O891" i="5"/>
  <c r="N891" i="5"/>
  <c r="P891" i="5" s="1"/>
  <c r="M891" i="5"/>
  <c r="O890" i="5"/>
  <c r="N890" i="5"/>
  <c r="P890" i="5" s="1"/>
  <c r="M890" i="5"/>
  <c r="P889" i="5"/>
  <c r="N889" i="5"/>
  <c r="M889" i="5"/>
  <c r="O889" i="5" s="1"/>
  <c r="N888" i="5"/>
  <c r="P888" i="5" s="1"/>
  <c r="M888" i="5"/>
  <c r="O888" i="5" s="1"/>
  <c r="P887" i="5"/>
  <c r="O887" i="5"/>
  <c r="N887" i="5"/>
  <c r="M887" i="5"/>
  <c r="N886" i="5"/>
  <c r="P886" i="5" s="1"/>
  <c r="M886" i="5"/>
  <c r="O886" i="5" s="1"/>
  <c r="P885" i="5"/>
  <c r="N885" i="5"/>
  <c r="M885" i="5"/>
  <c r="O885" i="5" s="1"/>
  <c r="O884" i="5"/>
  <c r="N884" i="5"/>
  <c r="P884" i="5" s="1"/>
  <c r="M884" i="5"/>
  <c r="N883" i="5"/>
  <c r="P883" i="5" s="1"/>
  <c r="M883" i="5"/>
  <c r="O883" i="5" s="1"/>
  <c r="P882" i="5"/>
  <c r="O882" i="5"/>
  <c r="N882" i="5"/>
  <c r="M882" i="5"/>
  <c r="P881" i="5"/>
  <c r="O881" i="5"/>
  <c r="N881" i="5"/>
  <c r="M881" i="5"/>
  <c r="N880" i="5"/>
  <c r="P880" i="5" s="1"/>
  <c r="M880" i="5"/>
  <c r="O880" i="5" s="1"/>
  <c r="P879" i="5"/>
  <c r="O879" i="5"/>
  <c r="N879" i="5"/>
  <c r="M879" i="5"/>
  <c r="N878" i="5"/>
  <c r="P878" i="5" s="1"/>
  <c r="M878" i="5"/>
  <c r="O878" i="5" s="1"/>
  <c r="P877" i="5"/>
  <c r="N877" i="5"/>
  <c r="M877" i="5"/>
  <c r="O877" i="5" s="1"/>
  <c r="O876" i="5"/>
  <c r="N876" i="5"/>
  <c r="P876" i="5" s="1"/>
  <c r="M876" i="5"/>
  <c r="N875" i="5"/>
  <c r="P875" i="5" s="1"/>
  <c r="M875" i="5"/>
  <c r="O875" i="5" s="1"/>
  <c r="P874" i="5"/>
  <c r="O874" i="5"/>
  <c r="N874" i="5"/>
  <c r="M874" i="5"/>
  <c r="O873" i="5"/>
  <c r="N873" i="5"/>
  <c r="P873" i="5" s="1"/>
  <c r="M873" i="5"/>
  <c r="N872" i="5"/>
  <c r="P872" i="5" s="1"/>
  <c r="M872" i="5"/>
  <c r="O872" i="5" s="1"/>
  <c r="P871" i="5"/>
  <c r="O871" i="5"/>
  <c r="N871" i="5"/>
  <c r="M871" i="5"/>
  <c r="O870" i="5"/>
  <c r="N870" i="5"/>
  <c r="P870" i="5" s="1"/>
  <c r="M870" i="5"/>
  <c r="P869" i="5"/>
  <c r="N869" i="5"/>
  <c r="M869" i="5"/>
  <c r="O869" i="5" s="1"/>
  <c r="P868" i="5"/>
  <c r="O868" i="5"/>
  <c r="N868" i="5"/>
  <c r="M868" i="5"/>
  <c r="N867" i="5"/>
  <c r="P867" i="5" s="1"/>
  <c r="M867" i="5"/>
  <c r="O867" i="5" s="1"/>
  <c r="P866" i="5"/>
  <c r="O866" i="5"/>
  <c r="N866" i="5"/>
  <c r="M866" i="5"/>
  <c r="N865" i="5"/>
  <c r="P865" i="5" s="1"/>
  <c r="M865" i="5"/>
  <c r="O865" i="5" s="1"/>
  <c r="N864" i="5"/>
  <c r="P864" i="5" s="1"/>
  <c r="M864" i="5"/>
  <c r="O864" i="5" s="1"/>
  <c r="P863" i="5"/>
  <c r="O863" i="5"/>
  <c r="N863" i="5"/>
  <c r="M863" i="5"/>
  <c r="O862" i="5"/>
  <c r="N862" i="5"/>
  <c r="P862" i="5" s="1"/>
  <c r="M862" i="5"/>
  <c r="P861" i="5"/>
  <c r="N861" i="5"/>
  <c r="M861" i="5"/>
  <c r="O861" i="5" s="1"/>
  <c r="P860" i="5"/>
  <c r="O860" i="5"/>
  <c r="N860" i="5"/>
  <c r="M860" i="5"/>
  <c r="N859" i="5"/>
  <c r="P859" i="5" s="1"/>
  <c r="M859" i="5"/>
  <c r="O859" i="5" s="1"/>
  <c r="P858" i="5"/>
  <c r="O858" i="5"/>
  <c r="N858" i="5"/>
  <c r="M858" i="5"/>
  <c r="P857" i="5"/>
  <c r="N857" i="5"/>
  <c r="M857" i="5"/>
  <c r="O857" i="5" s="1"/>
  <c r="N856" i="5"/>
  <c r="P856" i="5" s="1"/>
  <c r="M856" i="5"/>
  <c r="O856" i="5" s="1"/>
  <c r="P855" i="5"/>
  <c r="O855" i="5"/>
  <c r="N855" i="5"/>
  <c r="M855" i="5"/>
  <c r="N854" i="5"/>
  <c r="P854" i="5" s="1"/>
  <c r="M854" i="5"/>
  <c r="O854" i="5" s="1"/>
  <c r="P853" i="5"/>
  <c r="N853" i="5"/>
  <c r="M853" i="5"/>
  <c r="O853" i="5" s="1"/>
  <c r="O852" i="5"/>
  <c r="N852" i="5"/>
  <c r="P852" i="5" s="1"/>
  <c r="M852" i="5"/>
  <c r="N851" i="5"/>
  <c r="P851" i="5" s="1"/>
  <c r="M851" i="5"/>
  <c r="O851" i="5" s="1"/>
  <c r="P850" i="5"/>
  <c r="O850" i="5"/>
  <c r="N850" i="5"/>
  <c r="M850" i="5"/>
  <c r="P849" i="5"/>
  <c r="O849" i="5"/>
  <c r="N849" i="5"/>
  <c r="M849" i="5"/>
  <c r="N848" i="5"/>
  <c r="P848" i="5" s="1"/>
  <c r="M848" i="5"/>
  <c r="O848" i="5" s="1"/>
  <c r="P847" i="5"/>
  <c r="O847" i="5"/>
  <c r="N847" i="5"/>
  <c r="M847" i="5"/>
  <c r="N846" i="5"/>
  <c r="P846" i="5" s="1"/>
  <c r="M846" i="5"/>
  <c r="O846" i="5" s="1"/>
  <c r="P845" i="5"/>
  <c r="N845" i="5"/>
  <c r="M845" i="5"/>
  <c r="O845" i="5" s="1"/>
  <c r="O844" i="5"/>
  <c r="N844" i="5"/>
  <c r="P844" i="5" s="1"/>
  <c r="M844" i="5"/>
  <c r="N843" i="5"/>
  <c r="P843" i="5" s="1"/>
  <c r="M843" i="5"/>
  <c r="O843" i="5" s="1"/>
  <c r="P842" i="5"/>
  <c r="O842" i="5"/>
  <c r="N842" i="5"/>
  <c r="M842" i="5"/>
  <c r="O841" i="5"/>
  <c r="N841" i="5"/>
  <c r="P841" i="5" s="1"/>
  <c r="M841" i="5"/>
  <c r="N840" i="5"/>
  <c r="P840" i="5" s="1"/>
  <c r="M840" i="5"/>
  <c r="O840" i="5" s="1"/>
  <c r="P839" i="5"/>
  <c r="O839" i="5"/>
  <c r="N839" i="5"/>
  <c r="M839" i="5"/>
  <c r="O838" i="5"/>
  <c r="N838" i="5"/>
  <c r="P838" i="5" s="1"/>
  <c r="M838" i="5"/>
  <c r="P837" i="5"/>
  <c r="N837" i="5"/>
  <c r="M837" i="5"/>
  <c r="O837" i="5" s="1"/>
  <c r="P836" i="5"/>
  <c r="O836" i="5"/>
  <c r="N836" i="5"/>
  <c r="M836" i="5"/>
  <c r="N835" i="5"/>
  <c r="P835" i="5" s="1"/>
  <c r="M835" i="5"/>
  <c r="O835" i="5" s="1"/>
  <c r="P834" i="5"/>
  <c r="O834" i="5"/>
  <c r="N834" i="5"/>
  <c r="M834" i="5"/>
  <c r="N833" i="5"/>
  <c r="P833" i="5" s="1"/>
  <c r="M833" i="5"/>
  <c r="O833" i="5" s="1"/>
  <c r="N832" i="5"/>
  <c r="P832" i="5" s="1"/>
  <c r="M832" i="5"/>
  <c r="O832" i="5" s="1"/>
  <c r="P831" i="5"/>
  <c r="O831" i="5"/>
  <c r="N831" i="5"/>
  <c r="M831" i="5"/>
  <c r="O830" i="5"/>
  <c r="N830" i="5"/>
  <c r="P830" i="5" s="1"/>
  <c r="M830" i="5"/>
  <c r="P829" i="5"/>
  <c r="N829" i="5"/>
  <c r="M829" i="5"/>
  <c r="O829" i="5" s="1"/>
  <c r="P828" i="5"/>
  <c r="O828" i="5"/>
  <c r="N828" i="5"/>
  <c r="M828" i="5"/>
  <c r="N827" i="5"/>
  <c r="P827" i="5" s="1"/>
  <c r="M827" i="5"/>
  <c r="O827" i="5" s="1"/>
  <c r="P826" i="5"/>
  <c r="O826" i="5"/>
  <c r="N826" i="5"/>
  <c r="M826" i="5"/>
  <c r="P825" i="5"/>
  <c r="N825" i="5"/>
  <c r="M825" i="5"/>
  <c r="O825" i="5" s="1"/>
  <c r="N824" i="5"/>
  <c r="P824" i="5" s="1"/>
  <c r="M824" i="5"/>
  <c r="O824" i="5" s="1"/>
  <c r="P823" i="5"/>
  <c r="O823" i="5"/>
  <c r="N823" i="5"/>
  <c r="M823" i="5"/>
  <c r="N822" i="5"/>
  <c r="P822" i="5" s="1"/>
  <c r="M822" i="5"/>
  <c r="O822" i="5" s="1"/>
  <c r="P821" i="5"/>
  <c r="N821" i="5"/>
  <c r="M821" i="5"/>
  <c r="O821" i="5" s="1"/>
  <c r="O820" i="5"/>
  <c r="N820" i="5"/>
  <c r="P820" i="5" s="1"/>
  <c r="M820" i="5"/>
  <c r="N819" i="5"/>
  <c r="P819" i="5" s="1"/>
  <c r="M819" i="5"/>
  <c r="O819" i="5" s="1"/>
  <c r="P818" i="5"/>
  <c r="O818" i="5"/>
  <c r="N818" i="5"/>
  <c r="M818" i="5"/>
  <c r="P817" i="5"/>
  <c r="O817" i="5"/>
  <c r="N817" i="5"/>
  <c r="M817" i="5"/>
  <c r="N816" i="5"/>
  <c r="P816" i="5" s="1"/>
  <c r="M816" i="5"/>
  <c r="O816" i="5" s="1"/>
  <c r="P815" i="5"/>
  <c r="O815" i="5"/>
  <c r="N815" i="5"/>
  <c r="M815" i="5"/>
  <c r="N814" i="5"/>
  <c r="P814" i="5" s="1"/>
  <c r="M814" i="5"/>
  <c r="O814" i="5" s="1"/>
  <c r="P813" i="5"/>
  <c r="N813" i="5"/>
  <c r="M813" i="5"/>
  <c r="O813" i="5" s="1"/>
  <c r="O812" i="5"/>
  <c r="N812" i="5"/>
  <c r="P812" i="5" s="1"/>
  <c r="M812" i="5"/>
  <c r="N811" i="5"/>
  <c r="P811" i="5" s="1"/>
  <c r="M811" i="5"/>
  <c r="O811" i="5" s="1"/>
  <c r="P810" i="5"/>
  <c r="O810" i="5"/>
  <c r="N810" i="5"/>
  <c r="M810" i="5"/>
  <c r="P809" i="5"/>
  <c r="O809" i="5"/>
  <c r="N809" i="5"/>
  <c r="M809" i="5"/>
  <c r="N808" i="5"/>
  <c r="P808" i="5" s="1"/>
  <c r="M808" i="5"/>
  <c r="O808" i="5" s="1"/>
  <c r="P807" i="5"/>
  <c r="O807" i="5"/>
  <c r="N807" i="5"/>
  <c r="M807" i="5"/>
  <c r="O806" i="5"/>
  <c r="N806" i="5"/>
  <c r="P806" i="5" s="1"/>
  <c r="M806" i="5"/>
  <c r="P805" i="5"/>
  <c r="N805" i="5"/>
  <c r="M805" i="5"/>
  <c r="O805" i="5" s="1"/>
  <c r="P804" i="5"/>
  <c r="O804" i="5"/>
  <c r="N804" i="5"/>
  <c r="M804" i="5"/>
  <c r="N803" i="5"/>
  <c r="P803" i="5" s="1"/>
  <c r="M803" i="5"/>
  <c r="O803" i="5" s="1"/>
  <c r="P802" i="5"/>
  <c r="O802" i="5"/>
  <c r="N802" i="5"/>
  <c r="M802" i="5"/>
  <c r="N801" i="5"/>
  <c r="P801" i="5" s="1"/>
  <c r="M801" i="5"/>
  <c r="O801" i="5" s="1"/>
  <c r="N800" i="5"/>
  <c r="P800" i="5" s="1"/>
  <c r="M800" i="5"/>
  <c r="O800" i="5" s="1"/>
  <c r="P799" i="5"/>
  <c r="O799" i="5"/>
  <c r="N799" i="5"/>
  <c r="M799" i="5"/>
  <c r="O798" i="5"/>
  <c r="N798" i="5"/>
  <c r="P798" i="5" s="1"/>
  <c r="M798" i="5"/>
  <c r="P797" i="5"/>
  <c r="N797" i="5"/>
  <c r="M797" i="5"/>
  <c r="O797" i="5" s="1"/>
  <c r="P796" i="5"/>
  <c r="O796" i="5"/>
  <c r="N796" i="5"/>
  <c r="M796" i="5"/>
  <c r="N795" i="5"/>
  <c r="P795" i="5" s="1"/>
  <c r="M795" i="5"/>
  <c r="O795" i="5" s="1"/>
  <c r="P794" i="5"/>
  <c r="O794" i="5"/>
  <c r="N794" i="5"/>
  <c r="M794" i="5"/>
  <c r="P793" i="5"/>
  <c r="N793" i="5"/>
  <c r="M793" i="5"/>
  <c r="O793" i="5" s="1"/>
  <c r="N792" i="5"/>
  <c r="P792" i="5" s="1"/>
  <c r="M792" i="5"/>
  <c r="O792" i="5" s="1"/>
  <c r="P791" i="5"/>
  <c r="O791" i="5"/>
  <c r="N791" i="5"/>
  <c r="M791" i="5"/>
  <c r="N790" i="5"/>
  <c r="P790" i="5" s="1"/>
  <c r="M790" i="5"/>
  <c r="O790" i="5" s="1"/>
  <c r="P789" i="5"/>
  <c r="N789" i="5"/>
  <c r="M789" i="5"/>
  <c r="O789" i="5" s="1"/>
  <c r="O788" i="5"/>
  <c r="N788" i="5"/>
  <c r="P788" i="5" s="1"/>
  <c r="M788" i="5"/>
  <c r="N787" i="5"/>
  <c r="P787" i="5" s="1"/>
  <c r="M787" i="5"/>
  <c r="O787" i="5" s="1"/>
  <c r="P786" i="5"/>
  <c r="O786" i="5"/>
  <c r="N786" i="5"/>
  <c r="M786" i="5"/>
  <c r="P785" i="5"/>
  <c r="O785" i="5"/>
  <c r="N785" i="5"/>
  <c r="M785" i="5"/>
  <c r="N784" i="5"/>
  <c r="P784" i="5" s="1"/>
  <c r="M784" i="5"/>
  <c r="O784" i="5" s="1"/>
  <c r="P783" i="5"/>
  <c r="O783" i="5"/>
  <c r="N783" i="5"/>
  <c r="M783" i="5"/>
  <c r="N782" i="5"/>
  <c r="P782" i="5" s="1"/>
  <c r="M782" i="5"/>
  <c r="O782" i="5" s="1"/>
  <c r="P781" i="5"/>
  <c r="N781" i="5"/>
  <c r="M781" i="5"/>
  <c r="O781" i="5" s="1"/>
  <c r="O780" i="5"/>
  <c r="N780" i="5"/>
  <c r="P780" i="5" s="1"/>
  <c r="M780" i="5"/>
  <c r="N779" i="5"/>
  <c r="P779" i="5" s="1"/>
  <c r="M779" i="5"/>
  <c r="O779" i="5" s="1"/>
  <c r="P778" i="5"/>
  <c r="O778" i="5"/>
  <c r="N778" i="5"/>
  <c r="M778" i="5"/>
  <c r="O777" i="5"/>
  <c r="N777" i="5"/>
  <c r="P777" i="5" s="1"/>
  <c r="M777" i="5"/>
  <c r="N776" i="5"/>
  <c r="P776" i="5" s="1"/>
  <c r="M776" i="5"/>
  <c r="O776" i="5" s="1"/>
  <c r="P775" i="5"/>
  <c r="O775" i="5"/>
  <c r="N775" i="5"/>
  <c r="M775" i="5"/>
  <c r="O774" i="5"/>
  <c r="N774" i="5"/>
  <c r="P774" i="5" s="1"/>
  <c r="M774" i="5"/>
  <c r="P773" i="5"/>
  <c r="N773" i="5"/>
  <c r="M773" i="5"/>
  <c r="O773" i="5" s="1"/>
  <c r="P772" i="5"/>
  <c r="O772" i="5"/>
  <c r="N772" i="5"/>
  <c r="M772" i="5"/>
  <c r="N771" i="5"/>
  <c r="P771" i="5" s="1"/>
  <c r="M771" i="5"/>
  <c r="O771" i="5" s="1"/>
  <c r="P770" i="5"/>
  <c r="O770" i="5"/>
  <c r="N770" i="5"/>
  <c r="M770" i="5"/>
  <c r="N769" i="5"/>
  <c r="P769" i="5" s="1"/>
  <c r="M769" i="5"/>
  <c r="O769" i="5" s="1"/>
  <c r="N768" i="5"/>
  <c r="P768" i="5" s="1"/>
  <c r="M768" i="5"/>
  <c r="O768" i="5" s="1"/>
  <c r="P767" i="5"/>
  <c r="O767" i="5"/>
  <c r="N767" i="5"/>
  <c r="M767" i="5"/>
  <c r="O766" i="5"/>
  <c r="N766" i="5"/>
  <c r="P766" i="5" s="1"/>
  <c r="M766" i="5"/>
  <c r="P765" i="5"/>
  <c r="N765" i="5"/>
  <c r="M765" i="5"/>
  <c r="O765" i="5" s="1"/>
  <c r="P764" i="5"/>
  <c r="O764" i="5"/>
  <c r="N764" i="5"/>
  <c r="M764" i="5"/>
  <c r="N763" i="5"/>
  <c r="P763" i="5" s="1"/>
  <c r="M763" i="5"/>
  <c r="O763" i="5" s="1"/>
  <c r="P762" i="5"/>
  <c r="O762" i="5"/>
  <c r="N762" i="5"/>
  <c r="M762" i="5"/>
  <c r="P761" i="5"/>
  <c r="N761" i="5"/>
  <c r="M761" i="5"/>
  <c r="O761" i="5" s="1"/>
  <c r="N760" i="5"/>
  <c r="P760" i="5" s="1"/>
  <c r="M760" i="5"/>
  <c r="O760" i="5" s="1"/>
  <c r="P759" i="5"/>
  <c r="O759" i="5"/>
  <c r="N759" i="5"/>
  <c r="M759" i="5"/>
  <c r="N758" i="5"/>
  <c r="P758" i="5" s="1"/>
  <c r="M758" i="5"/>
  <c r="O758" i="5" s="1"/>
  <c r="P757" i="5"/>
  <c r="N757" i="5"/>
  <c r="M757" i="5"/>
  <c r="O757" i="5" s="1"/>
  <c r="O756" i="5"/>
  <c r="N756" i="5"/>
  <c r="P756" i="5" s="1"/>
  <c r="M756" i="5"/>
  <c r="N755" i="5"/>
  <c r="P755" i="5" s="1"/>
  <c r="M755" i="5"/>
  <c r="O755" i="5" s="1"/>
  <c r="P754" i="5"/>
  <c r="O754" i="5"/>
  <c r="N754" i="5"/>
  <c r="M754" i="5"/>
  <c r="P753" i="5"/>
  <c r="O753" i="5"/>
  <c r="N753" i="5"/>
  <c r="M753" i="5"/>
  <c r="N752" i="5"/>
  <c r="P752" i="5" s="1"/>
  <c r="M752" i="5"/>
  <c r="O752" i="5" s="1"/>
  <c r="P751" i="5"/>
  <c r="O751" i="5"/>
  <c r="N751" i="5"/>
  <c r="M751" i="5"/>
  <c r="N750" i="5"/>
  <c r="P750" i="5" s="1"/>
  <c r="M750" i="5"/>
  <c r="O750" i="5" s="1"/>
  <c r="P749" i="5"/>
  <c r="N749" i="5"/>
  <c r="M749" i="5"/>
  <c r="O749" i="5" s="1"/>
  <c r="O748" i="5"/>
  <c r="N748" i="5"/>
  <c r="P748" i="5" s="1"/>
  <c r="M748" i="5"/>
  <c r="N747" i="5"/>
  <c r="P747" i="5" s="1"/>
  <c r="M747" i="5"/>
  <c r="O747" i="5" s="1"/>
  <c r="P746" i="5"/>
  <c r="O746" i="5"/>
  <c r="N746" i="5"/>
  <c r="M746" i="5"/>
  <c r="O745" i="5"/>
  <c r="N745" i="5"/>
  <c r="P745" i="5" s="1"/>
  <c r="M745" i="5"/>
  <c r="N744" i="5"/>
  <c r="P744" i="5" s="1"/>
  <c r="M744" i="5"/>
  <c r="O744" i="5" s="1"/>
  <c r="P743" i="5"/>
  <c r="O743" i="5"/>
  <c r="N743" i="5"/>
  <c r="M743" i="5"/>
  <c r="O742" i="5"/>
  <c r="N742" i="5"/>
  <c r="P742" i="5" s="1"/>
  <c r="M742" i="5"/>
  <c r="P741" i="5"/>
  <c r="N741" i="5"/>
  <c r="M741" i="5"/>
  <c r="O741" i="5" s="1"/>
  <c r="P740" i="5"/>
  <c r="O740" i="5"/>
  <c r="N740" i="5"/>
  <c r="M740" i="5"/>
  <c r="N739" i="5"/>
  <c r="P739" i="5" s="1"/>
  <c r="M739" i="5"/>
  <c r="O739" i="5" s="1"/>
  <c r="P738" i="5"/>
  <c r="O738" i="5"/>
  <c r="N738" i="5"/>
  <c r="M738" i="5"/>
  <c r="N737" i="5"/>
  <c r="P737" i="5" s="1"/>
  <c r="M737" i="5"/>
  <c r="O737" i="5" s="1"/>
  <c r="N736" i="5"/>
  <c r="P736" i="5" s="1"/>
  <c r="M736" i="5"/>
  <c r="O736" i="5" s="1"/>
  <c r="P735" i="5"/>
  <c r="O735" i="5"/>
  <c r="N735" i="5"/>
  <c r="M735" i="5"/>
  <c r="O734" i="5"/>
  <c r="N734" i="5"/>
  <c r="P734" i="5" s="1"/>
  <c r="M734" i="5"/>
  <c r="P733" i="5"/>
  <c r="N733" i="5"/>
  <c r="M733" i="5"/>
  <c r="O733" i="5" s="1"/>
  <c r="P732" i="5"/>
  <c r="O732" i="5"/>
  <c r="N732" i="5"/>
  <c r="M732" i="5"/>
  <c r="N731" i="5"/>
  <c r="P731" i="5" s="1"/>
  <c r="M731" i="5"/>
  <c r="O731" i="5" s="1"/>
  <c r="P730" i="5"/>
  <c r="O730" i="5"/>
  <c r="N730" i="5"/>
  <c r="M730" i="5"/>
  <c r="P729" i="5"/>
  <c r="N729" i="5"/>
  <c r="M729" i="5"/>
  <c r="O729" i="5" s="1"/>
  <c r="N728" i="5"/>
  <c r="P728" i="5" s="1"/>
  <c r="M728" i="5"/>
  <c r="O728" i="5" s="1"/>
  <c r="P727" i="5"/>
  <c r="O727" i="5"/>
  <c r="N727" i="5"/>
  <c r="M727" i="5"/>
  <c r="N726" i="5"/>
  <c r="P726" i="5" s="1"/>
  <c r="M726" i="5"/>
  <c r="O726" i="5" s="1"/>
  <c r="P725" i="5"/>
  <c r="N725" i="5"/>
  <c r="M725" i="5"/>
  <c r="O725" i="5" s="1"/>
  <c r="O724" i="5"/>
  <c r="N724" i="5"/>
  <c r="P724" i="5" s="1"/>
  <c r="M724" i="5"/>
  <c r="N723" i="5"/>
  <c r="P723" i="5" s="1"/>
  <c r="M723" i="5"/>
  <c r="O723" i="5" s="1"/>
  <c r="P722" i="5"/>
  <c r="O722" i="5"/>
  <c r="N722" i="5"/>
  <c r="M722" i="5"/>
  <c r="P721" i="5"/>
  <c r="O721" i="5"/>
  <c r="N721" i="5"/>
  <c r="M721" i="5"/>
  <c r="N720" i="5"/>
  <c r="P720" i="5" s="1"/>
  <c r="M720" i="5"/>
  <c r="O720" i="5" s="1"/>
  <c r="P719" i="5"/>
  <c r="O719" i="5"/>
  <c r="N719" i="5"/>
  <c r="M719" i="5"/>
  <c r="N718" i="5"/>
  <c r="P718" i="5" s="1"/>
  <c r="M718" i="5"/>
  <c r="O718" i="5" s="1"/>
  <c r="P717" i="5"/>
  <c r="N717" i="5"/>
  <c r="M717" i="5"/>
  <c r="O717" i="5" s="1"/>
  <c r="O716" i="5"/>
  <c r="N716" i="5"/>
  <c r="P716" i="5" s="1"/>
  <c r="M716" i="5"/>
  <c r="N715" i="5"/>
  <c r="P715" i="5" s="1"/>
  <c r="M715" i="5"/>
  <c r="O715" i="5" s="1"/>
  <c r="P714" i="5"/>
  <c r="O714" i="5"/>
  <c r="N714" i="5"/>
  <c r="M714" i="5"/>
  <c r="O713" i="5"/>
  <c r="N713" i="5"/>
  <c r="P713" i="5" s="1"/>
  <c r="M713" i="5"/>
  <c r="N712" i="5"/>
  <c r="P712" i="5" s="1"/>
  <c r="M712" i="5"/>
  <c r="O712" i="5" s="1"/>
  <c r="P711" i="5"/>
  <c r="O711" i="5"/>
  <c r="N711" i="5"/>
  <c r="M711" i="5"/>
  <c r="O710" i="5"/>
  <c r="N710" i="5"/>
  <c r="P710" i="5" s="1"/>
  <c r="M710" i="5"/>
  <c r="P709" i="5"/>
  <c r="N709" i="5"/>
  <c r="M709" i="5"/>
  <c r="O709" i="5" s="1"/>
  <c r="P708" i="5"/>
  <c r="O708" i="5"/>
  <c r="N708" i="5"/>
  <c r="M708" i="5"/>
  <c r="N707" i="5"/>
  <c r="P707" i="5" s="1"/>
  <c r="M707" i="5"/>
  <c r="O707" i="5" s="1"/>
  <c r="P706" i="5"/>
  <c r="O706" i="5"/>
  <c r="N706" i="5"/>
  <c r="M706" i="5"/>
  <c r="N705" i="5"/>
  <c r="P705" i="5" s="1"/>
  <c r="M705" i="5"/>
  <c r="O705" i="5" s="1"/>
  <c r="N704" i="5"/>
  <c r="P704" i="5" s="1"/>
  <c r="M704" i="5"/>
  <c r="O704" i="5" s="1"/>
  <c r="P703" i="5"/>
  <c r="O703" i="5"/>
  <c r="N703" i="5"/>
  <c r="M703" i="5"/>
  <c r="O702" i="5"/>
  <c r="N702" i="5"/>
  <c r="P702" i="5" s="1"/>
  <c r="M702" i="5"/>
  <c r="P701" i="5"/>
  <c r="N701" i="5"/>
  <c r="M701" i="5"/>
  <c r="O701" i="5" s="1"/>
  <c r="P700" i="5"/>
  <c r="O700" i="5"/>
  <c r="N700" i="5"/>
  <c r="M700" i="5"/>
  <c r="N699" i="5"/>
  <c r="P699" i="5" s="1"/>
  <c r="M699" i="5"/>
  <c r="O699" i="5" s="1"/>
  <c r="P698" i="5"/>
  <c r="O698" i="5"/>
  <c r="N698" i="5"/>
  <c r="M698" i="5"/>
  <c r="P697" i="5"/>
  <c r="N697" i="5"/>
  <c r="M697" i="5"/>
  <c r="O697" i="5" s="1"/>
  <c r="N696" i="5"/>
  <c r="P696" i="5" s="1"/>
  <c r="M696" i="5"/>
  <c r="O696" i="5" s="1"/>
  <c r="P695" i="5"/>
  <c r="O695" i="5"/>
  <c r="N695" i="5"/>
  <c r="M695" i="5"/>
  <c r="N694" i="5"/>
  <c r="P694" i="5" s="1"/>
  <c r="M694" i="5"/>
  <c r="O694" i="5" s="1"/>
  <c r="P693" i="5"/>
  <c r="N693" i="5"/>
  <c r="M693" i="5"/>
  <c r="O693" i="5" s="1"/>
  <c r="O692" i="5"/>
  <c r="N692" i="5"/>
  <c r="P692" i="5" s="1"/>
  <c r="M692" i="5"/>
  <c r="N691" i="5"/>
  <c r="P691" i="5" s="1"/>
  <c r="M691" i="5"/>
  <c r="O691" i="5" s="1"/>
  <c r="P690" i="5"/>
  <c r="O690" i="5"/>
  <c r="N690" i="5"/>
  <c r="M690" i="5"/>
  <c r="O689" i="5"/>
  <c r="N689" i="5"/>
  <c r="P689" i="5" s="1"/>
  <c r="M689" i="5"/>
  <c r="N688" i="5"/>
  <c r="P688" i="5" s="1"/>
  <c r="M688" i="5"/>
  <c r="O688" i="5" s="1"/>
  <c r="P687" i="5"/>
  <c r="O687" i="5"/>
  <c r="N687" i="5"/>
  <c r="M687" i="5"/>
  <c r="N686" i="5"/>
  <c r="P686" i="5" s="1"/>
  <c r="M686" i="5"/>
  <c r="O686" i="5" s="1"/>
  <c r="P685" i="5"/>
  <c r="N685" i="5"/>
  <c r="M685" i="5"/>
  <c r="O685" i="5" s="1"/>
  <c r="O684" i="5"/>
  <c r="N684" i="5"/>
  <c r="P684" i="5" s="1"/>
  <c r="M684" i="5"/>
  <c r="N683" i="5"/>
  <c r="P683" i="5" s="1"/>
  <c r="M683" i="5"/>
  <c r="O683" i="5" s="1"/>
  <c r="P682" i="5"/>
  <c r="O682" i="5"/>
  <c r="N682" i="5"/>
  <c r="M682" i="5"/>
  <c r="O681" i="5"/>
  <c r="N681" i="5"/>
  <c r="P681" i="5" s="1"/>
  <c r="M681" i="5"/>
  <c r="N680" i="5"/>
  <c r="P680" i="5" s="1"/>
  <c r="M680" i="5"/>
  <c r="O680" i="5" s="1"/>
  <c r="P679" i="5"/>
  <c r="O679" i="5"/>
  <c r="N679" i="5"/>
  <c r="M679" i="5"/>
  <c r="O678" i="5"/>
  <c r="N678" i="5"/>
  <c r="P678" i="5" s="1"/>
  <c r="M678" i="5"/>
  <c r="P677" i="5"/>
  <c r="N677" i="5"/>
  <c r="M677" i="5"/>
  <c r="O677" i="5" s="1"/>
  <c r="P676" i="5"/>
  <c r="O676" i="5"/>
  <c r="N676" i="5"/>
  <c r="M676" i="5"/>
  <c r="N675" i="5"/>
  <c r="P675" i="5" s="1"/>
  <c r="M675" i="5"/>
  <c r="O675" i="5" s="1"/>
  <c r="P674" i="5"/>
  <c r="O674" i="5"/>
  <c r="N674" i="5"/>
  <c r="M674" i="5"/>
  <c r="N673" i="5"/>
  <c r="P673" i="5" s="1"/>
  <c r="M673" i="5"/>
  <c r="O673" i="5" s="1"/>
  <c r="N672" i="5"/>
  <c r="P672" i="5" s="1"/>
  <c r="M672" i="5"/>
  <c r="O672" i="5" s="1"/>
  <c r="P671" i="5"/>
  <c r="O671" i="5"/>
  <c r="N671" i="5"/>
  <c r="M671" i="5"/>
  <c r="O670" i="5"/>
  <c r="N670" i="5"/>
  <c r="P670" i="5" s="1"/>
  <c r="M670" i="5"/>
  <c r="P669" i="5"/>
  <c r="N669" i="5"/>
  <c r="M669" i="5"/>
  <c r="O669" i="5" s="1"/>
  <c r="P668" i="5"/>
  <c r="O668" i="5"/>
  <c r="N668" i="5"/>
  <c r="M668" i="5"/>
  <c r="N667" i="5"/>
  <c r="P667" i="5" s="1"/>
  <c r="M667" i="5"/>
  <c r="O667" i="5" s="1"/>
  <c r="P666" i="5"/>
  <c r="O666" i="5"/>
  <c r="N666" i="5"/>
  <c r="M666" i="5"/>
  <c r="P665" i="5"/>
  <c r="N665" i="5"/>
  <c r="M665" i="5"/>
  <c r="O665" i="5" s="1"/>
  <c r="N664" i="5"/>
  <c r="P664" i="5" s="1"/>
  <c r="M664" i="5"/>
  <c r="O664" i="5" s="1"/>
  <c r="P663" i="5"/>
  <c r="O663" i="5"/>
  <c r="N663" i="5"/>
  <c r="M663" i="5"/>
  <c r="N662" i="5"/>
  <c r="P662" i="5" s="1"/>
  <c r="M662" i="5"/>
  <c r="O662" i="5" s="1"/>
  <c r="P661" i="5"/>
  <c r="N661" i="5"/>
  <c r="M661" i="5"/>
  <c r="O661" i="5" s="1"/>
  <c r="O660" i="5"/>
  <c r="N660" i="5"/>
  <c r="P660" i="5" s="1"/>
  <c r="M660" i="5"/>
  <c r="N659" i="5"/>
  <c r="P659" i="5" s="1"/>
  <c r="M659" i="5"/>
  <c r="O659" i="5" s="1"/>
  <c r="P658" i="5"/>
  <c r="O658" i="5"/>
  <c r="N658" i="5"/>
  <c r="M658" i="5"/>
  <c r="O657" i="5"/>
  <c r="N657" i="5"/>
  <c r="P657" i="5" s="1"/>
  <c r="M657" i="5"/>
  <c r="N656" i="5"/>
  <c r="P656" i="5" s="1"/>
  <c r="M656" i="5"/>
  <c r="O656" i="5" s="1"/>
  <c r="P655" i="5"/>
  <c r="O655" i="5"/>
  <c r="N655" i="5"/>
  <c r="M655" i="5"/>
  <c r="N654" i="5"/>
  <c r="P654" i="5" s="1"/>
  <c r="M654" i="5"/>
  <c r="O654" i="5" s="1"/>
  <c r="P653" i="5"/>
  <c r="N653" i="5"/>
  <c r="M653" i="5"/>
  <c r="O653" i="5" s="1"/>
  <c r="O652" i="5"/>
  <c r="N652" i="5"/>
  <c r="P652" i="5" s="1"/>
  <c r="M652" i="5"/>
  <c r="N651" i="5"/>
  <c r="P651" i="5" s="1"/>
  <c r="M651" i="5"/>
  <c r="O651" i="5" s="1"/>
  <c r="P650" i="5"/>
  <c r="O650" i="5"/>
  <c r="N650" i="5"/>
  <c r="M650" i="5"/>
  <c r="O649" i="5"/>
  <c r="N649" i="5"/>
  <c r="P649" i="5" s="1"/>
  <c r="M649" i="5"/>
  <c r="N648" i="5"/>
  <c r="P648" i="5" s="1"/>
  <c r="M648" i="5"/>
  <c r="O648" i="5" s="1"/>
  <c r="P647" i="5"/>
  <c r="O647" i="5"/>
  <c r="N647" i="5"/>
  <c r="M647" i="5"/>
  <c r="O646" i="5"/>
  <c r="N646" i="5"/>
  <c r="P646" i="5" s="1"/>
  <c r="M646" i="5"/>
  <c r="P645" i="5"/>
  <c r="N645" i="5"/>
  <c r="M645" i="5"/>
  <c r="O645" i="5" s="1"/>
  <c r="P644" i="5"/>
  <c r="O644" i="5"/>
  <c r="N644" i="5"/>
  <c r="M644" i="5"/>
  <c r="N643" i="5"/>
  <c r="P643" i="5" s="1"/>
  <c r="M643" i="5"/>
  <c r="O643" i="5" s="1"/>
  <c r="P642" i="5"/>
  <c r="O642" i="5"/>
  <c r="N642" i="5"/>
  <c r="M642" i="5"/>
  <c r="N641" i="5"/>
  <c r="P641" i="5" s="1"/>
  <c r="M641" i="5"/>
  <c r="O641" i="5" s="1"/>
  <c r="N640" i="5"/>
  <c r="P640" i="5" s="1"/>
  <c r="M640" i="5"/>
  <c r="O640" i="5" s="1"/>
  <c r="P639" i="5"/>
  <c r="O639" i="5"/>
  <c r="N639" i="5"/>
  <c r="M639" i="5"/>
  <c r="O638" i="5"/>
  <c r="N638" i="5"/>
  <c r="P638" i="5" s="1"/>
  <c r="M638" i="5"/>
  <c r="P637" i="5"/>
  <c r="N637" i="5"/>
  <c r="M637" i="5"/>
  <c r="O637" i="5" s="1"/>
  <c r="P636" i="5"/>
  <c r="O636" i="5"/>
  <c r="N636" i="5"/>
  <c r="M636" i="5"/>
  <c r="N635" i="5"/>
  <c r="P635" i="5" s="1"/>
  <c r="M635" i="5"/>
  <c r="O635" i="5" s="1"/>
  <c r="P634" i="5"/>
  <c r="O634" i="5"/>
  <c r="N634" i="5"/>
  <c r="M634" i="5"/>
  <c r="P633" i="5"/>
  <c r="N633" i="5"/>
  <c r="M633" i="5"/>
  <c r="O633" i="5" s="1"/>
  <c r="N632" i="5"/>
  <c r="P632" i="5" s="1"/>
  <c r="M632" i="5"/>
  <c r="O632" i="5" s="1"/>
  <c r="O631" i="5"/>
  <c r="N631" i="5"/>
  <c r="P631" i="5" s="1"/>
  <c r="M631" i="5"/>
  <c r="N630" i="5"/>
  <c r="P630" i="5" s="1"/>
  <c r="M630" i="5"/>
  <c r="O630" i="5" s="1"/>
  <c r="P629" i="5"/>
  <c r="N629" i="5"/>
  <c r="M629" i="5"/>
  <c r="O629" i="5" s="1"/>
  <c r="O628" i="5"/>
  <c r="N628" i="5"/>
  <c r="P628" i="5" s="1"/>
  <c r="M628" i="5"/>
  <c r="N627" i="5"/>
  <c r="P627" i="5" s="1"/>
  <c r="M627" i="5"/>
  <c r="O627" i="5" s="1"/>
  <c r="P626" i="5"/>
  <c r="O626" i="5"/>
  <c r="N626" i="5"/>
  <c r="M626" i="5"/>
  <c r="N625" i="5"/>
  <c r="P625" i="5" s="1"/>
  <c r="M625" i="5"/>
  <c r="O625" i="5" s="1"/>
  <c r="N624" i="5"/>
  <c r="P624" i="5" s="1"/>
  <c r="M624" i="5"/>
  <c r="O624" i="5" s="1"/>
  <c r="O623" i="5"/>
  <c r="N623" i="5"/>
  <c r="P623" i="5" s="1"/>
  <c r="M623" i="5"/>
  <c r="N622" i="5"/>
  <c r="P622" i="5" s="1"/>
  <c r="M622" i="5"/>
  <c r="O622" i="5" s="1"/>
  <c r="P621" i="5"/>
  <c r="N621" i="5"/>
  <c r="M621" i="5"/>
  <c r="O621" i="5" s="1"/>
  <c r="N620" i="5"/>
  <c r="P620" i="5" s="1"/>
  <c r="M620" i="5"/>
  <c r="O620" i="5" s="1"/>
  <c r="N619" i="5"/>
  <c r="P619" i="5" s="1"/>
  <c r="M619" i="5"/>
  <c r="O619" i="5" s="1"/>
  <c r="P618" i="5"/>
  <c r="O618" i="5"/>
  <c r="N618" i="5"/>
  <c r="M618" i="5"/>
  <c r="P617" i="5"/>
  <c r="N617" i="5"/>
  <c r="M617" i="5"/>
  <c r="O617" i="5" s="1"/>
  <c r="N616" i="5"/>
  <c r="P616" i="5" s="1"/>
  <c r="M616" i="5"/>
  <c r="O616" i="5" s="1"/>
  <c r="P615" i="5"/>
  <c r="O615" i="5"/>
  <c r="N615" i="5"/>
  <c r="M615" i="5"/>
  <c r="N614" i="5"/>
  <c r="P614" i="5" s="1"/>
  <c r="M614" i="5"/>
  <c r="O614" i="5" s="1"/>
  <c r="P613" i="5"/>
  <c r="N613" i="5"/>
  <c r="M613" i="5"/>
  <c r="O613" i="5" s="1"/>
  <c r="P612" i="5"/>
  <c r="N612" i="5"/>
  <c r="M612" i="5"/>
  <c r="O612" i="5" s="1"/>
  <c r="N611" i="5"/>
  <c r="P611" i="5" s="1"/>
  <c r="M611" i="5"/>
  <c r="O611" i="5" s="1"/>
  <c r="P610" i="5"/>
  <c r="O610" i="5"/>
  <c r="N610" i="5"/>
  <c r="M610" i="5"/>
  <c r="P609" i="5"/>
  <c r="O609" i="5"/>
  <c r="N609" i="5"/>
  <c r="M609" i="5"/>
  <c r="N608" i="5"/>
  <c r="P608" i="5" s="1"/>
  <c r="M608" i="5"/>
  <c r="O608" i="5" s="1"/>
  <c r="P607" i="5"/>
  <c r="O607" i="5"/>
  <c r="N607" i="5"/>
  <c r="M607" i="5"/>
  <c r="O606" i="5"/>
  <c r="N606" i="5"/>
  <c r="P606" i="5" s="1"/>
  <c r="M606" i="5"/>
  <c r="P605" i="5"/>
  <c r="N605" i="5"/>
  <c r="M605" i="5"/>
  <c r="O605" i="5" s="1"/>
  <c r="P604" i="5"/>
  <c r="O604" i="5"/>
  <c r="N604" i="5"/>
  <c r="M604" i="5"/>
  <c r="N603" i="5"/>
  <c r="P603" i="5" s="1"/>
  <c r="M603" i="5"/>
  <c r="O603" i="5" s="1"/>
  <c r="P602" i="5"/>
  <c r="O602" i="5"/>
  <c r="N602" i="5"/>
  <c r="M602" i="5"/>
  <c r="P601" i="5"/>
  <c r="O601" i="5"/>
  <c r="N601" i="5"/>
  <c r="M601" i="5"/>
  <c r="N600" i="5"/>
  <c r="P600" i="5" s="1"/>
  <c r="M600" i="5"/>
  <c r="O600" i="5" s="1"/>
  <c r="P599" i="5"/>
  <c r="O599" i="5"/>
  <c r="N599" i="5"/>
  <c r="M599" i="5"/>
  <c r="N598" i="5"/>
  <c r="P598" i="5" s="1"/>
  <c r="M598" i="5"/>
  <c r="O598" i="5" s="1"/>
  <c r="P597" i="5"/>
  <c r="N597" i="5"/>
  <c r="M597" i="5"/>
  <c r="O597" i="5" s="1"/>
  <c r="O596" i="5"/>
  <c r="N596" i="5"/>
  <c r="P596" i="5" s="1"/>
  <c r="M596" i="5"/>
  <c r="N595" i="5"/>
  <c r="P595" i="5" s="1"/>
  <c r="M595" i="5"/>
  <c r="O595" i="5" s="1"/>
  <c r="P594" i="5"/>
  <c r="O594" i="5"/>
  <c r="N594" i="5"/>
  <c r="M594" i="5"/>
  <c r="O593" i="5"/>
  <c r="N593" i="5"/>
  <c r="P593" i="5" s="1"/>
  <c r="M593" i="5"/>
  <c r="N592" i="5"/>
  <c r="P592" i="5" s="1"/>
  <c r="M592" i="5"/>
  <c r="O592" i="5" s="1"/>
  <c r="O591" i="5"/>
  <c r="N591" i="5"/>
  <c r="P591" i="5" s="1"/>
  <c r="M591" i="5"/>
  <c r="N590" i="5"/>
  <c r="P590" i="5" s="1"/>
  <c r="M590" i="5"/>
  <c r="O590" i="5" s="1"/>
  <c r="P589" i="5"/>
  <c r="N589" i="5"/>
  <c r="M589" i="5"/>
  <c r="O589" i="5" s="1"/>
  <c r="N588" i="5"/>
  <c r="P588" i="5" s="1"/>
  <c r="M588" i="5"/>
  <c r="O588" i="5" s="1"/>
  <c r="N587" i="5"/>
  <c r="P587" i="5" s="1"/>
  <c r="M587" i="5"/>
  <c r="O587" i="5" s="1"/>
  <c r="P586" i="5"/>
  <c r="O586" i="5"/>
  <c r="N586" i="5"/>
  <c r="M586" i="5"/>
  <c r="P585" i="5"/>
  <c r="N585" i="5"/>
  <c r="M585" i="5"/>
  <c r="O585" i="5" s="1"/>
  <c r="N584" i="5"/>
  <c r="P584" i="5" s="1"/>
  <c r="M584" i="5"/>
  <c r="O584" i="5" s="1"/>
  <c r="P583" i="5"/>
  <c r="O583" i="5"/>
  <c r="N583" i="5"/>
  <c r="M583" i="5"/>
  <c r="O582" i="5"/>
  <c r="N582" i="5"/>
  <c r="P582" i="5" s="1"/>
  <c r="M582" i="5"/>
  <c r="P581" i="5"/>
  <c r="N581" i="5"/>
  <c r="M581" i="5"/>
  <c r="O581" i="5" s="1"/>
  <c r="P580" i="5"/>
  <c r="N580" i="5"/>
  <c r="M580" i="5"/>
  <c r="O580" i="5" s="1"/>
  <c r="N579" i="5"/>
  <c r="P579" i="5" s="1"/>
  <c r="M579" i="5"/>
  <c r="O579" i="5" s="1"/>
  <c r="P578" i="5"/>
  <c r="O578" i="5"/>
  <c r="N578" i="5"/>
  <c r="M578" i="5"/>
  <c r="P577" i="5"/>
  <c r="O577" i="5"/>
  <c r="N577" i="5"/>
  <c r="M577" i="5"/>
  <c r="N576" i="5"/>
  <c r="P576" i="5" s="1"/>
  <c r="M576" i="5"/>
  <c r="O576" i="5" s="1"/>
  <c r="P575" i="5"/>
  <c r="O575" i="5"/>
  <c r="N575" i="5"/>
  <c r="M575" i="5"/>
  <c r="O574" i="5"/>
  <c r="N574" i="5"/>
  <c r="P574" i="5" s="1"/>
  <c r="M574" i="5"/>
  <c r="P573" i="5"/>
  <c r="N573" i="5"/>
  <c r="M573" i="5"/>
  <c r="O573" i="5" s="1"/>
  <c r="P572" i="5"/>
  <c r="O572" i="5"/>
  <c r="N572" i="5"/>
  <c r="M572" i="5"/>
  <c r="N571" i="5"/>
  <c r="P571" i="5" s="1"/>
  <c r="M571" i="5"/>
  <c r="O571" i="5" s="1"/>
  <c r="P570" i="5"/>
  <c r="O570" i="5"/>
  <c r="N570" i="5"/>
  <c r="M570" i="5"/>
  <c r="O569" i="5"/>
  <c r="N569" i="5"/>
  <c r="P569" i="5" s="1"/>
  <c r="M569" i="5"/>
  <c r="O568" i="5"/>
  <c r="N568" i="5"/>
  <c r="P568" i="5" s="1"/>
  <c r="M568" i="5"/>
  <c r="P567" i="5"/>
  <c r="O567" i="5"/>
  <c r="N567" i="5"/>
  <c r="M567" i="5"/>
  <c r="O566" i="5"/>
  <c r="N566" i="5"/>
  <c r="P566" i="5" s="1"/>
  <c r="M566" i="5"/>
  <c r="P565" i="5"/>
  <c r="N565" i="5"/>
  <c r="M565" i="5"/>
  <c r="O565" i="5" s="1"/>
  <c r="P564" i="5"/>
  <c r="N564" i="5"/>
  <c r="M564" i="5"/>
  <c r="O564" i="5" s="1"/>
  <c r="O563" i="5"/>
  <c r="N563" i="5"/>
  <c r="P563" i="5" s="1"/>
  <c r="M563" i="5"/>
  <c r="O562" i="5"/>
  <c r="N562" i="5"/>
  <c r="P562" i="5" s="1"/>
  <c r="M562" i="5"/>
  <c r="P561" i="5"/>
  <c r="O561" i="5"/>
  <c r="N561" i="5"/>
  <c r="M561" i="5"/>
  <c r="P560" i="5"/>
  <c r="N560" i="5"/>
  <c r="M560" i="5"/>
  <c r="O560" i="5" s="1"/>
  <c r="N559" i="5"/>
  <c r="P559" i="5" s="1"/>
  <c r="M559" i="5"/>
  <c r="O559" i="5" s="1"/>
  <c r="P558" i="5"/>
  <c r="O558" i="5"/>
  <c r="N558" i="5"/>
  <c r="M558" i="5"/>
  <c r="P557" i="5"/>
  <c r="N557" i="5"/>
  <c r="M557" i="5"/>
  <c r="O557" i="5" s="1"/>
  <c r="P556" i="5"/>
  <c r="N556" i="5"/>
  <c r="M556" i="5"/>
  <c r="O556" i="5" s="1"/>
  <c r="N555" i="5"/>
  <c r="P555" i="5" s="1"/>
  <c r="M555" i="5"/>
  <c r="O555" i="5" s="1"/>
  <c r="O554" i="5"/>
  <c r="N554" i="5"/>
  <c r="P554" i="5" s="1"/>
  <c r="M554" i="5"/>
  <c r="P553" i="5"/>
  <c r="O553" i="5"/>
  <c r="N553" i="5"/>
  <c r="M553" i="5"/>
  <c r="N552" i="5"/>
  <c r="P552" i="5" s="1"/>
  <c r="M552" i="5"/>
  <c r="O552" i="5" s="1"/>
  <c r="N551" i="5"/>
  <c r="P551" i="5" s="1"/>
  <c r="M551" i="5"/>
  <c r="O551" i="5" s="1"/>
  <c r="P550" i="5"/>
  <c r="O550" i="5"/>
  <c r="N550" i="5"/>
  <c r="M550" i="5"/>
  <c r="P549" i="5"/>
  <c r="N549" i="5"/>
  <c r="M549" i="5"/>
  <c r="O549" i="5" s="1"/>
  <c r="P548" i="5"/>
  <c r="N548" i="5"/>
  <c r="M548" i="5"/>
  <c r="O548" i="5" s="1"/>
  <c r="O547" i="5"/>
  <c r="N547" i="5"/>
  <c r="P547" i="5" s="1"/>
  <c r="M547" i="5"/>
  <c r="O546" i="5"/>
  <c r="N546" i="5"/>
  <c r="P546" i="5" s="1"/>
  <c r="M546" i="5"/>
  <c r="P545" i="5"/>
  <c r="O545" i="5"/>
  <c r="N545" i="5"/>
  <c r="M545" i="5"/>
  <c r="P544" i="5"/>
  <c r="N544" i="5"/>
  <c r="M544" i="5"/>
  <c r="O544" i="5" s="1"/>
  <c r="N543" i="5"/>
  <c r="P543" i="5" s="1"/>
  <c r="M543" i="5"/>
  <c r="O543" i="5" s="1"/>
  <c r="O542" i="5"/>
  <c r="N542" i="5"/>
  <c r="P542" i="5" s="1"/>
  <c r="M542" i="5"/>
  <c r="P541" i="5"/>
  <c r="O541" i="5"/>
  <c r="N541" i="5"/>
  <c r="M541" i="5"/>
  <c r="P540" i="5"/>
  <c r="N540" i="5"/>
  <c r="M540" i="5"/>
  <c r="O540" i="5" s="1"/>
  <c r="P539" i="5"/>
  <c r="O539" i="5"/>
  <c r="N539" i="5"/>
  <c r="M539" i="5"/>
  <c r="N538" i="5"/>
  <c r="P538" i="5" s="1"/>
  <c r="M538" i="5"/>
  <c r="O538" i="5" s="1"/>
  <c r="P537" i="5"/>
  <c r="O537" i="5"/>
  <c r="N537" i="5"/>
  <c r="M537" i="5"/>
  <c r="O536" i="5"/>
  <c r="N536" i="5"/>
  <c r="P536" i="5" s="1"/>
  <c r="M536" i="5"/>
  <c r="N535" i="5"/>
  <c r="P535" i="5" s="1"/>
  <c r="M535" i="5"/>
  <c r="O535" i="5" s="1"/>
  <c r="O534" i="5"/>
  <c r="N534" i="5"/>
  <c r="P534" i="5" s="1"/>
  <c r="M534" i="5"/>
  <c r="P533" i="5"/>
  <c r="O533" i="5"/>
  <c r="N533" i="5"/>
  <c r="M533" i="5"/>
  <c r="P532" i="5"/>
  <c r="N532" i="5"/>
  <c r="M532" i="5"/>
  <c r="O532" i="5" s="1"/>
  <c r="P531" i="5"/>
  <c r="O531" i="5"/>
  <c r="N531" i="5"/>
  <c r="M531" i="5"/>
  <c r="N530" i="5"/>
  <c r="P530" i="5" s="1"/>
  <c r="M530" i="5"/>
  <c r="O530" i="5" s="1"/>
  <c r="P529" i="5"/>
  <c r="O529" i="5"/>
  <c r="N529" i="5"/>
  <c r="M529" i="5"/>
  <c r="P528" i="5"/>
  <c r="O528" i="5"/>
  <c r="N528" i="5"/>
  <c r="M528" i="5"/>
  <c r="N527" i="5"/>
  <c r="P527" i="5" s="1"/>
  <c r="M527" i="5"/>
  <c r="O527" i="5" s="1"/>
  <c r="P526" i="5"/>
  <c r="O526" i="5"/>
  <c r="N526" i="5"/>
  <c r="M526" i="5"/>
  <c r="P525" i="5"/>
  <c r="N525" i="5"/>
  <c r="M525" i="5"/>
  <c r="O525" i="5" s="1"/>
  <c r="P524" i="5"/>
  <c r="N524" i="5"/>
  <c r="M524" i="5"/>
  <c r="O524" i="5" s="1"/>
  <c r="P523" i="5"/>
  <c r="N523" i="5"/>
  <c r="M523" i="5"/>
  <c r="O523" i="5" s="1"/>
  <c r="O522" i="5"/>
  <c r="N522" i="5"/>
  <c r="P522" i="5" s="1"/>
  <c r="M522" i="5"/>
  <c r="P521" i="5"/>
  <c r="O521" i="5"/>
  <c r="N521" i="5"/>
  <c r="M521" i="5"/>
  <c r="P520" i="5"/>
  <c r="O520" i="5"/>
  <c r="N520" i="5"/>
  <c r="M520" i="5"/>
  <c r="N519" i="5"/>
  <c r="P519" i="5" s="1"/>
  <c r="M519" i="5"/>
  <c r="O519" i="5" s="1"/>
  <c r="P518" i="5"/>
  <c r="O518" i="5"/>
  <c r="N518" i="5"/>
  <c r="M518" i="5"/>
  <c r="N517" i="5"/>
  <c r="P517" i="5" s="1"/>
  <c r="M517" i="5"/>
  <c r="O517" i="5" s="1"/>
  <c r="P516" i="5"/>
  <c r="N516" i="5"/>
  <c r="M516" i="5"/>
  <c r="O516" i="5" s="1"/>
  <c r="P515" i="5"/>
  <c r="N515" i="5"/>
  <c r="M515" i="5"/>
  <c r="O515" i="5" s="1"/>
  <c r="O514" i="5"/>
  <c r="N514" i="5"/>
  <c r="P514" i="5" s="1"/>
  <c r="M514" i="5"/>
  <c r="P513" i="5"/>
  <c r="O513" i="5"/>
  <c r="N513" i="5"/>
  <c r="M513" i="5"/>
  <c r="P512" i="5"/>
  <c r="O512" i="5"/>
  <c r="N512" i="5"/>
  <c r="M512" i="5"/>
  <c r="N511" i="5"/>
  <c r="P511" i="5" s="1"/>
  <c r="M511" i="5"/>
  <c r="O511" i="5" s="1"/>
  <c r="P510" i="5"/>
  <c r="O510" i="5"/>
  <c r="N510" i="5"/>
  <c r="M510" i="5"/>
  <c r="N509" i="5"/>
  <c r="P509" i="5" s="1"/>
  <c r="M509" i="5"/>
  <c r="O509" i="5" s="1"/>
  <c r="P508" i="5"/>
  <c r="N508" i="5"/>
  <c r="M508" i="5"/>
  <c r="O508" i="5" s="1"/>
  <c r="P507" i="5"/>
  <c r="N507" i="5"/>
  <c r="M507" i="5"/>
  <c r="O507" i="5" s="1"/>
  <c r="O506" i="5"/>
  <c r="N506" i="5"/>
  <c r="P506" i="5" s="1"/>
  <c r="M506" i="5"/>
  <c r="P505" i="5"/>
  <c r="O505" i="5"/>
  <c r="N505" i="5"/>
  <c r="M505" i="5"/>
  <c r="P504" i="5"/>
  <c r="O504" i="5"/>
  <c r="N504" i="5"/>
  <c r="M504" i="5"/>
  <c r="N503" i="5"/>
  <c r="P503" i="5" s="1"/>
  <c r="M503" i="5"/>
  <c r="O503" i="5" s="1"/>
  <c r="O502" i="5"/>
  <c r="N502" i="5"/>
  <c r="P502" i="5" s="1"/>
  <c r="M502" i="5"/>
  <c r="N501" i="5"/>
  <c r="P501" i="5" s="1"/>
  <c r="M501" i="5"/>
  <c r="O501" i="5" s="1"/>
  <c r="P500" i="5"/>
  <c r="N500" i="5"/>
  <c r="M500" i="5"/>
  <c r="O500" i="5" s="1"/>
  <c r="P499" i="5"/>
  <c r="N499" i="5"/>
  <c r="M499" i="5"/>
  <c r="O499" i="5" s="1"/>
  <c r="N498" i="5"/>
  <c r="P498" i="5" s="1"/>
  <c r="M498" i="5"/>
  <c r="O498" i="5" s="1"/>
  <c r="P497" i="5"/>
  <c r="O497" i="5"/>
  <c r="N497" i="5"/>
  <c r="M497" i="5"/>
  <c r="P496" i="5"/>
  <c r="O496" i="5"/>
  <c r="N496" i="5"/>
  <c r="M496" i="5"/>
  <c r="N495" i="5"/>
  <c r="P495" i="5" s="1"/>
  <c r="M495" i="5"/>
  <c r="O495" i="5" s="1"/>
  <c r="P494" i="5"/>
  <c r="O494" i="5"/>
  <c r="N494" i="5"/>
  <c r="M494" i="5"/>
  <c r="P493" i="5"/>
  <c r="O493" i="5"/>
  <c r="N493" i="5"/>
  <c r="M493" i="5"/>
  <c r="P492" i="5"/>
  <c r="N492" i="5"/>
  <c r="M492" i="5"/>
  <c r="O492" i="5" s="1"/>
  <c r="P491" i="5"/>
  <c r="O491" i="5"/>
  <c r="N491" i="5"/>
  <c r="M491" i="5"/>
  <c r="O490" i="5"/>
  <c r="N490" i="5"/>
  <c r="P490" i="5" s="1"/>
  <c r="M490" i="5"/>
  <c r="P489" i="5"/>
  <c r="O489" i="5"/>
  <c r="N489" i="5"/>
  <c r="M489" i="5"/>
  <c r="P488" i="5"/>
  <c r="O488" i="5"/>
  <c r="N488" i="5"/>
  <c r="M488" i="5"/>
  <c r="N487" i="5"/>
  <c r="P487" i="5" s="1"/>
  <c r="M487" i="5"/>
  <c r="O487" i="5" s="1"/>
  <c r="P486" i="5"/>
  <c r="O486" i="5"/>
  <c r="N486" i="5"/>
  <c r="M486" i="5"/>
  <c r="O485" i="5"/>
  <c r="N485" i="5"/>
  <c r="P485" i="5" s="1"/>
  <c r="M485" i="5"/>
  <c r="P484" i="5"/>
  <c r="N484" i="5"/>
  <c r="M484" i="5"/>
  <c r="O484" i="5" s="1"/>
  <c r="P483" i="5"/>
  <c r="O483" i="5"/>
  <c r="N483" i="5"/>
  <c r="M483" i="5"/>
  <c r="O482" i="5"/>
  <c r="N482" i="5"/>
  <c r="P482" i="5" s="1"/>
  <c r="M482" i="5"/>
  <c r="P481" i="5"/>
  <c r="O481" i="5"/>
  <c r="N481" i="5"/>
  <c r="M481" i="5"/>
  <c r="O480" i="5"/>
  <c r="N480" i="5"/>
  <c r="P480" i="5" s="1"/>
  <c r="M480" i="5"/>
  <c r="N479" i="5"/>
  <c r="P479" i="5" s="1"/>
  <c r="M479" i="5"/>
  <c r="O479" i="5" s="1"/>
  <c r="O478" i="5"/>
  <c r="N478" i="5"/>
  <c r="P478" i="5" s="1"/>
  <c r="M478" i="5"/>
  <c r="P477" i="5"/>
  <c r="N477" i="5"/>
  <c r="M477" i="5"/>
  <c r="O477" i="5" s="1"/>
  <c r="P476" i="5"/>
  <c r="N476" i="5"/>
  <c r="M476" i="5"/>
  <c r="O476" i="5" s="1"/>
  <c r="P475" i="5"/>
  <c r="N475" i="5"/>
  <c r="M475" i="5"/>
  <c r="O475" i="5" s="1"/>
  <c r="N474" i="5"/>
  <c r="P474" i="5" s="1"/>
  <c r="M474" i="5"/>
  <c r="O474" i="5" s="1"/>
  <c r="P473" i="5"/>
  <c r="O473" i="5"/>
  <c r="N473" i="5"/>
  <c r="M473" i="5"/>
  <c r="O472" i="5"/>
  <c r="N472" i="5"/>
  <c r="P472" i="5" s="1"/>
  <c r="M472" i="5"/>
  <c r="N471" i="5"/>
  <c r="P471" i="5" s="1"/>
  <c r="M471" i="5"/>
  <c r="O471" i="5" s="1"/>
  <c r="O470" i="5"/>
  <c r="N470" i="5"/>
  <c r="P470" i="5" s="1"/>
  <c r="M470" i="5"/>
  <c r="P469" i="5"/>
  <c r="O469" i="5"/>
  <c r="N469" i="5"/>
  <c r="M469" i="5"/>
  <c r="P468" i="5"/>
  <c r="N468" i="5"/>
  <c r="M468" i="5"/>
  <c r="O468" i="5" s="1"/>
  <c r="P467" i="5"/>
  <c r="O467" i="5"/>
  <c r="N467" i="5"/>
  <c r="M467" i="5"/>
  <c r="N466" i="5"/>
  <c r="P466" i="5" s="1"/>
  <c r="M466" i="5"/>
  <c r="O466" i="5" s="1"/>
  <c r="P465" i="5"/>
  <c r="O465" i="5"/>
  <c r="N465" i="5"/>
  <c r="M465" i="5"/>
  <c r="O464" i="5"/>
  <c r="N464" i="5"/>
  <c r="P464" i="5" s="1"/>
  <c r="M464" i="5"/>
  <c r="N463" i="5"/>
  <c r="P463" i="5" s="1"/>
  <c r="M463" i="5"/>
  <c r="O463" i="5" s="1"/>
  <c r="P462" i="5"/>
  <c r="O462" i="5"/>
  <c r="N462" i="5"/>
  <c r="M462" i="5"/>
  <c r="P461" i="5"/>
  <c r="O461" i="5"/>
  <c r="N461" i="5"/>
  <c r="M461" i="5"/>
  <c r="P460" i="5"/>
  <c r="N460" i="5"/>
  <c r="M460" i="5"/>
  <c r="O460" i="5" s="1"/>
  <c r="P459" i="5"/>
  <c r="O459" i="5"/>
  <c r="N459" i="5"/>
  <c r="M459" i="5"/>
  <c r="O458" i="5"/>
  <c r="N458" i="5"/>
  <c r="P458" i="5" s="1"/>
  <c r="M458" i="5"/>
  <c r="P457" i="5"/>
  <c r="O457" i="5"/>
  <c r="N457" i="5"/>
  <c r="M457" i="5"/>
  <c r="P456" i="5"/>
  <c r="O456" i="5"/>
  <c r="N456" i="5"/>
  <c r="M456" i="5"/>
  <c r="N455" i="5"/>
  <c r="P455" i="5" s="1"/>
  <c r="M455" i="5"/>
  <c r="O455" i="5" s="1"/>
  <c r="P454" i="5"/>
  <c r="O454" i="5"/>
  <c r="N454" i="5"/>
  <c r="M454" i="5"/>
  <c r="P453" i="5"/>
  <c r="N453" i="5"/>
  <c r="M453" i="5"/>
  <c r="O453" i="5" s="1"/>
  <c r="P452" i="5"/>
  <c r="N452" i="5"/>
  <c r="M452" i="5"/>
  <c r="O452" i="5" s="1"/>
  <c r="P451" i="5"/>
  <c r="N451" i="5"/>
  <c r="M451" i="5"/>
  <c r="O451" i="5" s="1"/>
  <c r="O450" i="5"/>
  <c r="N450" i="5"/>
  <c r="P450" i="5" s="1"/>
  <c r="M450" i="5"/>
  <c r="P449" i="5"/>
  <c r="O449" i="5"/>
  <c r="N449" i="5"/>
  <c r="M449" i="5"/>
  <c r="P448" i="5"/>
  <c r="O448" i="5"/>
  <c r="N448" i="5"/>
  <c r="M448" i="5"/>
  <c r="N447" i="5"/>
  <c r="P447" i="5" s="1"/>
  <c r="M447" i="5"/>
  <c r="O447" i="5" s="1"/>
  <c r="P446" i="5"/>
  <c r="O446" i="5"/>
  <c r="N446" i="5"/>
  <c r="M446" i="5"/>
  <c r="N445" i="5"/>
  <c r="P445" i="5" s="1"/>
  <c r="M445" i="5"/>
  <c r="O445" i="5" s="1"/>
  <c r="P444" i="5"/>
  <c r="N444" i="5"/>
  <c r="M444" i="5"/>
  <c r="O444" i="5" s="1"/>
  <c r="P443" i="5"/>
  <c r="N443" i="5"/>
  <c r="M443" i="5"/>
  <c r="O443" i="5" s="1"/>
  <c r="P442" i="5"/>
  <c r="N442" i="5"/>
  <c r="M442" i="5"/>
  <c r="O442" i="5" s="1"/>
  <c r="P441" i="5"/>
  <c r="O441" i="5"/>
  <c r="N441" i="5"/>
  <c r="M441" i="5"/>
  <c r="P440" i="5"/>
  <c r="O440" i="5"/>
  <c r="N440" i="5"/>
  <c r="M440" i="5"/>
  <c r="O439" i="5"/>
  <c r="N439" i="5"/>
  <c r="P439" i="5" s="1"/>
  <c r="M439" i="5"/>
  <c r="P438" i="5"/>
  <c r="O438" i="5"/>
  <c r="N438" i="5"/>
  <c r="M438" i="5"/>
  <c r="P437" i="5"/>
  <c r="N437" i="5"/>
  <c r="M437" i="5"/>
  <c r="O437" i="5" s="1"/>
  <c r="N436" i="5"/>
  <c r="P436" i="5" s="1"/>
  <c r="M436" i="5"/>
  <c r="O436" i="5" s="1"/>
  <c r="P435" i="5"/>
  <c r="O435" i="5"/>
  <c r="N435" i="5"/>
  <c r="M435" i="5"/>
  <c r="N434" i="5"/>
  <c r="P434" i="5" s="1"/>
  <c r="M434" i="5"/>
  <c r="O434" i="5" s="1"/>
  <c r="P433" i="5"/>
  <c r="O433" i="5"/>
  <c r="N433" i="5"/>
  <c r="M433" i="5"/>
  <c r="P432" i="5"/>
  <c r="O432" i="5"/>
  <c r="N432" i="5"/>
  <c r="M432" i="5"/>
  <c r="N431" i="5"/>
  <c r="P431" i="5" s="1"/>
  <c r="M431" i="5"/>
  <c r="O431" i="5" s="1"/>
  <c r="P430" i="5"/>
  <c r="O430" i="5"/>
  <c r="N430" i="5"/>
  <c r="M430" i="5"/>
  <c r="N429" i="5"/>
  <c r="P429" i="5" s="1"/>
  <c r="M429" i="5"/>
  <c r="O429" i="5" s="1"/>
  <c r="N428" i="5"/>
  <c r="P428" i="5" s="1"/>
  <c r="M428" i="5"/>
  <c r="O428" i="5" s="1"/>
  <c r="P427" i="5"/>
  <c r="O427" i="5"/>
  <c r="N427" i="5"/>
  <c r="M427" i="5"/>
  <c r="P426" i="5"/>
  <c r="O426" i="5"/>
  <c r="N426" i="5"/>
  <c r="M426" i="5"/>
  <c r="P425" i="5"/>
  <c r="O425" i="5"/>
  <c r="N425" i="5"/>
  <c r="M425" i="5"/>
  <c r="N424" i="5"/>
  <c r="P424" i="5" s="1"/>
  <c r="M424" i="5"/>
  <c r="O424" i="5" s="1"/>
  <c r="O423" i="5"/>
  <c r="N423" i="5"/>
  <c r="P423" i="5" s="1"/>
  <c r="M423" i="5"/>
  <c r="O422" i="5"/>
  <c r="N422" i="5"/>
  <c r="P422" i="5" s="1"/>
  <c r="M422" i="5"/>
  <c r="P421" i="5"/>
  <c r="O421" i="5"/>
  <c r="N421" i="5"/>
  <c r="M421" i="5"/>
  <c r="N420" i="5"/>
  <c r="P420" i="5" s="1"/>
  <c r="M420" i="5"/>
  <c r="O420" i="5" s="1"/>
  <c r="P419" i="5"/>
  <c r="N419" i="5"/>
  <c r="M419" i="5"/>
  <c r="O419" i="5" s="1"/>
  <c r="P418" i="5"/>
  <c r="N418" i="5"/>
  <c r="M418" i="5"/>
  <c r="O418" i="5" s="1"/>
  <c r="O417" i="5"/>
  <c r="N417" i="5"/>
  <c r="P417" i="5" s="1"/>
  <c r="M417" i="5"/>
  <c r="P416" i="5"/>
  <c r="O416" i="5"/>
  <c r="N416" i="5"/>
  <c r="M416" i="5"/>
  <c r="P415" i="5"/>
  <c r="O415" i="5"/>
  <c r="N415" i="5"/>
  <c r="M415" i="5"/>
  <c r="N414" i="5"/>
  <c r="P414" i="5" s="1"/>
  <c r="M414" i="5"/>
  <c r="O414" i="5" s="1"/>
  <c r="P413" i="5"/>
  <c r="O413" i="5"/>
  <c r="N413" i="5"/>
  <c r="M413" i="5"/>
  <c r="O412" i="5"/>
  <c r="N412" i="5"/>
  <c r="P412" i="5" s="1"/>
  <c r="M412" i="5"/>
  <c r="P411" i="5"/>
  <c r="N411" i="5"/>
  <c r="M411" i="5"/>
  <c r="O411" i="5" s="1"/>
  <c r="P410" i="5"/>
  <c r="O410" i="5"/>
  <c r="N410" i="5"/>
  <c r="M410" i="5"/>
  <c r="O409" i="5"/>
  <c r="N409" i="5"/>
  <c r="P409" i="5" s="1"/>
  <c r="M409" i="5"/>
  <c r="P408" i="5"/>
  <c r="O408" i="5"/>
  <c r="N408" i="5"/>
  <c r="M408" i="5"/>
  <c r="P407" i="5"/>
  <c r="O407" i="5"/>
  <c r="N407" i="5"/>
  <c r="M407" i="5"/>
  <c r="N406" i="5"/>
  <c r="P406" i="5" s="1"/>
  <c r="M406" i="5"/>
  <c r="O406" i="5" s="1"/>
  <c r="P405" i="5"/>
  <c r="O405" i="5"/>
  <c r="N405" i="5"/>
  <c r="M405" i="5"/>
  <c r="P404" i="5"/>
  <c r="O404" i="5"/>
  <c r="N404" i="5"/>
  <c r="M404" i="5"/>
  <c r="P403" i="5"/>
  <c r="N403" i="5"/>
  <c r="M403" i="5"/>
  <c r="O403" i="5" s="1"/>
  <c r="P402" i="5"/>
  <c r="O402" i="5"/>
  <c r="N402" i="5"/>
  <c r="M402" i="5"/>
  <c r="O401" i="5"/>
  <c r="N401" i="5"/>
  <c r="P401" i="5" s="1"/>
  <c r="M401" i="5"/>
  <c r="P400" i="5"/>
  <c r="O400" i="5"/>
  <c r="N400" i="5"/>
  <c r="M400" i="5"/>
  <c r="O399" i="5"/>
  <c r="N399" i="5"/>
  <c r="P399" i="5" s="1"/>
  <c r="M399" i="5"/>
  <c r="N398" i="5"/>
  <c r="P398" i="5" s="1"/>
  <c r="M398" i="5"/>
  <c r="O398" i="5" s="1"/>
  <c r="O397" i="5"/>
  <c r="N397" i="5"/>
  <c r="P397" i="5" s="1"/>
  <c r="M397" i="5"/>
  <c r="P396" i="5"/>
  <c r="O396" i="5"/>
  <c r="N396" i="5"/>
  <c r="M396" i="5"/>
  <c r="P395" i="5"/>
  <c r="N395" i="5"/>
  <c r="M395" i="5"/>
  <c r="O395" i="5" s="1"/>
  <c r="P394" i="5"/>
  <c r="O394" i="5"/>
  <c r="N394" i="5"/>
  <c r="M394" i="5"/>
  <c r="N393" i="5"/>
  <c r="P393" i="5" s="1"/>
  <c r="M393" i="5"/>
  <c r="O393" i="5" s="1"/>
  <c r="P392" i="5"/>
  <c r="O392" i="5"/>
  <c r="N392" i="5"/>
  <c r="M392" i="5"/>
  <c r="O391" i="5"/>
  <c r="N391" i="5"/>
  <c r="P391" i="5" s="1"/>
  <c r="M391" i="5"/>
  <c r="N390" i="5"/>
  <c r="P390" i="5" s="1"/>
  <c r="M390" i="5"/>
  <c r="O390" i="5" s="1"/>
  <c r="O389" i="5"/>
  <c r="N389" i="5"/>
  <c r="P389" i="5" s="1"/>
  <c r="M389" i="5"/>
  <c r="P388" i="5"/>
  <c r="O388" i="5"/>
  <c r="N388" i="5"/>
  <c r="M388" i="5"/>
  <c r="P387" i="5"/>
  <c r="N387" i="5"/>
  <c r="M387" i="5"/>
  <c r="O387" i="5" s="1"/>
  <c r="P386" i="5"/>
  <c r="O386" i="5"/>
  <c r="N386" i="5"/>
  <c r="M386" i="5"/>
  <c r="N385" i="5"/>
  <c r="P385" i="5" s="1"/>
  <c r="M385" i="5"/>
  <c r="O385" i="5" s="1"/>
  <c r="P384" i="5"/>
  <c r="O384" i="5"/>
  <c r="N384" i="5"/>
  <c r="M384" i="5"/>
  <c r="O383" i="5"/>
  <c r="N383" i="5"/>
  <c r="P383" i="5" s="1"/>
  <c r="M383" i="5"/>
  <c r="N382" i="5"/>
  <c r="P382" i="5" s="1"/>
  <c r="M382" i="5"/>
  <c r="O382" i="5" s="1"/>
  <c r="O381" i="5"/>
  <c r="N381" i="5"/>
  <c r="P381" i="5" s="1"/>
  <c r="M381" i="5"/>
  <c r="P380" i="5"/>
  <c r="O380" i="5"/>
  <c r="N380" i="5"/>
  <c r="M380" i="5"/>
  <c r="P379" i="5"/>
  <c r="N379" i="5"/>
  <c r="M379" i="5"/>
  <c r="O379" i="5" s="1"/>
  <c r="P378" i="5"/>
  <c r="O378" i="5"/>
  <c r="N378" i="5"/>
  <c r="M378" i="5"/>
  <c r="N377" i="5"/>
  <c r="P377" i="5" s="1"/>
  <c r="M377" i="5"/>
  <c r="O377" i="5" s="1"/>
  <c r="P376" i="5"/>
  <c r="O376" i="5"/>
  <c r="N376" i="5"/>
  <c r="M376" i="5"/>
  <c r="P375" i="5"/>
  <c r="O375" i="5"/>
  <c r="N375" i="5"/>
  <c r="M375" i="5"/>
  <c r="N374" i="5"/>
  <c r="P374" i="5" s="1"/>
  <c r="M374" i="5"/>
  <c r="O374" i="5" s="1"/>
  <c r="P373" i="5"/>
  <c r="O373" i="5"/>
  <c r="N373" i="5"/>
  <c r="M373" i="5"/>
  <c r="P372" i="5"/>
  <c r="N372" i="5"/>
  <c r="M372" i="5"/>
  <c r="O372" i="5" s="1"/>
  <c r="P371" i="5"/>
  <c r="N371" i="5"/>
  <c r="M371" i="5"/>
  <c r="O371" i="5" s="1"/>
  <c r="P370" i="5"/>
  <c r="N370" i="5"/>
  <c r="M370" i="5"/>
  <c r="O370" i="5" s="1"/>
  <c r="O369" i="5"/>
  <c r="N369" i="5"/>
  <c r="P369" i="5" s="1"/>
  <c r="M369" i="5"/>
  <c r="P368" i="5"/>
  <c r="O368" i="5"/>
  <c r="N368" i="5"/>
  <c r="M368" i="5"/>
  <c r="P367" i="5"/>
  <c r="O367" i="5"/>
  <c r="N367" i="5"/>
  <c r="M367" i="5"/>
  <c r="N366" i="5"/>
  <c r="P366" i="5" s="1"/>
  <c r="M366" i="5"/>
  <c r="O366" i="5" s="1"/>
  <c r="P365" i="5"/>
  <c r="O365" i="5"/>
  <c r="N365" i="5"/>
  <c r="M365" i="5"/>
  <c r="N364" i="5"/>
  <c r="P364" i="5" s="1"/>
  <c r="M364" i="5"/>
  <c r="O364" i="5" s="1"/>
  <c r="P363" i="5"/>
  <c r="N363" i="5"/>
  <c r="M363" i="5"/>
  <c r="O363" i="5" s="1"/>
  <c r="P362" i="5"/>
  <c r="N362" i="5"/>
  <c r="M362" i="5"/>
  <c r="O362" i="5" s="1"/>
  <c r="O361" i="5"/>
  <c r="N361" i="5"/>
  <c r="P361" i="5" s="1"/>
  <c r="M361" i="5"/>
  <c r="P360" i="5"/>
  <c r="O360" i="5"/>
  <c r="N360" i="5"/>
  <c r="M360" i="5"/>
  <c r="P359" i="5"/>
  <c r="O359" i="5"/>
  <c r="N359" i="5"/>
  <c r="M359" i="5"/>
  <c r="N358" i="5"/>
  <c r="P358" i="5" s="1"/>
  <c r="M358" i="5"/>
  <c r="O358" i="5" s="1"/>
  <c r="P357" i="5"/>
  <c r="O357" i="5"/>
  <c r="N357" i="5"/>
  <c r="M357" i="5"/>
  <c r="N356" i="5"/>
  <c r="P356" i="5" s="1"/>
  <c r="M356" i="5"/>
  <c r="O356" i="5" s="1"/>
  <c r="P355" i="5"/>
  <c r="N355" i="5"/>
  <c r="M355" i="5"/>
  <c r="O355" i="5" s="1"/>
  <c r="P354" i="5"/>
  <c r="N354" i="5"/>
  <c r="M354" i="5"/>
  <c r="O354" i="5" s="1"/>
  <c r="O353" i="5"/>
  <c r="N353" i="5"/>
  <c r="P353" i="5" s="1"/>
  <c r="M353" i="5"/>
  <c r="P352" i="5"/>
  <c r="O352" i="5"/>
  <c r="N352" i="5"/>
  <c r="M352" i="5"/>
  <c r="P351" i="5"/>
  <c r="O351" i="5"/>
  <c r="N351" i="5"/>
  <c r="M351" i="5"/>
  <c r="N350" i="5"/>
  <c r="P350" i="5" s="1"/>
  <c r="M350" i="5"/>
  <c r="O350" i="5" s="1"/>
  <c r="P349" i="5"/>
  <c r="O349" i="5"/>
  <c r="N349" i="5"/>
  <c r="M349" i="5"/>
  <c r="O348" i="5"/>
  <c r="N348" i="5"/>
  <c r="P348" i="5" s="1"/>
  <c r="M348" i="5"/>
  <c r="P347" i="5"/>
  <c r="N347" i="5"/>
  <c r="M347" i="5"/>
  <c r="O347" i="5" s="1"/>
  <c r="P346" i="5"/>
  <c r="O346" i="5"/>
  <c r="N346" i="5"/>
  <c r="M346" i="5"/>
  <c r="O345" i="5"/>
  <c r="N345" i="5"/>
  <c r="P345" i="5" s="1"/>
  <c r="M345" i="5"/>
  <c r="P344" i="5"/>
  <c r="O344" i="5"/>
  <c r="N344" i="5"/>
  <c r="M344" i="5"/>
  <c r="P343" i="5"/>
  <c r="O343" i="5"/>
  <c r="N343" i="5"/>
  <c r="M343" i="5"/>
  <c r="N342" i="5"/>
  <c r="P342" i="5" s="1"/>
  <c r="M342" i="5"/>
  <c r="O342" i="5" s="1"/>
  <c r="P341" i="5"/>
  <c r="O341" i="5"/>
  <c r="N341" i="5"/>
  <c r="M341" i="5"/>
  <c r="P340" i="5"/>
  <c r="O340" i="5"/>
  <c r="N340" i="5"/>
  <c r="M340" i="5"/>
  <c r="P339" i="5"/>
  <c r="N339" i="5"/>
  <c r="M339" i="5"/>
  <c r="O339" i="5" s="1"/>
  <c r="P338" i="5"/>
  <c r="O338" i="5"/>
  <c r="N338" i="5"/>
  <c r="M338" i="5"/>
  <c r="O337" i="5"/>
  <c r="N337" i="5"/>
  <c r="P337" i="5" s="1"/>
  <c r="M337" i="5"/>
  <c r="P336" i="5"/>
  <c r="O336" i="5"/>
  <c r="N336" i="5"/>
  <c r="M336" i="5"/>
  <c r="O335" i="5"/>
  <c r="N335" i="5"/>
  <c r="P335" i="5" s="1"/>
  <c r="M335" i="5"/>
  <c r="N334" i="5"/>
  <c r="P334" i="5" s="1"/>
  <c r="M334" i="5"/>
  <c r="O334" i="5" s="1"/>
  <c r="O333" i="5"/>
  <c r="N333" i="5"/>
  <c r="P333" i="5" s="1"/>
  <c r="M333" i="5"/>
  <c r="P332" i="5"/>
  <c r="O332" i="5"/>
  <c r="N332" i="5"/>
  <c r="M332" i="5"/>
  <c r="P331" i="5"/>
  <c r="N331" i="5"/>
  <c r="M331" i="5"/>
  <c r="O331" i="5" s="1"/>
  <c r="P330" i="5"/>
  <c r="O330" i="5"/>
  <c r="N330" i="5"/>
  <c r="M330" i="5"/>
  <c r="N329" i="5"/>
  <c r="P329" i="5" s="1"/>
  <c r="M329" i="5"/>
  <c r="O329" i="5" s="1"/>
  <c r="P328" i="5"/>
  <c r="O328" i="5"/>
  <c r="N328" i="5"/>
  <c r="M328" i="5"/>
  <c r="O327" i="5"/>
  <c r="N327" i="5"/>
  <c r="P327" i="5" s="1"/>
  <c r="M327" i="5"/>
  <c r="N326" i="5"/>
  <c r="P326" i="5" s="1"/>
  <c r="M326" i="5"/>
  <c r="O326" i="5" s="1"/>
  <c r="O325" i="5"/>
  <c r="N325" i="5"/>
  <c r="P325" i="5" s="1"/>
  <c r="M325" i="5"/>
  <c r="P324" i="5"/>
  <c r="O324" i="5"/>
  <c r="N324" i="5"/>
  <c r="M324" i="5"/>
  <c r="P323" i="5"/>
  <c r="N323" i="5"/>
  <c r="M323" i="5"/>
  <c r="O323" i="5" s="1"/>
  <c r="P322" i="5"/>
  <c r="O322" i="5"/>
  <c r="N322" i="5"/>
  <c r="M322" i="5"/>
  <c r="N321" i="5"/>
  <c r="P321" i="5" s="1"/>
  <c r="M321" i="5"/>
  <c r="O321" i="5" s="1"/>
  <c r="P320" i="5"/>
  <c r="O320" i="5"/>
  <c r="N320" i="5"/>
  <c r="M320" i="5"/>
  <c r="O319" i="5"/>
  <c r="N319" i="5"/>
  <c r="P319" i="5" s="1"/>
  <c r="M319" i="5"/>
  <c r="N318" i="5"/>
  <c r="P318" i="5" s="1"/>
  <c r="M318" i="5"/>
  <c r="O318" i="5" s="1"/>
  <c r="O317" i="5"/>
  <c r="N317" i="5"/>
  <c r="P317" i="5" s="1"/>
  <c r="M317" i="5"/>
  <c r="P316" i="5"/>
  <c r="O316" i="5"/>
  <c r="N316" i="5"/>
  <c r="M316" i="5"/>
  <c r="P315" i="5"/>
  <c r="N315" i="5"/>
  <c r="M315" i="5"/>
  <c r="O315" i="5" s="1"/>
  <c r="P314" i="5"/>
  <c r="O314" i="5"/>
  <c r="N314" i="5"/>
  <c r="M314" i="5"/>
  <c r="N313" i="5"/>
  <c r="P313" i="5" s="1"/>
  <c r="M313" i="5"/>
  <c r="O313" i="5" s="1"/>
  <c r="P312" i="5"/>
  <c r="O312" i="5"/>
  <c r="N312" i="5"/>
  <c r="M312" i="5"/>
  <c r="P311" i="5"/>
  <c r="O311" i="5"/>
  <c r="N311" i="5"/>
  <c r="M311" i="5"/>
  <c r="N310" i="5"/>
  <c r="P310" i="5" s="1"/>
  <c r="M310" i="5"/>
  <c r="O310" i="5" s="1"/>
  <c r="P309" i="5"/>
  <c r="O309" i="5"/>
  <c r="N309" i="5"/>
  <c r="M309" i="5"/>
  <c r="P308" i="5"/>
  <c r="N308" i="5"/>
  <c r="M308" i="5"/>
  <c r="O308" i="5" s="1"/>
  <c r="P307" i="5"/>
  <c r="N307" i="5"/>
  <c r="M307" i="5"/>
  <c r="O307" i="5" s="1"/>
  <c r="N306" i="5"/>
  <c r="P306" i="5" s="1"/>
  <c r="M306" i="5"/>
  <c r="O306" i="5" s="1"/>
  <c r="O305" i="5"/>
  <c r="N305" i="5"/>
  <c r="P305" i="5" s="1"/>
  <c r="M305" i="5"/>
  <c r="P304" i="5"/>
  <c r="O304" i="5"/>
  <c r="N304" i="5"/>
  <c r="M304" i="5"/>
  <c r="P303" i="5"/>
  <c r="O303" i="5"/>
  <c r="N303" i="5"/>
  <c r="M303" i="5"/>
  <c r="N302" i="5"/>
  <c r="P302" i="5" s="1"/>
  <c r="M302" i="5"/>
  <c r="O302" i="5" s="1"/>
  <c r="P301" i="5"/>
  <c r="O301" i="5"/>
  <c r="N301" i="5"/>
  <c r="M301" i="5"/>
  <c r="N300" i="5"/>
  <c r="P300" i="5" s="1"/>
  <c r="M300" i="5"/>
  <c r="O300" i="5" s="1"/>
  <c r="P299" i="5"/>
  <c r="N299" i="5"/>
  <c r="M299" i="5"/>
  <c r="O299" i="5" s="1"/>
  <c r="O298" i="5"/>
  <c r="N298" i="5"/>
  <c r="P298" i="5" s="1"/>
  <c r="M298" i="5"/>
  <c r="O297" i="5"/>
  <c r="N297" i="5"/>
  <c r="P297" i="5" s="1"/>
  <c r="M297" i="5"/>
  <c r="P296" i="5"/>
  <c r="O296" i="5"/>
  <c r="N296" i="5"/>
  <c r="M296" i="5"/>
  <c r="P295" i="5"/>
  <c r="N295" i="5"/>
  <c r="M295" i="5"/>
  <c r="O295" i="5" s="1"/>
  <c r="N294" i="5"/>
  <c r="P294" i="5" s="1"/>
  <c r="M294" i="5"/>
  <c r="O294" i="5" s="1"/>
  <c r="P293" i="5"/>
  <c r="O293" i="5"/>
  <c r="N293" i="5"/>
  <c r="M293" i="5"/>
  <c r="P292" i="5"/>
  <c r="O292" i="5"/>
  <c r="N292" i="5"/>
  <c r="M292" i="5"/>
  <c r="P291" i="5"/>
  <c r="N291" i="5"/>
  <c r="M291" i="5"/>
  <c r="O291" i="5" s="1"/>
  <c r="P290" i="5"/>
  <c r="O290" i="5"/>
  <c r="N290" i="5"/>
  <c r="M290" i="5"/>
  <c r="N289" i="5"/>
  <c r="P289" i="5" s="1"/>
  <c r="M289" i="5"/>
  <c r="O289" i="5" s="1"/>
  <c r="P288" i="5"/>
  <c r="O288" i="5"/>
  <c r="N288" i="5"/>
  <c r="M288" i="5"/>
  <c r="N287" i="5"/>
  <c r="P287" i="5" s="1"/>
  <c r="M287" i="5"/>
  <c r="O287" i="5" s="1"/>
  <c r="N286" i="5"/>
  <c r="P286" i="5" s="1"/>
  <c r="M286" i="5"/>
  <c r="O286" i="5" s="1"/>
  <c r="O285" i="5"/>
  <c r="N285" i="5"/>
  <c r="P285" i="5" s="1"/>
  <c r="M285" i="5"/>
  <c r="P284" i="5"/>
  <c r="O284" i="5"/>
  <c r="N284" i="5"/>
  <c r="M284" i="5"/>
  <c r="N283" i="5"/>
  <c r="P283" i="5" s="1"/>
  <c r="M283" i="5"/>
  <c r="O283" i="5" s="1"/>
  <c r="P282" i="5"/>
  <c r="O282" i="5"/>
  <c r="N282" i="5"/>
  <c r="M282" i="5"/>
  <c r="O281" i="5"/>
  <c r="N281" i="5"/>
  <c r="P281" i="5" s="1"/>
  <c r="M281" i="5"/>
  <c r="P280" i="5"/>
  <c r="N280" i="5"/>
  <c r="M280" i="5"/>
  <c r="O280" i="5" s="1"/>
  <c r="P279" i="5"/>
  <c r="O279" i="5"/>
  <c r="N279" i="5"/>
  <c r="M279" i="5"/>
  <c r="N278" i="5"/>
  <c r="P278" i="5" s="1"/>
  <c r="M278" i="5"/>
  <c r="O278" i="5" s="1"/>
  <c r="P277" i="5"/>
  <c r="O277" i="5"/>
  <c r="N277" i="5"/>
  <c r="M277" i="5"/>
  <c r="O276" i="5"/>
  <c r="N276" i="5"/>
  <c r="P276" i="5" s="1"/>
  <c r="M276" i="5"/>
  <c r="P275" i="5"/>
  <c r="N275" i="5"/>
  <c r="M275" i="5"/>
  <c r="O275" i="5" s="1"/>
  <c r="P274" i="5"/>
  <c r="O274" i="5"/>
  <c r="N274" i="5"/>
  <c r="M274" i="5"/>
  <c r="P273" i="5"/>
  <c r="N273" i="5"/>
  <c r="M273" i="5"/>
  <c r="O273" i="5" s="1"/>
  <c r="P272" i="5"/>
  <c r="O272" i="5"/>
  <c r="N272" i="5"/>
  <c r="M272" i="5"/>
  <c r="N271" i="5"/>
  <c r="P271" i="5" s="1"/>
  <c r="M271" i="5"/>
  <c r="O271" i="5" s="1"/>
  <c r="O270" i="5"/>
  <c r="N270" i="5"/>
  <c r="P270" i="5" s="1"/>
  <c r="M270" i="5"/>
  <c r="O269" i="5"/>
  <c r="N269" i="5"/>
  <c r="P269" i="5" s="1"/>
  <c r="M269" i="5"/>
  <c r="P268" i="5"/>
  <c r="N268" i="5"/>
  <c r="M268" i="5"/>
  <c r="O268" i="5" s="1"/>
  <c r="P267" i="5"/>
  <c r="N267" i="5"/>
  <c r="M267" i="5"/>
  <c r="O267" i="5" s="1"/>
  <c r="N266" i="5"/>
  <c r="P266" i="5" s="1"/>
  <c r="M266" i="5"/>
  <c r="O266" i="5" s="1"/>
  <c r="P265" i="5"/>
  <c r="O265" i="5"/>
  <c r="N265" i="5"/>
  <c r="M265" i="5"/>
  <c r="P264" i="5"/>
  <c r="N264" i="5"/>
  <c r="M264" i="5"/>
  <c r="O264" i="5" s="1"/>
  <c r="P263" i="5"/>
  <c r="O263" i="5"/>
  <c r="N263" i="5"/>
  <c r="M263" i="5"/>
  <c r="O262" i="5"/>
  <c r="N262" i="5"/>
  <c r="P262" i="5" s="1"/>
  <c r="M262" i="5"/>
  <c r="P261" i="5"/>
  <c r="O261" i="5"/>
  <c r="N261" i="5"/>
  <c r="M261" i="5"/>
  <c r="P260" i="5"/>
  <c r="O260" i="5"/>
  <c r="N260" i="5"/>
  <c r="M260" i="5"/>
  <c r="N259" i="5"/>
  <c r="P259" i="5" s="1"/>
  <c r="M259" i="5"/>
  <c r="O259" i="5" s="1"/>
  <c r="P258" i="5"/>
  <c r="O258" i="5"/>
  <c r="N258" i="5"/>
  <c r="M258" i="5"/>
  <c r="N257" i="5"/>
  <c r="P257" i="5" s="1"/>
  <c r="M257" i="5"/>
  <c r="O257" i="5" s="1"/>
  <c r="P256" i="5"/>
  <c r="O256" i="5"/>
  <c r="N256" i="5"/>
  <c r="M256" i="5"/>
  <c r="P255" i="5"/>
  <c r="O255" i="5"/>
  <c r="N255" i="5"/>
  <c r="M255" i="5"/>
  <c r="N254" i="5"/>
  <c r="P254" i="5" s="1"/>
  <c r="M254" i="5"/>
  <c r="O254" i="5" s="1"/>
  <c r="P253" i="5"/>
  <c r="O253" i="5"/>
  <c r="N253" i="5"/>
  <c r="M253" i="5"/>
  <c r="N252" i="5"/>
  <c r="P252" i="5" s="1"/>
  <c r="M252" i="5"/>
  <c r="O252" i="5" s="1"/>
  <c r="P251" i="5"/>
  <c r="N251" i="5"/>
  <c r="M251" i="5"/>
  <c r="O251" i="5" s="1"/>
  <c r="O250" i="5"/>
  <c r="N250" i="5"/>
  <c r="P250" i="5" s="1"/>
  <c r="M250" i="5"/>
  <c r="P249" i="5"/>
  <c r="O249" i="5"/>
  <c r="N249" i="5"/>
  <c r="M249" i="5"/>
  <c r="P248" i="5"/>
  <c r="O248" i="5"/>
  <c r="N248" i="5"/>
  <c r="M248" i="5"/>
  <c r="N247" i="5"/>
  <c r="P247" i="5" s="1"/>
  <c r="M247" i="5"/>
  <c r="O247" i="5" s="1"/>
  <c r="O246" i="5"/>
  <c r="N246" i="5"/>
  <c r="P246" i="5" s="1"/>
  <c r="M246" i="5"/>
  <c r="O245" i="5"/>
  <c r="N245" i="5"/>
  <c r="P245" i="5" s="1"/>
  <c r="M245" i="5"/>
  <c r="P244" i="5"/>
  <c r="O244" i="5"/>
  <c r="N244" i="5"/>
  <c r="M244" i="5"/>
  <c r="P243" i="5"/>
  <c r="N243" i="5"/>
  <c r="M243" i="5"/>
  <c r="O243" i="5" s="1"/>
  <c r="P242" i="5"/>
  <c r="N242" i="5"/>
  <c r="M242" i="5"/>
  <c r="O242" i="5" s="1"/>
  <c r="P241" i="5"/>
  <c r="O241" i="5"/>
  <c r="N241" i="5"/>
  <c r="M241" i="5"/>
  <c r="P240" i="5"/>
  <c r="N240" i="5"/>
  <c r="M240" i="5"/>
  <c r="O240" i="5" s="1"/>
  <c r="P239" i="5"/>
  <c r="O239" i="5"/>
  <c r="N239" i="5"/>
  <c r="M239" i="5"/>
  <c r="O238" i="5"/>
  <c r="N238" i="5"/>
  <c r="P238" i="5" s="1"/>
  <c r="M238" i="5"/>
  <c r="P237" i="5"/>
  <c r="N237" i="5"/>
  <c r="M237" i="5"/>
  <c r="O237" i="5" s="1"/>
  <c r="P236" i="5"/>
  <c r="O236" i="5"/>
  <c r="N236" i="5"/>
  <c r="M236" i="5"/>
  <c r="N235" i="5"/>
  <c r="P235" i="5" s="1"/>
  <c r="M235" i="5"/>
  <c r="O235" i="5" s="1"/>
  <c r="P234" i="5"/>
  <c r="O234" i="5"/>
  <c r="N234" i="5"/>
  <c r="M234" i="5"/>
  <c r="P233" i="5"/>
  <c r="O233" i="5"/>
  <c r="N233" i="5"/>
  <c r="M233" i="5"/>
  <c r="N232" i="5"/>
  <c r="P232" i="5" s="1"/>
  <c r="M232" i="5"/>
  <c r="O232" i="5" s="1"/>
  <c r="P231" i="5"/>
  <c r="O231" i="5"/>
  <c r="N231" i="5"/>
  <c r="M231" i="5"/>
  <c r="O230" i="5"/>
  <c r="N230" i="5"/>
  <c r="P230" i="5" s="1"/>
  <c r="M230" i="5"/>
  <c r="P229" i="5"/>
  <c r="N229" i="5"/>
  <c r="M229" i="5"/>
  <c r="O229" i="5" s="1"/>
  <c r="P228" i="5"/>
  <c r="O228" i="5"/>
  <c r="N228" i="5"/>
  <c r="M228" i="5"/>
  <c r="N227" i="5"/>
  <c r="P227" i="5" s="1"/>
  <c r="M227" i="5"/>
  <c r="O227" i="5" s="1"/>
  <c r="P226" i="5"/>
  <c r="O226" i="5"/>
  <c r="N226" i="5"/>
  <c r="M226" i="5"/>
  <c r="P225" i="5"/>
  <c r="O225" i="5"/>
  <c r="N225" i="5"/>
  <c r="M225" i="5"/>
  <c r="N224" i="5"/>
  <c r="P224" i="5" s="1"/>
  <c r="M224" i="5"/>
  <c r="O224" i="5" s="1"/>
  <c r="P223" i="5"/>
  <c r="O223" i="5"/>
  <c r="N223" i="5"/>
  <c r="M223" i="5"/>
  <c r="O222" i="5"/>
  <c r="N222" i="5"/>
  <c r="P222" i="5" s="1"/>
  <c r="M222" i="5"/>
  <c r="P221" i="5"/>
  <c r="N221" i="5"/>
  <c r="M221" i="5"/>
  <c r="O221" i="5" s="1"/>
  <c r="P220" i="5"/>
  <c r="O220" i="5"/>
  <c r="N220" i="5"/>
  <c r="M220" i="5"/>
  <c r="N219" i="5"/>
  <c r="P219" i="5" s="1"/>
  <c r="M219" i="5"/>
  <c r="O219" i="5" s="1"/>
  <c r="P218" i="5"/>
  <c r="O218" i="5"/>
  <c r="N218" i="5"/>
  <c r="M218" i="5"/>
  <c r="P217" i="5"/>
  <c r="O217" i="5"/>
  <c r="N217" i="5"/>
  <c r="M217" i="5"/>
  <c r="N216" i="5"/>
  <c r="P216" i="5" s="1"/>
  <c r="M216" i="5"/>
  <c r="O216" i="5" s="1"/>
  <c r="P215" i="5"/>
  <c r="O215" i="5"/>
  <c r="N215" i="5"/>
  <c r="M215" i="5"/>
  <c r="O214" i="5"/>
  <c r="N214" i="5"/>
  <c r="P214" i="5" s="1"/>
  <c r="M214" i="5"/>
  <c r="P213" i="5"/>
  <c r="N213" i="5"/>
  <c r="M213" i="5"/>
  <c r="O213" i="5" s="1"/>
  <c r="P212" i="5"/>
  <c r="O212" i="5"/>
  <c r="N212" i="5"/>
  <c r="M212" i="5"/>
  <c r="N211" i="5"/>
  <c r="P211" i="5" s="1"/>
  <c r="M211" i="5"/>
  <c r="O211" i="5" s="1"/>
  <c r="P210" i="5"/>
  <c r="O210" i="5"/>
  <c r="N210" i="5"/>
  <c r="M210" i="5"/>
  <c r="P209" i="5"/>
  <c r="O209" i="5"/>
  <c r="N209" i="5"/>
  <c r="M209" i="5"/>
  <c r="N208" i="5"/>
  <c r="P208" i="5" s="1"/>
  <c r="M208" i="5"/>
  <c r="O208" i="5" s="1"/>
  <c r="P207" i="5"/>
  <c r="O207" i="5"/>
  <c r="N207" i="5"/>
  <c r="M207" i="5"/>
  <c r="O206" i="5"/>
  <c r="N206" i="5"/>
  <c r="P206" i="5" s="1"/>
  <c r="M206" i="5"/>
  <c r="P205" i="5"/>
  <c r="N205" i="5"/>
  <c r="M205" i="5"/>
  <c r="O205" i="5" s="1"/>
  <c r="P204" i="5"/>
  <c r="O204" i="5"/>
  <c r="N204" i="5"/>
  <c r="M204" i="5"/>
  <c r="N203" i="5"/>
  <c r="P203" i="5" s="1"/>
  <c r="M203" i="5"/>
  <c r="O203" i="5" s="1"/>
  <c r="P202" i="5"/>
  <c r="O202" i="5"/>
  <c r="N202" i="5"/>
  <c r="M202" i="5"/>
  <c r="P201" i="5"/>
  <c r="O201" i="5"/>
  <c r="N201" i="5"/>
  <c r="M201" i="5"/>
  <c r="N200" i="5"/>
  <c r="P200" i="5" s="1"/>
  <c r="M200" i="5"/>
  <c r="O200" i="5" s="1"/>
  <c r="P199" i="5"/>
  <c r="O199" i="5"/>
  <c r="N199" i="5"/>
  <c r="M199" i="5"/>
  <c r="O198" i="5"/>
  <c r="N198" i="5"/>
  <c r="P198" i="5" s="1"/>
  <c r="M198" i="5"/>
  <c r="P197" i="5"/>
  <c r="N197" i="5"/>
  <c r="M197" i="5"/>
  <c r="O197" i="5" s="1"/>
  <c r="P196" i="5"/>
  <c r="O196" i="5"/>
  <c r="N196" i="5"/>
  <c r="M196" i="5"/>
  <c r="N195" i="5"/>
  <c r="P195" i="5" s="1"/>
  <c r="M195" i="5"/>
  <c r="O195" i="5" s="1"/>
  <c r="P194" i="5"/>
  <c r="O194" i="5"/>
  <c r="N194" i="5"/>
  <c r="M194" i="5"/>
  <c r="P193" i="5"/>
  <c r="O193" i="5"/>
  <c r="N193" i="5"/>
  <c r="M193" i="5"/>
  <c r="N192" i="5"/>
  <c r="P192" i="5" s="1"/>
  <c r="M192" i="5"/>
  <c r="O192" i="5" s="1"/>
  <c r="P191" i="5"/>
  <c r="O191" i="5"/>
  <c r="N191" i="5"/>
  <c r="M191" i="5"/>
  <c r="O190" i="5"/>
  <c r="N190" i="5"/>
  <c r="P190" i="5" s="1"/>
  <c r="M190" i="5"/>
  <c r="P189" i="5"/>
  <c r="N189" i="5"/>
  <c r="M189" i="5"/>
  <c r="O189" i="5" s="1"/>
  <c r="P188" i="5"/>
  <c r="O188" i="5"/>
  <c r="N188" i="5"/>
  <c r="M188" i="5"/>
  <c r="N187" i="5"/>
  <c r="P187" i="5" s="1"/>
  <c r="M187" i="5"/>
  <c r="O187" i="5" s="1"/>
  <c r="P186" i="5"/>
  <c r="O186" i="5"/>
  <c r="N186" i="5"/>
  <c r="M186" i="5"/>
  <c r="P185" i="5"/>
  <c r="O185" i="5"/>
  <c r="N185" i="5"/>
  <c r="M185" i="5"/>
  <c r="N184" i="5"/>
  <c r="P184" i="5" s="1"/>
  <c r="M184" i="5"/>
  <c r="O184" i="5" s="1"/>
  <c r="P183" i="5"/>
  <c r="O183" i="5"/>
  <c r="N183" i="5"/>
  <c r="M183" i="5"/>
  <c r="O182" i="5"/>
  <c r="N182" i="5"/>
  <c r="P182" i="5" s="1"/>
  <c r="M182" i="5"/>
  <c r="P181" i="5"/>
  <c r="N181" i="5"/>
  <c r="M181" i="5"/>
  <c r="O181" i="5" s="1"/>
  <c r="P180" i="5"/>
  <c r="O180" i="5"/>
  <c r="N180" i="5"/>
  <c r="M180" i="5"/>
  <c r="N179" i="5"/>
  <c r="P179" i="5" s="1"/>
  <c r="M179" i="5"/>
  <c r="O179" i="5" s="1"/>
  <c r="P178" i="5"/>
  <c r="O178" i="5"/>
  <c r="N178" i="5"/>
  <c r="M178" i="5"/>
  <c r="P177" i="5"/>
  <c r="O177" i="5"/>
  <c r="N177" i="5"/>
  <c r="M177" i="5"/>
  <c r="N176" i="5"/>
  <c r="P176" i="5" s="1"/>
  <c r="M176" i="5"/>
  <c r="O176" i="5" s="1"/>
  <c r="P175" i="5"/>
  <c r="O175" i="5"/>
  <c r="N175" i="5"/>
  <c r="M175" i="5"/>
  <c r="O174" i="5"/>
  <c r="N174" i="5"/>
  <c r="P174" i="5" s="1"/>
  <c r="M174" i="5"/>
  <c r="P173" i="5"/>
  <c r="N173" i="5"/>
  <c r="M173" i="5"/>
  <c r="O173" i="5" s="1"/>
  <c r="P172" i="5"/>
  <c r="O172" i="5"/>
  <c r="N172" i="5"/>
  <c r="M172" i="5"/>
  <c r="N171" i="5"/>
  <c r="P171" i="5" s="1"/>
  <c r="M171" i="5"/>
  <c r="O171" i="5" s="1"/>
  <c r="P170" i="5"/>
  <c r="O170" i="5"/>
  <c r="N170" i="5"/>
  <c r="M170" i="5"/>
  <c r="P169" i="5"/>
  <c r="O169" i="5"/>
  <c r="N169" i="5"/>
  <c r="M169" i="5"/>
  <c r="N168" i="5"/>
  <c r="P168" i="5" s="1"/>
  <c r="M168" i="5"/>
  <c r="O168" i="5" s="1"/>
  <c r="P167" i="5"/>
  <c r="O167" i="5"/>
  <c r="N167" i="5"/>
  <c r="M167" i="5"/>
  <c r="O166" i="5"/>
  <c r="N166" i="5"/>
  <c r="P166" i="5" s="1"/>
  <c r="M166" i="5"/>
  <c r="P165" i="5"/>
  <c r="N165" i="5"/>
  <c r="M165" i="5"/>
  <c r="O165" i="5" s="1"/>
  <c r="P164" i="5"/>
  <c r="O164" i="5"/>
  <c r="N164" i="5"/>
  <c r="M164" i="5"/>
  <c r="N163" i="5"/>
  <c r="P163" i="5" s="1"/>
  <c r="M163" i="5"/>
  <c r="O163" i="5" s="1"/>
  <c r="P162" i="5"/>
  <c r="O162" i="5"/>
  <c r="N162" i="5"/>
  <c r="M162" i="5"/>
  <c r="P161" i="5"/>
  <c r="O161" i="5"/>
  <c r="N161" i="5"/>
  <c r="M161" i="5"/>
  <c r="N160" i="5"/>
  <c r="P160" i="5" s="1"/>
  <c r="M160" i="5"/>
  <c r="O160" i="5" s="1"/>
  <c r="P159" i="5"/>
  <c r="O159" i="5"/>
  <c r="N159" i="5"/>
  <c r="M159" i="5"/>
  <c r="O158" i="5"/>
  <c r="N158" i="5"/>
  <c r="P158" i="5" s="1"/>
  <c r="M158" i="5"/>
  <c r="P157" i="5"/>
  <c r="N157" i="5"/>
  <c r="M157" i="5"/>
  <c r="O157" i="5" s="1"/>
  <c r="P156" i="5"/>
  <c r="O156" i="5"/>
  <c r="N156" i="5"/>
  <c r="M156" i="5"/>
  <c r="N155" i="5"/>
  <c r="P155" i="5" s="1"/>
  <c r="M155" i="5"/>
  <c r="O155" i="5" s="1"/>
  <c r="P154" i="5"/>
  <c r="O154" i="5"/>
  <c r="N154" i="5"/>
  <c r="M154" i="5"/>
  <c r="P153" i="5"/>
  <c r="O153" i="5"/>
  <c r="N153" i="5"/>
  <c r="M153" i="5"/>
  <c r="N152" i="5"/>
  <c r="P152" i="5" s="1"/>
  <c r="M152" i="5"/>
  <c r="O152" i="5" s="1"/>
  <c r="P151" i="5"/>
  <c r="O151" i="5"/>
  <c r="N151" i="5"/>
  <c r="M151" i="5"/>
  <c r="O150" i="5"/>
  <c r="N150" i="5"/>
  <c r="P150" i="5" s="1"/>
  <c r="M150" i="5"/>
  <c r="P149" i="5"/>
  <c r="N149" i="5"/>
  <c r="M149" i="5"/>
  <c r="O149" i="5" s="1"/>
  <c r="P148" i="5"/>
  <c r="O148" i="5"/>
  <c r="N148" i="5"/>
  <c r="M148" i="5"/>
  <c r="N147" i="5"/>
  <c r="P147" i="5" s="1"/>
  <c r="M147" i="5"/>
  <c r="O147" i="5" s="1"/>
  <c r="P146" i="5"/>
  <c r="O146" i="5"/>
  <c r="N146" i="5"/>
  <c r="M146" i="5"/>
  <c r="P145" i="5"/>
  <c r="O145" i="5"/>
  <c r="N145" i="5"/>
  <c r="M145" i="5"/>
  <c r="N144" i="5"/>
  <c r="P144" i="5" s="1"/>
  <c r="M144" i="5"/>
  <c r="O144" i="5" s="1"/>
  <c r="P143" i="5"/>
  <c r="O143" i="5"/>
  <c r="N143" i="5"/>
  <c r="M143" i="5"/>
  <c r="O142" i="5"/>
  <c r="N142" i="5"/>
  <c r="P142" i="5" s="1"/>
  <c r="M142" i="5"/>
  <c r="P141" i="5"/>
  <c r="N141" i="5"/>
  <c r="M141" i="5"/>
  <c r="O141" i="5" s="1"/>
  <c r="P140" i="5"/>
  <c r="O140" i="5"/>
  <c r="N140" i="5"/>
  <c r="M140" i="5"/>
  <c r="N139" i="5"/>
  <c r="P139" i="5" s="1"/>
  <c r="M139" i="5"/>
  <c r="O139" i="5" s="1"/>
  <c r="P138" i="5"/>
  <c r="O138" i="5"/>
  <c r="N138" i="5"/>
  <c r="M138" i="5"/>
  <c r="P137" i="5"/>
  <c r="O137" i="5"/>
  <c r="N137" i="5"/>
  <c r="M137" i="5"/>
  <c r="N136" i="5"/>
  <c r="P136" i="5" s="1"/>
  <c r="M136" i="5"/>
  <c r="O136" i="5" s="1"/>
  <c r="P135" i="5"/>
  <c r="O135" i="5"/>
  <c r="N135" i="5"/>
  <c r="M135" i="5"/>
  <c r="O134" i="5"/>
  <c r="N134" i="5"/>
  <c r="P134" i="5" s="1"/>
  <c r="M134" i="5"/>
  <c r="P133" i="5"/>
  <c r="N133" i="5"/>
  <c r="M133" i="5"/>
  <c r="O133" i="5" s="1"/>
  <c r="P132" i="5"/>
  <c r="O132" i="5"/>
  <c r="N132" i="5"/>
  <c r="M132" i="5"/>
  <c r="N131" i="5"/>
  <c r="P131" i="5" s="1"/>
  <c r="M131" i="5"/>
  <c r="O131" i="5" s="1"/>
  <c r="P130" i="5"/>
  <c r="O130" i="5"/>
  <c r="N130" i="5"/>
  <c r="M130" i="5"/>
  <c r="P129" i="5"/>
  <c r="O129" i="5"/>
  <c r="N129" i="5"/>
  <c r="M129" i="5"/>
  <c r="N128" i="5"/>
  <c r="P128" i="5" s="1"/>
  <c r="M128" i="5"/>
  <c r="O128" i="5" s="1"/>
  <c r="P127" i="5"/>
  <c r="O127" i="5"/>
  <c r="N127" i="5"/>
  <c r="M127" i="5"/>
  <c r="O126" i="5"/>
  <c r="N126" i="5"/>
  <c r="P126" i="5" s="1"/>
  <c r="M126" i="5"/>
  <c r="P125" i="5"/>
  <c r="N125" i="5"/>
  <c r="M125" i="5"/>
  <c r="O125" i="5" s="1"/>
  <c r="P124" i="5"/>
  <c r="O124" i="5"/>
  <c r="N124" i="5"/>
  <c r="M124" i="5"/>
  <c r="N123" i="5"/>
  <c r="P123" i="5" s="1"/>
  <c r="M123" i="5"/>
  <c r="O123" i="5" s="1"/>
  <c r="P122" i="5"/>
  <c r="O122" i="5"/>
  <c r="N122" i="5"/>
  <c r="M122" i="5"/>
  <c r="P121" i="5"/>
  <c r="O121" i="5"/>
  <c r="N121" i="5"/>
  <c r="M121" i="5"/>
  <c r="N120" i="5"/>
  <c r="P120" i="5" s="1"/>
  <c r="M120" i="5"/>
  <c r="O120" i="5" s="1"/>
  <c r="P119" i="5"/>
  <c r="O119" i="5"/>
  <c r="N119" i="5"/>
  <c r="M119" i="5"/>
  <c r="O118" i="5"/>
  <c r="N118" i="5"/>
  <c r="P118" i="5" s="1"/>
  <c r="M118" i="5"/>
  <c r="P117" i="5"/>
  <c r="N117" i="5"/>
  <c r="M117" i="5"/>
  <c r="O117" i="5" s="1"/>
  <c r="P116" i="5"/>
  <c r="O116" i="5"/>
  <c r="N116" i="5"/>
  <c r="M116" i="5"/>
  <c r="N115" i="5"/>
  <c r="P115" i="5" s="1"/>
  <c r="M115" i="5"/>
  <c r="O115" i="5" s="1"/>
  <c r="P114" i="5"/>
  <c r="O114" i="5"/>
  <c r="N114" i="5"/>
  <c r="M114" i="5"/>
  <c r="P113" i="5"/>
  <c r="O113" i="5"/>
  <c r="N113" i="5"/>
  <c r="M113" i="5"/>
  <c r="N112" i="5"/>
  <c r="P112" i="5" s="1"/>
  <c r="M112" i="5"/>
  <c r="O112" i="5" s="1"/>
  <c r="P111" i="5"/>
  <c r="O111" i="5"/>
  <c r="N111" i="5"/>
  <c r="M111" i="5"/>
  <c r="O110" i="5"/>
  <c r="N110" i="5"/>
  <c r="P110" i="5" s="1"/>
  <c r="M110" i="5"/>
  <c r="P109" i="5"/>
  <c r="N109" i="5"/>
  <c r="M109" i="5"/>
  <c r="O109" i="5" s="1"/>
  <c r="P108" i="5"/>
  <c r="O108" i="5"/>
  <c r="N108" i="5"/>
  <c r="M108" i="5"/>
  <c r="N107" i="5"/>
  <c r="P107" i="5" s="1"/>
  <c r="M107" i="5"/>
  <c r="O107" i="5" s="1"/>
  <c r="P106" i="5"/>
  <c r="O106" i="5"/>
  <c r="N106" i="5"/>
  <c r="M106" i="5"/>
  <c r="P105" i="5"/>
  <c r="O105" i="5"/>
  <c r="N105" i="5"/>
  <c r="M105" i="5"/>
  <c r="N104" i="5"/>
  <c r="P104" i="5" s="1"/>
  <c r="M104" i="5"/>
  <c r="O104" i="5" s="1"/>
  <c r="P103" i="5"/>
  <c r="O103" i="5"/>
  <c r="N103" i="5"/>
  <c r="M103" i="5"/>
  <c r="N102" i="5"/>
  <c r="P102" i="5" s="1"/>
  <c r="M102" i="5"/>
  <c r="O102" i="5" s="1"/>
  <c r="P101" i="5"/>
  <c r="N101" i="5"/>
  <c r="M101" i="5"/>
  <c r="O101" i="5" s="1"/>
  <c r="P100" i="5"/>
  <c r="O100" i="5"/>
  <c r="N100" i="5"/>
  <c r="M100" i="5"/>
  <c r="N99" i="5"/>
  <c r="P99" i="5" s="1"/>
  <c r="M99" i="5"/>
  <c r="O99" i="5" s="1"/>
  <c r="P98" i="5"/>
  <c r="O98" i="5"/>
  <c r="N98" i="5"/>
  <c r="M98" i="5"/>
  <c r="O97" i="5"/>
  <c r="N97" i="5"/>
  <c r="P97" i="5" s="1"/>
  <c r="M97" i="5"/>
  <c r="N96" i="5"/>
  <c r="P96" i="5" s="1"/>
  <c r="M96" i="5"/>
  <c r="O96" i="5" s="1"/>
  <c r="P95" i="5"/>
  <c r="O95" i="5"/>
  <c r="N95" i="5"/>
  <c r="M95" i="5"/>
  <c r="N94" i="5"/>
  <c r="P94" i="5" s="1"/>
  <c r="M94" i="5"/>
  <c r="O94" i="5" s="1"/>
  <c r="P93" i="5"/>
  <c r="N93" i="5"/>
  <c r="M93" i="5"/>
  <c r="O93" i="5" s="1"/>
  <c r="P92" i="5"/>
  <c r="O92" i="5"/>
  <c r="N92" i="5"/>
  <c r="M92" i="5"/>
  <c r="N91" i="5"/>
  <c r="P91" i="5" s="1"/>
  <c r="M91" i="5"/>
  <c r="O91" i="5" s="1"/>
  <c r="P90" i="5"/>
  <c r="O90" i="5"/>
  <c r="N90" i="5"/>
  <c r="M90" i="5"/>
  <c r="O89" i="5"/>
  <c r="N89" i="5"/>
  <c r="P89" i="5" s="1"/>
  <c r="M89" i="5"/>
  <c r="N88" i="5"/>
  <c r="P88" i="5" s="1"/>
  <c r="M88" i="5"/>
  <c r="O88" i="5" s="1"/>
  <c r="P87" i="5"/>
  <c r="O87" i="5"/>
  <c r="N87" i="5"/>
  <c r="M87" i="5"/>
  <c r="N86" i="5"/>
  <c r="P86" i="5" s="1"/>
  <c r="M86" i="5"/>
  <c r="O86" i="5" s="1"/>
  <c r="P85" i="5"/>
  <c r="N85" i="5"/>
  <c r="M85" i="5"/>
  <c r="O85" i="5" s="1"/>
  <c r="P84" i="5"/>
  <c r="O84" i="5"/>
  <c r="N84" i="5"/>
  <c r="M84" i="5"/>
  <c r="N83" i="5"/>
  <c r="P83" i="5" s="1"/>
  <c r="M83" i="5"/>
  <c r="O83" i="5" s="1"/>
  <c r="P82" i="5"/>
  <c r="O82" i="5"/>
  <c r="N82" i="5"/>
  <c r="M82" i="5"/>
  <c r="O81" i="5"/>
  <c r="N81" i="5"/>
  <c r="P81" i="5" s="1"/>
  <c r="M81" i="5"/>
  <c r="N80" i="5"/>
  <c r="P80" i="5" s="1"/>
  <c r="M80" i="5"/>
  <c r="O80" i="5" s="1"/>
  <c r="P79" i="5"/>
  <c r="O79" i="5"/>
  <c r="N79" i="5"/>
  <c r="M79" i="5"/>
  <c r="N78" i="5"/>
  <c r="P78" i="5" s="1"/>
  <c r="M78" i="5"/>
  <c r="O78" i="5" s="1"/>
  <c r="P77" i="5"/>
  <c r="N77" i="5"/>
  <c r="M77" i="5"/>
  <c r="O77" i="5" s="1"/>
  <c r="P76" i="5"/>
  <c r="O76" i="5"/>
  <c r="N76" i="5"/>
  <c r="M76" i="5"/>
  <c r="N75" i="5"/>
  <c r="P75" i="5" s="1"/>
  <c r="M75" i="5"/>
  <c r="O75" i="5" s="1"/>
  <c r="P74" i="5"/>
  <c r="O74" i="5"/>
  <c r="N74" i="5"/>
  <c r="M74" i="5"/>
  <c r="O73" i="5"/>
  <c r="N73" i="5"/>
  <c r="P73" i="5" s="1"/>
  <c r="M73" i="5"/>
  <c r="N72" i="5"/>
  <c r="P72" i="5" s="1"/>
  <c r="M72" i="5"/>
  <c r="O72" i="5" s="1"/>
  <c r="P71" i="5"/>
  <c r="O71" i="5"/>
  <c r="N71" i="5"/>
  <c r="M71" i="5"/>
  <c r="N70" i="5"/>
  <c r="P70" i="5" s="1"/>
  <c r="M70" i="5"/>
  <c r="O70" i="5" s="1"/>
  <c r="P69" i="5"/>
  <c r="N69" i="5"/>
  <c r="M69" i="5"/>
  <c r="O69" i="5" s="1"/>
  <c r="P68" i="5"/>
  <c r="O68" i="5"/>
  <c r="N68" i="5"/>
  <c r="M68" i="5"/>
  <c r="N67" i="5"/>
  <c r="P67" i="5" s="1"/>
  <c r="M67" i="5"/>
  <c r="O67" i="5" s="1"/>
  <c r="P66" i="5"/>
  <c r="O66" i="5"/>
  <c r="N66" i="5"/>
  <c r="M66" i="5"/>
  <c r="O65" i="5"/>
  <c r="N65" i="5"/>
  <c r="P65" i="5" s="1"/>
  <c r="M65" i="5"/>
  <c r="N64" i="5"/>
  <c r="P64" i="5" s="1"/>
  <c r="M64" i="5"/>
  <c r="O64" i="5" s="1"/>
  <c r="P63" i="5"/>
  <c r="O63" i="5"/>
  <c r="N63" i="5"/>
  <c r="M63" i="5"/>
  <c r="N62" i="5"/>
  <c r="P62" i="5" s="1"/>
  <c r="M62" i="5"/>
  <c r="O62" i="5" s="1"/>
  <c r="P61" i="5"/>
  <c r="N61" i="5"/>
  <c r="M61" i="5"/>
  <c r="O61" i="5" s="1"/>
  <c r="P60" i="5"/>
  <c r="O60" i="5"/>
  <c r="N60" i="5"/>
  <c r="M60" i="5"/>
  <c r="N59" i="5"/>
  <c r="P59" i="5" s="1"/>
  <c r="M59" i="5"/>
  <c r="O59" i="5" s="1"/>
  <c r="P58" i="5"/>
  <c r="O58" i="5"/>
  <c r="N58" i="5"/>
  <c r="M58" i="5"/>
  <c r="O57" i="5"/>
  <c r="N57" i="5"/>
  <c r="P57" i="5" s="1"/>
  <c r="M57" i="5"/>
  <c r="N56" i="5"/>
  <c r="P56" i="5" s="1"/>
  <c r="M56" i="5"/>
  <c r="O56" i="5" s="1"/>
  <c r="P55" i="5"/>
  <c r="O55" i="5"/>
  <c r="N55" i="5"/>
  <c r="M55" i="5"/>
  <c r="N54" i="5"/>
  <c r="P54" i="5" s="1"/>
  <c r="M54" i="5"/>
  <c r="O54" i="5" s="1"/>
  <c r="P53" i="5"/>
  <c r="N53" i="5"/>
  <c r="M53" i="5"/>
  <c r="O53" i="5" s="1"/>
  <c r="P52" i="5"/>
  <c r="O52" i="5"/>
  <c r="N52" i="5"/>
  <c r="M52" i="5"/>
  <c r="N51" i="5"/>
  <c r="P51" i="5" s="1"/>
  <c r="M51" i="5"/>
  <c r="O51" i="5" s="1"/>
  <c r="P50" i="5"/>
  <c r="O50" i="5"/>
  <c r="N50" i="5"/>
  <c r="M50" i="5"/>
  <c r="O49" i="5"/>
  <c r="N49" i="5"/>
  <c r="P49" i="5" s="1"/>
  <c r="M49" i="5"/>
  <c r="N48" i="5"/>
  <c r="P48" i="5" s="1"/>
  <c r="M48" i="5"/>
  <c r="O48" i="5" s="1"/>
  <c r="P47" i="5"/>
  <c r="O47" i="5"/>
  <c r="N47" i="5"/>
  <c r="M47" i="5"/>
  <c r="N46" i="5"/>
  <c r="P46" i="5" s="1"/>
  <c r="M46" i="5"/>
  <c r="O46" i="5" s="1"/>
  <c r="P45" i="5"/>
  <c r="N45" i="5"/>
  <c r="M45" i="5"/>
  <c r="O45" i="5" s="1"/>
  <c r="P44" i="5"/>
  <c r="O44" i="5"/>
  <c r="N44" i="5"/>
  <c r="M44" i="5"/>
  <c r="N43" i="5"/>
  <c r="P43" i="5" s="1"/>
  <c r="M43" i="5"/>
  <c r="O43" i="5" s="1"/>
  <c r="P42" i="5"/>
  <c r="O42" i="5"/>
  <c r="N42" i="5"/>
  <c r="M42" i="5"/>
  <c r="O41" i="5"/>
  <c r="N41" i="5"/>
  <c r="P41" i="5" s="1"/>
  <c r="M41" i="5"/>
  <c r="N40" i="5"/>
  <c r="P40" i="5" s="1"/>
  <c r="M40" i="5"/>
  <c r="O40" i="5" s="1"/>
  <c r="P39" i="5"/>
  <c r="O39" i="5"/>
  <c r="N39" i="5"/>
  <c r="M39" i="5"/>
  <c r="N38" i="5"/>
  <c r="P38" i="5" s="1"/>
  <c r="M38" i="5"/>
  <c r="O38" i="5" s="1"/>
  <c r="P37" i="5"/>
  <c r="N37" i="5"/>
  <c r="M37" i="5"/>
  <c r="O37" i="5" s="1"/>
  <c r="P36" i="5"/>
  <c r="O36" i="5"/>
  <c r="N36" i="5"/>
  <c r="M36" i="5"/>
  <c r="N35" i="5"/>
  <c r="P35" i="5" s="1"/>
  <c r="M35" i="5"/>
  <c r="O35" i="5" s="1"/>
  <c r="P34" i="5"/>
  <c r="O34" i="5"/>
  <c r="N34" i="5"/>
  <c r="M34" i="5"/>
  <c r="O33" i="5"/>
  <c r="N33" i="5"/>
  <c r="P33" i="5" s="1"/>
  <c r="M33" i="5"/>
  <c r="N32" i="5"/>
  <c r="P32" i="5" s="1"/>
  <c r="M32" i="5"/>
  <c r="O32" i="5" s="1"/>
  <c r="P31" i="5"/>
  <c r="O31" i="5"/>
  <c r="N31" i="5"/>
  <c r="M31" i="5"/>
  <c r="N30" i="5"/>
  <c r="P30" i="5" s="1"/>
  <c r="M30" i="5"/>
  <c r="O30" i="5" s="1"/>
  <c r="P29" i="5"/>
  <c r="N29" i="5"/>
  <c r="M29" i="5"/>
  <c r="O29" i="5" s="1"/>
  <c r="P28" i="5"/>
  <c r="O28" i="5"/>
  <c r="N28" i="5"/>
  <c r="M28" i="5"/>
  <c r="N27" i="5"/>
  <c r="P27" i="5" s="1"/>
  <c r="M27" i="5"/>
  <c r="O27" i="5" s="1"/>
  <c r="P26" i="5"/>
  <c r="O26" i="5"/>
  <c r="N26" i="5"/>
  <c r="M26" i="5"/>
  <c r="O25" i="5"/>
  <c r="N25" i="5"/>
  <c r="P25" i="5" s="1"/>
  <c r="M25" i="5"/>
  <c r="N24" i="5"/>
  <c r="P24" i="5" s="1"/>
  <c r="M24" i="5"/>
  <c r="O24" i="5" s="1"/>
  <c r="P23" i="5"/>
  <c r="O23" i="5"/>
  <c r="N23" i="5"/>
  <c r="M23" i="5"/>
  <c r="N22" i="5"/>
  <c r="P22" i="5" s="1"/>
  <c r="M22" i="5"/>
  <c r="O22" i="5" s="1"/>
  <c r="P21" i="5"/>
  <c r="N21" i="5"/>
  <c r="M21" i="5"/>
  <c r="O21" i="5" s="1"/>
  <c r="P20" i="5"/>
  <c r="O20" i="5"/>
  <c r="N20" i="5"/>
  <c r="M20" i="5"/>
  <c r="N19" i="5"/>
  <c r="P19" i="5" s="1"/>
  <c r="M19" i="5"/>
  <c r="O19" i="5" s="1"/>
  <c r="P18" i="5"/>
  <c r="O18" i="5"/>
  <c r="N18" i="5"/>
  <c r="M18" i="5"/>
  <c r="O17" i="5"/>
  <c r="N17" i="5"/>
  <c r="P17" i="5" s="1"/>
  <c r="M17" i="5"/>
  <c r="N16" i="5"/>
  <c r="P16" i="5" s="1"/>
  <c r="M16" i="5"/>
  <c r="O16" i="5" s="1"/>
  <c r="P15" i="5"/>
  <c r="O15" i="5"/>
  <c r="N15" i="5"/>
  <c r="M15" i="5"/>
  <c r="N14" i="5"/>
  <c r="P14" i="5" s="1"/>
  <c r="M14" i="5"/>
  <c r="O14" i="5" s="1"/>
  <c r="P13" i="5"/>
  <c r="N13" i="5"/>
  <c r="M13" i="5"/>
  <c r="O13" i="5" s="1"/>
  <c r="P12" i="5"/>
  <c r="O12" i="5"/>
  <c r="N12" i="5"/>
  <c r="M12" i="5"/>
  <c r="N11" i="5"/>
  <c r="P11" i="5" s="1"/>
  <c r="M11" i="5"/>
  <c r="O11" i="5" s="1"/>
  <c r="P10" i="5"/>
  <c r="O10" i="5"/>
  <c r="N10" i="5"/>
  <c r="M10" i="5"/>
  <c r="O9" i="5"/>
  <c r="N9" i="5"/>
  <c r="P9" i="5" s="1"/>
  <c r="M9" i="5"/>
  <c r="N8" i="5"/>
  <c r="P8" i="5" s="1"/>
  <c r="M8" i="5"/>
  <c r="O8" i="5" s="1"/>
  <c r="P7" i="5"/>
  <c r="O7" i="5"/>
  <c r="N7" i="5"/>
  <c r="M7" i="5"/>
  <c r="N6" i="5"/>
  <c r="P6" i="5" s="1"/>
  <c r="M6" i="5"/>
  <c r="O6" i="5" s="1"/>
  <c r="P5" i="5"/>
  <c r="N5" i="5"/>
  <c r="M5" i="5"/>
  <c r="O5" i="5" s="1"/>
  <c r="P4" i="5"/>
  <c r="O4" i="5"/>
  <c r="N4" i="5"/>
  <c r="M4" i="5"/>
  <c r="N3" i="5"/>
  <c r="P3" i="5" s="1"/>
  <c r="M3" i="5"/>
  <c r="O3" i="5" s="1"/>
  <c r="N2" i="5"/>
  <c r="P2" i="5" s="1"/>
  <c r="M2" i="5"/>
  <c r="O2" i="5" s="1"/>
  <c r="D2480" i="7"/>
  <c r="D2479" i="7"/>
  <c r="D2478" i="7"/>
  <c r="D2477" i="7"/>
  <c r="D2476" i="7"/>
  <c r="D2475" i="7"/>
  <c r="D2474" i="7"/>
  <c r="D2473" i="7"/>
  <c r="D2472" i="7"/>
  <c r="D2471" i="7"/>
  <c r="D2470" i="7"/>
  <c r="D2469" i="7"/>
  <c r="D2468" i="7"/>
  <c r="D2467" i="7"/>
  <c r="D2466" i="7"/>
  <c r="D2465" i="7"/>
  <c r="D2464" i="7"/>
  <c r="D2463" i="7"/>
  <c r="D2462" i="7"/>
  <c r="D2461" i="7"/>
  <c r="D2460" i="7"/>
  <c r="D2459" i="7"/>
  <c r="D2458" i="7"/>
  <c r="D2457" i="7"/>
  <c r="D2456" i="7"/>
  <c r="D2455" i="7"/>
  <c r="D2454" i="7"/>
  <c r="D2453" i="7"/>
  <c r="D2452" i="7"/>
  <c r="D2451" i="7"/>
  <c r="D2450" i="7"/>
  <c r="D2449" i="7"/>
  <c r="D2448" i="7"/>
  <c r="D2447" i="7"/>
  <c r="D2446" i="7"/>
  <c r="D2445" i="7"/>
  <c r="D2444" i="7"/>
  <c r="D2443" i="7"/>
  <c r="D2442" i="7"/>
  <c r="D2441" i="7"/>
  <c r="D2440" i="7"/>
  <c r="D2439" i="7"/>
  <c r="D2438" i="7"/>
  <c r="D2437" i="7"/>
  <c r="D2436" i="7"/>
  <c r="D2435" i="7"/>
  <c r="D2434" i="7"/>
  <c r="D2433" i="7"/>
  <c r="D2432" i="7"/>
  <c r="D2431" i="7"/>
  <c r="D2430" i="7"/>
  <c r="D2429" i="7"/>
  <c r="D2428" i="7"/>
  <c r="D2427" i="7"/>
  <c r="D2426" i="7"/>
  <c r="D2425" i="7"/>
  <c r="D2424" i="7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R2169" i="5" s="1"/>
  <c r="D8" i="7"/>
  <c r="D7" i="7"/>
  <c r="D6" i="7"/>
  <c r="D5" i="7"/>
  <c r="R331" i="5" s="1"/>
  <c r="D4" i="7"/>
  <c r="D3" i="7"/>
  <c r="R9" i="5" s="1"/>
  <c r="D2" i="7"/>
  <c r="R8" i="5"/>
  <c r="R435" i="5"/>
  <c r="R682" i="5"/>
  <c r="R791" i="5"/>
  <c r="R862" i="5"/>
  <c r="R921" i="5"/>
  <c r="R983" i="5"/>
  <c r="R1040" i="5"/>
  <c r="R1094" i="5"/>
  <c r="R1152" i="5"/>
  <c r="R1206" i="5"/>
  <c r="R1258" i="5"/>
  <c r="R1305" i="5"/>
  <c r="R1351" i="5"/>
  <c r="R1400" i="5"/>
  <c r="R1446" i="5"/>
  <c r="R1482" i="5"/>
  <c r="R1517" i="5"/>
  <c r="R1550" i="5"/>
  <c r="R1584" i="5"/>
  <c r="R1614" i="5"/>
  <c r="R1643" i="5"/>
  <c r="R1672" i="5"/>
  <c r="R1701" i="5"/>
  <c r="R1732" i="5"/>
  <c r="R1760" i="5"/>
  <c r="R1789" i="5"/>
  <c r="R1814" i="5"/>
  <c r="R1836" i="5"/>
  <c r="R1856" i="5"/>
  <c r="R1878" i="5"/>
  <c r="R1899" i="5"/>
  <c r="R1919" i="5"/>
  <c r="R1941" i="5"/>
  <c r="R1961" i="5"/>
  <c r="R1982" i="5"/>
  <c r="R2003" i="5"/>
  <c r="R2024" i="5"/>
  <c r="R2045" i="5"/>
  <c r="R2065" i="5"/>
  <c r="R2087" i="5"/>
  <c r="R2108" i="5"/>
  <c r="R2127" i="5"/>
  <c r="R2143" i="5"/>
  <c r="R2160" i="5"/>
  <c r="R2175" i="5"/>
  <c r="R2190" i="5"/>
  <c r="R2206" i="5"/>
  <c r="R2220" i="5"/>
  <c r="R2235" i="5"/>
  <c r="R2248" i="5"/>
  <c r="R2263" i="5"/>
  <c r="R2279" i="5"/>
  <c r="R2293" i="5"/>
  <c r="R2308" i="5"/>
  <c r="R2322" i="5"/>
  <c r="R2336" i="5"/>
  <c r="R2352" i="5"/>
  <c r="R2366" i="5"/>
  <c r="R2381" i="5"/>
  <c r="R2395" i="5"/>
  <c r="R2410" i="5"/>
  <c r="R2426" i="5"/>
  <c r="R2439" i="5"/>
  <c r="R2454" i="5"/>
  <c r="R2468" i="5"/>
  <c r="C2480" i="7"/>
  <c r="B2480" i="7"/>
  <c r="C2479" i="7"/>
  <c r="B2479" i="7"/>
  <c r="C2478" i="7"/>
  <c r="B2478" i="7"/>
  <c r="C2477" i="7"/>
  <c r="B2477" i="7"/>
  <c r="C2476" i="7"/>
  <c r="B2476" i="7"/>
  <c r="C2475" i="7"/>
  <c r="B2475" i="7"/>
  <c r="C2474" i="7"/>
  <c r="B2474" i="7"/>
  <c r="C2473" i="7"/>
  <c r="B2473" i="7"/>
  <c r="C2472" i="7"/>
  <c r="B2472" i="7"/>
  <c r="C2471" i="7"/>
  <c r="B2471" i="7"/>
  <c r="C2470" i="7"/>
  <c r="B2470" i="7"/>
  <c r="C2469" i="7"/>
  <c r="B2469" i="7"/>
  <c r="C2468" i="7"/>
  <c r="B2468" i="7"/>
  <c r="C2467" i="7"/>
  <c r="B2467" i="7"/>
  <c r="C2466" i="7"/>
  <c r="B2466" i="7"/>
  <c r="C2465" i="7"/>
  <c r="B2465" i="7"/>
  <c r="C2464" i="7"/>
  <c r="B2464" i="7"/>
  <c r="C2463" i="7"/>
  <c r="B2463" i="7"/>
  <c r="C2462" i="7"/>
  <c r="B2462" i="7"/>
  <c r="C2461" i="7"/>
  <c r="B2461" i="7"/>
  <c r="C2460" i="7"/>
  <c r="B2460" i="7"/>
  <c r="C2459" i="7"/>
  <c r="B2459" i="7"/>
  <c r="C2458" i="7"/>
  <c r="B2458" i="7"/>
  <c r="C2457" i="7"/>
  <c r="B2457" i="7"/>
  <c r="C2456" i="7"/>
  <c r="B2456" i="7"/>
  <c r="C2455" i="7"/>
  <c r="B2455" i="7"/>
  <c r="C2454" i="7"/>
  <c r="B2454" i="7"/>
  <c r="C2453" i="7"/>
  <c r="B2453" i="7"/>
  <c r="C2452" i="7"/>
  <c r="B2452" i="7"/>
  <c r="C2451" i="7"/>
  <c r="B2451" i="7"/>
  <c r="C2450" i="7"/>
  <c r="B2450" i="7"/>
  <c r="C2449" i="7"/>
  <c r="B2449" i="7"/>
  <c r="C2448" i="7"/>
  <c r="B2448" i="7"/>
  <c r="C2447" i="7"/>
  <c r="B2447" i="7"/>
  <c r="C2446" i="7"/>
  <c r="B2446" i="7"/>
  <c r="C2445" i="7"/>
  <c r="B2445" i="7"/>
  <c r="C2444" i="7"/>
  <c r="B2444" i="7"/>
  <c r="C2443" i="7"/>
  <c r="B2443" i="7"/>
  <c r="C2442" i="7"/>
  <c r="B2442" i="7"/>
  <c r="C2441" i="7"/>
  <c r="B2441" i="7"/>
  <c r="C2440" i="7"/>
  <c r="B2440" i="7"/>
  <c r="C2439" i="7"/>
  <c r="B2439" i="7"/>
  <c r="C2438" i="7"/>
  <c r="B2438" i="7"/>
  <c r="C2437" i="7"/>
  <c r="B2437" i="7"/>
  <c r="C2436" i="7"/>
  <c r="B2436" i="7"/>
  <c r="C2435" i="7"/>
  <c r="B2435" i="7"/>
  <c r="C2434" i="7"/>
  <c r="B2434" i="7"/>
  <c r="C2433" i="7"/>
  <c r="B2433" i="7"/>
  <c r="C2432" i="7"/>
  <c r="B2432" i="7"/>
  <c r="C2431" i="7"/>
  <c r="B2431" i="7"/>
  <c r="C2430" i="7"/>
  <c r="B2430" i="7"/>
  <c r="C2429" i="7"/>
  <c r="B2429" i="7"/>
  <c r="C2428" i="7"/>
  <c r="B2428" i="7"/>
  <c r="C2427" i="7"/>
  <c r="B2427" i="7"/>
  <c r="C2426" i="7"/>
  <c r="B2426" i="7"/>
  <c r="C2425" i="7"/>
  <c r="B2425" i="7"/>
  <c r="C2424" i="7"/>
  <c r="B2424" i="7"/>
  <c r="C2423" i="7"/>
  <c r="B2423" i="7"/>
  <c r="C2422" i="7"/>
  <c r="B2422" i="7"/>
  <c r="C2421" i="7"/>
  <c r="B2421" i="7"/>
  <c r="C2420" i="7"/>
  <c r="B2420" i="7"/>
  <c r="C2419" i="7"/>
  <c r="B2419" i="7"/>
  <c r="C2418" i="7"/>
  <c r="B2418" i="7"/>
  <c r="C2417" i="7"/>
  <c r="B2417" i="7"/>
  <c r="C2416" i="7"/>
  <c r="B2416" i="7"/>
  <c r="C2415" i="7"/>
  <c r="B2415" i="7"/>
  <c r="C2414" i="7"/>
  <c r="B2414" i="7"/>
  <c r="C2413" i="7"/>
  <c r="B2413" i="7"/>
  <c r="C2412" i="7"/>
  <c r="B2412" i="7"/>
  <c r="C2411" i="7"/>
  <c r="B2411" i="7"/>
  <c r="C2410" i="7"/>
  <c r="B2410" i="7"/>
  <c r="C2409" i="7"/>
  <c r="B2409" i="7"/>
  <c r="C2408" i="7"/>
  <c r="B2408" i="7"/>
  <c r="C2407" i="7"/>
  <c r="B2407" i="7"/>
  <c r="C2406" i="7"/>
  <c r="B2406" i="7"/>
  <c r="C2405" i="7"/>
  <c r="B2405" i="7"/>
  <c r="C2404" i="7"/>
  <c r="B2404" i="7"/>
  <c r="C2403" i="7"/>
  <c r="B2403" i="7"/>
  <c r="C2402" i="7"/>
  <c r="B2402" i="7"/>
  <c r="C2401" i="7"/>
  <c r="B2401" i="7"/>
  <c r="C2400" i="7"/>
  <c r="B2400" i="7"/>
  <c r="C2399" i="7"/>
  <c r="B2399" i="7"/>
  <c r="C2398" i="7"/>
  <c r="B2398" i="7"/>
  <c r="C2397" i="7"/>
  <c r="B2397" i="7"/>
  <c r="C2396" i="7"/>
  <c r="B2396" i="7"/>
  <c r="C2395" i="7"/>
  <c r="B2395" i="7"/>
  <c r="C2394" i="7"/>
  <c r="B2394" i="7"/>
  <c r="C2393" i="7"/>
  <c r="B2393" i="7"/>
  <c r="C2392" i="7"/>
  <c r="B2392" i="7"/>
  <c r="C2391" i="7"/>
  <c r="B2391" i="7"/>
  <c r="C2390" i="7"/>
  <c r="B2390" i="7"/>
  <c r="C2389" i="7"/>
  <c r="B2389" i="7"/>
  <c r="C2388" i="7"/>
  <c r="B2388" i="7"/>
  <c r="C2387" i="7"/>
  <c r="B2387" i="7"/>
  <c r="C2386" i="7"/>
  <c r="B2386" i="7"/>
  <c r="C2385" i="7"/>
  <c r="B2385" i="7"/>
  <c r="C2384" i="7"/>
  <c r="B2384" i="7"/>
  <c r="C2383" i="7"/>
  <c r="B2383" i="7"/>
  <c r="C2382" i="7"/>
  <c r="B2382" i="7"/>
  <c r="C2381" i="7"/>
  <c r="B2381" i="7"/>
  <c r="C2380" i="7"/>
  <c r="B2380" i="7"/>
  <c r="C2379" i="7"/>
  <c r="B2379" i="7"/>
  <c r="C2378" i="7"/>
  <c r="B2378" i="7"/>
  <c r="C2377" i="7"/>
  <c r="B2377" i="7"/>
  <c r="C2376" i="7"/>
  <c r="B2376" i="7"/>
  <c r="C2375" i="7"/>
  <c r="B2375" i="7"/>
  <c r="C2374" i="7"/>
  <c r="B2374" i="7"/>
  <c r="C2373" i="7"/>
  <c r="B2373" i="7"/>
  <c r="C2372" i="7"/>
  <c r="B2372" i="7"/>
  <c r="C2371" i="7"/>
  <c r="B2371" i="7"/>
  <c r="C2370" i="7"/>
  <c r="B2370" i="7"/>
  <c r="C2369" i="7"/>
  <c r="B2369" i="7"/>
  <c r="C2368" i="7"/>
  <c r="B2368" i="7"/>
  <c r="C2367" i="7"/>
  <c r="B2367" i="7"/>
  <c r="C2366" i="7"/>
  <c r="B2366" i="7"/>
  <c r="C2365" i="7"/>
  <c r="B2365" i="7"/>
  <c r="C2364" i="7"/>
  <c r="B2364" i="7"/>
  <c r="C2363" i="7"/>
  <c r="B2363" i="7"/>
  <c r="C2362" i="7"/>
  <c r="B2362" i="7"/>
  <c r="C2361" i="7"/>
  <c r="B2361" i="7"/>
  <c r="C2360" i="7"/>
  <c r="B2360" i="7"/>
  <c r="C2359" i="7"/>
  <c r="B2359" i="7"/>
  <c r="C2358" i="7"/>
  <c r="B2358" i="7"/>
  <c r="C2357" i="7"/>
  <c r="B2357" i="7"/>
  <c r="C2356" i="7"/>
  <c r="B2356" i="7"/>
  <c r="C2355" i="7"/>
  <c r="B2355" i="7"/>
  <c r="C2354" i="7"/>
  <c r="B2354" i="7"/>
  <c r="C2353" i="7"/>
  <c r="B2353" i="7"/>
  <c r="C2352" i="7"/>
  <c r="B2352" i="7"/>
  <c r="C2351" i="7"/>
  <c r="B2351" i="7"/>
  <c r="C2350" i="7"/>
  <c r="B2350" i="7"/>
  <c r="C2349" i="7"/>
  <c r="B2349" i="7"/>
  <c r="C2348" i="7"/>
  <c r="B2348" i="7"/>
  <c r="C2347" i="7"/>
  <c r="B2347" i="7"/>
  <c r="C2346" i="7"/>
  <c r="B2346" i="7"/>
  <c r="C2345" i="7"/>
  <c r="B2345" i="7"/>
  <c r="C2344" i="7"/>
  <c r="B2344" i="7"/>
  <c r="C2343" i="7"/>
  <c r="B2343" i="7"/>
  <c r="C2342" i="7"/>
  <c r="B2342" i="7"/>
  <c r="C2341" i="7"/>
  <c r="B2341" i="7"/>
  <c r="C2340" i="7"/>
  <c r="B2340" i="7"/>
  <c r="C2339" i="7"/>
  <c r="B2339" i="7"/>
  <c r="C2338" i="7"/>
  <c r="B2338" i="7"/>
  <c r="C2337" i="7"/>
  <c r="B2337" i="7"/>
  <c r="C2336" i="7"/>
  <c r="B2336" i="7"/>
  <c r="C2335" i="7"/>
  <c r="B2335" i="7"/>
  <c r="C2334" i="7"/>
  <c r="B2334" i="7"/>
  <c r="C2333" i="7"/>
  <c r="B2333" i="7"/>
  <c r="C2332" i="7"/>
  <c r="B2332" i="7"/>
  <c r="C2331" i="7"/>
  <c r="B2331" i="7"/>
  <c r="C2330" i="7"/>
  <c r="B2330" i="7"/>
  <c r="C2329" i="7"/>
  <c r="B2329" i="7"/>
  <c r="C2328" i="7"/>
  <c r="B2328" i="7"/>
  <c r="C2327" i="7"/>
  <c r="B2327" i="7"/>
  <c r="C2326" i="7"/>
  <c r="B2326" i="7"/>
  <c r="C2325" i="7"/>
  <c r="B2325" i="7"/>
  <c r="C2324" i="7"/>
  <c r="B2324" i="7"/>
  <c r="C2323" i="7"/>
  <c r="B2323" i="7"/>
  <c r="C2322" i="7"/>
  <c r="B2322" i="7"/>
  <c r="C2321" i="7"/>
  <c r="B2321" i="7"/>
  <c r="C2320" i="7"/>
  <c r="B2320" i="7"/>
  <c r="C2319" i="7"/>
  <c r="B2319" i="7"/>
  <c r="C2318" i="7"/>
  <c r="B2318" i="7"/>
  <c r="C2317" i="7"/>
  <c r="B2317" i="7"/>
  <c r="C2316" i="7"/>
  <c r="B2316" i="7"/>
  <c r="C2315" i="7"/>
  <c r="B2315" i="7"/>
  <c r="C2314" i="7"/>
  <c r="B2314" i="7"/>
  <c r="C2313" i="7"/>
  <c r="B2313" i="7"/>
  <c r="C2312" i="7"/>
  <c r="B2312" i="7"/>
  <c r="C2311" i="7"/>
  <c r="B2311" i="7"/>
  <c r="C2310" i="7"/>
  <c r="B2310" i="7"/>
  <c r="C2309" i="7"/>
  <c r="B2309" i="7"/>
  <c r="C2308" i="7"/>
  <c r="B2308" i="7"/>
  <c r="C2307" i="7"/>
  <c r="B2307" i="7"/>
  <c r="C2306" i="7"/>
  <c r="B2306" i="7"/>
  <c r="C2305" i="7"/>
  <c r="B2305" i="7"/>
  <c r="C2304" i="7"/>
  <c r="B2304" i="7"/>
  <c r="C2303" i="7"/>
  <c r="B2303" i="7"/>
  <c r="C2302" i="7"/>
  <c r="B2302" i="7"/>
  <c r="C2301" i="7"/>
  <c r="B2301" i="7"/>
  <c r="C2300" i="7"/>
  <c r="B2300" i="7"/>
  <c r="C2299" i="7"/>
  <c r="B2299" i="7"/>
  <c r="C2298" i="7"/>
  <c r="B2298" i="7"/>
  <c r="C2297" i="7"/>
  <c r="B2297" i="7"/>
  <c r="C2296" i="7"/>
  <c r="B2296" i="7"/>
  <c r="C2295" i="7"/>
  <c r="B2295" i="7"/>
  <c r="C2294" i="7"/>
  <c r="B2294" i="7"/>
  <c r="C2293" i="7"/>
  <c r="B2293" i="7"/>
  <c r="C2292" i="7"/>
  <c r="B2292" i="7"/>
  <c r="C2291" i="7"/>
  <c r="B2291" i="7"/>
  <c r="C2290" i="7"/>
  <c r="B2290" i="7"/>
  <c r="C2289" i="7"/>
  <c r="B2289" i="7"/>
  <c r="C2288" i="7"/>
  <c r="B2288" i="7"/>
  <c r="C2287" i="7"/>
  <c r="B2287" i="7"/>
  <c r="C2286" i="7"/>
  <c r="B2286" i="7"/>
  <c r="C2285" i="7"/>
  <c r="B2285" i="7"/>
  <c r="C2284" i="7"/>
  <c r="B2284" i="7"/>
  <c r="C2283" i="7"/>
  <c r="B2283" i="7"/>
  <c r="C2282" i="7"/>
  <c r="B2282" i="7"/>
  <c r="C2281" i="7"/>
  <c r="B2281" i="7"/>
  <c r="C2280" i="7"/>
  <c r="B2280" i="7"/>
  <c r="C2279" i="7"/>
  <c r="B2279" i="7"/>
  <c r="C2278" i="7"/>
  <c r="B2278" i="7"/>
  <c r="C2277" i="7"/>
  <c r="B2277" i="7"/>
  <c r="C2276" i="7"/>
  <c r="B2276" i="7"/>
  <c r="C2275" i="7"/>
  <c r="B2275" i="7"/>
  <c r="C2274" i="7"/>
  <c r="B2274" i="7"/>
  <c r="C2273" i="7"/>
  <c r="B2273" i="7"/>
  <c r="C2272" i="7"/>
  <c r="B2272" i="7"/>
  <c r="C2271" i="7"/>
  <c r="B2271" i="7"/>
  <c r="C2270" i="7"/>
  <c r="B2270" i="7"/>
  <c r="C2269" i="7"/>
  <c r="B2269" i="7"/>
  <c r="C2268" i="7"/>
  <c r="B2268" i="7"/>
  <c r="C2267" i="7"/>
  <c r="B2267" i="7"/>
  <c r="C2266" i="7"/>
  <c r="B2266" i="7"/>
  <c r="C2265" i="7"/>
  <c r="B2265" i="7"/>
  <c r="C2264" i="7"/>
  <c r="B2264" i="7"/>
  <c r="C2263" i="7"/>
  <c r="B2263" i="7"/>
  <c r="C2262" i="7"/>
  <c r="B2262" i="7"/>
  <c r="C2261" i="7"/>
  <c r="B2261" i="7"/>
  <c r="C2260" i="7"/>
  <c r="B2260" i="7"/>
  <c r="C2259" i="7"/>
  <c r="B2259" i="7"/>
  <c r="C2258" i="7"/>
  <c r="B2258" i="7"/>
  <c r="C2257" i="7"/>
  <c r="B2257" i="7"/>
  <c r="C2256" i="7"/>
  <c r="B2256" i="7"/>
  <c r="C2255" i="7"/>
  <c r="B2255" i="7"/>
  <c r="C2254" i="7"/>
  <c r="B2254" i="7"/>
  <c r="C2253" i="7"/>
  <c r="B2253" i="7"/>
  <c r="C2252" i="7"/>
  <c r="B2252" i="7"/>
  <c r="C2251" i="7"/>
  <c r="B2251" i="7"/>
  <c r="C2250" i="7"/>
  <c r="B2250" i="7"/>
  <c r="C2249" i="7"/>
  <c r="B2249" i="7"/>
  <c r="C2248" i="7"/>
  <c r="B2248" i="7"/>
  <c r="C2247" i="7"/>
  <c r="B2247" i="7"/>
  <c r="C2246" i="7"/>
  <c r="B2246" i="7"/>
  <c r="C2245" i="7"/>
  <c r="B2245" i="7"/>
  <c r="C2244" i="7"/>
  <c r="B2244" i="7"/>
  <c r="C2243" i="7"/>
  <c r="B2243" i="7"/>
  <c r="C2242" i="7"/>
  <c r="B2242" i="7"/>
  <c r="C2241" i="7"/>
  <c r="B2241" i="7"/>
  <c r="C2240" i="7"/>
  <c r="B2240" i="7"/>
  <c r="C2239" i="7"/>
  <c r="B2239" i="7"/>
  <c r="C2238" i="7"/>
  <c r="B2238" i="7"/>
  <c r="C2237" i="7"/>
  <c r="B2237" i="7"/>
  <c r="C2236" i="7"/>
  <c r="B2236" i="7"/>
  <c r="C2235" i="7"/>
  <c r="B2235" i="7"/>
  <c r="C2234" i="7"/>
  <c r="B2234" i="7"/>
  <c r="C2233" i="7"/>
  <c r="B2233" i="7"/>
  <c r="C2232" i="7"/>
  <c r="B2232" i="7"/>
  <c r="C2231" i="7"/>
  <c r="B2231" i="7"/>
  <c r="C2230" i="7"/>
  <c r="B2230" i="7"/>
  <c r="C2229" i="7"/>
  <c r="B2229" i="7"/>
  <c r="C2228" i="7"/>
  <c r="B2228" i="7"/>
  <c r="C2227" i="7"/>
  <c r="B2227" i="7"/>
  <c r="C2226" i="7"/>
  <c r="B2226" i="7"/>
  <c r="C2225" i="7"/>
  <c r="B2225" i="7"/>
  <c r="C2224" i="7"/>
  <c r="B2224" i="7"/>
  <c r="C2223" i="7"/>
  <c r="B2223" i="7"/>
  <c r="C2222" i="7"/>
  <c r="B2222" i="7"/>
  <c r="C2221" i="7"/>
  <c r="B2221" i="7"/>
  <c r="C2220" i="7"/>
  <c r="B2220" i="7"/>
  <c r="C2219" i="7"/>
  <c r="B2219" i="7"/>
  <c r="C2218" i="7"/>
  <c r="B2218" i="7"/>
  <c r="C2217" i="7"/>
  <c r="B2217" i="7"/>
  <c r="C2216" i="7"/>
  <c r="B2216" i="7"/>
  <c r="C2215" i="7"/>
  <c r="B2215" i="7"/>
  <c r="C2214" i="7"/>
  <c r="B2214" i="7"/>
  <c r="C2213" i="7"/>
  <c r="B2213" i="7"/>
  <c r="C2212" i="7"/>
  <c r="B2212" i="7"/>
  <c r="C2211" i="7"/>
  <c r="B2211" i="7"/>
  <c r="C2210" i="7"/>
  <c r="B2210" i="7"/>
  <c r="C2209" i="7"/>
  <c r="B2209" i="7"/>
  <c r="C2208" i="7"/>
  <c r="B2208" i="7"/>
  <c r="C2207" i="7"/>
  <c r="B2207" i="7"/>
  <c r="C2206" i="7"/>
  <c r="B2206" i="7"/>
  <c r="C2205" i="7"/>
  <c r="B2205" i="7"/>
  <c r="C2204" i="7"/>
  <c r="B2204" i="7"/>
  <c r="C2203" i="7"/>
  <c r="B2203" i="7"/>
  <c r="C2202" i="7"/>
  <c r="B2202" i="7"/>
  <c r="C2201" i="7"/>
  <c r="B2201" i="7"/>
  <c r="C2200" i="7"/>
  <c r="B2200" i="7"/>
  <c r="C2199" i="7"/>
  <c r="B2199" i="7"/>
  <c r="C2198" i="7"/>
  <c r="B2198" i="7"/>
  <c r="C2197" i="7"/>
  <c r="B2197" i="7"/>
  <c r="C2196" i="7"/>
  <c r="B2196" i="7"/>
  <c r="C2195" i="7"/>
  <c r="B2195" i="7"/>
  <c r="C2194" i="7"/>
  <c r="B2194" i="7"/>
  <c r="C2193" i="7"/>
  <c r="B2193" i="7"/>
  <c r="C2192" i="7"/>
  <c r="B2192" i="7"/>
  <c r="C2191" i="7"/>
  <c r="B2191" i="7"/>
  <c r="C2190" i="7"/>
  <c r="B2190" i="7"/>
  <c r="C2189" i="7"/>
  <c r="B2189" i="7"/>
  <c r="C2188" i="7"/>
  <c r="B2188" i="7"/>
  <c r="C2187" i="7"/>
  <c r="B2187" i="7"/>
  <c r="C2186" i="7"/>
  <c r="B2186" i="7"/>
  <c r="C2185" i="7"/>
  <c r="B2185" i="7"/>
  <c r="C2184" i="7"/>
  <c r="B2184" i="7"/>
  <c r="C2183" i="7"/>
  <c r="B2183" i="7"/>
  <c r="C2182" i="7"/>
  <c r="B2182" i="7"/>
  <c r="C2181" i="7"/>
  <c r="B2181" i="7"/>
  <c r="C2180" i="7"/>
  <c r="B2180" i="7"/>
  <c r="C2179" i="7"/>
  <c r="B2179" i="7"/>
  <c r="C2178" i="7"/>
  <c r="B2178" i="7"/>
  <c r="C2177" i="7"/>
  <c r="B2177" i="7"/>
  <c r="C2176" i="7"/>
  <c r="B2176" i="7"/>
  <c r="C2175" i="7"/>
  <c r="B2175" i="7"/>
  <c r="C2174" i="7"/>
  <c r="B2174" i="7"/>
  <c r="C2173" i="7"/>
  <c r="B2173" i="7"/>
  <c r="C2172" i="7"/>
  <c r="B2172" i="7"/>
  <c r="C2171" i="7"/>
  <c r="B2171" i="7"/>
  <c r="C2170" i="7"/>
  <c r="B2170" i="7"/>
  <c r="C2169" i="7"/>
  <c r="B2169" i="7"/>
  <c r="C2168" i="7"/>
  <c r="B2168" i="7"/>
  <c r="C2167" i="7"/>
  <c r="B2167" i="7"/>
  <c r="C2166" i="7"/>
  <c r="B2166" i="7"/>
  <c r="C2165" i="7"/>
  <c r="B2165" i="7"/>
  <c r="C2164" i="7"/>
  <c r="B2164" i="7"/>
  <c r="C2163" i="7"/>
  <c r="B2163" i="7"/>
  <c r="C2162" i="7"/>
  <c r="B2162" i="7"/>
  <c r="C2161" i="7"/>
  <c r="B2161" i="7"/>
  <c r="C2160" i="7"/>
  <c r="B2160" i="7"/>
  <c r="C2159" i="7"/>
  <c r="B2159" i="7"/>
  <c r="C2158" i="7"/>
  <c r="B2158" i="7"/>
  <c r="C2157" i="7"/>
  <c r="B2157" i="7"/>
  <c r="C2156" i="7"/>
  <c r="B2156" i="7"/>
  <c r="C2155" i="7"/>
  <c r="B2155" i="7"/>
  <c r="C2154" i="7"/>
  <c r="B2154" i="7"/>
  <c r="C2153" i="7"/>
  <c r="B2153" i="7"/>
  <c r="C2152" i="7"/>
  <c r="B2152" i="7"/>
  <c r="C2151" i="7"/>
  <c r="B2151" i="7"/>
  <c r="C2150" i="7"/>
  <c r="B2150" i="7"/>
  <c r="C2149" i="7"/>
  <c r="B2149" i="7"/>
  <c r="C2148" i="7"/>
  <c r="B2148" i="7"/>
  <c r="C2147" i="7"/>
  <c r="B2147" i="7"/>
  <c r="C2146" i="7"/>
  <c r="B2146" i="7"/>
  <c r="C2145" i="7"/>
  <c r="B2145" i="7"/>
  <c r="C2144" i="7"/>
  <c r="B2144" i="7"/>
  <c r="C2143" i="7"/>
  <c r="B2143" i="7"/>
  <c r="C2142" i="7"/>
  <c r="B2142" i="7"/>
  <c r="C2141" i="7"/>
  <c r="B2141" i="7"/>
  <c r="C2140" i="7"/>
  <c r="B2140" i="7"/>
  <c r="C2139" i="7"/>
  <c r="B2139" i="7"/>
  <c r="C2138" i="7"/>
  <c r="B2138" i="7"/>
  <c r="C2137" i="7"/>
  <c r="B2137" i="7"/>
  <c r="C2136" i="7"/>
  <c r="B2136" i="7"/>
  <c r="C2135" i="7"/>
  <c r="B2135" i="7"/>
  <c r="C2134" i="7"/>
  <c r="B2134" i="7"/>
  <c r="C2133" i="7"/>
  <c r="B2133" i="7"/>
  <c r="C2132" i="7"/>
  <c r="B2132" i="7"/>
  <c r="C2131" i="7"/>
  <c r="B2131" i="7"/>
  <c r="C2130" i="7"/>
  <c r="B2130" i="7"/>
  <c r="C2129" i="7"/>
  <c r="B2129" i="7"/>
  <c r="C2128" i="7"/>
  <c r="B2128" i="7"/>
  <c r="C2127" i="7"/>
  <c r="B2127" i="7"/>
  <c r="C2126" i="7"/>
  <c r="B2126" i="7"/>
  <c r="C2125" i="7"/>
  <c r="B2125" i="7"/>
  <c r="C2124" i="7"/>
  <c r="B2124" i="7"/>
  <c r="C2123" i="7"/>
  <c r="B2123" i="7"/>
  <c r="C2122" i="7"/>
  <c r="B2122" i="7"/>
  <c r="C2121" i="7"/>
  <c r="B2121" i="7"/>
  <c r="C2120" i="7"/>
  <c r="B2120" i="7"/>
  <c r="C2119" i="7"/>
  <c r="B2119" i="7"/>
  <c r="C2118" i="7"/>
  <c r="B2118" i="7"/>
  <c r="C2117" i="7"/>
  <c r="B2117" i="7"/>
  <c r="C2116" i="7"/>
  <c r="B2116" i="7"/>
  <c r="C2115" i="7"/>
  <c r="B2115" i="7"/>
  <c r="C2114" i="7"/>
  <c r="B2114" i="7"/>
  <c r="C2113" i="7"/>
  <c r="B2113" i="7"/>
  <c r="C2112" i="7"/>
  <c r="B2112" i="7"/>
  <c r="C2111" i="7"/>
  <c r="B2111" i="7"/>
  <c r="C2110" i="7"/>
  <c r="B2110" i="7"/>
  <c r="C2109" i="7"/>
  <c r="B2109" i="7"/>
  <c r="C2108" i="7"/>
  <c r="B2108" i="7"/>
  <c r="C2107" i="7"/>
  <c r="B2107" i="7"/>
  <c r="C2106" i="7"/>
  <c r="B2106" i="7"/>
  <c r="C2105" i="7"/>
  <c r="B2105" i="7"/>
  <c r="C2104" i="7"/>
  <c r="B2104" i="7"/>
  <c r="C2103" i="7"/>
  <c r="B2103" i="7"/>
  <c r="C2102" i="7"/>
  <c r="B2102" i="7"/>
  <c r="C2101" i="7"/>
  <c r="B2101" i="7"/>
  <c r="C2100" i="7"/>
  <c r="B2100" i="7"/>
  <c r="C2099" i="7"/>
  <c r="B2099" i="7"/>
  <c r="C2098" i="7"/>
  <c r="B2098" i="7"/>
  <c r="C2097" i="7"/>
  <c r="B2097" i="7"/>
  <c r="C2096" i="7"/>
  <c r="B2096" i="7"/>
  <c r="C2095" i="7"/>
  <c r="B2095" i="7"/>
  <c r="C2094" i="7"/>
  <c r="B2094" i="7"/>
  <c r="C2093" i="7"/>
  <c r="B2093" i="7"/>
  <c r="C2092" i="7"/>
  <c r="B2092" i="7"/>
  <c r="C2091" i="7"/>
  <c r="B2091" i="7"/>
  <c r="C2090" i="7"/>
  <c r="B2090" i="7"/>
  <c r="C2089" i="7"/>
  <c r="B2089" i="7"/>
  <c r="C2088" i="7"/>
  <c r="B2088" i="7"/>
  <c r="C2087" i="7"/>
  <c r="B2087" i="7"/>
  <c r="C2086" i="7"/>
  <c r="B2086" i="7"/>
  <c r="C2085" i="7"/>
  <c r="B2085" i="7"/>
  <c r="C2084" i="7"/>
  <c r="B2084" i="7"/>
  <c r="C2083" i="7"/>
  <c r="B2083" i="7"/>
  <c r="C2082" i="7"/>
  <c r="B2082" i="7"/>
  <c r="C2081" i="7"/>
  <c r="B2081" i="7"/>
  <c r="C2080" i="7"/>
  <c r="B2080" i="7"/>
  <c r="C2079" i="7"/>
  <c r="B2079" i="7"/>
  <c r="C2078" i="7"/>
  <c r="B2078" i="7"/>
  <c r="C2077" i="7"/>
  <c r="B2077" i="7"/>
  <c r="C2076" i="7"/>
  <c r="B2076" i="7"/>
  <c r="C2075" i="7"/>
  <c r="B2075" i="7"/>
  <c r="C2074" i="7"/>
  <c r="B2074" i="7"/>
  <c r="C2073" i="7"/>
  <c r="B2073" i="7"/>
  <c r="C2072" i="7"/>
  <c r="B2072" i="7"/>
  <c r="C2071" i="7"/>
  <c r="B2071" i="7"/>
  <c r="C2070" i="7"/>
  <c r="B2070" i="7"/>
  <c r="C2069" i="7"/>
  <c r="B2069" i="7"/>
  <c r="C2068" i="7"/>
  <c r="B2068" i="7"/>
  <c r="C2067" i="7"/>
  <c r="B2067" i="7"/>
  <c r="C2066" i="7"/>
  <c r="B2066" i="7"/>
  <c r="C2065" i="7"/>
  <c r="B2065" i="7"/>
  <c r="C2064" i="7"/>
  <c r="B2064" i="7"/>
  <c r="C2063" i="7"/>
  <c r="B2063" i="7"/>
  <c r="C2062" i="7"/>
  <c r="B2062" i="7"/>
  <c r="C2061" i="7"/>
  <c r="B2061" i="7"/>
  <c r="C2060" i="7"/>
  <c r="B2060" i="7"/>
  <c r="C2059" i="7"/>
  <c r="B2059" i="7"/>
  <c r="C2058" i="7"/>
  <c r="B2058" i="7"/>
  <c r="C2057" i="7"/>
  <c r="B2057" i="7"/>
  <c r="C2056" i="7"/>
  <c r="B2056" i="7"/>
  <c r="C2055" i="7"/>
  <c r="B2055" i="7"/>
  <c r="C2054" i="7"/>
  <c r="B2054" i="7"/>
  <c r="C2053" i="7"/>
  <c r="B2053" i="7"/>
  <c r="C2052" i="7"/>
  <c r="B2052" i="7"/>
  <c r="C2051" i="7"/>
  <c r="B2051" i="7"/>
  <c r="C2050" i="7"/>
  <c r="B2050" i="7"/>
  <c r="C2049" i="7"/>
  <c r="B2049" i="7"/>
  <c r="C2048" i="7"/>
  <c r="B2048" i="7"/>
  <c r="C2047" i="7"/>
  <c r="B2047" i="7"/>
  <c r="C2046" i="7"/>
  <c r="B2046" i="7"/>
  <c r="C2045" i="7"/>
  <c r="B2045" i="7"/>
  <c r="C2044" i="7"/>
  <c r="B2044" i="7"/>
  <c r="C2043" i="7"/>
  <c r="B2043" i="7"/>
  <c r="C2042" i="7"/>
  <c r="B2042" i="7"/>
  <c r="C2041" i="7"/>
  <c r="B2041" i="7"/>
  <c r="C2040" i="7"/>
  <c r="B2040" i="7"/>
  <c r="C2039" i="7"/>
  <c r="B2039" i="7"/>
  <c r="C2038" i="7"/>
  <c r="B2038" i="7"/>
  <c r="C2037" i="7"/>
  <c r="B2037" i="7"/>
  <c r="C2036" i="7"/>
  <c r="B2036" i="7"/>
  <c r="C2035" i="7"/>
  <c r="B2035" i="7"/>
  <c r="C2034" i="7"/>
  <c r="B2034" i="7"/>
  <c r="C2033" i="7"/>
  <c r="B2033" i="7"/>
  <c r="C2032" i="7"/>
  <c r="B2032" i="7"/>
  <c r="C2031" i="7"/>
  <c r="B2031" i="7"/>
  <c r="C2030" i="7"/>
  <c r="B2030" i="7"/>
  <c r="C2029" i="7"/>
  <c r="B2029" i="7"/>
  <c r="C2028" i="7"/>
  <c r="B2028" i="7"/>
  <c r="C2027" i="7"/>
  <c r="B2027" i="7"/>
  <c r="C2026" i="7"/>
  <c r="B2026" i="7"/>
  <c r="C2025" i="7"/>
  <c r="B2025" i="7"/>
  <c r="C2024" i="7"/>
  <c r="B2024" i="7"/>
  <c r="C2023" i="7"/>
  <c r="B2023" i="7"/>
  <c r="C2022" i="7"/>
  <c r="B2022" i="7"/>
  <c r="C2021" i="7"/>
  <c r="B2021" i="7"/>
  <c r="C2020" i="7"/>
  <c r="B2020" i="7"/>
  <c r="C2019" i="7"/>
  <c r="B2019" i="7"/>
  <c r="C2018" i="7"/>
  <c r="B2018" i="7"/>
  <c r="C2017" i="7"/>
  <c r="B2017" i="7"/>
  <c r="C2016" i="7"/>
  <c r="B2016" i="7"/>
  <c r="C2015" i="7"/>
  <c r="B2015" i="7"/>
  <c r="C2014" i="7"/>
  <c r="B2014" i="7"/>
  <c r="C2013" i="7"/>
  <c r="B2013" i="7"/>
  <c r="C2012" i="7"/>
  <c r="B2012" i="7"/>
  <c r="C2011" i="7"/>
  <c r="B2011" i="7"/>
  <c r="C2010" i="7"/>
  <c r="B2010" i="7"/>
  <c r="C2009" i="7"/>
  <c r="B2009" i="7"/>
  <c r="C2008" i="7"/>
  <c r="B2008" i="7"/>
  <c r="C2007" i="7"/>
  <c r="B2007" i="7"/>
  <c r="C2006" i="7"/>
  <c r="B2006" i="7"/>
  <c r="C2005" i="7"/>
  <c r="B2005" i="7"/>
  <c r="C2004" i="7"/>
  <c r="B2004" i="7"/>
  <c r="C2003" i="7"/>
  <c r="B2003" i="7"/>
  <c r="C2002" i="7"/>
  <c r="B2002" i="7"/>
  <c r="C2001" i="7"/>
  <c r="B2001" i="7"/>
  <c r="C2000" i="7"/>
  <c r="B2000" i="7"/>
  <c r="C1999" i="7"/>
  <c r="B1999" i="7"/>
  <c r="C1998" i="7"/>
  <c r="B1998" i="7"/>
  <c r="C1997" i="7"/>
  <c r="B1997" i="7"/>
  <c r="C1996" i="7"/>
  <c r="B1996" i="7"/>
  <c r="C1995" i="7"/>
  <c r="B1995" i="7"/>
  <c r="C1994" i="7"/>
  <c r="B1994" i="7"/>
  <c r="C1993" i="7"/>
  <c r="B1993" i="7"/>
  <c r="C1992" i="7"/>
  <c r="B1992" i="7"/>
  <c r="C1991" i="7"/>
  <c r="B1991" i="7"/>
  <c r="C1990" i="7"/>
  <c r="B1990" i="7"/>
  <c r="C1989" i="7"/>
  <c r="B1989" i="7"/>
  <c r="C1988" i="7"/>
  <c r="B1988" i="7"/>
  <c r="C1987" i="7"/>
  <c r="B1987" i="7"/>
  <c r="C1986" i="7"/>
  <c r="B1986" i="7"/>
  <c r="C1985" i="7"/>
  <c r="B1985" i="7"/>
  <c r="C1984" i="7"/>
  <c r="B1984" i="7"/>
  <c r="C1983" i="7"/>
  <c r="B1983" i="7"/>
  <c r="C1982" i="7"/>
  <c r="B1982" i="7"/>
  <c r="C1981" i="7"/>
  <c r="B1981" i="7"/>
  <c r="C1980" i="7"/>
  <c r="B1980" i="7"/>
  <c r="C1979" i="7"/>
  <c r="B1979" i="7"/>
  <c r="C1978" i="7"/>
  <c r="B1978" i="7"/>
  <c r="C1977" i="7"/>
  <c r="B1977" i="7"/>
  <c r="C1976" i="7"/>
  <c r="B1976" i="7"/>
  <c r="C1975" i="7"/>
  <c r="B1975" i="7"/>
  <c r="C1974" i="7"/>
  <c r="B1974" i="7"/>
  <c r="C1973" i="7"/>
  <c r="B1973" i="7"/>
  <c r="C1972" i="7"/>
  <c r="B1972" i="7"/>
  <c r="C1971" i="7"/>
  <c r="B1971" i="7"/>
  <c r="C1970" i="7"/>
  <c r="B1970" i="7"/>
  <c r="C1969" i="7"/>
  <c r="B1969" i="7"/>
  <c r="C1968" i="7"/>
  <c r="B1968" i="7"/>
  <c r="C1967" i="7"/>
  <c r="B1967" i="7"/>
  <c r="C1966" i="7"/>
  <c r="B1966" i="7"/>
  <c r="C1965" i="7"/>
  <c r="B1965" i="7"/>
  <c r="C1964" i="7"/>
  <c r="B1964" i="7"/>
  <c r="C1963" i="7"/>
  <c r="B1963" i="7"/>
  <c r="C1962" i="7"/>
  <c r="B1962" i="7"/>
  <c r="C1961" i="7"/>
  <c r="B1961" i="7"/>
  <c r="C1960" i="7"/>
  <c r="B1960" i="7"/>
  <c r="C1959" i="7"/>
  <c r="B1959" i="7"/>
  <c r="C1958" i="7"/>
  <c r="B1958" i="7"/>
  <c r="C1957" i="7"/>
  <c r="B1957" i="7"/>
  <c r="C1956" i="7"/>
  <c r="B1956" i="7"/>
  <c r="C1955" i="7"/>
  <c r="B1955" i="7"/>
  <c r="C1954" i="7"/>
  <c r="B1954" i="7"/>
  <c r="C1953" i="7"/>
  <c r="B1953" i="7"/>
  <c r="C1952" i="7"/>
  <c r="B1952" i="7"/>
  <c r="C1951" i="7"/>
  <c r="B1951" i="7"/>
  <c r="C1950" i="7"/>
  <c r="B1950" i="7"/>
  <c r="C1949" i="7"/>
  <c r="B1949" i="7"/>
  <c r="C1948" i="7"/>
  <c r="B1948" i="7"/>
  <c r="C1947" i="7"/>
  <c r="B1947" i="7"/>
  <c r="C1946" i="7"/>
  <c r="B1946" i="7"/>
  <c r="C1945" i="7"/>
  <c r="B1945" i="7"/>
  <c r="C1944" i="7"/>
  <c r="B1944" i="7"/>
  <c r="C1943" i="7"/>
  <c r="B1943" i="7"/>
  <c r="C1942" i="7"/>
  <c r="B1942" i="7"/>
  <c r="C1941" i="7"/>
  <c r="B1941" i="7"/>
  <c r="C1940" i="7"/>
  <c r="B1940" i="7"/>
  <c r="C1939" i="7"/>
  <c r="B1939" i="7"/>
  <c r="C1938" i="7"/>
  <c r="B1938" i="7"/>
  <c r="C1937" i="7"/>
  <c r="B1937" i="7"/>
  <c r="C1936" i="7"/>
  <c r="B1936" i="7"/>
  <c r="C1935" i="7"/>
  <c r="B1935" i="7"/>
  <c r="C1934" i="7"/>
  <c r="B1934" i="7"/>
  <c r="C1933" i="7"/>
  <c r="B1933" i="7"/>
  <c r="C1932" i="7"/>
  <c r="B1932" i="7"/>
  <c r="C1931" i="7"/>
  <c r="B1931" i="7"/>
  <c r="C1930" i="7"/>
  <c r="B1930" i="7"/>
  <c r="C1929" i="7"/>
  <c r="B1929" i="7"/>
  <c r="C1928" i="7"/>
  <c r="B1928" i="7"/>
  <c r="C1927" i="7"/>
  <c r="B1927" i="7"/>
  <c r="C1926" i="7"/>
  <c r="B1926" i="7"/>
  <c r="C1925" i="7"/>
  <c r="B1925" i="7"/>
  <c r="C1924" i="7"/>
  <c r="B1924" i="7"/>
  <c r="C1923" i="7"/>
  <c r="B1923" i="7"/>
  <c r="C1922" i="7"/>
  <c r="B1922" i="7"/>
  <c r="C1921" i="7"/>
  <c r="B1921" i="7"/>
  <c r="C1920" i="7"/>
  <c r="B1920" i="7"/>
  <c r="C1919" i="7"/>
  <c r="B1919" i="7"/>
  <c r="C1918" i="7"/>
  <c r="B1918" i="7"/>
  <c r="C1917" i="7"/>
  <c r="B1917" i="7"/>
  <c r="C1916" i="7"/>
  <c r="B1916" i="7"/>
  <c r="C1915" i="7"/>
  <c r="B1915" i="7"/>
  <c r="C1914" i="7"/>
  <c r="B1914" i="7"/>
  <c r="C1913" i="7"/>
  <c r="B1913" i="7"/>
  <c r="C1912" i="7"/>
  <c r="B1912" i="7"/>
  <c r="C1911" i="7"/>
  <c r="B1911" i="7"/>
  <c r="C1910" i="7"/>
  <c r="B1910" i="7"/>
  <c r="C1909" i="7"/>
  <c r="B1909" i="7"/>
  <c r="C1908" i="7"/>
  <c r="B1908" i="7"/>
  <c r="C1907" i="7"/>
  <c r="B1907" i="7"/>
  <c r="C1906" i="7"/>
  <c r="B1906" i="7"/>
  <c r="C1905" i="7"/>
  <c r="B1905" i="7"/>
  <c r="C1904" i="7"/>
  <c r="B1904" i="7"/>
  <c r="C1903" i="7"/>
  <c r="B1903" i="7"/>
  <c r="C1902" i="7"/>
  <c r="B1902" i="7"/>
  <c r="C1901" i="7"/>
  <c r="B1901" i="7"/>
  <c r="C1900" i="7"/>
  <c r="B1900" i="7"/>
  <c r="C1899" i="7"/>
  <c r="B1899" i="7"/>
  <c r="C1898" i="7"/>
  <c r="B1898" i="7"/>
  <c r="C1897" i="7"/>
  <c r="B1897" i="7"/>
  <c r="C1896" i="7"/>
  <c r="B1896" i="7"/>
  <c r="C1895" i="7"/>
  <c r="B1895" i="7"/>
  <c r="C1894" i="7"/>
  <c r="B1894" i="7"/>
  <c r="C1893" i="7"/>
  <c r="B1893" i="7"/>
  <c r="C1892" i="7"/>
  <c r="B1892" i="7"/>
  <c r="C1891" i="7"/>
  <c r="B1891" i="7"/>
  <c r="C1890" i="7"/>
  <c r="B1890" i="7"/>
  <c r="C1889" i="7"/>
  <c r="B1889" i="7"/>
  <c r="C1888" i="7"/>
  <c r="B1888" i="7"/>
  <c r="C1887" i="7"/>
  <c r="B1887" i="7"/>
  <c r="C1886" i="7"/>
  <c r="B1886" i="7"/>
  <c r="C1885" i="7"/>
  <c r="B1885" i="7"/>
  <c r="C1884" i="7"/>
  <c r="B1884" i="7"/>
  <c r="C1883" i="7"/>
  <c r="B1883" i="7"/>
  <c r="C1882" i="7"/>
  <c r="B1882" i="7"/>
  <c r="C1881" i="7"/>
  <c r="B1881" i="7"/>
  <c r="C1880" i="7"/>
  <c r="B1880" i="7"/>
  <c r="C1879" i="7"/>
  <c r="B1879" i="7"/>
  <c r="C1878" i="7"/>
  <c r="B1878" i="7"/>
  <c r="C1877" i="7"/>
  <c r="B1877" i="7"/>
  <c r="C1876" i="7"/>
  <c r="B1876" i="7"/>
  <c r="C1875" i="7"/>
  <c r="B1875" i="7"/>
  <c r="C1874" i="7"/>
  <c r="B1874" i="7"/>
  <c r="C1873" i="7"/>
  <c r="B1873" i="7"/>
  <c r="C1872" i="7"/>
  <c r="B1872" i="7"/>
  <c r="C1871" i="7"/>
  <c r="B1871" i="7"/>
  <c r="C1870" i="7"/>
  <c r="B1870" i="7"/>
  <c r="C1869" i="7"/>
  <c r="B1869" i="7"/>
  <c r="C1868" i="7"/>
  <c r="B1868" i="7"/>
  <c r="C1867" i="7"/>
  <c r="B1867" i="7"/>
  <c r="C1866" i="7"/>
  <c r="B1866" i="7"/>
  <c r="C1865" i="7"/>
  <c r="B1865" i="7"/>
  <c r="C1864" i="7"/>
  <c r="B1864" i="7"/>
  <c r="C1863" i="7"/>
  <c r="B1863" i="7"/>
  <c r="C1862" i="7"/>
  <c r="B1862" i="7"/>
  <c r="C1861" i="7"/>
  <c r="B1861" i="7"/>
  <c r="C1860" i="7"/>
  <c r="B1860" i="7"/>
  <c r="C1859" i="7"/>
  <c r="B1859" i="7"/>
  <c r="C1858" i="7"/>
  <c r="B1858" i="7"/>
  <c r="C1857" i="7"/>
  <c r="B1857" i="7"/>
  <c r="C1856" i="7"/>
  <c r="B1856" i="7"/>
  <c r="C1855" i="7"/>
  <c r="B1855" i="7"/>
  <c r="C1854" i="7"/>
  <c r="B1854" i="7"/>
  <c r="C1853" i="7"/>
  <c r="B1853" i="7"/>
  <c r="C1852" i="7"/>
  <c r="B1852" i="7"/>
  <c r="C1851" i="7"/>
  <c r="B1851" i="7"/>
  <c r="C1850" i="7"/>
  <c r="B1850" i="7"/>
  <c r="C1849" i="7"/>
  <c r="B1849" i="7"/>
  <c r="C1848" i="7"/>
  <c r="B1848" i="7"/>
  <c r="C1847" i="7"/>
  <c r="B1847" i="7"/>
  <c r="C1846" i="7"/>
  <c r="B1846" i="7"/>
  <c r="C1845" i="7"/>
  <c r="B1845" i="7"/>
  <c r="C1844" i="7"/>
  <c r="B1844" i="7"/>
  <c r="C1843" i="7"/>
  <c r="B1843" i="7"/>
  <c r="C1842" i="7"/>
  <c r="B1842" i="7"/>
  <c r="C1841" i="7"/>
  <c r="B1841" i="7"/>
  <c r="C1840" i="7"/>
  <c r="B1840" i="7"/>
  <c r="C1839" i="7"/>
  <c r="B1839" i="7"/>
  <c r="C1838" i="7"/>
  <c r="B1838" i="7"/>
  <c r="C1837" i="7"/>
  <c r="B1837" i="7"/>
  <c r="C1836" i="7"/>
  <c r="B1836" i="7"/>
  <c r="C1835" i="7"/>
  <c r="B1835" i="7"/>
  <c r="C1834" i="7"/>
  <c r="B1834" i="7"/>
  <c r="C1833" i="7"/>
  <c r="B1833" i="7"/>
  <c r="C1832" i="7"/>
  <c r="B1832" i="7"/>
  <c r="C1831" i="7"/>
  <c r="B1831" i="7"/>
  <c r="C1830" i="7"/>
  <c r="B1830" i="7"/>
  <c r="C1829" i="7"/>
  <c r="B1829" i="7"/>
  <c r="C1828" i="7"/>
  <c r="B1828" i="7"/>
  <c r="C1827" i="7"/>
  <c r="B1827" i="7"/>
  <c r="C1826" i="7"/>
  <c r="B1826" i="7"/>
  <c r="C1825" i="7"/>
  <c r="B1825" i="7"/>
  <c r="C1824" i="7"/>
  <c r="B1824" i="7"/>
  <c r="C1823" i="7"/>
  <c r="B1823" i="7"/>
  <c r="C1822" i="7"/>
  <c r="B1822" i="7"/>
  <c r="C1821" i="7"/>
  <c r="B1821" i="7"/>
  <c r="C1820" i="7"/>
  <c r="B1820" i="7"/>
  <c r="C1819" i="7"/>
  <c r="B1819" i="7"/>
  <c r="C1818" i="7"/>
  <c r="B1818" i="7"/>
  <c r="C1817" i="7"/>
  <c r="B1817" i="7"/>
  <c r="C1816" i="7"/>
  <c r="B1816" i="7"/>
  <c r="C1815" i="7"/>
  <c r="B1815" i="7"/>
  <c r="C1814" i="7"/>
  <c r="B1814" i="7"/>
  <c r="C1813" i="7"/>
  <c r="B1813" i="7"/>
  <c r="C1812" i="7"/>
  <c r="B1812" i="7"/>
  <c r="C1811" i="7"/>
  <c r="B1811" i="7"/>
  <c r="C1810" i="7"/>
  <c r="B1810" i="7"/>
  <c r="C1809" i="7"/>
  <c r="B1809" i="7"/>
  <c r="C1808" i="7"/>
  <c r="B1808" i="7"/>
  <c r="C1807" i="7"/>
  <c r="B1807" i="7"/>
  <c r="C1806" i="7"/>
  <c r="B1806" i="7"/>
  <c r="C1805" i="7"/>
  <c r="B1805" i="7"/>
  <c r="C1804" i="7"/>
  <c r="B1804" i="7"/>
  <c r="C1803" i="7"/>
  <c r="B1803" i="7"/>
  <c r="C1802" i="7"/>
  <c r="B1802" i="7"/>
  <c r="C1801" i="7"/>
  <c r="B1801" i="7"/>
  <c r="C1800" i="7"/>
  <c r="B1800" i="7"/>
  <c r="C1799" i="7"/>
  <c r="B1799" i="7"/>
  <c r="C1798" i="7"/>
  <c r="B1798" i="7"/>
  <c r="C1797" i="7"/>
  <c r="B1797" i="7"/>
  <c r="C1796" i="7"/>
  <c r="B1796" i="7"/>
  <c r="C1795" i="7"/>
  <c r="B1795" i="7"/>
  <c r="C1794" i="7"/>
  <c r="B1794" i="7"/>
  <c r="C1793" i="7"/>
  <c r="B1793" i="7"/>
  <c r="C1792" i="7"/>
  <c r="B1792" i="7"/>
  <c r="C1791" i="7"/>
  <c r="B1791" i="7"/>
  <c r="C1790" i="7"/>
  <c r="B1790" i="7"/>
  <c r="C1789" i="7"/>
  <c r="B1789" i="7"/>
  <c r="C1788" i="7"/>
  <c r="B1788" i="7"/>
  <c r="C1787" i="7"/>
  <c r="B1787" i="7"/>
  <c r="C1786" i="7"/>
  <c r="B1786" i="7"/>
  <c r="C1785" i="7"/>
  <c r="B1785" i="7"/>
  <c r="C1784" i="7"/>
  <c r="B1784" i="7"/>
  <c r="C1783" i="7"/>
  <c r="B1783" i="7"/>
  <c r="C1782" i="7"/>
  <c r="B1782" i="7"/>
  <c r="C1781" i="7"/>
  <c r="B1781" i="7"/>
  <c r="C1780" i="7"/>
  <c r="B1780" i="7"/>
  <c r="C1779" i="7"/>
  <c r="B1779" i="7"/>
  <c r="C1778" i="7"/>
  <c r="B1778" i="7"/>
  <c r="C1777" i="7"/>
  <c r="B1777" i="7"/>
  <c r="C1776" i="7"/>
  <c r="B1776" i="7"/>
  <c r="C1775" i="7"/>
  <c r="B1775" i="7"/>
  <c r="C1774" i="7"/>
  <c r="B1774" i="7"/>
  <c r="C1773" i="7"/>
  <c r="B1773" i="7"/>
  <c r="C1772" i="7"/>
  <c r="B1772" i="7"/>
  <c r="C1771" i="7"/>
  <c r="B1771" i="7"/>
  <c r="C1770" i="7"/>
  <c r="B1770" i="7"/>
  <c r="C1769" i="7"/>
  <c r="B1769" i="7"/>
  <c r="C1768" i="7"/>
  <c r="B1768" i="7"/>
  <c r="C1767" i="7"/>
  <c r="B1767" i="7"/>
  <c r="C1766" i="7"/>
  <c r="B1766" i="7"/>
  <c r="C1765" i="7"/>
  <c r="B1765" i="7"/>
  <c r="C1764" i="7"/>
  <c r="B1764" i="7"/>
  <c r="C1763" i="7"/>
  <c r="B1763" i="7"/>
  <c r="C1762" i="7"/>
  <c r="B1762" i="7"/>
  <c r="C1761" i="7"/>
  <c r="B1761" i="7"/>
  <c r="C1760" i="7"/>
  <c r="B1760" i="7"/>
  <c r="C1759" i="7"/>
  <c r="B1759" i="7"/>
  <c r="C1758" i="7"/>
  <c r="B1758" i="7"/>
  <c r="C1757" i="7"/>
  <c r="B1757" i="7"/>
  <c r="C1756" i="7"/>
  <c r="B1756" i="7"/>
  <c r="C1755" i="7"/>
  <c r="B1755" i="7"/>
  <c r="C1754" i="7"/>
  <c r="B1754" i="7"/>
  <c r="C1753" i="7"/>
  <c r="B1753" i="7"/>
  <c r="C1752" i="7"/>
  <c r="B1752" i="7"/>
  <c r="C1751" i="7"/>
  <c r="B1751" i="7"/>
  <c r="C1750" i="7"/>
  <c r="B1750" i="7"/>
  <c r="C1749" i="7"/>
  <c r="B1749" i="7"/>
  <c r="C1748" i="7"/>
  <c r="B1748" i="7"/>
  <c r="C1747" i="7"/>
  <c r="B1747" i="7"/>
  <c r="C1746" i="7"/>
  <c r="B1746" i="7"/>
  <c r="C1745" i="7"/>
  <c r="B1745" i="7"/>
  <c r="C1744" i="7"/>
  <c r="B1744" i="7"/>
  <c r="C1743" i="7"/>
  <c r="B1743" i="7"/>
  <c r="C1742" i="7"/>
  <c r="B1742" i="7"/>
  <c r="C1741" i="7"/>
  <c r="B1741" i="7"/>
  <c r="C1740" i="7"/>
  <c r="B1740" i="7"/>
  <c r="C1739" i="7"/>
  <c r="B1739" i="7"/>
  <c r="C1738" i="7"/>
  <c r="B1738" i="7"/>
  <c r="C1737" i="7"/>
  <c r="B1737" i="7"/>
  <c r="C1736" i="7"/>
  <c r="B1736" i="7"/>
  <c r="C1735" i="7"/>
  <c r="B1735" i="7"/>
  <c r="C1734" i="7"/>
  <c r="B1734" i="7"/>
  <c r="C1733" i="7"/>
  <c r="B1733" i="7"/>
  <c r="C1732" i="7"/>
  <c r="B1732" i="7"/>
  <c r="C1731" i="7"/>
  <c r="B1731" i="7"/>
  <c r="C1730" i="7"/>
  <c r="B1730" i="7"/>
  <c r="C1729" i="7"/>
  <c r="B1729" i="7"/>
  <c r="C1728" i="7"/>
  <c r="B1728" i="7"/>
  <c r="C1727" i="7"/>
  <c r="B1727" i="7"/>
  <c r="C1726" i="7"/>
  <c r="B1726" i="7"/>
  <c r="C1725" i="7"/>
  <c r="B1725" i="7"/>
  <c r="C1724" i="7"/>
  <c r="B1724" i="7"/>
  <c r="C1723" i="7"/>
  <c r="B1723" i="7"/>
  <c r="C1722" i="7"/>
  <c r="B1722" i="7"/>
  <c r="C1721" i="7"/>
  <c r="B1721" i="7"/>
  <c r="C1720" i="7"/>
  <c r="B1720" i="7"/>
  <c r="C1719" i="7"/>
  <c r="B1719" i="7"/>
  <c r="C1718" i="7"/>
  <c r="B1718" i="7"/>
  <c r="C1717" i="7"/>
  <c r="B1717" i="7"/>
  <c r="C1716" i="7"/>
  <c r="B1716" i="7"/>
  <c r="C1715" i="7"/>
  <c r="B1715" i="7"/>
  <c r="C1714" i="7"/>
  <c r="B1714" i="7"/>
  <c r="C1713" i="7"/>
  <c r="B1713" i="7"/>
  <c r="C1712" i="7"/>
  <c r="B1712" i="7"/>
  <c r="C1711" i="7"/>
  <c r="B1711" i="7"/>
  <c r="C1710" i="7"/>
  <c r="B1710" i="7"/>
  <c r="C1709" i="7"/>
  <c r="B1709" i="7"/>
  <c r="C1708" i="7"/>
  <c r="B1708" i="7"/>
  <c r="C1707" i="7"/>
  <c r="B1707" i="7"/>
  <c r="C1706" i="7"/>
  <c r="B1706" i="7"/>
  <c r="C1705" i="7"/>
  <c r="B1705" i="7"/>
  <c r="C1704" i="7"/>
  <c r="B1704" i="7"/>
  <c r="C1703" i="7"/>
  <c r="B1703" i="7"/>
  <c r="C1702" i="7"/>
  <c r="B1702" i="7"/>
  <c r="C1701" i="7"/>
  <c r="B1701" i="7"/>
  <c r="C1700" i="7"/>
  <c r="B1700" i="7"/>
  <c r="C1699" i="7"/>
  <c r="B1699" i="7"/>
  <c r="C1698" i="7"/>
  <c r="B1698" i="7"/>
  <c r="C1697" i="7"/>
  <c r="B1697" i="7"/>
  <c r="C1696" i="7"/>
  <c r="B1696" i="7"/>
  <c r="C1695" i="7"/>
  <c r="B1695" i="7"/>
  <c r="C1694" i="7"/>
  <c r="B1694" i="7"/>
  <c r="C1693" i="7"/>
  <c r="B1693" i="7"/>
  <c r="C1692" i="7"/>
  <c r="B1692" i="7"/>
  <c r="C1691" i="7"/>
  <c r="B1691" i="7"/>
  <c r="C1690" i="7"/>
  <c r="B1690" i="7"/>
  <c r="C1689" i="7"/>
  <c r="B1689" i="7"/>
  <c r="C1688" i="7"/>
  <c r="B1688" i="7"/>
  <c r="C1687" i="7"/>
  <c r="B1687" i="7"/>
  <c r="C1686" i="7"/>
  <c r="B1686" i="7"/>
  <c r="C1685" i="7"/>
  <c r="B1685" i="7"/>
  <c r="C1684" i="7"/>
  <c r="B1684" i="7"/>
  <c r="C1683" i="7"/>
  <c r="B1683" i="7"/>
  <c r="C1682" i="7"/>
  <c r="B1682" i="7"/>
  <c r="C1681" i="7"/>
  <c r="B1681" i="7"/>
  <c r="C1680" i="7"/>
  <c r="B1680" i="7"/>
  <c r="C1679" i="7"/>
  <c r="B1679" i="7"/>
  <c r="C1678" i="7"/>
  <c r="B1678" i="7"/>
  <c r="C1677" i="7"/>
  <c r="B1677" i="7"/>
  <c r="C1676" i="7"/>
  <c r="B1676" i="7"/>
  <c r="C1675" i="7"/>
  <c r="B1675" i="7"/>
  <c r="C1674" i="7"/>
  <c r="B1674" i="7"/>
  <c r="C1673" i="7"/>
  <c r="B1673" i="7"/>
  <c r="C1672" i="7"/>
  <c r="B1672" i="7"/>
  <c r="C1671" i="7"/>
  <c r="B1671" i="7"/>
  <c r="C1670" i="7"/>
  <c r="B1670" i="7"/>
  <c r="C1669" i="7"/>
  <c r="B1669" i="7"/>
  <c r="C1668" i="7"/>
  <c r="B1668" i="7"/>
  <c r="C1667" i="7"/>
  <c r="B1667" i="7"/>
  <c r="C1666" i="7"/>
  <c r="B1666" i="7"/>
  <c r="C1665" i="7"/>
  <c r="B1665" i="7"/>
  <c r="C1664" i="7"/>
  <c r="B1664" i="7"/>
  <c r="C1663" i="7"/>
  <c r="B1663" i="7"/>
  <c r="C1662" i="7"/>
  <c r="B1662" i="7"/>
  <c r="C1661" i="7"/>
  <c r="B1661" i="7"/>
  <c r="C1660" i="7"/>
  <c r="B1660" i="7"/>
  <c r="C1659" i="7"/>
  <c r="B1659" i="7"/>
  <c r="C1658" i="7"/>
  <c r="B1658" i="7"/>
  <c r="C1657" i="7"/>
  <c r="B1657" i="7"/>
  <c r="C1656" i="7"/>
  <c r="B1656" i="7"/>
  <c r="C1655" i="7"/>
  <c r="B1655" i="7"/>
  <c r="C1654" i="7"/>
  <c r="B1654" i="7"/>
  <c r="C1653" i="7"/>
  <c r="B1653" i="7"/>
  <c r="C1652" i="7"/>
  <c r="B1652" i="7"/>
  <c r="C1651" i="7"/>
  <c r="B1651" i="7"/>
  <c r="C1650" i="7"/>
  <c r="B1650" i="7"/>
  <c r="C1649" i="7"/>
  <c r="B1649" i="7"/>
  <c r="C1648" i="7"/>
  <c r="B1648" i="7"/>
  <c r="C1647" i="7"/>
  <c r="B1647" i="7"/>
  <c r="C1646" i="7"/>
  <c r="B1646" i="7"/>
  <c r="C1645" i="7"/>
  <c r="B1645" i="7"/>
  <c r="C1644" i="7"/>
  <c r="B1644" i="7"/>
  <c r="C1643" i="7"/>
  <c r="B1643" i="7"/>
  <c r="C1642" i="7"/>
  <c r="B1642" i="7"/>
  <c r="C1641" i="7"/>
  <c r="B1641" i="7"/>
  <c r="C1640" i="7"/>
  <c r="B1640" i="7"/>
  <c r="C1639" i="7"/>
  <c r="B1639" i="7"/>
  <c r="C1638" i="7"/>
  <c r="B1638" i="7"/>
  <c r="C1637" i="7"/>
  <c r="B1637" i="7"/>
  <c r="C1636" i="7"/>
  <c r="B1636" i="7"/>
  <c r="C1635" i="7"/>
  <c r="B1635" i="7"/>
  <c r="C1634" i="7"/>
  <c r="B1634" i="7"/>
  <c r="C1633" i="7"/>
  <c r="B1633" i="7"/>
  <c r="C1632" i="7"/>
  <c r="B1632" i="7"/>
  <c r="C1631" i="7"/>
  <c r="B1631" i="7"/>
  <c r="C1630" i="7"/>
  <c r="B1630" i="7"/>
  <c r="C1629" i="7"/>
  <c r="B1629" i="7"/>
  <c r="C1628" i="7"/>
  <c r="B1628" i="7"/>
  <c r="C1627" i="7"/>
  <c r="B1627" i="7"/>
  <c r="C1626" i="7"/>
  <c r="B1626" i="7"/>
  <c r="C1625" i="7"/>
  <c r="B1625" i="7"/>
  <c r="C1624" i="7"/>
  <c r="B1624" i="7"/>
  <c r="C1623" i="7"/>
  <c r="B1623" i="7"/>
  <c r="C1622" i="7"/>
  <c r="B1622" i="7"/>
  <c r="C1621" i="7"/>
  <c r="B1621" i="7"/>
  <c r="C1620" i="7"/>
  <c r="B1620" i="7"/>
  <c r="C1619" i="7"/>
  <c r="B1619" i="7"/>
  <c r="C1618" i="7"/>
  <c r="B1618" i="7"/>
  <c r="C1617" i="7"/>
  <c r="B1617" i="7"/>
  <c r="C1616" i="7"/>
  <c r="B1616" i="7"/>
  <c r="C1615" i="7"/>
  <c r="B1615" i="7"/>
  <c r="C1614" i="7"/>
  <c r="B1614" i="7"/>
  <c r="C1613" i="7"/>
  <c r="B1613" i="7"/>
  <c r="C1612" i="7"/>
  <c r="B1612" i="7"/>
  <c r="C1611" i="7"/>
  <c r="B1611" i="7"/>
  <c r="C1610" i="7"/>
  <c r="B1610" i="7"/>
  <c r="C1609" i="7"/>
  <c r="B1609" i="7"/>
  <c r="C1608" i="7"/>
  <c r="B1608" i="7"/>
  <c r="C1607" i="7"/>
  <c r="B1607" i="7"/>
  <c r="C1606" i="7"/>
  <c r="B1606" i="7"/>
  <c r="C1605" i="7"/>
  <c r="B1605" i="7"/>
  <c r="C1604" i="7"/>
  <c r="B1604" i="7"/>
  <c r="C1603" i="7"/>
  <c r="B1603" i="7"/>
  <c r="C1602" i="7"/>
  <c r="B1602" i="7"/>
  <c r="C1601" i="7"/>
  <c r="B1601" i="7"/>
  <c r="C1600" i="7"/>
  <c r="B1600" i="7"/>
  <c r="C1599" i="7"/>
  <c r="B1599" i="7"/>
  <c r="C1598" i="7"/>
  <c r="B1598" i="7"/>
  <c r="C1597" i="7"/>
  <c r="B1597" i="7"/>
  <c r="C1596" i="7"/>
  <c r="B1596" i="7"/>
  <c r="C1595" i="7"/>
  <c r="B1595" i="7"/>
  <c r="C1594" i="7"/>
  <c r="B1594" i="7"/>
  <c r="C1593" i="7"/>
  <c r="B1593" i="7"/>
  <c r="C1592" i="7"/>
  <c r="B1592" i="7"/>
  <c r="C1591" i="7"/>
  <c r="B1591" i="7"/>
  <c r="C1590" i="7"/>
  <c r="B1590" i="7"/>
  <c r="C1589" i="7"/>
  <c r="B1589" i="7"/>
  <c r="C1588" i="7"/>
  <c r="B1588" i="7"/>
  <c r="C1587" i="7"/>
  <c r="B1587" i="7"/>
  <c r="C1586" i="7"/>
  <c r="B1586" i="7"/>
  <c r="C1585" i="7"/>
  <c r="B1585" i="7"/>
  <c r="C1584" i="7"/>
  <c r="B1584" i="7"/>
  <c r="C1583" i="7"/>
  <c r="B1583" i="7"/>
  <c r="C1582" i="7"/>
  <c r="B1582" i="7"/>
  <c r="C1581" i="7"/>
  <c r="B1581" i="7"/>
  <c r="C1580" i="7"/>
  <c r="B1580" i="7"/>
  <c r="C1579" i="7"/>
  <c r="B1579" i="7"/>
  <c r="C1578" i="7"/>
  <c r="B1578" i="7"/>
  <c r="C1577" i="7"/>
  <c r="B1577" i="7"/>
  <c r="C1576" i="7"/>
  <c r="B1576" i="7"/>
  <c r="C1575" i="7"/>
  <c r="B1575" i="7"/>
  <c r="C1574" i="7"/>
  <c r="B1574" i="7"/>
  <c r="C1573" i="7"/>
  <c r="B1573" i="7"/>
  <c r="C1572" i="7"/>
  <c r="B1572" i="7"/>
  <c r="C1571" i="7"/>
  <c r="B1571" i="7"/>
  <c r="C1570" i="7"/>
  <c r="B1570" i="7"/>
  <c r="C1569" i="7"/>
  <c r="B1569" i="7"/>
  <c r="C1568" i="7"/>
  <c r="B1568" i="7"/>
  <c r="C1567" i="7"/>
  <c r="B1567" i="7"/>
  <c r="C1566" i="7"/>
  <c r="B1566" i="7"/>
  <c r="C1565" i="7"/>
  <c r="B1565" i="7"/>
  <c r="C1564" i="7"/>
  <c r="B1564" i="7"/>
  <c r="C1563" i="7"/>
  <c r="B1563" i="7"/>
  <c r="C1562" i="7"/>
  <c r="B1562" i="7"/>
  <c r="C1561" i="7"/>
  <c r="B1561" i="7"/>
  <c r="C1560" i="7"/>
  <c r="B1560" i="7"/>
  <c r="C1559" i="7"/>
  <c r="B1559" i="7"/>
  <c r="C1558" i="7"/>
  <c r="B1558" i="7"/>
  <c r="C1557" i="7"/>
  <c r="B1557" i="7"/>
  <c r="C1556" i="7"/>
  <c r="B1556" i="7"/>
  <c r="C1555" i="7"/>
  <c r="B1555" i="7"/>
  <c r="C1554" i="7"/>
  <c r="B1554" i="7"/>
  <c r="C1553" i="7"/>
  <c r="B1553" i="7"/>
  <c r="C1552" i="7"/>
  <c r="B1552" i="7"/>
  <c r="C1551" i="7"/>
  <c r="B1551" i="7"/>
  <c r="C1550" i="7"/>
  <c r="B1550" i="7"/>
  <c r="C1549" i="7"/>
  <c r="B1549" i="7"/>
  <c r="C1548" i="7"/>
  <c r="B1548" i="7"/>
  <c r="C1547" i="7"/>
  <c r="B1547" i="7"/>
  <c r="C1546" i="7"/>
  <c r="B1546" i="7"/>
  <c r="C1545" i="7"/>
  <c r="B1545" i="7"/>
  <c r="C1544" i="7"/>
  <c r="B1544" i="7"/>
  <c r="C1543" i="7"/>
  <c r="B1543" i="7"/>
  <c r="C1542" i="7"/>
  <c r="B1542" i="7"/>
  <c r="C1541" i="7"/>
  <c r="B1541" i="7"/>
  <c r="C1540" i="7"/>
  <c r="B1540" i="7"/>
  <c r="C1539" i="7"/>
  <c r="B1539" i="7"/>
  <c r="C1538" i="7"/>
  <c r="B1538" i="7"/>
  <c r="C1537" i="7"/>
  <c r="B1537" i="7"/>
  <c r="C1536" i="7"/>
  <c r="B1536" i="7"/>
  <c r="C1535" i="7"/>
  <c r="B1535" i="7"/>
  <c r="C1534" i="7"/>
  <c r="B1534" i="7"/>
  <c r="C1533" i="7"/>
  <c r="B1533" i="7"/>
  <c r="C1532" i="7"/>
  <c r="B1532" i="7"/>
  <c r="C1531" i="7"/>
  <c r="B1531" i="7"/>
  <c r="C1530" i="7"/>
  <c r="B1530" i="7"/>
  <c r="C1529" i="7"/>
  <c r="B1529" i="7"/>
  <c r="C1528" i="7"/>
  <c r="B1528" i="7"/>
  <c r="C1527" i="7"/>
  <c r="B1527" i="7"/>
  <c r="C1526" i="7"/>
  <c r="B1526" i="7"/>
  <c r="C1525" i="7"/>
  <c r="B1525" i="7"/>
  <c r="C1524" i="7"/>
  <c r="B1524" i="7"/>
  <c r="C1523" i="7"/>
  <c r="B1523" i="7"/>
  <c r="C1522" i="7"/>
  <c r="B1522" i="7"/>
  <c r="C1521" i="7"/>
  <c r="B1521" i="7"/>
  <c r="C1520" i="7"/>
  <c r="B1520" i="7"/>
  <c r="C1519" i="7"/>
  <c r="B1519" i="7"/>
  <c r="C1518" i="7"/>
  <c r="B1518" i="7"/>
  <c r="C1517" i="7"/>
  <c r="B1517" i="7"/>
  <c r="C1516" i="7"/>
  <c r="B1516" i="7"/>
  <c r="C1515" i="7"/>
  <c r="B1515" i="7"/>
  <c r="C1514" i="7"/>
  <c r="B1514" i="7"/>
  <c r="C1513" i="7"/>
  <c r="B1513" i="7"/>
  <c r="C1512" i="7"/>
  <c r="B1512" i="7"/>
  <c r="C1511" i="7"/>
  <c r="B1511" i="7"/>
  <c r="C1510" i="7"/>
  <c r="B1510" i="7"/>
  <c r="C1509" i="7"/>
  <c r="B1509" i="7"/>
  <c r="C1508" i="7"/>
  <c r="B1508" i="7"/>
  <c r="C1507" i="7"/>
  <c r="B1507" i="7"/>
  <c r="C1506" i="7"/>
  <c r="B1506" i="7"/>
  <c r="C1505" i="7"/>
  <c r="B1505" i="7"/>
  <c r="C1504" i="7"/>
  <c r="B1504" i="7"/>
  <c r="C1503" i="7"/>
  <c r="B1503" i="7"/>
  <c r="C1502" i="7"/>
  <c r="B1502" i="7"/>
  <c r="C1501" i="7"/>
  <c r="B1501" i="7"/>
  <c r="C1500" i="7"/>
  <c r="B1500" i="7"/>
  <c r="C1499" i="7"/>
  <c r="B1499" i="7"/>
  <c r="C1498" i="7"/>
  <c r="B1498" i="7"/>
  <c r="C1497" i="7"/>
  <c r="B1497" i="7"/>
  <c r="C1496" i="7"/>
  <c r="B1496" i="7"/>
  <c r="C1495" i="7"/>
  <c r="B1495" i="7"/>
  <c r="C1494" i="7"/>
  <c r="B1494" i="7"/>
  <c r="C1493" i="7"/>
  <c r="B1493" i="7"/>
  <c r="C1492" i="7"/>
  <c r="B1492" i="7"/>
  <c r="C1491" i="7"/>
  <c r="B1491" i="7"/>
  <c r="C1490" i="7"/>
  <c r="B1490" i="7"/>
  <c r="C1489" i="7"/>
  <c r="B1489" i="7"/>
  <c r="C1488" i="7"/>
  <c r="B1488" i="7"/>
  <c r="C1487" i="7"/>
  <c r="B1487" i="7"/>
  <c r="C1486" i="7"/>
  <c r="B1486" i="7"/>
  <c r="C1485" i="7"/>
  <c r="B1485" i="7"/>
  <c r="C1484" i="7"/>
  <c r="B1484" i="7"/>
  <c r="C1483" i="7"/>
  <c r="B1483" i="7"/>
  <c r="C1482" i="7"/>
  <c r="B1482" i="7"/>
  <c r="C1481" i="7"/>
  <c r="B1481" i="7"/>
  <c r="C1480" i="7"/>
  <c r="B1480" i="7"/>
  <c r="C1479" i="7"/>
  <c r="B1479" i="7"/>
  <c r="C1478" i="7"/>
  <c r="B1478" i="7"/>
  <c r="C1477" i="7"/>
  <c r="B1477" i="7"/>
  <c r="C1476" i="7"/>
  <c r="B1476" i="7"/>
  <c r="C1475" i="7"/>
  <c r="B1475" i="7"/>
  <c r="C1474" i="7"/>
  <c r="B1474" i="7"/>
  <c r="C1473" i="7"/>
  <c r="B1473" i="7"/>
  <c r="C1472" i="7"/>
  <c r="B1472" i="7"/>
  <c r="C1471" i="7"/>
  <c r="B1471" i="7"/>
  <c r="C1470" i="7"/>
  <c r="B1470" i="7"/>
  <c r="C1469" i="7"/>
  <c r="B1469" i="7"/>
  <c r="C1468" i="7"/>
  <c r="B1468" i="7"/>
  <c r="C1467" i="7"/>
  <c r="B1467" i="7"/>
  <c r="C1466" i="7"/>
  <c r="B1466" i="7"/>
  <c r="C1465" i="7"/>
  <c r="B1465" i="7"/>
  <c r="C1464" i="7"/>
  <c r="B1464" i="7"/>
  <c r="C1463" i="7"/>
  <c r="B1463" i="7"/>
  <c r="C1462" i="7"/>
  <c r="B1462" i="7"/>
  <c r="C1461" i="7"/>
  <c r="B1461" i="7"/>
  <c r="C1460" i="7"/>
  <c r="B1460" i="7"/>
  <c r="C1459" i="7"/>
  <c r="B1459" i="7"/>
  <c r="C1458" i="7"/>
  <c r="B1458" i="7"/>
  <c r="C1457" i="7"/>
  <c r="B1457" i="7"/>
  <c r="C1456" i="7"/>
  <c r="B1456" i="7"/>
  <c r="C1455" i="7"/>
  <c r="B1455" i="7"/>
  <c r="C1454" i="7"/>
  <c r="B1454" i="7"/>
  <c r="C1453" i="7"/>
  <c r="B1453" i="7"/>
  <c r="C1452" i="7"/>
  <c r="B1452" i="7"/>
  <c r="C1451" i="7"/>
  <c r="B1451" i="7"/>
  <c r="C1450" i="7"/>
  <c r="B1450" i="7"/>
  <c r="C1449" i="7"/>
  <c r="B1449" i="7"/>
  <c r="C1448" i="7"/>
  <c r="B1448" i="7"/>
  <c r="C1447" i="7"/>
  <c r="B1447" i="7"/>
  <c r="C1446" i="7"/>
  <c r="B1446" i="7"/>
  <c r="C1445" i="7"/>
  <c r="B1445" i="7"/>
  <c r="C1444" i="7"/>
  <c r="B1444" i="7"/>
  <c r="C1443" i="7"/>
  <c r="B1443" i="7"/>
  <c r="C1442" i="7"/>
  <c r="B1442" i="7"/>
  <c r="C1441" i="7"/>
  <c r="B1441" i="7"/>
  <c r="C1440" i="7"/>
  <c r="B1440" i="7"/>
  <c r="C1439" i="7"/>
  <c r="B1439" i="7"/>
  <c r="C1438" i="7"/>
  <c r="B1438" i="7"/>
  <c r="C1437" i="7"/>
  <c r="B1437" i="7"/>
  <c r="C1436" i="7"/>
  <c r="B1436" i="7"/>
  <c r="C1435" i="7"/>
  <c r="B1435" i="7"/>
  <c r="C1434" i="7"/>
  <c r="B1434" i="7"/>
  <c r="C1433" i="7"/>
  <c r="B1433" i="7"/>
  <c r="C1432" i="7"/>
  <c r="B1432" i="7"/>
  <c r="C1431" i="7"/>
  <c r="B1431" i="7"/>
  <c r="C1430" i="7"/>
  <c r="B1430" i="7"/>
  <c r="C1429" i="7"/>
  <c r="B1429" i="7"/>
  <c r="C1428" i="7"/>
  <c r="B1428" i="7"/>
  <c r="C1427" i="7"/>
  <c r="B1427" i="7"/>
  <c r="C1426" i="7"/>
  <c r="B1426" i="7"/>
  <c r="C1425" i="7"/>
  <c r="B1425" i="7"/>
  <c r="C1424" i="7"/>
  <c r="B1424" i="7"/>
  <c r="C1423" i="7"/>
  <c r="B1423" i="7"/>
  <c r="C1422" i="7"/>
  <c r="B1422" i="7"/>
  <c r="C1421" i="7"/>
  <c r="B1421" i="7"/>
  <c r="C1420" i="7"/>
  <c r="B1420" i="7"/>
  <c r="C1419" i="7"/>
  <c r="B1419" i="7"/>
  <c r="C1418" i="7"/>
  <c r="B1418" i="7"/>
  <c r="C1417" i="7"/>
  <c r="B1417" i="7"/>
  <c r="C1416" i="7"/>
  <c r="B1416" i="7"/>
  <c r="C1415" i="7"/>
  <c r="B1415" i="7"/>
  <c r="C1414" i="7"/>
  <c r="B1414" i="7"/>
  <c r="C1413" i="7"/>
  <c r="B1413" i="7"/>
  <c r="C1412" i="7"/>
  <c r="B1412" i="7"/>
  <c r="C1411" i="7"/>
  <c r="B1411" i="7"/>
  <c r="C1410" i="7"/>
  <c r="B1410" i="7"/>
  <c r="C1409" i="7"/>
  <c r="B1409" i="7"/>
  <c r="C1408" i="7"/>
  <c r="B1408" i="7"/>
  <c r="C1407" i="7"/>
  <c r="B1407" i="7"/>
  <c r="C1406" i="7"/>
  <c r="B1406" i="7"/>
  <c r="C1405" i="7"/>
  <c r="B1405" i="7"/>
  <c r="C1404" i="7"/>
  <c r="B1404" i="7"/>
  <c r="C1403" i="7"/>
  <c r="B1403" i="7"/>
  <c r="C1402" i="7"/>
  <c r="B1402" i="7"/>
  <c r="C1401" i="7"/>
  <c r="B1401" i="7"/>
  <c r="C1400" i="7"/>
  <c r="B1400" i="7"/>
  <c r="C1399" i="7"/>
  <c r="B1399" i="7"/>
  <c r="C1398" i="7"/>
  <c r="B1398" i="7"/>
  <c r="C1397" i="7"/>
  <c r="B1397" i="7"/>
  <c r="C1396" i="7"/>
  <c r="B1396" i="7"/>
  <c r="C1395" i="7"/>
  <c r="B1395" i="7"/>
  <c r="C1394" i="7"/>
  <c r="B1394" i="7"/>
  <c r="C1393" i="7"/>
  <c r="B1393" i="7"/>
  <c r="C1392" i="7"/>
  <c r="B1392" i="7"/>
  <c r="C1391" i="7"/>
  <c r="B1391" i="7"/>
  <c r="C1390" i="7"/>
  <c r="B1390" i="7"/>
  <c r="C1389" i="7"/>
  <c r="B1389" i="7"/>
  <c r="C1388" i="7"/>
  <c r="B1388" i="7"/>
  <c r="C1387" i="7"/>
  <c r="B1387" i="7"/>
  <c r="C1386" i="7"/>
  <c r="B1386" i="7"/>
  <c r="C1385" i="7"/>
  <c r="B1385" i="7"/>
  <c r="C1384" i="7"/>
  <c r="B1384" i="7"/>
  <c r="C1383" i="7"/>
  <c r="B1383" i="7"/>
  <c r="C1382" i="7"/>
  <c r="B1382" i="7"/>
  <c r="C1381" i="7"/>
  <c r="B1381" i="7"/>
  <c r="C1380" i="7"/>
  <c r="B1380" i="7"/>
  <c r="C1379" i="7"/>
  <c r="B1379" i="7"/>
  <c r="C1378" i="7"/>
  <c r="B1378" i="7"/>
  <c r="C1377" i="7"/>
  <c r="B1377" i="7"/>
  <c r="C1376" i="7"/>
  <c r="B1376" i="7"/>
  <c r="C1375" i="7"/>
  <c r="B1375" i="7"/>
  <c r="C1374" i="7"/>
  <c r="B1374" i="7"/>
  <c r="C1373" i="7"/>
  <c r="B1373" i="7"/>
  <c r="C1372" i="7"/>
  <c r="B1372" i="7"/>
  <c r="C1371" i="7"/>
  <c r="B1371" i="7"/>
  <c r="C1370" i="7"/>
  <c r="B1370" i="7"/>
  <c r="C1369" i="7"/>
  <c r="B1369" i="7"/>
  <c r="C1368" i="7"/>
  <c r="B1368" i="7"/>
  <c r="C1367" i="7"/>
  <c r="B1367" i="7"/>
  <c r="C1366" i="7"/>
  <c r="B1366" i="7"/>
  <c r="C1365" i="7"/>
  <c r="B1365" i="7"/>
  <c r="C1364" i="7"/>
  <c r="B1364" i="7"/>
  <c r="C1363" i="7"/>
  <c r="B1363" i="7"/>
  <c r="C1362" i="7"/>
  <c r="B1362" i="7"/>
  <c r="C1361" i="7"/>
  <c r="B1361" i="7"/>
  <c r="C1360" i="7"/>
  <c r="B1360" i="7"/>
  <c r="C1359" i="7"/>
  <c r="B1359" i="7"/>
  <c r="C1358" i="7"/>
  <c r="B1358" i="7"/>
  <c r="C1357" i="7"/>
  <c r="B1357" i="7"/>
  <c r="C1356" i="7"/>
  <c r="B1356" i="7"/>
  <c r="C1355" i="7"/>
  <c r="B1355" i="7"/>
  <c r="C1354" i="7"/>
  <c r="B1354" i="7"/>
  <c r="C1353" i="7"/>
  <c r="B1353" i="7"/>
  <c r="C1352" i="7"/>
  <c r="B1352" i="7"/>
  <c r="C1351" i="7"/>
  <c r="B1351" i="7"/>
  <c r="C1350" i="7"/>
  <c r="B1350" i="7"/>
  <c r="C1349" i="7"/>
  <c r="B1349" i="7"/>
  <c r="C1348" i="7"/>
  <c r="B1348" i="7"/>
  <c r="C1347" i="7"/>
  <c r="B1347" i="7"/>
  <c r="C1346" i="7"/>
  <c r="B1346" i="7"/>
  <c r="C1345" i="7"/>
  <c r="B1345" i="7"/>
  <c r="C1344" i="7"/>
  <c r="B1344" i="7"/>
  <c r="C1343" i="7"/>
  <c r="B1343" i="7"/>
  <c r="C1342" i="7"/>
  <c r="B1342" i="7"/>
  <c r="C1341" i="7"/>
  <c r="B1341" i="7"/>
  <c r="C1340" i="7"/>
  <c r="B1340" i="7"/>
  <c r="C1339" i="7"/>
  <c r="B1339" i="7"/>
  <c r="C1338" i="7"/>
  <c r="B1338" i="7"/>
  <c r="C1337" i="7"/>
  <c r="B1337" i="7"/>
  <c r="C1336" i="7"/>
  <c r="B1336" i="7"/>
  <c r="C1335" i="7"/>
  <c r="B1335" i="7"/>
  <c r="C1334" i="7"/>
  <c r="B1334" i="7"/>
  <c r="C1333" i="7"/>
  <c r="B1333" i="7"/>
  <c r="C1332" i="7"/>
  <c r="B1332" i="7"/>
  <c r="C1331" i="7"/>
  <c r="B1331" i="7"/>
  <c r="C1330" i="7"/>
  <c r="B1330" i="7"/>
  <c r="C1329" i="7"/>
  <c r="B1329" i="7"/>
  <c r="C1328" i="7"/>
  <c r="B1328" i="7"/>
  <c r="C1327" i="7"/>
  <c r="B1327" i="7"/>
  <c r="C1326" i="7"/>
  <c r="B1326" i="7"/>
  <c r="C1325" i="7"/>
  <c r="B1325" i="7"/>
  <c r="C1324" i="7"/>
  <c r="B1324" i="7"/>
  <c r="C1323" i="7"/>
  <c r="B1323" i="7"/>
  <c r="C1322" i="7"/>
  <c r="B1322" i="7"/>
  <c r="C1321" i="7"/>
  <c r="B1321" i="7"/>
  <c r="C1320" i="7"/>
  <c r="B1320" i="7"/>
  <c r="C1319" i="7"/>
  <c r="B1319" i="7"/>
  <c r="C1318" i="7"/>
  <c r="B1318" i="7"/>
  <c r="C1317" i="7"/>
  <c r="B1317" i="7"/>
  <c r="C1316" i="7"/>
  <c r="B1316" i="7"/>
  <c r="C1315" i="7"/>
  <c r="B1315" i="7"/>
  <c r="C1314" i="7"/>
  <c r="B1314" i="7"/>
  <c r="C1313" i="7"/>
  <c r="B1313" i="7"/>
  <c r="C1312" i="7"/>
  <c r="B1312" i="7"/>
  <c r="C1311" i="7"/>
  <c r="B1311" i="7"/>
  <c r="C1310" i="7"/>
  <c r="B1310" i="7"/>
  <c r="C1309" i="7"/>
  <c r="B1309" i="7"/>
  <c r="C1308" i="7"/>
  <c r="B1308" i="7"/>
  <c r="C1307" i="7"/>
  <c r="B1307" i="7"/>
  <c r="C1306" i="7"/>
  <c r="B1306" i="7"/>
  <c r="C1305" i="7"/>
  <c r="B1305" i="7"/>
  <c r="C1304" i="7"/>
  <c r="B1304" i="7"/>
  <c r="C1303" i="7"/>
  <c r="B1303" i="7"/>
  <c r="C1302" i="7"/>
  <c r="B1302" i="7"/>
  <c r="C1301" i="7"/>
  <c r="B1301" i="7"/>
  <c r="C1300" i="7"/>
  <c r="B1300" i="7"/>
  <c r="C1299" i="7"/>
  <c r="B1299" i="7"/>
  <c r="C1298" i="7"/>
  <c r="B1298" i="7"/>
  <c r="C1297" i="7"/>
  <c r="B1297" i="7"/>
  <c r="C1296" i="7"/>
  <c r="B1296" i="7"/>
  <c r="C1295" i="7"/>
  <c r="B1295" i="7"/>
  <c r="C1294" i="7"/>
  <c r="B1294" i="7"/>
  <c r="C1293" i="7"/>
  <c r="B1293" i="7"/>
  <c r="C1292" i="7"/>
  <c r="B1292" i="7"/>
  <c r="C1291" i="7"/>
  <c r="B1291" i="7"/>
  <c r="C1290" i="7"/>
  <c r="B1290" i="7"/>
  <c r="C1289" i="7"/>
  <c r="B1289" i="7"/>
  <c r="C1288" i="7"/>
  <c r="B1288" i="7"/>
  <c r="C1287" i="7"/>
  <c r="B1287" i="7"/>
  <c r="C1286" i="7"/>
  <c r="B1286" i="7"/>
  <c r="C1285" i="7"/>
  <c r="B1285" i="7"/>
  <c r="C1284" i="7"/>
  <c r="B1284" i="7"/>
  <c r="C1283" i="7"/>
  <c r="B1283" i="7"/>
  <c r="C1282" i="7"/>
  <c r="B1282" i="7"/>
  <c r="C1281" i="7"/>
  <c r="B1281" i="7"/>
  <c r="C1280" i="7"/>
  <c r="B1280" i="7"/>
  <c r="C1279" i="7"/>
  <c r="B1279" i="7"/>
  <c r="C1278" i="7"/>
  <c r="B1278" i="7"/>
  <c r="C1277" i="7"/>
  <c r="B1277" i="7"/>
  <c r="C1276" i="7"/>
  <c r="B1276" i="7"/>
  <c r="C1275" i="7"/>
  <c r="B1275" i="7"/>
  <c r="C1274" i="7"/>
  <c r="B1274" i="7"/>
  <c r="C1273" i="7"/>
  <c r="B1273" i="7"/>
  <c r="C1272" i="7"/>
  <c r="B1272" i="7"/>
  <c r="C1271" i="7"/>
  <c r="B1271" i="7"/>
  <c r="C1270" i="7"/>
  <c r="B1270" i="7"/>
  <c r="C1269" i="7"/>
  <c r="B1269" i="7"/>
  <c r="C1268" i="7"/>
  <c r="B1268" i="7"/>
  <c r="C1267" i="7"/>
  <c r="B1267" i="7"/>
  <c r="C1266" i="7"/>
  <c r="B1266" i="7"/>
  <c r="C1265" i="7"/>
  <c r="B1265" i="7"/>
  <c r="C1264" i="7"/>
  <c r="B1264" i="7"/>
  <c r="C1263" i="7"/>
  <c r="B1263" i="7"/>
  <c r="C1262" i="7"/>
  <c r="B1262" i="7"/>
  <c r="C1261" i="7"/>
  <c r="B1261" i="7"/>
  <c r="C1260" i="7"/>
  <c r="B1260" i="7"/>
  <c r="C1259" i="7"/>
  <c r="B1259" i="7"/>
  <c r="C1258" i="7"/>
  <c r="B1258" i="7"/>
  <c r="C1257" i="7"/>
  <c r="B1257" i="7"/>
  <c r="C1256" i="7"/>
  <c r="B1256" i="7"/>
  <c r="C1255" i="7"/>
  <c r="B1255" i="7"/>
  <c r="C1254" i="7"/>
  <c r="B1254" i="7"/>
  <c r="C1253" i="7"/>
  <c r="B1253" i="7"/>
  <c r="C1252" i="7"/>
  <c r="B1252" i="7"/>
  <c r="C1251" i="7"/>
  <c r="B1251" i="7"/>
  <c r="C1250" i="7"/>
  <c r="B1250" i="7"/>
  <c r="C1249" i="7"/>
  <c r="B1249" i="7"/>
  <c r="C1248" i="7"/>
  <c r="B1248" i="7"/>
  <c r="C1247" i="7"/>
  <c r="B1247" i="7"/>
  <c r="C1246" i="7"/>
  <c r="B1246" i="7"/>
  <c r="C1245" i="7"/>
  <c r="B1245" i="7"/>
  <c r="C1244" i="7"/>
  <c r="B1244" i="7"/>
  <c r="C1243" i="7"/>
  <c r="B1243" i="7"/>
  <c r="C1242" i="7"/>
  <c r="B1242" i="7"/>
  <c r="C1241" i="7"/>
  <c r="B1241" i="7"/>
  <c r="C1240" i="7"/>
  <c r="B1240" i="7"/>
  <c r="C1239" i="7"/>
  <c r="B1239" i="7"/>
  <c r="C1238" i="7"/>
  <c r="B1238" i="7"/>
  <c r="C1237" i="7"/>
  <c r="B1237" i="7"/>
  <c r="C1236" i="7"/>
  <c r="B1236" i="7"/>
  <c r="C1235" i="7"/>
  <c r="B1235" i="7"/>
  <c r="C1234" i="7"/>
  <c r="B1234" i="7"/>
  <c r="C1233" i="7"/>
  <c r="B1233" i="7"/>
  <c r="C1232" i="7"/>
  <c r="B1232" i="7"/>
  <c r="C1231" i="7"/>
  <c r="B1231" i="7"/>
  <c r="C1230" i="7"/>
  <c r="B1230" i="7"/>
  <c r="C1229" i="7"/>
  <c r="B1229" i="7"/>
  <c r="C1228" i="7"/>
  <c r="B1228" i="7"/>
  <c r="C1227" i="7"/>
  <c r="B1227" i="7"/>
  <c r="C1226" i="7"/>
  <c r="B1226" i="7"/>
  <c r="C1225" i="7"/>
  <c r="B1225" i="7"/>
  <c r="C1224" i="7"/>
  <c r="B1224" i="7"/>
  <c r="C1223" i="7"/>
  <c r="B1223" i="7"/>
  <c r="C1222" i="7"/>
  <c r="B1222" i="7"/>
  <c r="C1221" i="7"/>
  <c r="B1221" i="7"/>
  <c r="C1220" i="7"/>
  <c r="B1220" i="7"/>
  <c r="C1219" i="7"/>
  <c r="B1219" i="7"/>
  <c r="C1218" i="7"/>
  <c r="B1218" i="7"/>
  <c r="C1217" i="7"/>
  <c r="B1217" i="7"/>
  <c r="C1216" i="7"/>
  <c r="B1216" i="7"/>
  <c r="C1215" i="7"/>
  <c r="B1215" i="7"/>
  <c r="C1214" i="7"/>
  <c r="B1214" i="7"/>
  <c r="C1213" i="7"/>
  <c r="B1213" i="7"/>
  <c r="C1212" i="7"/>
  <c r="B1212" i="7"/>
  <c r="C1211" i="7"/>
  <c r="B1211" i="7"/>
  <c r="C1210" i="7"/>
  <c r="B1210" i="7"/>
  <c r="C1209" i="7"/>
  <c r="B1209" i="7"/>
  <c r="C1208" i="7"/>
  <c r="B1208" i="7"/>
  <c r="C1207" i="7"/>
  <c r="B1207" i="7"/>
  <c r="C1206" i="7"/>
  <c r="B1206" i="7"/>
  <c r="C1205" i="7"/>
  <c r="B1205" i="7"/>
  <c r="C1204" i="7"/>
  <c r="B1204" i="7"/>
  <c r="C1203" i="7"/>
  <c r="B1203" i="7"/>
  <c r="C1202" i="7"/>
  <c r="B1202" i="7"/>
  <c r="C1201" i="7"/>
  <c r="B1201" i="7"/>
  <c r="C1200" i="7"/>
  <c r="B1200" i="7"/>
  <c r="C1199" i="7"/>
  <c r="B1199" i="7"/>
  <c r="C1198" i="7"/>
  <c r="B1198" i="7"/>
  <c r="C1197" i="7"/>
  <c r="B1197" i="7"/>
  <c r="C1196" i="7"/>
  <c r="B1196" i="7"/>
  <c r="C1195" i="7"/>
  <c r="B1195" i="7"/>
  <c r="C1194" i="7"/>
  <c r="B1194" i="7"/>
  <c r="C1193" i="7"/>
  <c r="B1193" i="7"/>
  <c r="C1192" i="7"/>
  <c r="B1192" i="7"/>
  <c r="C1191" i="7"/>
  <c r="B1191" i="7"/>
  <c r="C1190" i="7"/>
  <c r="B1190" i="7"/>
  <c r="C1189" i="7"/>
  <c r="B1189" i="7"/>
  <c r="C1188" i="7"/>
  <c r="B1188" i="7"/>
  <c r="C1187" i="7"/>
  <c r="B1187" i="7"/>
  <c r="C1186" i="7"/>
  <c r="B1186" i="7"/>
  <c r="C1185" i="7"/>
  <c r="B1185" i="7"/>
  <c r="C1184" i="7"/>
  <c r="B1184" i="7"/>
  <c r="C1183" i="7"/>
  <c r="B1183" i="7"/>
  <c r="C1182" i="7"/>
  <c r="B1182" i="7"/>
  <c r="C1181" i="7"/>
  <c r="B1181" i="7"/>
  <c r="C1180" i="7"/>
  <c r="B1180" i="7"/>
  <c r="C1179" i="7"/>
  <c r="B1179" i="7"/>
  <c r="C1178" i="7"/>
  <c r="B1178" i="7"/>
  <c r="C1177" i="7"/>
  <c r="B1177" i="7"/>
  <c r="C1176" i="7"/>
  <c r="B1176" i="7"/>
  <c r="C1175" i="7"/>
  <c r="B1175" i="7"/>
  <c r="C1174" i="7"/>
  <c r="B1174" i="7"/>
  <c r="C1173" i="7"/>
  <c r="B1173" i="7"/>
  <c r="C1172" i="7"/>
  <c r="B1172" i="7"/>
  <c r="C1171" i="7"/>
  <c r="B1171" i="7"/>
  <c r="C1170" i="7"/>
  <c r="B1170" i="7"/>
  <c r="C1169" i="7"/>
  <c r="B1169" i="7"/>
  <c r="C1168" i="7"/>
  <c r="B1168" i="7"/>
  <c r="C1167" i="7"/>
  <c r="B1167" i="7"/>
  <c r="C1166" i="7"/>
  <c r="B1166" i="7"/>
  <c r="C1165" i="7"/>
  <c r="B1165" i="7"/>
  <c r="C1164" i="7"/>
  <c r="B1164" i="7"/>
  <c r="C1163" i="7"/>
  <c r="B1163" i="7"/>
  <c r="C1162" i="7"/>
  <c r="B1162" i="7"/>
  <c r="C1161" i="7"/>
  <c r="B1161" i="7"/>
  <c r="C1160" i="7"/>
  <c r="B1160" i="7"/>
  <c r="C1159" i="7"/>
  <c r="B1159" i="7"/>
  <c r="C1158" i="7"/>
  <c r="B1158" i="7"/>
  <c r="C1157" i="7"/>
  <c r="B1157" i="7"/>
  <c r="C1156" i="7"/>
  <c r="B1156" i="7"/>
  <c r="C1155" i="7"/>
  <c r="B1155" i="7"/>
  <c r="C1154" i="7"/>
  <c r="B1154" i="7"/>
  <c r="C1153" i="7"/>
  <c r="B1153" i="7"/>
  <c r="C1152" i="7"/>
  <c r="B1152" i="7"/>
  <c r="C1151" i="7"/>
  <c r="B1151" i="7"/>
  <c r="C1150" i="7"/>
  <c r="B1150" i="7"/>
  <c r="C1149" i="7"/>
  <c r="B1149" i="7"/>
  <c r="C1148" i="7"/>
  <c r="B1148" i="7"/>
  <c r="C1147" i="7"/>
  <c r="B1147" i="7"/>
  <c r="C1146" i="7"/>
  <c r="B1146" i="7"/>
  <c r="C1145" i="7"/>
  <c r="B1145" i="7"/>
  <c r="C1144" i="7"/>
  <c r="B1144" i="7"/>
  <c r="C1143" i="7"/>
  <c r="B1143" i="7"/>
  <c r="C1142" i="7"/>
  <c r="B1142" i="7"/>
  <c r="C1141" i="7"/>
  <c r="B1141" i="7"/>
  <c r="C1140" i="7"/>
  <c r="B1140" i="7"/>
  <c r="C1139" i="7"/>
  <c r="B1139" i="7"/>
  <c r="C1138" i="7"/>
  <c r="B1138" i="7"/>
  <c r="C1137" i="7"/>
  <c r="B1137" i="7"/>
  <c r="C1136" i="7"/>
  <c r="B1136" i="7"/>
  <c r="C1135" i="7"/>
  <c r="B1135" i="7"/>
  <c r="C1134" i="7"/>
  <c r="B1134" i="7"/>
  <c r="C1133" i="7"/>
  <c r="B1133" i="7"/>
  <c r="C1132" i="7"/>
  <c r="B1132" i="7"/>
  <c r="C1131" i="7"/>
  <c r="B1131" i="7"/>
  <c r="C1130" i="7"/>
  <c r="B1130" i="7"/>
  <c r="C1129" i="7"/>
  <c r="B1129" i="7"/>
  <c r="C1128" i="7"/>
  <c r="B1128" i="7"/>
  <c r="C1127" i="7"/>
  <c r="B1127" i="7"/>
  <c r="C1126" i="7"/>
  <c r="B1126" i="7"/>
  <c r="C1125" i="7"/>
  <c r="B1125" i="7"/>
  <c r="C1124" i="7"/>
  <c r="B1124" i="7"/>
  <c r="C1123" i="7"/>
  <c r="B1123" i="7"/>
  <c r="C1122" i="7"/>
  <c r="B1122" i="7"/>
  <c r="C1121" i="7"/>
  <c r="B1121" i="7"/>
  <c r="C1120" i="7"/>
  <c r="B1120" i="7"/>
  <c r="C1119" i="7"/>
  <c r="B1119" i="7"/>
  <c r="C1118" i="7"/>
  <c r="B1118" i="7"/>
  <c r="C1117" i="7"/>
  <c r="B1117" i="7"/>
  <c r="C1116" i="7"/>
  <c r="B1116" i="7"/>
  <c r="C1115" i="7"/>
  <c r="B1115" i="7"/>
  <c r="C1114" i="7"/>
  <c r="B1114" i="7"/>
  <c r="C1113" i="7"/>
  <c r="B1113" i="7"/>
  <c r="C1112" i="7"/>
  <c r="B1112" i="7"/>
  <c r="C1111" i="7"/>
  <c r="B1111" i="7"/>
  <c r="C1110" i="7"/>
  <c r="B1110" i="7"/>
  <c r="C1109" i="7"/>
  <c r="B1109" i="7"/>
  <c r="C1108" i="7"/>
  <c r="B1108" i="7"/>
  <c r="C1107" i="7"/>
  <c r="B1107" i="7"/>
  <c r="C1106" i="7"/>
  <c r="B1106" i="7"/>
  <c r="C1105" i="7"/>
  <c r="B1105" i="7"/>
  <c r="C1104" i="7"/>
  <c r="B1104" i="7"/>
  <c r="C1103" i="7"/>
  <c r="B1103" i="7"/>
  <c r="C1102" i="7"/>
  <c r="B1102" i="7"/>
  <c r="C1101" i="7"/>
  <c r="B1101" i="7"/>
  <c r="C1100" i="7"/>
  <c r="B1100" i="7"/>
  <c r="C1099" i="7"/>
  <c r="B1099" i="7"/>
  <c r="C1098" i="7"/>
  <c r="B1098" i="7"/>
  <c r="C1097" i="7"/>
  <c r="B1097" i="7"/>
  <c r="C1096" i="7"/>
  <c r="B1096" i="7"/>
  <c r="C1095" i="7"/>
  <c r="B1095" i="7"/>
  <c r="C1094" i="7"/>
  <c r="B1094" i="7"/>
  <c r="C1093" i="7"/>
  <c r="B1093" i="7"/>
  <c r="C1092" i="7"/>
  <c r="B1092" i="7"/>
  <c r="C1091" i="7"/>
  <c r="B1091" i="7"/>
  <c r="C1090" i="7"/>
  <c r="B1090" i="7"/>
  <c r="C1089" i="7"/>
  <c r="B1089" i="7"/>
  <c r="C1088" i="7"/>
  <c r="B1088" i="7"/>
  <c r="C1087" i="7"/>
  <c r="B1087" i="7"/>
  <c r="C1086" i="7"/>
  <c r="B1086" i="7"/>
  <c r="C1085" i="7"/>
  <c r="B1085" i="7"/>
  <c r="C1084" i="7"/>
  <c r="B1084" i="7"/>
  <c r="C1083" i="7"/>
  <c r="B1083" i="7"/>
  <c r="C1082" i="7"/>
  <c r="B1082" i="7"/>
  <c r="C1081" i="7"/>
  <c r="B1081" i="7"/>
  <c r="C1080" i="7"/>
  <c r="B1080" i="7"/>
  <c r="C1079" i="7"/>
  <c r="B1079" i="7"/>
  <c r="C1078" i="7"/>
  <c r="B1078" i="7"/>
  <c r="C1077" i="7"/>
  <c r="B1077" i="7"/>
  <c r="C1076" i="7"/>
  <c r="B1076" i="7"/>
  <c r="C1075" i="7"/>
  <c r="B1075" i="7"/>
  <c r="C1074" i="7"/>
  <c r="B1074" i="7"/>
  <c r="C1073" i="7"/>
  <c r="B1073" i="7"/>
  <c r="C1072" i="7"/>
  <c r="B1072" i="7"/>
  <c r="C1071" i="7"/>
  <c r="B1071" i="7"/>
  <c r="C1070" i="7"/>
  <c r="B1070" i="7"/>
  <c r="C1069" i="7"/>
  <c r="B1069" i="7"/>
  <c r="C1068" i="7"/>
  <c r="B1068" i="7"/>
  <c r="C1067" i="7"/>
  <c r="B1067" i="7"/>
  <c r="C1066" i="7"/>
  <c r="B1066" i="7"/>
  <c r="C1065" i="7"/>
  <c r="B1065" i="7"/>
  <c r="C1064" i="7"/>
  <c r="B1064" i="7"/>
  <c r="C1063" i="7"/>
  <c r="B1063" i="7"/>
  <c r="C1062" i="7"/>
  <c r="B1062" i="7"/>
  <c r="C1061" i="7"/>
  <c r="B1061" i="7"/>
  <c r="C1060" i="7"/>
  <c r="B1060" i="7"/>
  <c r="C1059" i="7"/>
  <c r="B1059" i="7"/>
  <c r="C1058" i="7"/>
  <c r="B1058" i="7"/>
  <c r="C1057" i="7"/>
  <c r="B1057" i="7"/>
  <c r="C1056" i="7"/>
  <c r="B1056" i="7"/>
  <c r="C1055" i="7"/>
  <c r="B1055" i="7"/>
  <c r="C1054" i="7"/>
  <c r="B1054" i="7"/>
  <c r="C1053" i="7"/>
  <c r="B1053" i="7"/>
  <c r="C1052" i="7"/>
  <c r="B1052" i="7"/>
  <c r="C1051" i="7"/>
  <c r="B1051" i="7"/>
  <c r="C1050" i="7"/>
  <c r="B1050" i="7"/>
  <c r="C1049" i="7"/>
  <c r="B1049" i="7"/>
  <c r="C1048" i="7"/>
  <c r="B1048" i="7"/>
  <c r="C1047" i="7"/>
  <c r="B1047" i="7"/>
  <c r="C1046" i="7"/>
  <c r="B1046" i="7"/>
  <c r="C1045" i="7"/>
  <c r="B1045" i="7"/>
  <c r="C1044" i="7"/>
  <c r="B1044" i="7"/>
  <c r="C1043" i="7"/>
  <c r="B1043" i="7"/>
  <c r="C1042" i="7"/>
  <c r="B1042" i="7"/>
  <c r="C1041" i="7"/>
  <c r="B1041" i="7"/>
  <c r="C1040" i="7"/>
  <c r="B1040" i="7"/>
  <c r="C1039" i="7"/>
  <c r="B1039" i="7"/>
  <c r="C1038" i="7"/>
  <c r="B1038" i="7"/>
  <c r="C1037" i="7"/>
  <c r="B1037" i="7"/>
  <c r="C1036" i="7"/>
  <c r="B1036" i="7"/>
  <c r="C1035" i="7"/>
  <c r="B1035" i="7"/>
  <c r="C1034" i="7"/>
  <c r="B1034" i="7"/>
  <c r="C1033" i="7"/>
  <c r="B1033" i="7"/>
  <c r="C1032" i="7"/>
  <c r="B1032" i="7"/>
  <c r="C1031" i="7"/>
  <c r="B1031" i="7"/>
  <c r="C1030" i="7"/>
  <c r="B1030" i="7"/>
  <c r="C1029" i="7"/>
  <c r="B1029" i="7"/>
  <c r="C1028" i="7"/>
  <c r="B1028" i="7"/>
  <c r="C1027" i="7"/>
  <c r="B1027" i="7"/>
  <c r="C1026" i="7"/>
  <c r="B1026" i="7"/>
  <c r="C1025" i="7"/>
  <c r="B1025" i="7"/>
  <c r="C1024" i="7"/>
  <c r="B1024" i="7"/>
  <c r="C1023" i="7"/>
  <c r="B1023" i="7"/>
  <c r="C1022" i="7"/>
  <c r="B1022" i="7"/>
  <c r="C1021" i="7"/>
  <c r="B1021" i="7"/>
  <c r="C1020" i="7"/>
  <c r="B1020" i="7"/>
  <c r="C1019" i="7"/>
  <c r="B1019" i="7"/>
  <c r="C1018" i="7"/>
  <c r="B1018" i="7"/>
  <c r="C1017" i="7"/>
  <c r="B1017" i="7"/>
  <c r="C1016" i="7"/>
  <c r="B1016" i="7"/>
  <c r="C1015" i="7"/>
  <c r="B1015" i="7"/>
  <c r="C1014" i="7"/>
  <c r="B1014" i="7"/>
  <c r="C1013" i="7"/>
  <c r="B1013" i="7"/>
  <c r="C1012" i="7"/>
  <c r="B1012" i="7"/>
  <c r="C1011" i="7"/>
  <c r="B1011" i="7"/>
  <c r="C1010" i="7"/>
  <c r="B1010" i="7"/>
  <c r="C1009" i="7"/>
  <c r="B1009" i="7"/>
  <c r="C1008" i="7"/>
  <c r="B1008" i="7"/>
  <c r="C1007" i="7"/>
  <c r="B1007" i="7"/>
  <c r="C1006" i="7"/>
  <c r="B1006" i="7"/>
  <c r="C1005" i="7"/>
  <c r="B1005" i="7"/>
  <c r="C1004" i="7"/>
  <c r="B1004" i="7"/>
  <c r="C1003" i="7"/>
  <c r="B1003" i="7"/>
  <c r="C1002" i="7"/>
  <c r="B1002" i="7"/>
  <c r="C1001" i="7"/>
  <c r="B1001" i="7"/>
  <c r="C1000" i="7"/>
  <c r="B1000" i="7"/>
  <c r="C999" i="7"/>
  <c r="B999" i="7"/>
  <c r="C998" i="7"/>
  <c r="B998" i="7"/>
  <c r="C997" i="7"/>
  <c r="B997" i="7"/>
  <c r="C996" i="7"/>
  <c r="B996" i="7"/>
  <c r="C995" i="7"/>
  <c r="B995" i="7"/>
  <c r="C994" i="7"/>
  <c r="B994" i="7"/>
  <c r="C993" i="7"/>
  <c r="B993" i="7"/>
  <c r="C992" i="7"/>
  <c r="B992" i="7"/>
  <c r="C991" i="7"/>
  <c r="B991" i="7"/>
  <c r="C990" i="7"/>
  <c r="B990" i="7"/>
  <c r="C989" i="7"/>
  <c r="B989" i="7"/>
  <c r="C988" i="7"/>
  <c r="B988" i="7"/>
  <c r="C987" i="7"/>
  <c r="B987" i="7"/>
  <c r="C986" i="7"/>
  <c r="B986" i="7"/>
  <c r="C985" i="7"/>
  <c r="B985" i="7"/>
  <c r="C984" i="7"/>
  <c r="B984" i="7"/>
  <c r="C983" i="7"/>
  <c r="B983" i="7"/>
  <c r="C982" i="7"/>
  <c r="B982" i="7"/>
  <c r="C981" i="7"/>
  <c r="B981" i="7"/>
  <c r="C980" i="7"/>
  <c r="B980" i="7"/>
  <c r="C979" i="7"/>
  <c r="B979" i="7"/>
  <c r="C978" i="7"/>
  <c r="B978" i="7"/>
  <c r="C977" i="7"/>
  <c r="B977" i="7"/>
  <c r="C976" i="7"/>
  <c r="B976" i="7"/>
  <c r="C975" i="7"/>
  <c r="B975" i="7"/>
  <c r="C974" i="7"/>
  <c r="B974" i="7"/>
  <c r="C973" i="7"/>
  <c r="B973" i="7"/>
  <c r="C972" i="7"/>
  <c r="B972" i="7"/>
  <c r="C971" i="7"/>
  <c r="B971" i="7"/>
  <c r="C970" i="7"/>
  <c r="B970" i="7"/>
  <c r="C969" i="7"/>
  <c r="B969" i="7"/>
  <c r="C968" i="7"/>
  <c r="B968" i="7"/>
  <c r="C967" i="7"/>
  <c r="B967" i="7"/>
  <c r="C966" i="7"/>
  <c r="B966" i="7"/>
  <c r="C965" i="7"/>
  <c r="B965" i="7"/>
  <c r="C964" i="7"/>
  <c r="B964" i="7"/>
  <c r="C963" i="7"/>
  <c r="B963" i="7"/>
  <c r="C962" i="7"/>
  <c r="B962" i="7"/>
  <c r="C961" i="7"/>
  <c r="B961" i="7"/>
  <c r="C960" i="7"/>
  <c r="B960" i="7"/>
  <c r="C959" i="7"/>
  <c r="B959" i="7"/>
  <c r="C958" i="7"/>
  <c r="B958" i="7"/>
  <c r="C957" i="7"/>
  <c r="B957" i="7"/>
  <c r="C956" i="7"/>
  <c r="B956" i="7"/>
  <c r="C955" i="7"/>
  <c r="B955" i="7"/>
  <c r="C954" i="7"/>
  <c r="B954" i="7"/>
  <c r="C953" i="7"/>
  <c r="B953" i="7"/>
  <c r="C952" i="7"/>
  <c r="B952" i="7"/>
  <c r="C951" i="7"/>
  <c r="B951" i="7"/>
  <c r="C950" i="7"/>
  <c r="B950" i="7"/>
  <c r="C949" i="7"/>
  <c r="B949" i="7"/>
  <c r="C948" i="7"/>
  <c r="B948" i="7"/>
  <c r="C947" i="7"/>
  <c r="B947" i="7"/>
  <c r="C946" i="7"/>
  <c r="B946" i="7"/>
  <c r="C945" i="7"/>
  <c r="B945" i="7"/>
  <c r="C944" i="7"/>
  <c r="B944" i="7"/>
  <c r="C943" i="7"/>
  <c r="B943" i="7"/>
  <c r="C942" i="7"/>
  <c r="B942" i="7"/>
  <c r="C941" i="7"/>
  <c r="B941" i="7"/>
  <c r="C940" i="7"/>
  <c r="B940" i="7"/>
  <c r="C939" i="7"/>
  <c r="B939" i="7"/>
  <c r="C938" i="7"/>
  <c r="B938" i="7"/>
  <c r="C937" i="7"/>
  <c r="B937" i="7"/>
  <c r="C936" i="7"/>
  <c r="B936" i="7"/>
  <c r="C935" i="7"/>
  <c r="B935" i="7"/>
  <c r="C934" i="7"/>
  <c r="B934" i="7"/>
  <c r="C933" i="7"/>
  <c r="B933" i="7"/>
  <c r="C932" i="7"/>
  <c r="B932" i="7"/>
  <c r="C931" i="7"/>
  <c r="B931" i="7"/>
  <c r="C930" i="7"/>
  <c r="B930" i="7"/>
  <c r="C929" i="7"/>
  <c r="B929" i="7"/>
  <c r="C928" i="7"/>
  <c r="B928" i="7"/>
  <c r="C927" i="7"/>
  <c r="B927" i="7"/>
  <c r="C926" i="7"/>
  <c r="B926" i="7"/>
  <c r="C925" i="7"/>
  <c r="B925" i="7"/>
  <c r="C924" i="7"/>
  <c r="B924" i="7"/>
  <c r="C923" i="7"/>
  <c r="B923" i="7"/>
  <c r="C922" i="7"/>
  <c r="B922" i="7"/>
  <c r="C921" i="7"/>
  <c r="B921" i="7"/>
  <c r="C920" i="7"/>
  <c r="B920" i="7"/>
  <c r="C919" i="7"/>
  <c r="B919" i="7"/>
  <c r="C918" i="7"/>
  <c r="B918" i="7"/>
  <c r="C917" i="7"/>
  <c r="B917" i="7"/>
  <c r="C916" i="7"/>
  <c r="B916" i="7"/>
  <c r="C915" i="7"/>
  <c r="B915" i="7"/>
  <c r="C914" i="7"/>
  <c r="B914" i="7"/>
  <c r="C913" i="7"/>
  <c r="B913" i="7"/>
  <c r="C912" i="7"/>
  <c r="B912" i="7"/>
  <c r="C911" i="7"/>
  <c r="B911" i="7"/>
  <c r="C910" i="7"/>
  <c r="B910" i="7"/>
  <c r="C909" i="7"/>
  <c r="B909" i="7"/>
  <c r="C908" i="7"/>
  <c r="B908" i="7"/>
  <c r="C907" i="7"/>
  <c r="B907" i="7"/>
  <c r="C906" i="7"/>
  <c r="B906" i="7"/>
  <c r="C905" i="7"/>
  <c r="B905" i="7"/>
  <c r="C904" i="7"/>
  <c r="B904" i="7"/>
  <c r="C903" i="7"/>
  <c r="B903" i="7"/>
  <c r="C902" i="7"/>
  <c r="B902" i="7"/>
  <c r="C901" i="7"/>
  <c r="B901" i="7"/>
  <c r="C900" i="7"/>
  <c r="B900" i="7"/>
  <c r="C899" i="7"/>
  <c r="B899" i="7"/>
  <c r="C898" i="7"/>
  <c r="B898" i="7"/>
  <c r="C897" i="7"/>
  <c r="B897" i="7"/>
  <c r="C896" i="7"/>
  <c r="B896" i="7"/>
  <c r="C895" i="7"/>
  <c r="B895" i="7"/>
  <c r="C894" i="7"/>
  <c r="B894" i="7"/>
  <c r="C893" i="7"/>
  <c r="B893" i="7"/>
  <c r="C892" i="7"/>
  <c r="B892" i="7"/>
  <c r="C891" i="7"/>
  <c r="B891" i="7"/>
  <c r="C890" i="7"/>
  <c r="B890" i="7"/>
  <c r="C889" i="7"/>
  <c r="B889" i="7"/>
  <c r="C888" i="7"/>
  <c r="B888" i="7"/>
  <c r="C887" i="7"/>
  <c r="B887" i="7"/>
  <c r="C886" i="7"/>
  <c r="B886" i="7"/>
  <c r="C885" i="7"/>
  <c r="B885" i="7"/>
  <c r="C884" i="7"/>
  <c r="B884" i="7"/>
  <c r="C883" i="7"/>
  <c r="B883" i="7"/>
  <c r="C882" i="7"/>
  <c r="B882" i="7"/>
  <c r="C881" i="7"/>
  <c r="B881" i="7"/>
  <c r="C880" i="7"/>
  <c r="B880" i="7"/>
  <c r="C879" i="7"/>
  <c r="B879" i="7"/>
  <c r="C878" i="7"/>
  <c r="B878" i="7"/>
  <c r="C877" i="7"/>
  <c r="B877" i="7"/>
  <c r="C876" i="7"/>
  <c r="B876" i="7"/>
  <c r="C875" i="7"/>
  <c r="B875" i="7"/>
  <c r="C874" i="7"/>
  <c r="B874" i="7"/>
  <c r="C873" i="7"/>
  <c r="B873" i="7"/>
  <c r="C872" i="7"/>
  <c r="B872" i="7"/>
  <c r="C871" i="7"/>
  <c r="B871" i="7"/>
  <c r="C870" i="7"/>
  <c r="B870" i="7"/>
  <c r="C869" i="7"/>
  <c r="B869" i="7"/>
  <c r="C868" i="7"/>
  <c r="B868" i="7"/>
  <c r="C867" i="7"/>
  <c r="B867" i="7"/>
  <c r="C866" i="7"/>
  <c r="B866" i="7"/>
  <c r="C865" i="7"/>
  <c r="B865" i="7"/>
  <c r="C864" i="7"/>
  <c r="B864" i="7"/>
  <c r="C863" i="7"/>
  <c r="B863" i="7"/>
  <c r="C862" i="7"/>
  <c r="B862" i="7"/>
  <c r="C861" i="7"/>
  <c r="B861" i="7"/>
  <c r="C860" i="7"/>
  <c r="B860" i="7"/>
  <c r="C859" i="7"/>
  <c r="B859" i="7"/>
  <c r="C858" i="7"/>
  <c r="B858" i="7"/>
  <c r="C857" i="7"/>
  <c r="B857" i="7"/>
  <c r="C856" i="7"/>
  <c r="B856" i="7"/>
  <c r="C855" i="7"/>
  <c r="B855" i="7"/>
  <c r="C854" i="7"/>
  <c r="B854" i="7"/>
  <c r="C853" i="7"/>
  <c r="B853" i="7"/>
  <c r="C852" i="7"/>
  <c r="B852" i="7"/>
  <c r="C851" i="7"/>
  <c r="B851" i="7"/>
  <c r="C850" i="7"/>
  <c r="B850" i="7"/>
  <c r="C849" i="7"/>
  <c r="B849" i="7"/>
  <c r="C848" i="7"/>
  <c r="B848" i="7"/>
  <c r="C847" i="7"/>
  <c r="B847" i="7"/>
  <c r="C846" i="7"/>
  <c r="B846" i="7"/>
  <c r="C845" i="7"/>
  <c r="B845" i="7"/>
  <c r="C844" i="7"/>
  <c r="B844" i="7"/>
  <c r="C843" i="7"/>
  <c r="B843" i="7"/>
  <c r="C842" i="7"/>
  <c r="B842" i="7"/>
  <c r="C841" i="7"/>
  <c r="B841" i="7"/>
  <c r="C840" i="7"/>
  <c r="B840" i="7"/>
  <c r="C839" i="7"/>
  <c r="B839" i="7"/>
  <c r="C838" i="7"/>
  <c r="B838" i="7"/>
  <c r="C837" i="7"/>
  <c r="B837" i="7"/>
  <c r="C836" i="7"/>
  <c r="B836" i="7"/>
  <c r="C835" i="7"/>
  <c r="B835" i="7"/>
  <c r="C834" i="7"/>
  <c r="B834" i="7"/>
  <c r="C833" i="7"/>
  <c r="B833" i="7"/>
  <c r="C832" i="7"/>
  <c r="B832" i="7"/>
  <c r="C831" i="7"/>
  <c r="B831" i="7"/>
  <c r="C830" i="7"/>
  <c r="B830" i="7"/>
  <c r="C829" i="7"/>
  <c r="B829" i="7"/>
  <c r="C828" i="7"/>
  <c r="B828" i="7"/>
  <c r="C827" i="7"/>
  <c r="B827" i="7"/>
  <c r="C826" i="7"/>
  <c r="B826" i="7"/>
  <c r="C825" i="7"/>
  <c r="B825" i="7"/>
  <c r="C824" i="7"/>
  <c r="B824" i="7"/>
  <c r="C823" i="7"/>
  <c r="B823" i="7"/>
  <c r="C822" i="7"/>
  <c r="B822" i="7"/>
  <c r="C821" i="7"/>
  <c r="B821" i="7"/>
  <c r="C820" i="7"/>
  <c r="B820" i="7"/>
  <c r="C819" i="7"/>
  <c r="B819" i="7"/>
  <c r="C818" i="7"/>
  <c r="B818" i="7"/>
  <c r="C817" i="7"/>
  <c r="B817" i="7"/>
  <c r="C816" i="7"/>
  <c r="B816" i="7"/>
  <c r="C815" i="7"/>
  <c r="B815" i="7"/>
  <c r="C814" i="7"/>
  <c r="B814" i="7"/>
  <c r="C813" i="7"/>
  <c r="B813" i="7"/>
  <c r="C812" i="7"/>
  <c r="B812" i="7"/>
  <c r="C811" i="7"/>
  <c r="B811" i="7"/>
  <c r="C810" i="7"/>
  <c r="B810" i="7"/>
  <c r="C809" i="7"/>
  <c r="B809" i="7"/>
  <c r="C808" i="7"/>
  <c r="B808" i="7"/>
  <c r="C807" i="7"/>
  <c r="B807" i="7"/>
  <c r="C806" i="7"/>
  <c r="B806" i="7"/>
  <c r="C805" i="7"/>
  <c r="B805" i="7"/>
  <c r="C804" i="7"/>
  <c r="B804" i="7"/>
  <c r="C803" i="7"/>
  <c r="B803" i="7"/>
  <c r="C802" i="7"/>
  <c r="B802" i="7"/>
  <c r="C801" i="7"/>
  <c r="B801" i="7"/>
  <c r="C800" i="7"/>
  <c r="B800" i="7"/>
  <c r="C799" i="7"/>
  <c r="B799" i="7"/>
  <c r="C798" i="7"/>
  <c r="B798" i="7"/>
  <c r="C797" i="7"/>
  <c r="B797" i="7"/>
  <c r="C796" i="7"/>
  <c r="B796" i="7"/>
  <c r="C795" i="7"/>
  <c r="B795" i="7"/>
  <c r="C794" i="7"/>
  <c r="B794" i="7"/>
  <c r="C793" i="7"/>
  <c r="B793" i="7"/>
  <c r="C792" i="7"/>
  <c r="B792" i="7"/>
  <c r="C791" i="7"/>
  <c r="B791" i="7"/>
  <c r="C790" i="7"/>
  <c r="B790" i="7"/>
  <c r="C789" i="7"/>
  <c r="B789" i="7"/>
  <c r="C788" i="7"/>
  <c r="B788" i="7"/>
  <c r="C787" i="7"/>
  <c r="B787" i="7"/>
  <c r="C786" i="7"/>
  <c r="B786" i="7"/>
  <c r="C785" i="7"/>
  <c r="B785" i="7"/>
  <c r="C784" i="7"/>
  <c r="B784" i="7"/>
  <c r="C783" i="7"/>
  <c r="B783" i="7"/>
  <c r="C782" i="7"/>
  <c r="B782" i="7"/>
  <c r="C781" i="7"/>
  <c r="B781" i="7"/>
  <c r="C780" i="7"/>
  <c r="B780" i="7"/>
  <c r="C779" i="7"/>
  <c r="B779" i="7"/>
  <c r="C778" i="7"/>
  <c r="B778" i="7"/>
  <c r="C777" i="7"/>
  <c r="B777" i="7"/>
  <c r="C776" i="7"/>
  <c r="B776" i="7"/>
  <c r="C775" i="7"/>
  <c r="B775" i="7"/>
  <c r="C774" i="7"/>
  <c r="B774" i="7"/>
  <c r="C773" i="7"/>
  <c r="B773" i="7"/>
  <c r="C772" i="7"/>
  <c r="B772" i="7"/>
  <c r="C771" i="7"/>
  <c r="B771" i="7"/>
  <c r="C770" i="7"/>
  <c r="B770" i="7"/>
  <c r="C769" i="7"/>
  <c r="B769" i="7"/>
  <c r="C768" i="7"/>
  <c r="B768" i="7"/>
  <c r="C767" i="7"/>
  <c r="B767" i="7"/>
  <c r="C766" i="7"/>
  <c r="B766" i="7"/>
  <c r="C765" i="7"/>
  <c r="B765" i="7"/>
  <c r="C764" i="7"/>
  <c r="B764" i="7"/>
  <c r="C763" i="7"/>
  <c r="B763" i="7"/>
  <c r="C762" i="7"/>
  <c r="B762" i="7"/>
  <c r="C761" i="7"/>
  <c r="B761" i="7"/>
  <c r="C760" i="7"/>
  <c r="B760" i="7"/>
  <c r="C759" i="7"/>
  <c r="B759" i="7"/>
  <c r="C758" i="7"/>
  <c r="B758" i="7"/>
  <c r="C757" i="7"/>
  <c r="B757" i="7"/>
  <c r="C756" i="7"/>
  <c r="B756" i="7"/>
  <c r="C755" i="7"/>
  <c r="B755" i="7"/>
  <c r="C754" i="7"/>
  <c r="B754" i="7"/>
  <c r="C753" i="7"/>
  <c r="B753" i="7"/>
  <c r="C752" i="7"/>
  <c r="B752" i="7"/>
  <c r="C751" i="7"/>
  <c r="B751" i="7"/>
  <c r="C750" i="7"/>
  <c r="B750" i="7"/>
  <c r="C749" i="7"/>
  <c r="B749" i="7"/>
  <c r="C748" i="7"/>
  <c r="B748" i="7"/>
  <c r="C747" i="7"/>
  <c r="B747" i="7"/>
  <c r="C746" i="7"/>
  <c r="B746" i="7"/>
  <c r="C745" i="7"/>
  <c r="B745" i="7"/>
  <c r="C744" i="7"/>
  <c r="B744" i="7"/>
  <c r="C743" i="7"/>
  <c r="B743" i="7"/>
  <c r="C742" i="7"/>
  <c r="B742" i="7"/>
  <c r="C741" i="7"/>
  <c r="B741" i="7"/>
  <c r="C740" i="7"/>
  <c r="B740" i="7"/>
  <c r="C739" i="7"/>
  <c r="B739" i="7"/>
  <c r="C738" i="7"/>
  <c r="B738" i="7"/>
  <c r="C737" i="7"/>
  <c r="B737" i="7"/>
  <c r="C736" i="7"/>
  <c r="B736" i="7"/>
  <c r="C735" i="7"/>
  <c r="B735" i="7"/>
  <c r="C734" i="7"/>
  <c r="B734" i="7"/>
  <c r="C733" i="7"/>
  <c r="B733" i="7"/>
  <c r="C732" i="7"/>
  <c r="B732" i="7"/>
  <c r="C731" i="7"/>
  <c r="B731" i="7"/>
  <c r="C730" i="7"/>
  <c r="B730" i="7"/>
  <c r="C729" i="7"/>
  <c r="B729" i="7"/>
  <c r="C728" i="7"/>
  <c r="B728" i="7"/>
  <c r="C727" i="7"/>
  <c r="B727" i="7"/>
  <c r="C726" i="7"/>
  <c r="B726" i="7"/>
  <c r="C725" i="7"/>
  <c r="B725" i="7"/>
  <c r="C724" i="7"/>
  <c r="B724" i="7"/>
  <c r="C723" i="7"/>
  <c r="B723" i="7"/>
  <c r="C722" i="7"/>
  <c r="B722" i="7"/>
  <c r="C721" i="7"/>
  <c r="B721" i="7"/>
  <c r="C720" i="7"/>
  <c r="B720" i="7"/>
  <c r="C719" i="7"/>
  <c r="B719" i="7"/>
  <c r="C718" i="7"/>
  <c r="B718" i="7"/>
  <c r="C717" i="7"/>
  <c r="B717" i="7"/>
  <c r="C716" i="7"/>
  <c r="B716" i="7"/>
  <c r="C715" i="7"/>
  <c r="B715" i="7"/>
  <c r="C714" i="7"/>
  <c r="B714" i="7"/>
  <c r="C713" i="7"/>
  <c r="B713" i="7"/>
  <c r="C712" i="7"/>
  <c r="B712" i="7"/>
  <c r="C711" i="7"/>
  <c r="B711" i="7"/>
  <c r="C710" i="7"/>
  <c r="B710" i="7"/>
  <c r="C709" i="7"/>
  <c r="B709" i="7"/>
  <c r="C708" i="7"/>
  <c r="B708" i="7"/>
  <c r="C707" i="7"/>
  <c r="B707" i="7"/>
  <c r="C706" i="7"/>
  <c r="B706" i="7"/>
  <c r="C705" i="7"/>
  <c r="B705" i="7"/>
  <c r="C704" i="7"/>
  <c r="B704" i="7"/>
  <c r="C703" i="7"/>
  <c r="B703" i="7"/>
  <c r="C702" i="7"/>
  <c r="B702" i="7"/>
  <c r="C701" i="7"/>
  <c r="B701" i="7"/>
  <c r="C700" i="7"/>
  <c r="B700" i="7"/>
  <c r="C699" i="7"/>
  <c r="B699" i="7"/>
  <c r="C698" i="7"/>
  <c r="B698" i="7"/>
  <c r="C697" i="7"/>
  <c r="B697" i="7"/>
  <c r="C696" i="7"/>
  <c r="B696" i="7"/>
  <c r="C695" i="7"/>
  <c r="B695" i="7"/>
  <c r="C694" i="7"/>
  <c r="B694" i="7"/>
  <c r="C693" i="7"/>
  <c r="B693" i="7"/>
  <c r="C692" i="7"/>
  <c r="B692" i="7"/>
  <c r="C691" i="7"/>
  <c r="B691" i="7"/>
  <c r="C690" i="7"/>
  <c r="B690" i="7"/>
  <c r="C689" i="7"/>
  <c r="B689" i="7"/>
  <c r="C688" i="7"/>
  <c r="B688" i="7"/>
  <c r="C687" i="7"/>
  <c r="B687" i="7"/>
  <c r="C686" i="7"/>
  <c r="B686" i="7"/>
  <c r="C685" i="7"/>
  <c r="B685" i="7"/>
  <c r="C684" i="7"/>
  <c r="B684" i="7"/>
  <c r="C683" i="7"/>
  <c r="B683" i="7"/>
  <c r="C682" i="7"/>
  <c r="B682" i="7"/>
  <c r="C681" i="7"/>
  <c r="B681" i="7"/>
  <c r="C680" i="7"/>
  <c r="B680" i="7"/>
  <c r="C679" i="7"/>
  <c r="B679" i="7"/>
  <c r="C678" i="7"/>
  <c r="B678" i="7"/>
  <c r="C677" i="7"/>
  <c r="B677" i="7"/>
  <c r="C676" i="7"/>
  <c r="B676" i="7"/>
  <c r="C675" i="7"/>
  <c r="B675" i="7"/>
  <c r="C674" i="7"/>
  <c r="B674" i="7"/>
  <c r="C673" i="7"/>
  <c r="B673" i="7"/>
  <c r="C672" i="7"/>
  <c r="B672" i="7"/>
  <c r="C671" i="7"/>
  <c r="B671" i="7"/>
  <c r="C670" i="7"/>
  <c r="B670" i="7"/>
  <c r="C669" i="7"/>
  <c r="B669" i="7"/>
  <c r="C668" i="7"/>
  <c r="B668" i="7"/>
  <c r="C667" i="7"/>
  <c r="B667" i="7"/>
  <c r="C666" i="7"/>
  <c r="B666" i="7"/>
  <c r="C665" i="7"/>
  <c r="B665" i="7"/>
  <c r="C664" i="7"/>
  <c r="B664" i="7"/>
  <c r="C663" i="7"/>
  <c r="B663" i="7"/>
  <c r="C662" i="7"/>
  <c r="B662" i="7"/>
  <c r="C661" i="7"/>
  <c r="B661" i="7"/>
  <c r="C660" i="7"/>
  <c r="B660" i="7"/>
  <c r="C659" i="7"/>
  <c r="B659" i="7"/>
  <c r="C658" i="7"/>
  <c r="B658" i="7"/>
  <c r="C657" i="7"/>
  <c r="B657" i="7"/>
  <c r="C656" i="7"/>
  <c r="B656" i="7"/>
  <c r="C655" i="7"/>
  <c r="B655" i="7"/>
  <c r="C654" i="7"/>
  <c r="B654" i="7"/>
  <c r="C653" i="7"/>
  <c r="B653" i="7"/>
  <c r="C652" i="7"/>
  <c r="B652" i="7"/>
  <c r="C651" i="7"/>
  <c r="B651" i="7"/>
  <c r="C650" i="7"/>
  <c r="B650" i="7"/>
  <c r="C649" i="7"/>
  <c r="B649" i="7"/>
  <c r="C648" i="7"/>
  <c r="B648" i="7"/>
  <c r="C647" i="7"/>
  <c r="B647" i="7"/>
  <c r="C646" i="7"/>
  <c r="B646" i="7"/>
  <c r="C645" i="7"/>
  <c r="B645" i="7"/>
  <c r="C644" i="7"/>
  <c r="B644" i="7"/>
  <c r="C643" i="7"/>
  <c r="B643" i="7"/>
  <c r="C642" i="7"/>
  <c r="B642" i="7"/>
  <c r="C641" i="7"/>
  <c r="B641" i="7"/>
  <c r="C640" i="7"/>
  <c r="B640" i="7"/>
  <c r="C639" i="7"/>
  <c r="B639" i="7"/>
  <c r="C638" i="7"/>
  <c r="B638" i="7"/>
  <c r="C637" i="7"/>
  <c r="B637" i="7"/>
  <c r="C636" i="7"/>
  <c r="B636" i="7"/>
  <c r="C635" i="7"/>
  <c r="B635" i="7"/>
  <c r="C634" i="7"/>
  <c r="B634" i="7"/>
  <c r="C633" i="7"/>
  <c r="B633" i="7"/>
  <c r="C632" i="7"/>
  <c r="B632" i="7"/>
  <c r="C631" i="7"/>
  <c r="B631" i="7"/>
  <c r="C630" i="7"/>
  <c r="B630" i="7"/>
  <c r="C629" i="7"/>
  <c r="B629" i="7"/>
  <c r="C628" i="7"/>
  <c r="B628" i="7"/>
  <c r="C627" i="7"/>
  <c r="B627" i="7"/>
  <c r="C626" i="7"/>
  <c r="B626" i="7"/>
  <c r="C625" i="7"/>
  <c r="B625" i="7"/>
  <c r="C624" i="7"/>
  <c r="B624" i="7"/>
  <c r="C623" i="7"/>
  <c r="B623" i="7"/>
  <c r="C622" i="7"/>
  <c r="B622" i="7"/>
  <c r="C621" i="7"/>
  <c r="B621" i="7"/>
  <c r="C620" i="7"/>
  <c r="B620" i="7"/>
  <c r="C619" i="7"/>
  <c r="B619" i="7"/>
  <c r="C618" i="7"/>
  <c r="B618" i="7"/>
  <c r="C617" i="7"/>
  <c r="B617" i="7"/>
  <c r="C616" i="7"/>
  <c r="B616" i="7"/>
  <c r="C615" i="7"/>
  <c r="B615" i="7"/>
  <c r="C614" i="7"/>
  <c r="B614" i="7"/>
  <c r="C613" i="7"/>
  <c r="B613" i="7"/>
  <c r="C612" i="7"/>
  <c r="B612" i="7"/>
  <c r="C611" i="7"/>
  <c r="B611" i="7"/>
  <c r="C610" i="7"/>
  <c r="B610" i="7"/>
  <c r="C609" i="7"/>
  <c r="B609" i="7"/>
  <c r="C608" i="7"/>
  <c r="B608" i="7"/>
  <c r="C607" i="7"/>
  <c r="B607" i="7"/>
  <c r="C606" i="7"/>
  <c r="B606" i="7"/>
  <c r="C605" i="7"/>
  <c r="B605" i="7"/>
  <c r="C604" i="7"/>
  <c r="B604" i="7"/>
  <c r="C603" i="7"/>
  <c r="B603" i="7"/>
  <c r="C602" i="7"/>
  <c r="B602" i="7"/>
  <c r="C601" i="7"/>
  <c r="B601" i="7"/>
  <c r="C600" i="7"/>
  <c r="B600" i="7"/>
  <c r="C599" i="7"/>
  <c r="B599" i="7"/>
  <c r="C598" i="7"/>
  <c r="B598" i="7"/>
  <c r="C597" i="7"/>
  <c r="B597" i="7"/>
  <c r="C596" i="7"/>
  <c r="B596" i="7"/>
  <c r="C595" i="7"/>
  <c r="B595" i="7"/>
  <c r="C594" i="7"/>
  <c r="B594" i="7"/>
  <c r="C593" i="7"/>
  <c r="B593" i="7"/>
  <c r="C592" i="7"/>
  <c r="B592" i="7"/>
  <c r="C591" i="7"/>
  <c r="B591" i="7"/>
  <c r="C590" i="7"/>
  <c r="B590" i="7"/>
  <c r="C589" i="7"/>
  <c r="B589" i="7"/>
  <c r="C588" i="7"/>
  <c r="B588" i="7"/>
  <c r="C587" i="7"/>
  <c r="B587" i="7"/>
  <c r="C586" i="7"/>
  <c r="B586" i="7"/>
  <c r="C585" i="7"/>
  <c r="B585" i="7"/>
  <c r="C584" i="7"/>
  <c r="B584" i="7"/>
  <c r="C583" i="7"/>
  <c r="B583" i="7"/>
  <c r="C582" i="7"/>
  <c r="B582" i="7"/>
  <c r="C581" i="7"/>
  <c r="B581" i="7"/>
  <c r="C580" i="7"/>
  <c r="B580" i="7"/>
  <c r="C579" i="7"/>
  <c r="B579" i="7"/>
  <c r="C578" i="7"/>
  <c r="B578" i="7"/>
  <c r="C577" i="7"/>
  <c r="B577" i="7"/>
  <c r="C576" i="7"/>
  <c r="B576" i="7"/>
  <c r="C575" i="7"/>
  <c r="B575" i="7"/>
  <c r="C574" i="7"/>
  <c r="B574" i="7"/>
  <c r="C573" i="7"/>
  <c r="B573" i="7"/>
  <c r="C572" i="7"/>
  <c r="B572" i="7"/>
  <c r="C571" i="7"/>
  <c r="B571" i="7"/>
  <c r="C570" i="7"/>
  <c r="B570" i="7"/>
  <c r="C569" i="7"/>
  <c r="B569" i="7"/>
  <c r="C568" i="7"/>
  <c r="B568" i="7"/>
  <c r="C567" i="7"/>
  <c r="B567" i="7"/>
  <c r="C566" i="7"/>
  <c r="B566" i="7"/>
  <c r="C565" i="7"/>
  <c r="B565" i="7"/>
  <c r="C564" i="7"/>
  <c r="B564" i="7"/>
  <c r="C563" i="7"/>
  <c r="B563" i="7"/>
  <c r="C562" i="7"/>
  <c r="B562" i="7"/>
  <c r="C561" i="7"/>
  <c r="B561" i="7"/>
  <c r="C560" i="7"/>
  <c r="B560" i="7"/>
  <c r="C559" i="7"/>
  <c r="B559" i="7"/>
  <c r="C558" i="7"/>
  <c r="B558" i="7"/>
  <c r="C557" i="7"/>
  <c r="B557" i="7"/>
  <c r="C556" i="7"/>
  <c r="B556" i="7"/>
  <c r="C555" i="7"/>
  <c r="B555" i="7"/>
  <c r="C554" i="7"/>
  <c r="B554" i="7"/>
  <c r="C553" i="7"/>
  <c r="B553" i="7"/>
  <c r="C552" i="7"/>
  <c r="B552" i="7"/>
  <c r="C551" i="7"/>
  <c r="B551" i="7"/>
  <c r="C550" i="7"/>
  <c r="B550" i="7"/>
  <c r="C549" i="7"/>
  <c r="B549" i="7"/>
  <c r="C548" i="7"/>
  <c r="B548" i="7"/>
  <c r="C547" i="7"/>
  <c r="B547" i="7"/>
  <c r="C546" i="7"/>
  <c r="B546" i="7"/>
  <c r="C545" i="7"/>
  <c r="B545" i="7"/>
  <c r="C544" i="7"/>
  <c r="B544" i="7"/>
  <c r="C543" i="7"/>
  <c r="B543" i="7"/>
  <c r="C542" i="7"/>
  <c r="B542" i="7"/>
  <c r="C541" i="7"/>
  <c r="B541" i="7"/>
  <c r="C540" i="7"/>
  <c r="B540" i="7"/>
  <c r="C539" i="7"/>
  <c r="B539" i="7"/>
  <c r="C538" i="7"/>
  <c r="B538" i="7"/>
  <c r="C537" i="7"/>
  <c r="B537" i="7"/>
  <c r="C536" i="7"/>
  <c r="B536" i="7"/>
  <c r="C535" i="7"/>
  <c r="B535" i="7"/>
  <c r="C534" i="7"/>
  <c r="B534" i="7"/>
  <c r="C533" i="7"/>
  <c r="B533" i="7"/>
  <c r="C532" i="7"/>
  <c r="B532" i="7"/>
  <c r="C531" i="7"/>
  <c r="B531" i="7"/>
  <c r="C530" i="7"/>
  <c r="B530" i="7"/>
  <c r="C529" i="7"/>
  <c r="B529" i="7"/>
  <c r="C528" i="7"/>
  <c r="B528" i="7"/>
  <c r="C527" i="7"/>
  <c r="B527" i="7"/>
  <c r="C526" i="7"/>
  <c r="B526" i="7"/>
  <c r="C525" i="7"/>
  <c r="B525" i="7"/>
  <c r="C524" i="7"/>
  <c r="B524" i="7"/>
  <c r="C523" i="7"/>
  <c r="B523" i="7"/>
  <c r="C522" i="7"/>
  <c r="B522" i="7"/>
  <c r="C521" i="7"/>
  <c r="B521" i="7"/>
  <c r="C520" i="7"/>
  <c r="B520" i="7"/>
  <c r="C519" i="7"/>
  <c r="B519" i="7"/>
  <c r="C518" i="7"/>
  <c r="B518" i="7"/>
  <c r="C517" i="7"/>
  <c r="B517" i="7"/>
  <c r="C516" i="7"/>
  <c r="B516" i="7"/>
  <c r="C515" i="7"/>
  <c r="B515" i="7"/>
  <c r="C514" i="7"/>
  <c r="B514" i="7"/>
  <c r="C513" i="7"/>
  <c r="B513" i="7"/>
  <c r="C512" i="7"/>
  <c r="B512" i="7"/>
  <c r="C511" i="7"/>
  <c r="B511" i="7"/>
  <c r="C510" i="7"/>
  <c r="B510" i="7"/>
  <c r="C509" i="7"/>
  <c r="B509" i="7"/>
  <c r="C508" i="7"/>
  <c r="B508" i="7"/>
  <c r="C507" i="7"/>
  <c r="B507" i="7"/>
  <c r="C506" i="7"/>
  <c r="B506" i="7"/>
  <c r="C505" i="7"/>
  <c r="B505" i="7"/>
  <c r="C504" i="7"/>
  <c r="B504" i="7"/>
  <c r="C503" i="7"/>
  <c r="B503" i="7"/>
  <c r="C502" i="7"/>
  <c r="B502" i="7"/>
  <c r="C501" i="7"/>
  <c r="B501" i="7"/>
  <c r="C500" i="7"/>
  <c r="B500" i="7"/>
  <c r="C499" i="7"/>
  <c r="B499" i="7"/>
  <c r="C498" i="7"/>
  <c r="B498" i="7"/>
  <c r="C497" i="7"/>
  <c r="B497" i="7"/>
  <c r="C496" i="7"/>
  <c r="B496" i="7"/>
  <c r="C495" i="7"/>
  <c r="B495" i="7"/>
  <c r="C494" i="7"/>
  <c r="B494" i="7"/>
  <c r="C493" i="7"/>
  <c r="B493" i="7"/>
  <c r="C492" i="7"/>
  <c r="B492" i="7"/>
  <c r="C491" i="7"/>
  <c r="B491" i="7"/>
  <c r="C490" i="7"/>
  <c r="B490" i="7"/>
  <c r="C489" i="7"/>
  <c r="B489" i="7"/>
  <c r="C488" i="7"/>
  <c r="B488" i="7"/>
  <c r="C487" i="7"/>
  <c r="B487" i="7"/>
  <c r="C486" i="7"/>
  <c r="B486" i="7"/>
  <c r="C485" i="7"/>
  <c r="B485" i="7"/>
  <c r="C484" i="7"/>
  <c r="B484" i="7"/>
  <c r="C483" i="7"/>
  <c r="B483" i="7"/>
  <c r="C482" i="7"/>
  <c r="B482" i="7"/>
  <c r="C481" i="7"/>
  <c r="B481" i="7"/>
  <c r="C480" i="7"/>
  <c r="B480" i="7"/>
  <c r="C479" i="7"/>
  <c r="B479" i="7"/>
  <c r="C478" i="7"/>
  <c r="B478" i="7"/>
  <c r="C477" i="7"/>
  <c r="B477" i="7"/>
  <c r="C476" i="7"/>
  <c r="B476" i="7"/>
  <c r="C475" i="7"/>
  <c r="B475" i="7"/>
  <c r="C474" i="7"/>
  <c r="B474" i="7"/>
  <c r="C473" i="7"/>
  <c r="B473" i="7"/>
  <c r="C472" i="7"/>
  <c r="B472" i="7"/>
  <c r="C471" i="7"/>
  <c r="B471" i="7"/>
  <c r="C470" i="7"/>
  <c r="B470" i="7"/>
  <c r="C469" i="7"/>
  <c r="B469" i="7"/>
  <c r="C468" i="7"/>
  <c r="B468" i="7"/>
  <c r="C467" i="7"/>
  <c r="B467" i="7"/>
  <c r="C466" i="7"/>
  <c r="B466" i="7"/>
  <c r="C465" i="7"/>
  <c r="B465" i="7"/>
  <c r="C464" i="7"/>
  <c r="B464" i="7"/>
  <c r="C463" i="7"/>
  <c r="B463" i="7"/>
  <c r="C462" i="7"/>
  <c r="B462" i="7"/>
  <c r="C461" i="7"/>
  <c r="B461" i="7"/>
  <c r="C460" i="7"/>
  <c r="B460" i="7"/>
  <c r="C459" i="7"/>
  <c r="B459" i="7"/>
  <c r="C458" i="7"/>
  <c r="B458" i="7"/>
  <c r="C457" i="7"/>
  <c r="B457" i="7"/>
  <c r="C456" i="7"/>
  <c r="B456" i="7"/>
  <c r="C455" i="7"/>
  <c r="B455" i="7"/>
  <c r="C454" i="7"/>
  <c r="B454" i="7"/>
  <c r="C453" i="7"/>
  <c r="B453" i="7"/>
  <c r="C452" i="7"/>
  <c r="B452" i="7"/>
  <c r="C451" i="7"/>
  <c r="B451" i="7"/>
  <c r="C450" i="7"/>
  <c r="B450" i="7"/>
  <c r="C449" i="7"/>
  <c r="B449" i="7"/>
  <c r="C448" i="7"/>
  <c r="B448" i="7"/>
  <c r="C447" i="7"/>
  <c r="B447" i="7"/>
  <c r="C446" i="7"/>
  <c r="B446" i="7"/>
  <c r="C445" i="7"/>
  <c r="B445" i="7"/>
  <c r="C444" i="7"/>
  <c r="B444" i="7"/>
  <c r="C443" i="7"/>
  <c r="B443" i="7"/>
  <c r="C442" i="7"/>
  <c r="B442" i="7"/>
  <c r="C441" i="7"/>
  <c r="B441" i="7"/>
  <c r="C440" i="7"/>
  <c r="B440" i="7"/>
  <c r="C439" i="7"/>
  <c r="B439" i="7"/>
  <c r="C438" i="7"/>
  <c r="B438" i="7"/>
  <c r="C437" i="7"/>
  <c r="B437" i="7"/>
  <c r="C436" i="7"/>
  <c r="B436" i="7"/>
  <c r="C435" i="7"/>
  <c r="B435" i="7"/>
  <c r="C434" i="7"/>
  <c r="B434" i="7"/>
  <c r="C433" i="7"/>
  <c r="B433" i="7"/>
  <c r="C432" i="7"/>
  <c r="B432" i="7"/>
  <c r="C431" i="7"/>
  <c r="B431" i="7"/>
  <c r="C430" i="7"/>
  <c r="B430" i="7"/>
  <c r="C429" i="7"/>
  <c r="B429" i="7"/>
  <c r="C428" i="7"/>
  <c r="B428" i="7"/>
  <c r="C427" i="7"/>
  <c r="B427" i="7"/>
  <c r="C426" i="7"/>
  <c r="B426" i="7"/>
  <c r="C425" i="7"/>
  <c r="B425" i="7"/>
  <c r="C424" i="7"/>
  <c r="B424" i="7"/>
  <c r="C423" i="7"/>
  <c r="B423" i="7"/>
  <c r="C422" i="7"/>
  <c r="B422" i="7"/>
  <c r="C421" i="7"/>
  <c r="B421" i="7"/>
  <c r="C420" i="7"/>
  <c r="B420" i="7"/>
  <c r="C419" i="7"/>
  <c r="B419" i="7"/>
  <c r="C418" i="7"/>
  <c r="B418" i="7"/>
  <c r="C417" i="7"/>
  <c r="B417" i="7"/>
  <c r="C416" i="7"/>
  <c r="B416" i="7"/>
  <c r="C415" i="7"/>
  <c r="B415" i="7"/>
  <c r="C414" i="7"/>
  <c r="B414" i="7"/>
  <c r="C413" i="7"/>
  <c r="B413" i="7"/>
  <c r="C412" i="7"/>
  <c r="B412" i="7"/>
  <c r="C411" i="7"/>
  <c r="B411" i="7"/>
  <c r="C410" i="7"/>
  <c r="B410" i="7"/>
  <c r="C409" i="7"/>
  <c r="B409" i="7"/>
  <c r="C408" i="7"/>
  <c r="B408" i="7"/>
  <c r="C407" i="7"/>
  <c r="B407" i="7"/>
  <c r="C406" i="7"/>
  <c r="B406" i="7"/>
  <c r="C405" i="7"/>
  <c r="B405" i="7"/>
  <c r="C404" i="7"/>
  <c r="B404" i="7"/>
  <c r="C403" i="7"/>
  <c r="B403" i="7"/>
  <c r="C402" i="7"/>
  <c r="B402" i="7"/>
  <c r="C401" i="7"/>
  <c r="B401" i="7"/>
  <c r="C400" i="7"/>
  <c r="B400" i="7"/>
  <c r="C399" i="7"/>
  <c r="B399" i="7"/>
  <c r="C398" i="7"/>
  <c r="B398" i="7"/>
  <c r="C397" i="7"/>
  <c r="B397" i="7"/>
  <c r="C396" i="7"/>
  <c r="B396" i="7"/>
  <c r="C395" i="7"/>
  <c r="B395" i="7"/>
  <c r="C394" i="7"/>
  <c r="B394" i="7"/>
  <c r="C393" i="7"/>
  <c r="B393" i="7"/>
  <c r="C392" i="7"/>
  <c r="B392" i="7"/>
  <c r="C391" i="7"/>
  <c r="B391" i="7"/>
  <c r="C390" i="7"/>
  <c r="B390" i="7"/>
  <c r="C389" i="7"/>
  <c r="B389" i="7"/>
  <c r="C388" i="7"/>
  <c r="B388" i="7"/>
  <c r="C387" i="7"/>
  <c r="B387" i="7"/>
  <c r="C386" i="7"/>
  <c r="B386" i="7"/>
  <c r="C385" i="7"/>
  <c r="B385" i="7"/>
  <c r="C384" i="7"/>
  <c r="B384" i="7"/>
  <c r="C383" i="7"/>
  <c r="B383" i="7"/>
  <c r="C382" i="7"/>
  <c r="B382" i="7"/>
  <c r="C381" i="7"/>
  <c r="B381" i="7"/>
  <c r="C380" i="7"/>
  <c r="B380" i="7"/>
  <c r="C379" i="7"/>
  <c r="B379" i="7"/>
  <c r="C378" i="7"/>
  <c r="B378" i="7"/>
  <c r="C377" i="7"/>
  <c r="B377" i="7"/>
  <c r="C376" i="7"/>
  <c r="B376" i="7"/>
  <c r="C375" i="7"/>
  <c r="B375" i="7"/>
  <c r="C374" i="7"/>
  <c r="B374" i="7"/>
  <c r="C373" i="7"/>
  <c r="B373" i="7"/>
  <c r="C372" i="7"/>
  <c r="B372" i="7"/>
  <c r="C371" i="7"/>
  <c r="B371" i="7"/>
  <c r="C370" i="7"/>
  <c r="B370" i="7"/>
  <c r="C369" i="7"/>
  <c r="B369" i="7"/>
  <c r="C368" i="7"/>
  <c r="B368" i="7"/>
  <c r="C367" i="7"/>
  <c r="B367" i="7"/>
  <c r="C366" i="7"/>
  <c r="B366" i="7"/>
  <c r="C365" i="7"/>
  <c r="B365" i="7"/>
  <c r="C364" i="7"/>
  <c r="B364" i="7"/>
  <c r="C363" i="7"/>
  <c r="B363" i="7"/>
  <c r="C362" i="7"/>
  <c r="B362" i="7"/>
  <c r="C361" i="7"/>
  <c r="B361" i="7"/>
  <c r="C360" i="7"/>
  <c r="B360" i="7"/>
  <c r="C359" i="7"/>
  <c r="B359" i="7"/>
  <c r="C358" i="7"/>
  <c r="B358" i="7"/>
  <c r="C357" i="7"/>
  <c r="B357" i="7"/>
  <c r="C356" i="7"/>
  <c r="B356" i="7"/>
  <c r="C355" i="7"/>
  <c r="B355" i="7"/>
  <c r="C354" i="7"/>
  <c r="B354" i="7"/>
  <c r="C353" i="7"/>
  <c r="B353" i="7"/>
  <c r="C352" i="7"/>
  <c r="B352" i="7"/>
  <c r="C351" i="7"/>
  <c r="B351" i="7"/>
  <c r="C350" i="7"/>
  <c r="B350" i="7"/>
  <c r="C349" i="7"/>
  <c r="B349" i="7"/>
  <c r="C348" i="7"/>
  <c r="B348" i="7"/>
  <c r="C347" i="7"/>
  <c r="B347" i="7"/>
  <c r="C346" i="7"/>
  <c r="B346" i="7"/>
  <c r="C345" i="7"/>
  <c r="B345" i="7"/>
  <c r="C344" i="7"/>
  <c r="B344" i="7"/>
  <c r="C343" i="7"/>
  <c r="B343" i="7"/>
  <c r="C342" i="7"/>
  <c r="B342" i="7"/>
  <c r="C341" i="7"/>
  <c r="B341" i="7"/>
  <c r="C340" i="7"/>
  <c r="B340" i="7"/>
  <c r="C339" i="7"/>
  <c r="B339" i="7"/>
  <c r="C338" i="7"/>
  <c r="B338" i="7"/>
  <c r="C337" i="7"/>
  <c r="B337" i="7"/>
  <c r="C336" i="7"/>
  <c r="B336" i="7"/>
  <c r="C335" i="7"/>
  <c r="B335" i="7"/>
  <c r="C334" i="7"/>
  <c r="B334" i="7"/>
  <c r="C333" i="7"/>
  <c r="B333" i="7"/>
  <c r="C332" i="7"/>
  <c r="B332" i="7"/>
  <c r="C331" i="7"/>
  <c r="B331" i="7"/>
  <c r="C330" i="7"/>
  <c r="B330" i="7"/>
  <c r="C329" i="7"/>
  <c r="B329" i="7"/>
  <c r="C328" i="7"/>
  <c r="B328" i="7"/>
  <c r="C327" i="7"/>
  <c r="B327" i="7"/>
  <c r="C326" i="7"/>
  <c r="B326" i="7"/>
  <c r="C325" i="7"/>
  <c r="B325" i="7"/>
  <c r="C324" i="7"/>
  <c r="B324" i="7"/>
  <c r="C323" i="7"/>
  <c r="B323" i="7"/>
  <c r="C322" i="7"/>
  <c r="B322" i="7"/>
  <c r="C321" i="7"/>
  <c r="B321" i="7"/>
  <c r="C320" i="7"/>
  <c r="B320" i="7"/>
  <c r="C319" i="7"/>
  <c r="B319" i="7"/>
  <c r="C318" i="7"/>
  <c r="B318" i="7"/>
  <c r="C317" i="7"/>
  <c r="B317" i="7"/>
  <c r="C316" i="7"/>
  <c r="B316" i="7"/>
  <c r="C315" i="7"/>
  <c r="B315" i="7"/>
  <c r="C314" i="7"/>
  <c r="B314" i="7"/>
  <c r="C313" i="7"/>
  <c r="B313" i="7"/>
  <c r="C312" i="7"/>
  <c r="B312" i="7"/>
  <c r="C311" i="7"/>
  <c r="B311" i="7"/>
  <c r="C310" i="7"/>
  <c r="B310" i="7"/>
  <c r="C309" i="7"/>
  <c r="B309" i="7"/>
  <c r="C308" i="7"/>
  <c r="B308" i="7"/>
  <c r="C307" i="7"/>
  <c r="B307" i="7"/>
  <c r="C306" i="7"/>
  <c r="B306" i="7"/>
  <c r="C305" i="7"/>
  <c r="B305" i="7"/>
  <c r="C304" i="7"/>
  <c r="B304" i="7"/>
  <c r="C303" i="7"/>
  <c r="B303" i="7"/>
  <c r="C302" i="7"/>
  <c r="B302" i="7"/>
  <c r="C301" i="7"/>
  <c r="B301" i="7"/>
  <c r="C300" i="7"/>
  <c r="B300" i="7"/>
  <c r="C299" i="7"/>
  <c r="B299" i="7"/>
  <c r="C298" i="7"/>
  <c r="B298" i="7"/>
  <c r="C297" i="7"/>
  <c r="B297" i="7"/>
  <c r="C296" i="7"/>
  <c r="B296" i="7"/>
  <c r="C295" i="7"/>
  <c r="B295" i="7"/>
  <c r="C294" i="7"/>
  <c r="B294" i="7"/>
  <c r="C293" i="7"/>
  <c r="B293" i="7"/>
  <c r="C292" i="7"/>
  <c r="B292" i="7"/>
  <c r="C291" i="7"/>
  <c r="B291" i="7"/>
  <c r="C290" i="7"/>
  <c r="B290" i="7"/>
  <c r="C289" i="7"/>
  <c r="B289" i="7"/>
  <c r="C288" i="7"/>
  <c r="B288" i="7"/>
  <c r="C287" i="7"/>
  <c r="B287" i="7"/>
  <c r="C286" i="7"/>
  <c r="B286" i="7"/>
  <c r="C285" i="7"/>
  <c r="B285" i="7"/>
  <c r="C284" i="7"/>
  <c r="B284" i="7"/>
  <c r="C283" i="7"/>
  <c r="B283" i="7"/>
  <c r="C282" i="7"/>
  <c r="B282" i="7"/>
  <c r="C281" i="7"/>
  <c r="B281" i="7"/>
  <c r="C280" i="7"/>
  <c r="B280" i="7"/>
  <c r="C279" i="7"/>
  <c r="B279" i="7"/>
  <c r="C278" i="7"/>
  <c r="B278" i="7"/>
  <c r="C277" i="7"/>
  <c r="B277" i="7"/>
  <c r="C276" i="7"/>
  <c r="B276" i="7"/>
  <c r="C275" i="7"/>
  <c r="B275" i="7"/>
  <c r="C274" i="7"/>
  <c r="B274" i="7"/>
  <c r="C273" i="7"/>
  <c r="B273" i="7"/>
  <c r="C272" i="7"/>
  <c r="B272" i="7"/>
  <c r="C271" i="7"/>
  <c r="B271" i="7"/>
  <c r="C270" i="7"/>
  <c r="B270" i="7"/>
  <c r="C269" i="7"/>
  <c r="B269" i="7"/>
  <c r="C268" i="7"/>
  <c r="B268" i="7"/>
  <c r="C267" i="7"/>
  <c r="B267" i="7"/>
  <c r="C266" i="7"/>
  <c r="B266" i="7"/>
  <c r="C265" i="7"/>
  <c r="B265" i="7"/>
  <c r="C264" i="7"/>
  <c r="B264" i="7"/>
  <c r="C263" i="7"/>
  <c r="B263" i="7"/>
  <c r="C262" i="7"/>
  <c r="B262" i="7"/>
  <c r="C261" i="7"/>
  <c r="B261" i="7"/>
  <c r="C260" i="7"/>
  <c r="B260" i="7"/>
  <c r="C259" i="7"/>
  <c r="B259" i="7"/>
  <c r="C258" i="7"/>
  <c r="B258" i="7"/>
  <c r="C257" i="7"/>
  <c r="B257" i="7"/>
  <c r="C256" i="7"/>
  <c r="B256" i="7"/>
  <c r="C255" i="7"/>
  <c r="B255" i="7"/>
  <c r="C254" i="7"/>
  <c r="B254" i="7"/>
  <c r="C253" i="7"/>
  <c r="B253" i="7"/>
  <c r="C252" i="7"/>
  <c r="B252" i="7"/>
  <c r="C251" i="7"/>
  <c r="B251" i="7"/>
  <c r="C250" i="7"/>
  <c r="B250" i="7"/>
  <c r="C249" i="7"/>
  <c r="B249" i="7"/>
  <c r="C248" i="7"/>
  <c r="B248" i="7"/>
  <c r="C247" i="7"/>
  <c r="B247" i="7"/>
  <c r="C246" i="7"/>
  <c r="B246" i="7"/>
  <c r="C245" i="7"/>
  <c r="B245" i="7"/>
  <c r="C244" i="7"/>
  <c r="B244" i="7"/>
  <c r="C243" i="7"/>
  <c r="B243" i="7"/>
  <c r="C242" i="7"/>
  <c r="B242" i="7"/>
  <c r="C241" i="7"/>
  <c r="B241" i="7"/>
  <c r="C240" i="7"/>
  <c r="B240" i="7"/>
  <c r="C239" i="7"/>
  <c r="B239" i="7"/>
  <c r="C238" i="7"/>
  <c r="B238" i="7"/>
  <c r="C237" i="7"/>
  <c r="B237" i="7"/>
  <c r="C236" i="7"/>
  <c r="B236" i="7"/>
  <c r="C235" i="7"/>
  <c r="B235" i="7"/>
  <c r="C234" i="7"/>
  <c r="B234" i="7"/>
  <c r="C233" i="7"/>
  <c r="B233" i="7"/>
  <c r="C232" i="7"/>
  <c r="B232" i="7"/>
  <c r="C231" i="7"/>
  <c r="B231" i="7"/>
  <c r="C230" i="7"/>
  <c r="B230" i="7"/>
  <c r="C229" i="7"/>
  <c r="B229" i="7"/>
  <c r="C228" i="7"/>
  <c r="B228" i="7"/>
  <c r="C227" i="7"/>
  <c r="B227" i="7"/>
  <c r="C226" i="7"/>
  <c r="B226" i="7"/>
  <c r="C225" i="7"/>
  <c r="B225" i="7"/>
  <c r="C224" i="7"/>
  <c r="B224" i="7"/>
  <c r="C223" i="7"/>
  <c r="B223" i="7"/>
  <c r="C222" i="7"/>
  <c r="B222" i="7"/>
  <c r="C221" i="7"/>
  <c r="B221" i="7"/>
  <c r="C220" i="7"/>
  <c r="B220" i="7"/>
  <c r="C219" i="7"/>
  <c r="B219" i="7"/>
  <c r="C218" i="7"/>
  <c r="B218" i="7"/>
  <c r="C217" i="7"/>
  <c r="B217" i="7"/>
  <c r="C216" i="7"/>
  <c r="B216" i="7"/>
  <c r="C215" i="7"/>
  <c r="B215" i="7"/>
  <c r="C214" i="7"/>
  <c r="B214" i="7"/>
  <c r="C213" i="7"/>
  <c r="B213" i="7"/>
  <c r="C212" i="7"/>
  <c r="B212" i="7"/>
  <c r="C211" i="7"/>
  <c r="B211" i="7"/>
  <c r="C210" i="7"/>
  <c r="B210" i="7"/>
  <c r="C209" i="7"/>
  <c r="B209" i="7"/>
  <c r="C208" i="7"/>
  <c r="B208" i="7"/>
  <c r="C207" i="7"/>
  <c r="B207" i="7"/>
  <c r="C206" i="7"/>
  <c r="B206" i="7"/>
  <c r="C205" i="7"/>
  <c r="B205" i="7"/>
  <c r="C204" i="7"/>
  <c r="B204" i="7"/>
  <c r="C203" i="7"/>
  <c r="B203" i="7"/>
  <c r="C202" i="7"/>
  <c r="B202" i="7"/>
  <c r="C201" i="7"/>
  <c r="B201" i="7"/>
  <c r="C200" i="7"/>
  <c r="B200" i="7"/>
  <c r="C199" i="7"/>
  <c r="B199" i="7"/>
  <c r="C198" i="7"/>
  <c r="B198" i="7"/>
  <c r="C197" i="7"/>
  <c r="B197" i="7"/>
  <c r="C196" i="7"/>
  <c r="B196" i="7"/>
  <c r="C195" i="7"/>
  <c r="B195" i="7"/>
  <c r="C194" i="7"/>
  <c r="B194" i="7"/>
  <c r="C193" i="7"/>
  <c r="B193" i="7"/>
  <c r="C192" i="7"/>
  <c r="B192" i="7"/>
  <c r="C191" i="7"/>
  <c r="B191" i="7"/>
  <c r="C190" i="7"/>
  <c r="B190" i="7"/>
  <c r="C189" i="7"/>
  <c r="B189" i="7"/>
  <c r="C188" i="7"/>
  <c r="B188" i="7"/>
  <c r="C187" i="7"/>
  <c r="B187" i="7"/>
  <c r="C186" i="7"/>
  <c r="B186" i="7"/>
  <c r="C185" i="7"/>
  <c r="B185" i="7"/>
  <c r="C184" i="7"/>
  <c r="B184" i="7"/>
  <c r="C183" i="7"/>
  <c r="B183" i="7"/>
  <c r="C182" i="7"/>
  <c r="B182" i="7"/>
  <c r="C181" i="7"/>
  <c r="B181" i="7"/>
  <c r="C180" i="7"/>
  <c r="B180" i="7"/>
  <c r="C179" i="7"/>
  <c r="B179" i="7"/>
  <c r="C178" i="7"/>
  <c r="B178" i="7"/>
  <c r="C177" i="7"/>
  <c r="B177" i="7"/>
  <c r="C176" i="7"/>
  <c r="B176" i="7"/>
  <c r="C175" i="7"/>
  <c r="B175" i="7"/>
  <c r="C174" i="7"/>
  <c r="B174" i="7"/>
  <c r="C173" i="7"/>
  <c r="B173" i="7"/>
  <c r="C172" i="7"/>
  <c r="B172" i="7"/>
  <c r="C171" i="7"/>
  <c r="B171" i="7"/>
  <c r="C170" i="7"/>
  <c r="B170" i="7"/>
  <c r="C169" i="7"/>
  <c r="B169" i="7"/>
  <c r="C168" i="7"/>
  <c r="B168" i="7"/>
  <c r="C167" i="7"/>
  <c r="B167" i="7"/>
  <c r="C166" i="7"/>
  <c r="B166" i="7"/>
  <c r="C165" i="7"/>
  <c r="B165" i="7"/>
  <c r="C164" i="7"/>
  <c r="B164" i="7"/>
  <c r="C163" i="7"/>
  <c r="B163" i="7"/>
  <c r="C162" i="7"/>
  <c r="B162" i="7"/>
  <c r="C161" i="7"/>
  <c r="B161" i="7"/>
  <c r="C160" i="7"/>
  <c r="B160" i="7"/>
  <c r="C159" i="7"/>
  <c r="B159" i="7"/>
  <c r="C158" i="7"/>
  <c r="B158" i="7"/>
  <c r="C157" i="7"/>
  <c r="B157" i="7"/>
  <c r="C156" i="7"/>
  <c r="B156" i="7"/>
  <c r="C155" i="7"/>
  <c r="B155" i="7"/>
  <c r="C154" i="7"/>
  <c r="B154" i="7"/>
  <c r="C153" i="7"/>
  <c r="B153" i="7"/>
  <c r="C152" i="7"/>
  <c r="B152" i="7"/>
  <c r="C151" i="7"/>
  <c r="B151" i="7"/>
  <c r="C150" i="7"/>
  <c r="B150" i="7"/>
  <c r="C149" i="7"/>
  <c r="B149" i="7"/>
  <c r="C148" i="7"/>
  <c r="B148" i="7"/>
  <c r="C147" i="7"/>
  <c r="B147" i="7"/>
  <c r="C146" i="7"/>
  <c r="B146" i="7"/>
  <c r="C145" i="7"/>
  <c r="B145" i="7"/>
  <c r="C144" i="7"/>
  <c r="B144" i="7"/>
  <c r="C143" i="7"/>
  <c r="B143" i="7"/>
  <c r="C142" i="7"/>
  <c r="B142" i="7"/>
  <c r="C141" i="7"/>
  <c r="B141" i="7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R2467" i="5" l="1"/>
  <c r="R2453" i="5"/>
  <c r="R2437" i="5"/>
  <c r="R2422" i="5"/>
  <c r="R2408" i="5"/>
  <c r="R2394" i="5"/>
  <c r="R2380" i="5"/>
  <c r="R2364" i="5"/>
  <c r="R2349" i="5"/>
  <c r="R2335" i="5"/>
  <c r="R2320" i="5"/>
  <c r="R2307" i="5"/>
  <c r="R2291" i="5"/>
  <c r="R2276" i="5"/>
  <c r="R2262" i="5"/>
  <c r="R2247" i="5"/>
  <c r="R2234" i="5"/>
  <c r="R2218" i="5"/>
  <c r="R2203" i="5"/>
  <c r="R2189" i="5"/>
  <c r="R2174" i="5"/>
  <c r="R2158" i="5"/>
  <c r="R2140" i="5"/>
  <c r="R2124" i="5"/>
  <c r="R2102" i="5"/>
  <c r="R2081" i="5"/>
  <c r="R2061" i="5"/>
  <c r="R2039" i="5"/>
  <c r="R2019" i="5"/>
  <c r="R1998" i="5"/>
  <c r="R1977" i="5"/>
  <c r="R1956" i="5"/>
  <c r="R1935" i="5"/>
  <c r="R1915" i="5"/>
  <c r="R1893" i="5"/>
  <c r="R1872" i="5"/>
  <c r="R1852" i="5"/>
  <c r="R1831" i="5"/>
  <c r="R1807" i="5"/>
  <c r="R1782" i="5"/>
  <c r="R1752" i="5"/>
  <c r="R1724" i="5"/>
  <c r="R1695" i="5"/>
  <c r="R1664" i="5"/>
  <c r="R1636" i="5"/>
  <c r="R1606" i="5"/>
  <c r="R1575" i="5"/>
  <c r="R1543" i="5"/>
  <c r="R1507" i="5"/>
  <c r="R1474" i="5"/>
  <c r="R1433" i="5"/>
  <c r="R1387" i="5"/>
  <c r="R1342" i="5"/>
  <c r="R1291" i="5"/>
  <c r="R1243" i="5"/>
  <c r="R1190" i="5"/>
  <c r="R1136" i="5"/>
  <c r="R1082" i="5"/>
  <c r="R1025" i="5"/>
  <c r="R968" i="5"/>
  <c r="R908" i="5"/>
  <c r="R846" i="5"/>
  <c r="R774" i="5"/>
  <c r="R640" i="5"/>
  <c r="R397" i="5"/>
  <c r="R2" i="5"/>
  <c r="R2480" i="5"/>
  <c r="R2464" i="5"/>
  <c r="R2450" i="5"/>
  <c r="R2436" i="5"/>
  <c r="R2421" i="5"/>
  <c r="R2407" i="5"/>
  <c r="R2391" i="5"/>
  <c r="R2376" i="5"/>
  <c r="R2363" i="5"/>
  <c r="R2348" i="5"/>
  <c r="R2334" i="5"/>
  <c r="R2318" i="5"/>
  <c r="R2303" i="5"/>
  <c r="R2290" i="5"/>
  <c r="R2275" i="5"/>
  <c r="R2261" i="5"/>
  <c r="R2245" i="5"/>
  <c r="R2230" i="5"/>
  <c r="R2216" i="5"/>
  <c r="R2202" i="5"/>
  <c r="R2188" i="5"/>
  <c r="R2172" i="5"/>
  <c r="R2155" i="5"/>
  <c r="R2139" i="5"/>
  <c r="R2121" i="5"/>
  <c r="R2101" i="5"/>
  <c r="R2080" i="5"/>
  <c r="R2060" i="5"/>
  <c r="R2038" i="5"/>
  <c r="R2017" i="5"/>
  <c r="R1997" i="5"/>
  <c r="R1975" i="5"/>
  <c r="R1955" i="5"/>
  <c r="R1934" i="5"/>
  <c r="R1913" i="5"/>
  <c r="R1892" i="5"/>
  <c r="R1871" i="5"/>
  <c r="R1851" i="5"/>
  <c r="R1829" i="5"/>
  <c r="R1806" i="5"/>
  <c r="R1780" i="5"/>
  <c r="R1751" i="5"/>
  <c r="R1723" i="5"/>
  <c r="R1692" i="5"/>
  <c r="R1663" i="5"/>
  <c r="R1633" i="5"/>
  <c r="R1605" i="5"/>
  <c r="R1574" i="5"/>
  <c r="R1538" i="5"/>
  <c r="R1506" i="5"/>
  <c r="R1472" i="5"/>
  <c r="R1432" i="5"/>
  <c r="R1386" i="5"/>
  <c r="R1336" i="5"/>
  <c r="R1290" i="5"/>
  <c r="R1240" i="5"/>
  <c r="R1186" i="5"/>
  <c r="R1134" i="5"/>
  <c r="R1078" i="5"/>
  <c r="R1024" i="5"/>
  <c r="R964" i="5"/>
  <c r="R902" i="5"/>
  <c r="R840" i="5"/>
  <c r="R761" i="5"/>
  <c r="R635" i="5"/>
  <c r="R357" i="5"/>
  <c r="R2477" i="5"/>
  <c r="R2463" i="5"/>
  <c r="R2448" i="5"/>
  <c r="R2435" i="5"/>
  <c r="R2419" i="5"/>
  <c r="R2404" i="5"/>
  <c r="R2390" i="5"/>
  <c r="R2375" i="5"/>
  <c r="R2362" i="5"/>
  <c r="R2346" i="5"/>
  <c r="R2331" i="5"/>
  <c r="R2317" i="5"/>
  <c r="R2302" i="5"/>
  <c r="R2288" i="5"/>
  <c r="R2272" i="5"/>
  <c r="R2258" i="5"/>
  <c r="R2244" i="5"/>
  <c r="R2229" i="5"/>
  <c r="R2215" i="5"/>
  <c r="R2199" i="5"/>
  <c r="R2184" i="5"/>
  <c r="R2171" i="5"/>
  <c r="R2153" i="5"/>
  <c r="R2137" i="5"/>
  <c r="R2119" i="5"/>
  <c r="R2099" i="5"/>
  <c r="R2078" i="5"/>
  <c r="R2056" i="5"/>
  <c r="R2036" i="5"/>
  <c r="R2015" i="5"/>
  <c r="R1993" i="5"/>
  <c r="R1973" i="5"/>
  <c r="R1952" i="5"/>
  <c r="R1932" i="5"/>
  <c r="R1910" i="5"/>
  <c r="R1889" i="5"/>
  <c r="R1869" i="5"/>
  <c r="R1847" i="5"/>
  <c r="R1827" i="5"/>
  <c r="R1801" i="5"/>
  <c r="R1777" i="5"/>
  <c r="R1747" i="5"/>
  <c r="R1718" i="5"/>
  <c r="R1688" i="5"/>
  <c r="R1660" i="5"/>
  <c r="R1631" i="5"/>
  <c r="R1600" i="5"/>
  <c r="R1569" i="5"/>
  <c r="R1535" i="5"/>
  <c r="R1502" i="5"/>
  <c r="R1470" i="5"/>
  <c r="R1424" i="5"/>
  <c r="R1378" i="5"/>
  <c r="R1331" i="5"/>
  <c r="R1286" i="5"/>
  <c r="R1238" i="5"/>
  <c r="R1178" i="5"/>
  <c r="R1126" i="5"/>
  <c r="R1070" i="5"/>
  <c r="R1016" i="5"/>
  <c r="R958" i="5"/>
  <c r="R894" i="5"/>
  <c r="R834" i="5"/>
  <c r="R746" i="5"/>
  <c r="R608" i="5"/>
  <c r="R2446" i="5"/>
  <c r="R2316" i="5"/>
  <c r="R2212" i="5"/>
  <c r="R2134" i="5"/>
  <c r="R2035" i="5"/>
  <c r="R1951" i="5"/>
  <c r="R1846" i="5"/>
  <c r="R1745" i="5"/>
  <c r="R1628" i="5"/>
  <c r="R1534" i="5"/>
  <c r="R1465" i="5"/>
  <c r="R1374" i="5"/>
  <c r="R1328" i="5"/>
  <c r="R1282" i="5"/>
  <c r="R1230" i="5"/>
  <c r="R1176" i="5"/>
  <c r="R1121" i="5"/>
  <c r="R1067" i="5"/>
  <c r="R1015" i="5"/>
  <c r="R950" i="5"/>
  <c r="R890" i="5"/>
  <c r="R826" i="5"/>
  <c r="R745" i="5"/>
  <c r="R562" i="5"/>
  <c r="R296" i="5"/>
  <c r="R373" i="5"/>
  <c r="R386" i="5"/>
  <c r="R400" i="5"/>
  <c r="R411" i="5"/>
  <c r="R425" i="5"/>
  <c r="R437" i="5"/>
  <c r="R450" i="5"/>
  <c r="R464" i="5"/>
  <c r="R475" i="5"/>
  <c r="R489" i="5"/>
  <c r="R501" i="5"/>
  <c r="R514" i="5"/>
  <c r="R528" i="5"/>
  <c r="R539" i="5"/>
  <c r="R553" i="5"/>
  <c r="R565" i="5"/>
  <c r="R577" i="5"/>
  <c r="R587" i="5"/>
  <c r="R599" i="5"/>
  <c r="R609" i="5"/>
  <c r="R619" i="5"/>
  <c r="R629" i="5"/>
  <c r="R638" i="5"/>
  <c r="R647" i="5"/>
  <c r="R656" i="5"/>
  <c r="R665" i="5"/>
  <c r="R674" i="5"/>
  <c r="R683" i="5"/>
  <c r="R691" i="5"/>
  <c r="R699" i="5"/>
  <c r="R707" i="5"/>
  <c r="R715" i="5"/>
  <c r="R723" i="5"/>
  <c r="R731" i="5"/>
  <c r="R739" i="5"/>
  <c r="R747" i="5"/>
  <c r="R755" i="5"/>
  <c r="R763" i="5"/>
  <c r="R771" i="5"/>
  <c r="R779" i="5"/>
  <c r="R787" i="5"/>
  <c r="R795" i="5"/>
  <c r="R803" i="5"/>
  <c r="R811" i="5"/>
  <c r="R819" i="5"/>
  <c r="R827" i="5"/>
  <c r="R835" i="5"/>
  <c r="R843" i="5"/>
  <c r="R851" i="5"/>
  <c r="R859" i="5"/>
  <c r="R867" i="5"/>
  <c r="R875" i="5"/>
  <c r="R883" i="5"/>
  <c r="R891" i="5"/>
  <c r="R899" i="5"/>
  <c r="R907" i="5"/>
  <c r="R915" i="5"/>
  <c r="R923" i="5"/>
  <c r="R931" i="5"/>
  <c r="R939" i="5"/>
  <c r="R947" i="5"/>
  <c r="R955" i="5"/>
  <c r="R963" i="5"/>
  <c r="R971" i="5"/>
  <c r="R979" i="5"/>
  <c r="R987" i="5"/>
  <c r="R16" i="5"/>
  <c r="R48" i="5"/>
  <c r="R80" i="5"/>
  <c r="R112" i="5"/>
  <c r="R139" i="5"/>
  <c r="R161" i="5"/>
  <c r="R184" i="5"/>
  <c r="R203" i="5"/>
  <c r="R225" i="5"/>
  <c r="R242" i="5"/>
  <c r="R258" i="5"/>
  <c r="R273" i="5"/>
  <c r="R285" i="5"/>
  <c r="R298" i="5"/>
  <c r="R312" i="5"/>
  <c r="R323" i="5"/>
  <c r="R337" i="5"/>
  <c r="R349" i="5"/>
  <c r="R362" i="5"/>
  <c r="R376" i="5"/>
  <c r="R387" i="5"/>
  <c r="R401" i="5"/>
  <c r="R413" i="5"/>
  <c r="R426" i="5"/>
  <c r="R440" i="5"/>
  <c r="R451" i="5"/>
  <c r="R465" i="5"/>
  <c r="R477" i="5"/>
  <c r="R490" i="5"/>
  <c r="R504" i="5"/>
  <c r="R515" i="5"/>
  <c r="R529" i="5"/>
  <c r="R541" i="5"/>
  <c r="R554" i="5"/>
  <c r="R568" i="5"/>
  <c r="R578" i="5"/>
  <c r="R589" i="5"/>
  <c r="R600" i="5"/>
  <c r="R610" i="5"/>
  <c r="R621" i="5"/>
  <c r="R630" i="5"/>
  <c r="R639" i="5"/>
  <c r="R648" i="5"/>
  <c r="R657" i="5"/>
  <c r="R666" i="5"/>
  <c r="R675" i="5"/>
  <c r="R684" i="5"/>
  <c r="R692" i="5"/>
  <c r="R700" i="5"/>
  <c r="R708" i="5"/>
  <c r="R716" i="5"/>
  <c r="R724" i="5"/>
  <c r="R732" i="5"/>
  <c r="R740" i="5"/>
  <c r="R748" i="5"/>
  <c r="R756" i="5"/>
  <c r="R764" i="5"/>
  <c r="R25" i="5"/>
  <c r="R57" i="5"/>
  <c r="R89" i="5"/>
  <c r="R121" i="5"/>
  <c r="R147" i="5"/>
  <c r="R169" i="5"/>
  <c r="R192" i="5"/>
  <c r="R211" i="5"/>
  <c r="R233" i="5"/>
  <c r="R249" i="5"/>
  <c r="R265" i="5"/>
  <c r="R277" i="5"/>
  <c r="R290" i="5"/>
  <c r="R304" i="5"/>
  <c r="R315" i="5"/>
  <c r="R329" i="5"/>
  <c r="R341" i="5"/>
  <c r="R354" i="5"/>
  <c r="R368" i="5"/>
  <c r="R379" i="5"/>
  <c r="R393" i="5"/>
  <c r="R405" i="5"/>
  <c r="R418" i="5"/>
  <c r="R432" i="5"/>
  <c r="R443" i="5"/>
  <c r="R457" i="5"/>
  <c r="R469" i="5"/>
  <c r="R482" i="5"/>
  <c r="R496" i="5"/>
  <c r="R507" i="5"/>
  <c r="R521" i="5"/>
  <c r="R533" i="5"/>
  <c r="R546" i="5"/>
  <c r="R560" i="5"/>
  <c r="R571" i="5"/>
  <c r="R583" i="5"/>
  <c r="R593" i="5"/>
  <c r="R603" i="5"/>
  <c r="R615" i="5"/>
  <c r="R624" i="5"/>
  <c r="R633" i="5"/>
  <c r="R642" i="5"/>
  <c r="R651" i="5"/>
  <c r="R661" i="5"/>
  <c r="R670" i="5"/>
  <c r="R679" i="5"/>
  <c r="R687" i="5"/>
  <c r="R695" i="5"/>
  <c r="R703" i="5"/>
  <c r="R711" i="5"/>
  <c r="R719" i="5"/>
  <c r="R727" i="5"/>
  <c r="R735" i="5"/>
  <c r="R743" i="5"/>
  <c r="R751" i="5"/>
  <c r="R759" i="5"/>
  <c r="R767" i="5"/>
  <c r="R775" i="5"/>
  <c r="R32" i="5"/>
  <c r="R64" i="5"/>
  <c r="R96" i="5"/>
  <c r="R128" i="5"/>
  <c r="R152" i="5"/>
  <c r="R171" i="5"/>
  <c r="R193" i="5"/>
  <c r="R216" i="5"/>
  <c r="R234" i="5"/>
  <c r="R250" i="5"/>
  <c r="R266" i="5"/>
  <c r="R280" i="5"/>
  <c r="R291" i="5"/>
  <c r="R305" i="5"/>
  <c r="R317" i="5"/>
  <c r="R330" i="5"/>
  <c r="R344" i="5"/>
  <c r="R355" i="5"/>
  <c r="R369" i="5"/>
  <c r="R381" i="5"/>
  <c r="R394" i="5"/>
  <c r="R408" i="5"/>
  <c r="R419" i="5"/>
  <c r="R433" i="5"/>
  <c r="R445" i="5"/>
  <c r="R458" i="5"/>
  <c r="R472" i="5"/>
  <c r="R483" i="5"/>
  <c r="R497" i="5"/>
  <c r="R509" i="5"/>
  <c r="R522" i="5"/>
  <c r="R536" i="5"/>
  <c r="R547" i="5"/>
  <c r="R561" i="5"/>
  <c r="R573" i="5"/>
  <c r="R584" i="5"/>
  <c r="R594" i="5"/>
  <c r="R605" i="5"/>
  <c r="R616" i="5"/>
  <c r="R625" i="5"/>
  <c r="R634" i="5"/>
  <c r="R643" i="5"/>
  <c r="R653" i="5"/>
  <c r="R662" i="5"/>
  <c r="R671" i="5"/>
  <c r="R680" i="5"/>
  <c r="R688" i="5"/>
  <c r="R696" i="5"/>
  <c r="R704" i="5"/>
  <c r="R712" i="5"/>
  <c r="R720" i="5"/>
  <c r="R728" i="5"/>
  <c r="R736" i="5"/>
  <c r="R744" i="5"/>
  <c r="R752" i="5"/>
  <c r="R760" i="5"/>
  <c r="R768" i="5"/>
  <c r="R776" i="5"/>
  <c r="R784" i="5"/>
  <c r="R792" i="5"/>
  <c r="R800" i="5"/>
  <c r="R808" i="5"/>
  <c r="R816" i="5"/>
  <c r="R824" i="5"/>
  <c r="R832" i="5"/>
  <c r="R17" i="5"/>
  <c r="R81" i="5"/>
  <c r="R144" i="5"/>
  <c r="R185" i="5"/>
  <c r="R227" i="5"/>
  <c r="R259" i="5"/>
  <c r="R288" i="5"/>
  <c r="R313" i="5"/>
  <c r="R338" i="5"/>
  <c r="R363" i="5"/>
  <c r="R389" i="5"/>
  <c r="R416" i="5"/>
  <c r="R441" i="5"/>
  <c r="R466" i="5"/>
  <c r="R491" i="5"/>
  <c r="R517" i="5"/>
  <c r="R544" i="5"/>
  <c r="R569" i="5"/>
  <c r="R591" i="5"/>
  <c r="R611" i="5"/>
  <c r="R631" i="5"/>
  <c r="R649" i="5"/>
  <c r="R667" i="5"/>
  <c r="R685" i="5"/>
  <c r="R701" i="5"/>
  <c r="R717" i="5"/>
  <c r="R733" i="5"/>
  <c r="R749" i="5"/>
  <c r="R765" i="5"/>
  <c r="R778" i="5"/>
  <c r="R789" i="5"/>
  <c r="R799" i="5"/>
  <c r="R810" i="5"/>
  <c r="R821" i="5"/>
  <c r="R831" i="5"/>
  <c r="R841" i="5"/>
  <c r="R850" i="5"/>
  <c r="R860" i="5"/>
  <c r="R869" i="5"/>
  <c r="R878" i="5"/>
  <c r="R887" i="5"/>
  <c r="R896" i="5"/>
  <c r="R905" i="5"/>
  <c r="R914" i="5"/>
  <c r="R924" i="5"/>
  <c r="R933" i="5"/>
  <c r="R942" i="5"/>
  <c r="R951" i="5"/>
  <c r="R960" i="5"/>
  <c r="R969" i="5"/>
  <c r="R978" i="5"/>
  <c r="R988" i="5"/>
  <c r="R996" i="5"/>
  <c r="R1004" i="5"/>
  <c r="R1012" i="5"/>
  <c r="R1020" i="5"/>
  <c r="R1028" i="5"/>
  <c r="R1036" i="5"/>
  <c r="R1044" i="5"/>
  <c r="R1052" i="5"/>
  <c r="R1060" i="5"/>
  <c r="R1068" i="5"/>
  <c r="R1076" i="5"/>
  <c r="R1084" i="5"/>
  <c r="R1092" i="5"/>
  <c r="R1100" i="5"/>
  <c r="R1108" i="5"/>
  <c r="R1116" i="5"/>
  <c r="R1124" i="5"/>
  <c r="R1132" i="5"/>
  <c r="R1140" i="5"/>
  <c r="R1148" i="5"/>
  <c r="R1156" i="5"/>
  <c r="R1164" i="5"/>
  <c r="R1172" i="5"/>
  <c r="R1180" i="5"/>
  <c r="R1188" i="5"/>
  <c r="R1196" i="5"/>
  <c r="R1204" i="5"/>
  <c r="R1212" i="5"/>
  <c r="R1220" i="5"/>
  <c r="R1228" i="5"/>
  <c r="R1236" i="5"/>
  <c r="R1244" i="5"/>
  <c r="R1252" i="5"/>
  <c r="R1260" i="5"/>
  <c r="R1268" i="5"/>
  <c r="R1276" i="5"/>
  <c r="R1284" i="5"/>
  <c r="R1292" i="5"/>
  <c r="R1300" i="5"/>
  <c r="R1308" i="5"/>
  <c r="R1316" i="5"/>
  <c r="R1324" i="5"/>
  <c r="R1332" i="5"/>
  <c r="R1340" i="5"/>
  <c r="R1348" i="5"/>
  <c r="R1356" i="5"/>
  <c r="R1364" i="5"/>
  <c r="R1372" i="5"/>
  <c r="R1380" i="5"/>
  <c r="R1388" i="5"/>
  <c r="R1396" i="5"/>
  <c r="R1404" i="5"/>
  <c r="R1412" i="5"/>
  <c r="R1420" i="5"/>
  <c r="R1428" i="5"/>
  <c r="R1436" i="5"/>
  <c r="R1444" i="5"/>
  <c r="R1452" i="5"/>
  <c r="R1460" i="5"/>
  <c r="R1468" i="5"/>
  <c r="R1476" i="5"/>
  <c r="R1484" i="5"/>
  <c r="R1492" i="5"/>
  <c r="R1500" i="5"/>
  <c r="R1508" i="5"/>
  <c r="R1516" i="5"/>
  <c r="R1524" i="5"/>
  <c r="R1532" i="5"/>
  <c r="R1540" i="5"/>
  <c r="R1548" i="5"/>
  <c r="R1556" i="5"/>
  <c r="R1564" i="5"/>
  <c r="R1572" i="5"/>
  <c r="R1580" i="5"/>
  <c r="R1588" i="5"/>
  <c r="R24" i="5"/>
  <c r="R88" i="5"/>
  <c r="R145" i="5"/>
  <c r="R187" i="5"/>
  <c r="R232" i="5"/>
  <c r="R264" i="5"/>
  <c r="R289" i="5"/>
  <c r="R314" i="5"/>
  <c r="R339" i="5"/>
  <c r="R365" i="5"/>
  <c r="R392" i="5"/>
  <c r="R417" i="5"/>
  <c r="R442" i="5"/>
  <c r="R467" i="5"/>
  <c r="R493" i="5"/>
  <c r="R520" i="5"/>
  <c r="R545" i="5"/>
  <c r="R570" i="5"/>
  <c r="R592" i="5"/>
  <c r="R613" i="5"/>
  <c r="R632" i="5"/>
  <c r="R650" i="5"/>
  <c r="R669" i="5"/>
  <c r="R686" i="5"/>
  <c r="R702" i="5"/>
  <c r="R718" i="5"/>
  <c r="R734" i="5"/>
  <c r="R750" i="5"/>
  <c r="R766" i="5"/>
  <c r="R780" i="5"/>
  <c r="R790" i="5"/>
  <c r="R801" i="5"/>
  <c r="R812" i="5"/>
  <c r="R822" i="5"/>
  <c r="R833" i="5"/>
  <c r="R842" i="5"/>
  <c r="R852" i="5"/>
  <c r="R861" i="5"/>
  <c r="R870" i="5"/>
  <c r="R879" i="5"/>
  <c r="R888" i="5"/>
  <c r="R897" i="5"/>
  <c r="R906" i="5"/>
  <c r="R916" i="5"/>
  <c r="R925" i="5"/>
  <c r="R934" i="5"/>
  <c r="R943" i="5"/>
  <c r="R952" i="5"/>
  <c r="R961" i="5"/>
  <c r="R970" i="5"/>
  <c r="R980" i="5"/>
  <c r="R989" i="5"/>
  <c r="R997" i="5"/>
  <c r="R1005" i="5"/>
  <c r="R1013" i="5"/>
  <c r="R1021" i="5"/>
  <c r="R1029" i="5"/>
  <c r="R1037" i="5"/>
  <c r="R1045" i="5"/>
  <c r="R1053" i="5"/>
  <c r="R1061" i="5"/>
  <c r="R1069" i="5"/>
  <c r="R1077" i="5"/>
  <c r="R1085" i="5"/>
  <c r="R1093" i="5"/>
  <c r="R1101" i="5"/>
  <c r="R1109" i="5"/>
  <c r="R1117" i="5"/>
  <c r="R1125" i="5"/>
  <c r="R1133" i="5"/>
  <c r="R1141" i="5"/>
  <c r="R1149" i="5"/>
  <c r="R1157" i="5"/>
  <c r="R1165" i="5"/>
  <c r="R1173" i="5"/>
  <c r="R1181" i="5"/>
  <c r="R1189" i="5"/>
  <c r="R1197" i="5"/>
  <c r="R1205" i="5"/>
  <c r="R1213" i="5"/>
  <c r="R1221" i="5"/>
  <c r="R1229" i="5"/>
  <c r="R1237" i="5"/>
  <c r="R1245" i="5"/>
  <c r="R1253" i="5"/>
  <c r="R56" i="5"/>
  <c r="R120" i="5"/>
  <c r="R168" i="5"/>
  <c r="R209" i="5"/>
  <c r="R248" i="5"/>
  <c r="R275" i="5"/>
  <c r="R301" i="5"/>
  <c r="R328" i="5"/>
  <c r="R353" i="5"/>
  <c r="R378" i="5"/>
  <c r="R403" i="5"/>
  <c r="R429" i="5"/>
  <c r="R456" i="5"/>
  <c r="R481" i="5"/>
  <c r="R506" i="5"/>
  <c r="R531" i="5"/>
  <c r="R557" i="5"/>
  <c r="R581" i="5"/>
  <c r="R602" i="5"/>
  <c r="R623" i="5"/>
  <c r="R641" i="5"/>
  <c r="R659" i="5"/>
  <c r="R678" i="5"/>
  <c r="R694" i="5"/>
  <c r="R710" i="5"/>
  <c r="R726" i="5"/>
  <c r="R33" i="5"/>
  <c r="R129" i="5"/>
  <c r="R200" i="5"/>
  <c r="R256" i="5"/>
  <c r="R299" i="5"/>
  <c r="R345" i="5"/>
  <c r="R384" i="5"/>
  <c r="R424" i="5"/>
  <c r="R461" i="5"/>
  <c r="R505" i="5"/>
  <c r="R549" i="5"/>
  <c r="R585" i="5"/>
  <c r="R618" i="5"/>
  <c r="R646" i="5"/>
  <c r="R677" i="5"/>
  <c r="R705" i="5"/>
  <c r="R729" i="5"/>
  <c r="R753" i="5"/>
  <c r="R772" i="5"/>
  <c r="R786" i="5"/>
  <c r="R802" i="5"/>
  <c r="R815" i="5"/>
  <c r="R829" i="5"/>
  <c r="R844" i="5"/>
  <c r="R855" i="5"/>
  <c r="R866" i="5"/>
  <c r="R880" i="5"/>
  <c r="R892" i="5"/>
  <c r="R903" i="5"/>
  <c r="R917" i="5"/>
  <c r="R928" i="5"/>
  <c r="R940" i="5"/>
  <c r="R953" i="5"/>
  <c r="R965" i="5"/>
  <c r="R976" i="5"/>
  <c r="R990" i="5"/>
  <c r="R1000" i="5"/>
  <c r="R1010" i="5"/>
  <c r="R1022" i="5"/>
  <c r="R1032" i="5"/>
  <c r="R1042" i="5"/>
  <c r="R1054" i="5"/>
  <c r="R1064" i="5"/>
  <c r="R1074" i="5"/>
  <c r="R1086" i="5"/>
  <c r="R1096" i="5"/>
  <c r="R1106" i="5"/>
  <c r="R1118" i="5"/>
  <c r="R1128" i="5"/>
  <c r="R1138" i="5"/>
  <c r="R1150" i="5"/>
  <c r="R1160" i="5"/>
  <c r="R1170" i="5"/>
  <c r="R1182" i="5"/>
  <c r="R1192" i="5"/>
  <c r="R1202" i="5"/>
  <c r="R1214" i="5"/>
  <c r="R1224" i="5"/>
  <c r="R1234" i="5"/>
  <c r="R1246" i="5"/>
  <c r="R1256" i="5"/>
  <c r="R1265" i="5"/>
  <c r="R1274" i="5"/>
  <c r="R1283" i="5"/>
  <c r="R1293" i="5"/>
  <c r="R1302" i="5"/>
  <c r="R1311" i="5"/>
  <c r="R1320" i="5"/>
  <c r="R1329" i="5"/>
  <c r="R1338" i="5"/>
  <c r="R1347" i="5"/>
  <c r="R1357" i="5"/>
  <c r="R1366" i="5"/>
  <c r="R1375" i="5"/>
  <c r="R1384" i="5"/>
  <c r="R1393" i="5"/>
  <c r="R1402" i="5"/>
  <c r="R1411" i="5"/>
  <c r="R1421" i="5"/>
  <c r="R1430" i="5"/>
  <c r="R1439" i="5"/>
  <c r="R1448" i="5"/>
  <c r="R1457" i="5"/>
  <c r="R1466" i="5"/>
  <c r="R1475" i="5"/>
  <c r="R1485" i="5"/>
  <c r="R1494" i="5"/>
  <c r="R1503" i="5"/>
  <c r="R1512" i="5"/>
  <c r="R1521" i="5"/>
  <c r="R1530" i="5"/>
  <c r="R1539" i="5"/>
  <c r="R1549" i="5"/>
  <c r="R1558" i="5"/>
  <c r="R1567" i="5"/>
  <c r="R1576" i="5"/>
  <c r="R1585" i="5"/>
  <c r="R1594" i="5"/>
  <c r="R1602" i="5"/>
  <c r="R1610" i="5"/>
  <c r="R1618" i="5"/>
  <c r="R1626" i="5"/>
  <c r="R1634" i="5"/>
  <c r="R1642" i="5"/>
  <c r="R1650" i="5"/>
  <c r="R1658" i="5"/>
  <c r="R1666" i="5"/>
  <c r="R1674" i="5"/>
  <c r="R1682" i="5"/>
  <c r="R1690" i="5"/>
  <c r="R1698" i="5"/>
  <c r="R1706" i="5"/>
  <c r="R1714" i="5"/>
  <c r="R1722" i="5"/>
  <c r="R1730" i="5"/>
  <c r="R1738" i="5"/>
  <c r="R1746" i="5"/>
  <c r="R1754" i="5"/>
  <c r="R1762" i="5"/>
  <c r="R1770" i="5"/>
  <c r="R1778" i="5"/>
  <c r="R1786" i="5"/>
  <c r="R1794" i="5"/>
  <c r="R1802" i="5"/>
  <c r="R1810" i="5"/>
  <c r="R1818" i="5"/>
  <c r="R1826" i="5"/>
  <c r="R1834" i="5"/>
  <c r="R1842" i="5"/>
  <c r="R1850" i="5"/>
  <c r="R1858" i="5"/>
  <c r="R1866" i="5"/>
  <c r="R1874" i="5"/>
  <c r="R1882" i="5"/>
  <c r="R1890" i="5"/>
  <c r="R1898" i="5"/>
  <c r="R1906" i="5"/>
  <c r="R1914" i="5"/>
  <c r="R1922" i="5"/>
  <c r="R1930" i="5"/>
  <c r="R1938" i="5"/>
  <c r="R1946" i="5"/>
  <c r="R1954" i="5"/>
  <c r="R1962" i="5"/>
  <c r="R1970" i="5"/>
  <c r="R1978" i="5"/>
  <c r="R1986" i="5"/>
  <c r="R1994" i="5"/>
  <c r="R2002" i="5"/>
  <c r="R2010" i="5"/>
  <c r="R2018" i="5"/>
  <c r="R2026" i="5"/>
  <c r="R2034" i="5"/>
  <c r="R2042" i="5"/>
  <c r="R2050" i="5"/>
  <c r="R2058" i="5"/>
  <c r="R2066" i="5"/>
  <c r="R2074" i="5"/>
  <c r="R2082" i="5"/>
  <c r="R2090" i="5"/>
  <c r="R2098" i="5"/>
  <c r="R2106" i="5"/>
  <c r="R2114" i="5"/>
  <c r="R2122" i="5"/>
  <c r="R2130" i="5"/>
  <c r="R2138" i="5"/>
  <c r="R2146" i="5"/>
  <c r="R2154" i="5"/>
  <c r="R2162" i="5"/>
  <c r="R2170" i="5"/>
  <c r="R40" i="5"/>
  <c r="R136" i="5"/>
  <c r="R208" i="5"/>
  <c r="R267" i="5"/>
  <c r="R306" i="5"/>
  <c r="R346" i="5"/>
  <c r="R385" i="5"/>
  <c r="R427" i="5"/>
  <c r="R473" i="5"/>
  <c r="R512" i="5"/>
  <c r="R552" i="5"/>
  <c r="R586" i="5"/>
  <c r="R622" i="5"/>
  <c r="R654" i="5"/>
  <c r="R681" i="5"/>
  <c r="R706" i="5"/>
  <c r="R730" i="5"/>
  <c r="R754" i="5"/>
  <c r="R773" i="5"/>
  <c r="R788" i="5"/>
  <c r="R804" i="5"/>
  <c r="R817" i="5"/>
  <c r="R830" i="5"/>
  <c r="R845" i="5"/>
  <c r="R856" i="5"/>
  <c r="R868" i="5"/>
  <c r="R881" i="5"/>
  <c r="R893" i="5"/>
  <c r="R904" i="5"/>
  <c r="R918" i="5"/>
  <c r="R929" i="5"/>
  <c r="R941" i="5"/>
  <c r="R954" i="5"/>
  <c r="R966" i="5"/>
  <c r="R977" i="5"/>
  <c r="R991" i="5"/>
  <c r="R1001" i="5"/>
  <c r="R1011" i="5"/>
  <c r="R1023" i="5"/>
  <c r="R1033" i="5"/>
  <c r="R1043" i="5"/>
  <c r="R1055" i="5"/>
  <c r="R1065" i="5"/>
  <c r="R1075" i="5"/>
  <c r="R1087" i="5"/>
  <c r="R1097" i="5"/>
  <c r="R1107" i="5"/>
  <c r="R1119" i="5"/>
  <c r="R1129" i="5"/>
  <c r="R1139" i="5"/>
  <c r="R1151" i="5"/>
  <c r="R1161" i="5"/>
  <c r="R1171" i="5"/>
  <c r="R1183" i="5"/>
  <c r="R1193" i="5"/>
  <c r="R1203" i="5"/>
  <c r="R1215" i="5"/>
  <c r="R1225" i="5"/>
  <c r="R1235" i="5"/>
  <c r="R1247" i="5"/>
  <c r="R1257" i="5"/>
  <c r="R1266" i="5"/>
  <c r="R1275" i="5"/>
  <c r="R1285" i="5"/>
  <c r="R1294" i="5"/>
  <c r="R1303" i="5"/>
  <c r="R1312" i="5"/>
  <c r="R1321" i="5"/>
  <c r="R1330" i="5"/>
  <c r="R1339" i="5"/>
  <c r="R1349" i="5"/>
  <c r="R1358" i="5"/>
  <c r="R1367" i="5"/>
  <c r="R1376" i="5"/>
  <c r="R1385" i="5"/>
  <c r="R1394" i="5"/>
  <c r="R1403" i="5"/>
  <c r="R1413" i="5"/>
  <c r="R1422" i="5"/>
  <c r="R1431" i="5"/>
  <c r="R1440" i="5"/>
  <c r="R1449" i="5"/>
  <c r="R1458" i="5"/>
  <c r="R97" i="5"/>
  <c r="R176" i="5"/>
  <c r="R240" i="5"/>
  <c r="R282" i="5"/>
  <c r="R325" i="5"/>
  <c r="R370" i="5"/>
  <c r="R409" i="5"/>
  <c r="R449" i="5"/>
  <c r="R488" i="5"/>
  <c r="R530" i="5"/>
  <c r="R575" i="5"/>
  <c r="R607" i="5"/>
  <c r="R637" i="5"/>
  <c r="R664" i="5"/>
  <c r="R693" i="5"/>
  <c r="R721" i="5"/>
  <c r="R742" i="5"/>
  <c r="R762" i="5"/>
  <c r="R782" i="5"/>
  <c r="R796" i="5"/>
  <c r="R809" i="5"/>
  <c r="R825" i="5"/>
  <c r="R838" i="5"/>
  <c r="R849" i="5"/>
  <c r="R863" i="5"/>
  <c r="R874" i="5"/>
  <c r="R886" i="5"/>
  <c r="R900" i="5"/>
  <c r="R911" i="5"/>
  <c r="R922" i="5"/>
  <c r="R936" i="5"/>
  <c r="R948" i="5"/>
  <c r="R959" i="5"/>
  <c r="R973" i="5"/>
  <c r="R984" i="5"/>
  <c r="R995" i="5"/>
  <c r="R1007" i="5"/>
  <c r="R1017" i="5"/>
  <c r="R1027" i="5"/>
  <c r="R1039" i="5"/>
  <c r="R1049" i="5"/>
  <c r="R1059" i="5"/>
  <c r="R1071" i="5"/>
  <c r="R1081" i="5"/>
  <c r="R1091" i="5"/>
  <c r="R1103" i="5"/>
  <c r="R1113" i="5"/>
  <c r="R1123" i="5"/>
  <c r="R1135" i="5"/>
  <c r="R1145" i="5"/>
  <c r="R1155" i="5"/>
  <c r="R1167" i="5"/>
  <c r="R1177" i="5"/>
  <c r="R1187" i="5"/>
  <c r="R1199" i="5"/>
  <c r="R1209" i="5"/>
  <c r="R1219" i="5"/>
  <c r="R1231" i="5"/>
  <c r="R1241" i="5"/>
  <c r="R1251" i="5"/>
  <c r="R1262" i="5"/>
  <c r="R1271" i="5"/>
  <c r="R1280" i="5"/>
  <c r="R1289" i="5"/>
  <c r="R1298" i="5"/>
  <c r="R1307" i="5"/>
  <c r="R1317" i="5"/>
  <c r="R1326" i="5"/>
  <c r="R1335" i="5"/>
  <c r="R1344" i="5"/>
  <c r="R1353" i="5"/>
  <c r="R1362" i="5"/>
  <c r="R1371" i="5"/>
  <c r="R1381" i="5"/>
  <c r="R1390" i="5"/>
  <c r="R1399" i="5"/>
  <c r="R1408" i="5"/>
  <c r="R1417" i="5"/>
  <c r="R1426" i="5"/>
  <c r="R1435" i="5"/>
  <c r="R1445" i="5"/>
  <c r="R1454" i="5"/>
  <c r="R49" i="5"/>
  <c r="R177" i="5"/>
  <c r="R274" i="5"/>
  <c r="R333" i="5"/>
  <c r="R402" i="5"/>
  <c r="R474" i="5"/>
  <c r="R537" i="5"/>
  <c r="R597" i="5"/>
  <c r="R645" i="5"/>
  <c r="R690" i="5"/>
  <c r="R737" i="5"/>
  <c r="R769" i="5"/>
  <c r="R793" i="5"/>
  <c r="R814" i="5"/>
  <c r="R837" i="5"/>
  <c r="R857" i="5"/>
  <c r="R876" i="5"/>
  <c r="R895" i="5"/>
  <c r="R913" i="5"/>
  <c r="R935" i="5"/>
  <c r="R956" i="5"/>
  <c r="R974" i="5"/>
  <c r="R993" i="5"/>
  <c r="R1009" i="5"/>
  <c r="R1026" i="5"/>
  <c r="R1046" i="5"/>
  <c r="R1062" i="5"/>
  <c r="R1079" i="5"/>
  <c r="R1095" i="5"/>
  <c r="R1112" i="5"/>
  <c r="R1130" i="5"/>
  <c r="R1146" i="5"/>
  <c r="R1163" i="5"/>
  <c r="R1179" i="5"/>
  <c r="R1198" i="5"/>
  <c r="R1216" i="5"/>
  <c r="R1232" i="5"/>
  <c r="R1249" i="5"/>
  <c r="R1264" i="5"/>
  <c r="R1279" i="5"/>
  <c r="R1295" i="5"/>
  <c r="R1309" i="5"/>
  <c r="R1323" i="5"/>
  <c r="R1337" i="5"/>
  <c r="R1352" i="5"/>
  <c r="R1368" i="5"/>
  <c r="R1382" i="5"/>
  <c r="R1397" i="5"/>
  <c r="R1410" i="5"/>
  <c r="R1425" i="5"/>
  <c r="R1441" i="5"/>
  <c r="R1455" i="5"/>
  <c r="R1467" i="5"/>
  <c r="R1478" i="5"/>
  <c r="R1488" i="5"/>
  <c r="R1498" i="5"/>
  <c r="R1509" i="5"/>
  <c r="R1519" i="5"/>
  <c r="R1529" i="5"/>
  <c r="R1541" i="5"/>
  <c r="R1551" i="5"/>
  <c r="R1561" i="5"/>
  <c r="R1571" i="5"/>
  <c r="R1582" i="5"/>
  <c r="R1592" i="5"/>
  <c r="R1601" i="5"/>
  <c r="R1611" i="5"/>
  <c r="R1620" i="5"/>
  <c r="R1629" i="5"/>
  <c r="R1638" i="5"/>
  <c r="R1647" i="5"/>
  <c r="R1656" i="5"/>
  <c r="R1665" i="5"/>
  <c r="R1675" i="5"/>
  <c r="R1684" i="5"/>
  <c r="R1693" i="5"/>
  <c r="R1702" i="5"/>
  <c r="R1711" i="5"/>
  <c r="R1720" i="5"/>
  <c r="R1729" i="5"/>
  <c r="R1739" i="5"/>
  <c r="R1748" i="5"/>
  <c r="R1757" i="5"/>
  <c r="R1766" i="5"/>
  <c r="R1775" i="5"/>
  <c r="R1784" i="5"/>
  <c r="R1793" i="5"/>
  <c r="R1803" i="5"/>
  <c r="R1812" i="5"/>
  <c r="R1821" i="5"/>
  <c r="R1830" i="5"/>
  <c r="R1839" i="5"/>
  <c r="R1848" i="5"/>
  <c r="R1857" i="5"/>
  <c r="R1867" i="5"/>
  <c r="R1876" i="5"/>
  <c r="R1885" i="5"/>
  <c r="R1894" i="5"/>
  <c r="R1903" i="5"/>
  <c r="R1912" i="5"/>
  <c r="R1921" i="5"/>
  <c r="R1931" i="5"/>
  <c r="R1940" i="5"/>
  <c r="R1949" i="5"/>
  <c r="R1958" i="5"/>
  <c r="R1967" i="5"/>
  <c r="R1976" i="5"/>
  <c r="R1985" i="5"/>
  <c r="R1995" i="5"/>
  <c r="R2004" i="5"/>
  <c r="R2013" i="5"/>
  <c r="R2022" i="5"/>
  <c r="R2031" i="5"/>
  <c r="R2040" i="5"/>
  <c r="R2049" i="5"/>
  <c r="R2059" i="5"/>
  <c r="R2068" i="5"/>
  <c r="R2077" i="5"/>
  <c r="R2086" i="5"/>
  <c r="R2095" i="5"/>
  <c r="R2104" i="5"/>
  <c r="R2113" i="5"/>
  <c r="R2123" i="5"/>
  <c r="R2132" i="5"/>
  <c r="R2141" i="5"/>
  <c r="R2150" i="5"/>
  <c r="R2159" i="5"/>
  <c r="R2168" i="5"/>
  <c r="R2177" i="5"/>
  <c r="R2185" i="5"/>
  <c r="R2193" i="5"/>
  <c r="R2201" i="5"/>
  <c r="R2209" i="5"/>
  <c r="R2217" i="5"/>
  <c r="R2225" i="5"/>
  <c r="R2233" i="5"/>
  <c r="R2241" i="5"/>
  <c r="R2249" i="5"/>
  <c r="R2257" i="5"/>
  <c r="R2265" i="5"/>
  <c r="R2273" i="5"/>
  <c r="R2281" i="5"/>
  <c r="R2289" i="5"/>
  <c r="R2297" i="5"/>
  <c r="R2305" i="5"/>
  <c r="R2313" i="5"/>
  <c r="R2321" i="5"/>
  <c r="R2329" i="5"/>
  <c r="R2337" i="5"/>
  <c r="R2345" i="5"/>
  <c r="R2353" i="5"/>
  <c r="R2361" i="5"/>
  <c r="R2369" i="5"/>
  <c r="R2377" i="5"/>
  <c r="R2385" i="5"/>
  <c r="R2393" i="5"/>
  <c r="R2401" i="5"/>
  <c r="R2409" i="5"/>
  <c r="R2417" i="5"/>
  <c r="R2425" i="5"/>
  <c r="R2433" i="5"/>
  <c r="R2441" i="5"/>
  <c r="R2449" i="5"/>
  <c r="R2457" i="5"/>
  <c r="R2465" i="5"/>
  <c r="R2473" i="5"/>
  <c r="R65" i="5"/>
  <c r="R195" i="5"/>
  <c r="R281" i="5"/>
  <c r="R352" i="5"/>
  <c r="R410" i="5"/>
  <c r="R480" i="5"/>
  <c r="R538" i="5"/>
  <c r="R601" i="5"/>
  <c r="R655" i="5"/>
  <c r="R697" i="5"/>
  <c r="R738" i="5"/>
  <c r="R770" i="5"/>
  <c r="R794" i="5"/>
  <c r="R818" i="5"/>
  <c r="R839" i="5"/>
  <c r="R858" i="5"/>
  <c r="R877" i="5"/>
  <c r="R898" i="5"/>
  <c r="R919" i="5"/>
  <c r="R937" i="5"/>
  <c r="R957" i="5"/>
  <c r="R975" i="5"/>
  <c r="R994" i="5"/>
  <c r="R1014" i="5"/>
  <c r="R1030" i="5"/>
  <c r="R1047" i="5"/>
  <c r="R1063" i="5"/>
  <c r="R1080" i="5"/>
  <c r="R1098" i="5"/>
  <c r="R1114" i="5"/>
  <c r="R1131" i="5"/>
  <c r="R1147" i="5"/>
  <c r="R1166" i="5"/>
  <c r="R1184" i="5"/>
  <c r="R1200" i="5"/>
  <c r="R1217" i="5"/>
  <c r="R1233" i="5"/>
  <c r="R1250" i="5"/>
  <c r="R1267" i="5"/>
  <c r="R1281" i="5"/>
  <c r="R1296" i="5"/>
  <c r="R1310" i="5"/>
  <c r="R1325" i="5"/>
  <c r="R1341" i="5"/>
  <c r="R1354" i="5"/>
  <c r="R1369" i="5"/>
  <c r="R1383" i="5"/>
  <c r="R1398" i="5"/>
  <c r="R1414" i="5"/>
  <c r="R1427" i="5"/>
  <c r="R1442" i="5"/>
  <c r="R1456" i="5"/>
  <c r="R1469" i="5"/>
  <c r="R1479" i="5"/>
  <c r="R1489" i="5"/>
  <c r="R1499" i="5"/>
  <c r="R1510" i="5"/>
  <c r="R1520" i="5"/>
  <c r="R1531" i="5"/>
  <c r="R1542" i="5"/>
  <c r="R1552" i="5"/>
  <c r="R1562" i="5"/>
  <c r="R1573" i="5"/>
  <c r="R1583" i="5"/>
  <c r="R1593" i="5"/>
  <c r="R1603" i="5"/>
  <c r="R1612" i="5"/>
  <c r="R1621" i="5"/>
  <c r="R1630" i="5"/>
  <c r="R1639" i="5"/>
  <c r="R1648" i="5"/>
  <c r="R1657" i="5"/>
  <c r="R1667" i="5"/>
  <c r="R1676" i="5"/>
  <c r="R1685" i="5"/>
  <c r="R1694" i="5"/>
  <c r="R1703" i="5"/>
  <c r="R1712" i="5"/>
  <c r="R1721" i="5"/>
  <c r="R1731" i="5"/>
  <c r="R1740" i="5"/>
  <c r="R1749" i="5"/>
  <c r="R1758" i="5"/>
  <c r="R1767" i="5"/>
  <c r="R1776" i="5"/>
  <c r="R1785" i="5"/>
  <c r="R1795" i="5"/>
  <c r="R1804" i="5"/>
  <c r="R1813" i="5"/>
  <c r="R1822" i="5"/>
  <c r="R153" i="5"/>
  <c r="R243" i="5"/>
  <c r="R320" i="5"/>
  <c r="R377" i="5"/>
  <c r="R448" i="5"/>
  <c r="R513" i="5"/>
  <c r="R576" i="5"/>
  <c r="R627" i="5"/>
  <c r="R673" i="5"/>
  <c r="R714" i="5"/>
  <c r="R757" i="5"/>
  <c r="R783" i="5"/>
  <c r="R806" i="5"/>
  <c r="R828" i="5"/>
  <c r="R848" i="5"/>
  <c r="R871" i="5"/>
  <c r="R889" i="5"/>
  <c r="R909" i="5"/>
  <c r="R927" i="5"/>
  <c r="R946" i="5"/>
  <c r="R967" i="5"/>
  <c r="R985" i="5"/>
  <c r="R1003" i="5"/>
  <c r="R1019" i="5"/>
  <c r="R1038" i="5"/>
  <c r="R1056" i="5"/>
  <c r="R1072" i="5"/>
  <c r="R1089" i="5"/>
  <c r="R1105" i="5"/>
  <c r="R1122" i="5"/>
  <c r="R1142" i="5"/>
  <c r="R1158" i="5"/>
  <c r="R1175" i="5"/>
  <c r="R1191" i="5"/>
  <c r="R1208" i="5"/>
  <c r="R1226" i="5"/>
  <c r="R1242" i="5"/>
  <c r="R1259" i="5"/>
  <c r="R1273" i="5"/>
  <c r="R1288" i="5"/>
  <c r="R1304" i="5"/>
  <c r="R1318" i="5"/>
  <c r="R1333" i="5"/>
  <c r="R1346" i="5"/>
  <c r="R1361" i="5"/>
  <c r="R1377" i="5"/>
  <c r="R1391" i="5"/>
  <c r="R1406" i="5"/>
  <c r="R1419" i="5"/>
  <c r="R1434" i="5"/>
  <c r="R1450" i="5"/>
  <c r="R1463" i="5"/>
  <c r="R1473" i="5"/>
  <c r="R1483" i="5"/>
  <c r="R1495" i="5"/>
  <c r="R1505" i="5"/>
  <c r="R1515" i="5"/>
  <c r="R1526" i="5"/>
  <c r="R1536" i="5"/>
  <c r="R1546" i="5"/>
  <c r="R1557" i="5"/>
  <c r="R1568" i="5"/>
  <c r="R1578" i="5"/>
  <c r="R1589" i="5"/>
  <c r="R1598" i="5"/>
  <c r="R1607" i="5"/>
  <c r="R1616" i="5"/>
  <c r="R1625" i="5"/>
  <c r="R1635" i="5"/>
  <c r="R1644" i="5"/>
  <c r="R1653" i="5"/>
  <c r="R1662" i="5"/>
  <c r="R1671" i="5"/>
  <c r="R1680" i="5"/>
  <c r="R1689" i="5"/>
  <c r="R1699" i="5"/>
  <c r="R1708" i="5"/>
  <c r="R1717" i="5"/>
  <c r="R1726" i="5"/>
  <c r="R1735" i="5"/>
  <c r="R1744" i="5"/>
  <c r="R1753" i="5"/>
  <c r="R1763" i="5"/>
  <c r="R1772" i="5"/>
  <c r="R1781" i="5"/>
  <c r="R72" i="5"/>
  <c r="R251" i="5"/>
  <c r="R360" i="5"/>
  <c r="R459" i="5"/>
  <c r="R563" i="5"/>
  <c r="R658" i="5"/>
  <c r="R722" i="5"/>
  <c r="R777" i="5"/>
  <c r="R813" i="5"/>
  <c r="R847" i="5"/>
  <c r="R882" i="5"/>
  <c r="R910" i="5"/>
  <c r="R944" i="5"/>
  <c r="R972" i="5"/>
  <c r="R1002" i="5"/>
  <c r="R1031" i="5"/>
  <c r="R1057" i="5"/>
  <c r="R1083" i="5"/>
  <c r="R1111" i="5"/>
  <c r="R1137" i="5"/>
  <c r="R1168" i="5"/>
  <c r="R1194" i="5"/>
  <c r="R1222" i="5"/>
  <c r="R1248" i="5"/>
  <c r="R1272" i="5"/>
  <c r="R1297" i="5"/>
  <c r="R1319" i="5"/>
  <c r="R1343" i="5"/>
  <c r="R1365" i="5"/>
  <c r="R1389" i="5"/>
  <c r="R1415" i="5"/>
  <c r="R1437" i="5"/>
  <c r="R1461" i="5"/>
  <c r="R1477" i="5"/>
  <c r="R1493" i="5"/>
  <c r="R1511" i="5"/>
  <c r="R1527" i="5"/>
  <c r="R1544" i="5"/>
  <c r="R1560" i="5"/>
  <c r="R1577" i="5"/>
  <c r="R1595" i="5"/>
  <c r="R1608" i="5"/>
  <c r="R1623" i="5"/>
  <c r="R1637" i="5"/>
  <c r="R1652" i="5"/>
  <c r="R1668" i="5"/>
  <c r="R1681" i="5"/>
  <c r="R1696" i="5"/>
  <c r="R1710" i="5"/>
  <c r="R1725" i="5"/>
  <c r="R1741" i="5"/>
  <c r="R1755" i="5"/>
  <c r="R1769" i="5"/>
  <c r="R1783" i="5"/>
  <c r="R1797" i="5"/>
  <c r="R1808" i="5"/>
  <c r="R1820" i="5"/>
  <c r="R1832" i="5"/>
  <c r="R1843" i="5"/>
  <c r="R1853" i="5"/>
  <c r="R1863" i="5"/>
  <c r="R1873" i="5"/>
  <c r="R1884" i="5"/>
  <c r="R1895" i="5"/>
  <c r="R1905" i="5"/>
  <c r="R1916" i="5"/>
  <c r="R1926" i="5"/>
  <c r="R1936" i="5"/>
  <c r="R1947" i="5"/>
  <c r="R1957" i="5"/>
  <c r="R1968" i="5"/>
  <c r="R1979" i="5"/>
  <c r="R1989" i="5"/>
  <c r="R1999" i="5"/>
  <c r="R2009" i="5"/>
  <c r="R2020" i="5"/>
  <c r="R2030" i="5"/>
  <c r="R2041" i="5"/>
  <c r="R2052" i="5"/>
  <c r="R2062" i="5"/>
  <c r="R2072" i="5"/>
  <c r="R2083" i="5"/>
  <c r="R2093" i="5"/>
  <c r="R2103" i="5"/>
  <c r="R2115" i="5"/>
  <c r="R2125" i="5"/>
  <c r="R2135" i="5"/>
  <c r="R2145" i="5"/>
  <c r="R2156" i="5"/>
  <c r="R2166" i="5"/>
  <c r="R2176" i="5"/>
  <c r="R2186" i="5"/>
  <c r="R2195" i="5"/>
  <c r="R2204" i="5"/>
  <c r="R2213" i="5"/>
  <c r="R2222" i="5"/>
  <c r="R2231" i="5"/>
  <c r="R2240" i="5"/>
  <c r="R2250" i="5"/>
  <c r="R2259" i="5"/>
  <c r="R2268" i="5"/>
  <c r="R2277" i="5"/>
  <c r="R2286" i="5"/>
  <c r="R2295" i="5"/>
  <c r="R2304" i="5"/>
  <c r="R2314" i="5"/>
  <c r="R2323" i="5"/>
  <c r="R2332" i="5"/>
  <c r="R2341" i="5"/>
  <c r="R2350" i="5"/>
  <c r="R2359" i="5"/>
  <c r="R2368" i="5"/>
  <c r="R2378" i="5"/>
  <c r="R2387" i="5"/>
  <c r="R2396" i="5"/>
  <c r="R2405" i="5"/>
  <c r="R2414" i="5"/>
  <c r="R2423" i="5"/>
  <c r="R2432" i="5"/>
  <c r="R2442" i="5"/>
  <c r="R2451" i="5"/>
  <c r="R2460" i="5"/>
  <c r="R2469" i="5"/>
  <c r="R2478" i="5"/>
  <c r="R104" i="5"/>
  <c r="R269" i="5"/>
  <c r="R371" i="5"/>
  <c r="R485" i="5"/>
  <c r="R579" i="5"/>
  <c r="R663" i="5"/>
  <c r="R725" i="5"/>
  <c r="R781" i="5"/>
  <c r="R820" i="5"/>
  <c r="R853" i="5"/>
  <c r="R884" i="5"/>
  <c r="R912" i="5"/>
  <c r="R945" i="5"/>
  <c r="R981" i="5"/>
  <c r="R1006" i="5"/>
  <c r="R1034" i="5"/>
  <c r="R1058" i="5"/>
  <c r="R1088" i="5"/>
  <c r="R1115" i="5"/>
  <c r="R1143" i="5"/>
  <c r="R1169" i="5"/>
  <c r="R1195" i="5"/>
  <c r="R1223" i="5"/>
  <c r="R1254" i="5"/>
  <c r="R1277" i="5"/>
  <c r="R1299" i="5"/>
  <c r="R1322" i="5"/>
  <c r="R1345" i="5"/>
  <c r="R1370" i="5"/>
  <c r="R1392" i="5"/>
  <c r="R1416" i="5"/>
  <c r="R1438" i="5"/>
  <c r="R1462" i="5"/>
  <c r="R1480" i="5"/>
  <c r="R1496" i="5"/>
  <c r="R1513" i="5"/>
  <c r="R1528" i="5"/>
  <c r="R1545" i="5"/>
  <c r="R1563" i="5"/>
  <c r="R1579" i="5"/>
  <c r="R1596" i="5"/>
  <c r="R1609" i="5"/>
  <c r="R1624" i="5"/>
  <c r="R1640" i="5"/>
  <c r="R1654" i="5"/>
  <c r="R1669" i="5"/>
  <c r="R1683" i="5"/>
  <c r="R1697" i="5"/>
  <c r="R1713" i="5"/>
  <c r="R1727" i="5"/>
  <c r="R1742" i="5"/>
  <c r="R1756" i="5"/>
  <c r="R1771" i="5"/>
  <c r="R1787" i="5"/>
  <c r="R1798" i="5"/>
  <c r="R1809" i="5"/>
  <c r="R1823" i="5"/>
  <c r="R1833" i="5"/>
  <c r="R1844" i="5"/>
  <c r="R1854" i="5"/>
  <c r="R1864" i="5"/>
  <c r="R1875" i="5"/>
  <c r="R1886" i="5"/>
  <c r="R1896" i="5"/>
  <c r="R1907" i="5"/>
  <c r="R1917" i="5"/>
  <c r="R1927" i="5"/>
  <c r="R1937" i="5"/>
  <c r="R1948" i="5"/>
  <c r="R1959" i="5"/>
  <c r="R1969" i="5"/>
  <c r="R1980" i="5"/>
  <c r="R1990" i="5"/>
  <c r="R2000" i="5"/>
  <c r="R2011" i="5"/>
  <c r="R2021" i="5"/>
  <c r="R2032" i="5"/>
  <c r="R2043" i="5"/>
  <c r="R2053" i="5"/>
  <c r="R2063" i="5"/>
  <c r="R2073" i="5"/>
  <c r="R2084" i="5"/>
  <c r="R2094" i="5"/>
  <c r="R2105" i="5"/>
  <c r="R2116" i="5"/>
  <c r="R2126" i="5"/>
  <c r="R2136" i="5"/>
  <c r="R2147" i="5"/>
  <c r="R2157" i="5"/>
  <c r="R2167" i="5"/>
  <c r="R2178" i="5"/>
  <c r="R2187" i="5"/>
  <c r="R2196" i="5"/>
  <c r="R2205" i="5"/>
  <c r="R2214" i="5"/>
  <c r="R2223" i="5"/>
  <c r="R2232" i="5"/>
  <c r="R2242" i="5"/>
  <c r="R2251" i="5"/>
  <c r="R2260" i="5"/>
  <c r="R2269" i="5"/>
  <c r="R2278" i="5"/>
  <c r="R2287" i="5"/>
  <c r="R2296" i="5"/>
  <c r="R2306" i="5"/>
  <c r="R2315" i="5"/>
  <c r="R2324" i="5"/>
  <c r="R2333" i="5"/>
  <c r="R2342" i="5"/>
  <c r="R2351" i="5"/>
  <c r="R2360" i="5"/>
  <c r="R2370" i="5"/>
  <c r="R2379" i="5"/>
  <c r="R2388" i="5"/>
  <c r="R2397" i="5"/>
  <c r="R2406" i="5"/>
  <c r="R2415" i="5"/>
  <c r="R2424" i="5"/>
  <c r="R2434" i="5"/>
  <c r="R2443" i="5"/>
  <c r="R2452" i="5"/>
  <c r="R2461" i="5"/>
  <c r="R2470" i="5"/>
  <c r="R2479" i="5"/>
  <c r="R113" i="5"/>
  <c r="R293" i="5"/>
  <c r="R395" i="5"/>
  <c r="R498" i="5"/>
  <c r="R595" i="5"/>
  <c r="R672" i="5"/>
  <c r="R741" i="5"/>
  <c r="R785" i="5"/>
  <c r="R823" i="5"/>
  <c r="R854" i="5"/>
  <c r="R885" i="5"/>
  <c r="R920" i="5"/>
  <c r="R949" i="5"/>
  <c r="R982" i="5"/>
  <c r="R1008" i="5"/>
  <c r="R1035" i="5"/>
  <c r="R1066" i="5"/>
  <c r="R1090" i="5"/>
  <c r="R1120" i="5"/>
  <c r="R1144" i="5"/>
  <c r="R1174" i="5"/>
  <c r="R1201" i="5"/>
  <c r="R1227" i="5"/>
  <c r="R1255" i="5"/>
  <c r="R1278" i="5"/>
  <c r="R1301" i="5"/>
  <c r="R1327" i="5"/>
  <c r="R1350" i="5"/>
  <c r="R1373" i="5"/>
  <c r="R1395" i="5"/>
  <c r="R1418" i="5"/>
  <c r="R1443" i="5"/>
  <c r="R1464" i="5"/>
  <c r="R1481" i="5"/>
  <c r="R1497" i="5"/>
  <c r="R1514" i="5"/>
  <c r="R1533" i="5"/>
  <c r="R1547" i="5"/>
  <c r="R1565" i="5"/>
  <c r="R1581" i="5"/>
  <c r="R1597" i="5"/>
  <c r="R1613" i="5"/>
  <c r="R1627" i="5"/>
  <c r="R1641" i="5"/>
  <c r="R1655" i="5"/>
  <c r="R1670" i="5"/>
  <c r="R1686" i="5"/>
  <c r="R1700" i="5"/>
  <c r="R1715" i="5"/>
  <c r="R1728" i="5"/>
  <c r="R1743" i="5"/>
  <c r="R1759" i="5"/>
  <c r="R1773" i="5"/>
  <c r="R1788" i="5"/>
  <c r="R1799" i="5"/>
  <c r="R1811" i="5"/>
  <c r="R1824" i="5"/>
  <c r="R1835" i="5"/>
  <c r="R1845" i="5"/>
  <c r="R1855" i="5"/>
  <c r="R1865" i="5"/>
  <c r="R1877" i="5"/>
  <c r="R1887" i="5"/>
  <c r="R1897" i="5"/>
  <c r="R1908" i="5"/>
  <c r="R1918" i="5"/>
  <c r="R1928" i="5"/>
  <c r="R1939" i="5"/>
  <c r="R1950" i="5"/>
  <c r="R1960" i="5"/>
  <c r="R1971" i="5"/>
  <c r="R1981" i="5"/>
  <c r="R1991" i="5"/>
  <c r="R2001" i="5"/>
  <c r="R2012" i="5"/>
  <c r="R2023" i="5"/>
  <c r="R2033" i="5"/>
  <c r="R2044" i="5"/>
  <c r="R2054" i="5"/>
  <c r="R2064" i="5"/>
  <c r="R2075" i="5"/>
  <c r="R2085" i="5"/>
  <c r="R2096" i="5"/>
  <c r="R2107" i="5"/>
  <c r="R2117" i="5"/>
  <c r="R163" i="5"/>
  <c r="R307" i="5"/>
  <c r="R421" i="5"/>
  <c r="R523" i="5"/>
  <c r="R617" i="5"/>
  <c r="R217" i="5"/>
  <c r="R321" i="5"/>
  <c r="R434" i="5"/>
  <c r="R525" i="5"/>
  <c r="R626" i="5"/>
  <c r="R698" i="5"/>
  <c r="R758" i="5"/>
  <c r="R798" i="5"/>
  <c r="R836" i="5"/>
  <c r="R865" i="5"/>
  <c r="R901" i="5"/>
  <c r="R930" i="5"/>
  <c r="R962" i="5"/>
  <c r="R992" i="5"/>
  <c r="R1018" i="5"/>
  <c r="R1048" i="5"/>
  <c r="R1073" i="5"/>
  <c r="R1102" i="5"/>
  <c r="R1127" i="5"/>
  <c r="R1154" i="5"/>
  <c r="R1185" i="5"/>
  <c r="R1210" i="5"/>
  <c r="R1239" i="5"/>
  <c r="R1263" i="5"/>
  <c r="R1287" i="5"/>
  <c r="R1313" i="5"/>
  <c r="R1334" i="5"/>
  <c r="R1359" i="5"/>
  <c r="R1379" i="5"/>
  <c r="R1405" i="5"/>
  <c r="R1429" i="5"/>
  <c r="R1451" i="5"/>
  <c r="R1471" i="5"/>
  <c r="R1487" i="5"/>
  <c r="R1504" i="5"/>
  <c r="R1522" i="5"/>
  <c r="R1537" i="5"/>
  <c r="R1554" i="5"/>
  <c r="R1570" i="5"/>
  <c r="R1587" i="5"/>
  <c r="R1604" i="5"/>
  <c r="R1617" i="5"/>
  <c r="R1632" i="5"/>
  <c r="R1646" i="5"/>
  <c r="R1661" i="5"/>
  <c r="R1677" i="5"/>
  <c r="R1691" i="5"/>
  <c r="R1705" i="5"/>
  <c r="R1719" i="5"/>
  <c r="R1734" i="5"/>
  <c r="R1750" i="5"/>
  <c r="R1764" i="5"/>
  <c r="R1779" i="5"/>
  <c r="R1791" i="5"/>
  <c r="R1805" i="5"/>
  <c r="R1816" i="5"/>
  <c r="R1828" i="5"/>
  <c r="R1838" i="5"/>
  <c r="R1849" i="5"/>
  <c r="R1860" i="5"/>
  <c r="R1870" i="5"/>
  <c r="R1880" i="5"/>
  <c r="R1891" i="5"/>
  <c r="R1901" i="5"/>
  <c r="R1911" i="5"/>
  <c r="R1923" i="5"/>
  <c r="R1933" i="5"/>
  <c r="R1943" i="5"/>
  <c r="R1953" i="5"/>
  <c r="R1964" i="5"/>
  <c r="R1974" i="5"/>
  <c r="R1984" i="5"/>
  <c r="R1996" i="5"/>
  <c r="R2006" i="5"/>
  <c r="R2016" i="5"/>
  <c r="R2027" i="5"/>
  <c r="R2037" i="5"/>
  <c r="R2047" i="5"/>
  <c r="R2057" i="5"/>
  <c r="R2069" i="5"/>
  <c r="R2079" i="5"/>
  <c r="R2089" i="5"/>
  <c r="R2100" i="5"/>
  <c r="R2110" i="5"/>
  <c r="R2120" i="5"/>
  <c r="R2131" i="5"/>
  <c r="R2142" i="5"/>
  <c r="R2152" i="5"/>
  <c r="R2163" i="5"/>
  <c r="R2173" i="5"/>
  <c r="R2182" i="5"/>
  <c r="R2191" i="5"/>
  <c r="R2200" i="5"/>
  <c r="R2210" i="5"/>
  <c r="R2219" i="5"/>
  <c r="R2228" i="5"/>
  <c r="R2237" i="5"/>
  <c r="R2246" i="5"/>
  <c r="R2255" i="5"/>
  <c r="R2264" i="5"/>
  <c r="R2274" i="5"/>
  <c r="R2283" i="5"/>
  <c r="R2292" i="5"/>
  <c r="R2301" i="5"/>
  <c r="R2310" i="5"/>
  <c r="R2319" i="5"/>
  <c r="R2328" i="5"/>
  <c r="R2338" i="5"/>
  <c r="R2347" i="5"/>
  <c r="R2356" i="5"/>
  <c r="R2365" i="5"/>
  <c r="R2374" i="5"/>
  <c r="R2383" i="5"/>
  <c r="R2392" i="5"/>
  <c r="R2402" i="5"/>
  <c r="R2411" i="5"/>
  <c r="R2420" i="5"/>
  <c r="R2429" i="5"/>
  <c r="R2438" i="5"/>
  <c r="R2447" i="5"/>
  <c r="R2456" i="5"/>
  <c r="R2466" i="5"/>
  <c r="R2475" i="5"/>
  <c r="R2462" i="5"/>
  <c r="R2418" i="5"/>
  <c r="R2389" i="5"/>
  <c r="R2358" i="5"/>
  <c r="R2344" i="5"/>
  <c r="R2300" i="5"/>
  <c r="R2271" i="5"/>
  <c r="R2256" i="5"/>
  <c r="R2227" i="5"/>
  <c r="R2198" i="5"/>
  <c r="R2183" i="5"/>
  <c r="R2151" i="5"/>
  <c r="R2118" i="5"/>
  <c r="R2097" i="5"/>
  <c r="R2076" i="5"/>
  <c r="R2055" i="5"/>
  <c r="R2014" i="5"/>
  <c r="R1992" i="5"/>
  <c r="R1972" i="5"/>
  <c r="R1929" i="5"/>
  <c r="R1909" i="5"/>
  <c r="R1888" i="5"/>
  <c r="R1868" i="5"/>
  <c r="R1825" i="5"/>
  <c r="R1800" i="5"/>
  <c r="R1774" i="5"/>
  <c r="R1716" i="5"/>
  <c r="R1687" i="5"/>
  <c r="R1659" i="5"/>
  <c r="R1599" i="5"/>
  <c r="R1566" i="5"/>
  <c r="R1501" i="5"/>
  <c r="R1423" i="5"/>
  <c r="R2474" i="5"/>
  <c r="R2459" i="5"/>
  <c r="R2445" i="5"/>
  <c r="R2430" i="5"/>
  <c r="R2416" i="5"/>
  <c r="R2400" i="5"/>
  <c r="R2386" i="5"/>
  <c r="R2372" i="5"/>
  <c r="R2357" i="5"/>
  <c r="R2343" i="5"/>
  <c r="R2327" i="5"/>
  <c r="R2312" i="5"/>
  <c r="R2299" i="5"/>
  <c r="R2284" i="5"/>
  <c r="R2270" i="5"/>
  <c r="R2254" i="5"/>
  <c r="R2239" i="5"/>
  <c r="R2226" i="5"/>
  <c r="R2211" i="5"/>
  <c r="R2197" i="5"/>
  <c r="R2181" i="5"/>
  <c r="R2165" i="5"/>
  <c r="R2149" i="5"/>
  <c r="R2133" i="5"/>
  <c r="R2112" i="5"/>
  <c r="R2092" i="5"/>
  <c r="R2071" i="5"/>
  <c r="R2051" i="5"/>
  <c r="R2029" i="5"/>
  <c r="R2008" i="5"/>
  <c r="R1988" i="5"/>
  <c r="R1966" i="5"/>
  <c r="R1945" i="5"/>
  <c r="R1925" i="5"/>
  <c r="R1904" i="5"/>
  <c r="R1883" i="5"/>
  <c r="R1862" i="5"/>
  <c r="R1841" i="5"/>
  <c r="R1819" i="5"/>
  <c r="R1796" i="5"/>
  <c r="R1768" i="5"/>
  <c r="R1737" i="5"/>
  <c r="R1709" i="5"/>
  <c r="R1679" i="5"/>
  <c r="R1651" i="5"/>
  <c r="R1622" i="5"/>
  <c r="R1591" i="5"/>
  <c r="R1559" i="5"/>
  <c r="R1525" i="5"/>
  <c r="R1491" i="5"/>
  <c r="R1459" i="5"/>
  <c r="R1409" i="5"/>
  <c r="R1363" i="5"/>
  <c r="R1315" i="5"/>
  <c r="R1270" i="5"/>
  <c r="R1218" i="5"/>
  <c r="R1162" i="5"/>
  <c r="R1110" i="5"/>
  <c r="R1051" i="5"/>
  <c r="R999" i="5"/>
  <c r="R938" i="5"/>
  <c r="R873" i="5"/>
  <c r="R807" i="5"/>
  <c r="R713" i="5"/>
  <c r="R555" i="5"/>
  <c r="R235" i="5"/>
  <c r="R2476" i="5"/>
  <c r="R2431" i="5"/>
  <c r="R2403" i="5"/>
  <c r="R2373" i="5"/>
  <c r="R2330" i="5"/>
  <c r="R2285" i="5"/>
  <c r="R2243" i="5"/>
  <c r="R2472" i="5"/>
  <c r="R2458" i="5"/>
  <c r="R2444" i="5"/>
  <c r="R2428" i="5"/>
  <c r="R2413" i="5"/>
  <c r="R2399" i="5"/>
  <c r="R2384" i="5"/>
  <c r="R2371" i="5"/>
  <c r="R2355" i="5"/>
  <c r="R2340" i="5"/>
  <c r="R2326" i="5"/>
  <c r="R2311" i="5"/>
  <c r="R2298" i="5"/>
  <c r="R2282" i="5"/>
  <c r="R2267" i="5"/>
  <c r="R2253" i="5"/>
  <c r="R2238" i="5"/>
  <c r="R2224" i="5"/>
  <c r="R2208" i="5"/>
  <c r="R2194" i="5"/>
  <c r="R2180" i="5"/>
  <c r="R2164" i="5"/>
  <c r="R2148" i="5"/>
  <c r="R2129" i="5"/>
  <c r="R2111" i="5"/>
  <c r="R2091" i="5"/>
  <c r="R2070" i="5"/>
  <c r="R2048" i="5"/>
  <c r="R2028" i="5"/>
  <c r="R2007" i="5"/>
  <c r="R1987" i="5"/>
  <c r="R1965" i="5"/>
  <c r="R1944" i="5"/>
  <c r="R1924" i="5"/>
  <c r="R1902" i="5"/>
  <c r="R1881" i="5"/>
  <c r="R1861" i="5"/>
  <c r="R1840" i="5"/>
  <c r="R1817" i="5"/>
  <c r="R1792" i="5"/>
  <c r="R1765" i="5"/>
  <c r="R1736" i="5"/>
  <c r="R1707" i="5"/>
  <c r="R1678" i="5"/>
  <c r="R1649" i="5"/>
  <c r="R1619" i="5"/>
  <c r="R1590" i="5"/>
  <c r="R1555" i="5"/>
  <c r="R1523" i="5"/>
  <c r="R1490" i="5"/>
  <c r="R1453" i="5"/>
  <c r="R1407" i="5"/>
  <c r="R1360" i="5"/>
  <c r="R1314" i="5"/>
  <c r="R1269" i="5"/>
  <c r="R1211" i="5"/>
  <c r="R1159" i="5"/>
  <c r="R1104" i="5"/>
  <c r="R1050" i="5"/>
  <c r="R998" i="5"/>
  <c r="R932" i="5"/>
  <c r="R872" i="5"/>
  <c r="R805" i="5"/>
  <c r="R709" i="5"/>
  <c r="R499" i="5"/>
  <c r="R219" i="5"/>
  <c r="R2471" i="5"/>
  <c r="R2455" i="5"/>
  <c r="R2440" i="5"/>
  <c r="R2427" i="5"/>
  <c r="R2412" i="5"/>
  <c r="R2398" i="5"/>
  <c r="R2382" i="5"/>
  <c r="R2367" i="5"/>
  <c r="R2354" i="5"/>
  <c r="R2339" i="5"/>
  <c r="R2325" i="5"/>
  <c r="R2309" i="5"/>
  <c r="R2294" i="5"/>
  <c r="R2280" i="5"/>
  <c r="R2266" i="5"/>
  <c r="R2252" i="5"/>
  <c r="R2236" i="5"/>
  <c r="R2221" i="5"/>
  <c r="R2207" i="5"/>
  <c r="R2192" i="5"/>
  <c r="R2179" i="5"/>
  <c r="R2161" i="5"/>
  <c r="R2144" i="5"/>
  <c r="R2128" i="5"/>
  <c r="R2109" i="5"/>
  <c r="R2088" i="5"/>
  <c r="R2067" i="5"/>
  <c r="R2046" i="5"/>
  <c r="R2025" i="5"/>
  <c r="R2005" i="5"/>
  <c r="R1983" i="5"/>
  <c r="R1963" i="5"/>
  <c r="R1942" i="5"/>
  <c r="R1920" i="5"/>
  <c r="R1900" i="5"/>
  <c r="R1879" i="5"/>
  <c r="R1859" i="5"/>
  <c r="R1837" i="5"/>
  <c r="R1815" i="5"/>
  <c r="R1790" i="5"/>
  <c r="R1761" i="5"/>
  <c r="R1733" i="5"/>
  <c r="R1704" i="5"/>
  <c r="R1673" i="5"/>
  <c r="R1645" i="5"/>
  <c r="R1615" i="5"/>
  <c r="R1586" i="5"/>
  <c r="R1553" i="5"/>
  <c r="R1518" i="5"/>
  <c r="R1486" i="5"/>
  <c r="R1447" i="5"/>
  <c r="R1401" i="5"/>
  <c r="R1355" i="5"/>
  <c r="R1306" i="5"/>
  <c r="R1261" i="5"/>
  <c r="R1207" i="5"/>
  <c r="R1153" i="5"/>
  <c r="R1099" i="5"/>
  <c r="R1041" i="5"/>
  <c r="R986" i="5"/>
  <c r="R926" i="5"/>
  <c r="R864" i="5"/>
  <c r="R797" i="5"/>
  <c r="R689" i="5"/>
  <c r="R453" i="5"/>
  <c r="R155" i="5"/>
  <c r="R361" i="5"/>
  <c r="R347" i="5"/>
  <c r="R336" i="5"/>
  <c r="R322" i="5"/>
  <c r="R309" i="5"/>
  <c r="R297" i="5"/>
  <c r="R283" i="5"/>
  <c r="R272" i="5"/>
  <c r="R257" i="5"/>
  <c r="R241" i="5"/>
  <c r="R224" i="5"/>
  <c r="R201" i="5"/>
  <c r="R179" i="5"/>
  <c r="R160" i="5"/>
  <c r="R137" i="5"/>
  <c r="R105" i="5"/>
  <c r="R73" i="5"/>
  <c r="R41" i="5"/>
  <c r="R567" i="5"/>
  <c r="R559" i="5"/>
  <c r="R551" i="5"/>
  <c r="R543" i="5"/>
  <c r="R535" i="5"/>
  <c r="R527" i="5"/>
  <c r="R519" i="5"/>
  <c r="R511" i="5"/>
  <c r="R503" i="5"/>
  <c r="R495" i="5"/>
  <c r="R487" i="5"/>
  <c r="R479" i="5"/>
  <c r="R471" i="5"/>
  <c r="R463" i="5"/>
  <c r="R455" i="5"/>
  <c r="R447" i="5"/>
  <c r="R439" i="5"/>
  <c r="R431" i="5"/>
  <c r="R423" i="5"/>
  <c r="R415" i="5"/>
  <c r="R407" i="5"/>
  <c r="R399" i="5"/>
  <c r="R391" i="5"/>
  <c r="R383" i="5"/>
  <c r="R375" i="5"/>
  <c r="R367" i="5"/>
  <c r="R359" i="5"/>
  <c r="R351" i="5"/>
  <c r="R343" i="5"/>
  <c r="R335" i="5"/>
  <c r="R327" i="5"/>
  <c r="R319" i="5"/>
  <c r="R311" i="5"/>
  <c r="R303" i="5"/>
  <c r="R295" i="5"/>
  <c r="R287" i="5"/>
  <c r="R279" i="5"/>
  <c r="R271" i="5"/>
  <c r="R263" i="5"/>
  <c r="R255" i="5"/>
  <c r="R247" i="5"/>
  <c r="R239" i="5"/>
  <c r="R231" i="5"/>
  <c r="R223" i="5"/>
  <c r="R215" i="5"/>
  <c r="R207" i="5"/>
  <c r="R199" i="5"/>
  <c r="R191" i="5"/>
  <c r="R183" i="5"/>
  <c r="R175" i="5"/>
  <c r="R167" i="5"/>
  <c r="R159" i="5"/>
  <c r="R151" i="5"/>
  <c r="R143" i="5"/>
  <c r="R135" i="5"/>
  <c r="R127" i="5"/>
  <c r="R119" i="5"/>
  <c r="R111" i="5"/>
  <c r="R103" i="5"/>
  <c r="R95" i="5"/>
  <c r="R87" i="5"/>
  <c r="R79" i="5"/>
  <c r="R71" i="5"/>
  <c r="R63" i="5"/>
  <c r="R55" i="5"/>
  <c r="R47" i="5"/>
  <c r="R39" i="5"/>
  <c r="R31" i="5"/>
  <c r="R23" i="5"/>
  <c r="R15" i="5"/>
  <c r="R7" i="5"/>
  <c r="R614" i="5"/>
  <c r="R606" i="5"/>
  <c r="R598" i="5"/>
  <c r="R590" i="5"/>
  <c r="R582" i="5"/>
  <c r="R574" i="5"/>
  <c r="R566" i="5"/>
  <c r="R558" i="5"/>
  <c r="R550" i="5"/>
  <c r="R542" i="5"/>
  <c r="R534" i="5"/>
  <c r="R526" i="5"/>
  <c r="R518" i="5"/>
  <c r="R510" i="5"/>
  <c r="R502" i="5"/>
  <c r="R494" i="5"/>
  <c r="R486" i="5"/>
  <c r="R478" i="5"/>
  <c r="R470" i="5"/>
  <c r="R462" i="5"/>
  <c r="R454" i="5"/>
  <c r="R446" i="5"/>
  <c r="R438" i="5"/>
  <c r="R430" i="5"/>
  <c r="R422" i="5"/>
  <c r="R414" i="5"/>
  <c r="R406" i="5"/>
  <c r="R398" i="5"/>
  <c r="R390" i="5"/>
  <c r="R382" i="5"/>
  <c r="R374" i="5"/>
  <c r="R366" i="5"/>
  <c r="R358" i="5"/>
  <c r="R350" i="5"/>
  <c r="R342" i="5"/>
  <c r="R334" i="5"/>
  <c r="R326" i="5"/>
  <c r="R318" i="5"/>
  <c r="R310" i="5"/>
  <c r="R302" i="5"/>
  <c r="R294" i="5"/>
  <c r="R286" i="5"/>
  <c r="R278" i="5"/>
  <c r="R270" i="5"/>
  <c r="R262" i="5"/>
  <c r="R254" i="5"/>
  <c r="R246" i="5"/>
  <c r="R238" i="5"/>
  <c r="R230" i="5"/>
  <c r="R222" i="5"/>
  <c r="R214" i="5"/>
  <c r="R206" i="5"/>
  <c r="R198" i="5"/>
  <c r="R190" i="5"/>
  <c r="R182" i="5"/>
  <c r="R174" i="5"/>
  <c r="R166" i="5"/>
  <c r="R158" i="5"/>
  <c r="R150" i="5"/>
  <c r="R142" i="5"/>
  <c r="R134" i="5"/>
  <c r="R126" i="5"/>
  <c r="R118" i="5"/>
  <c r="R110" i="5"/>
  <c r="R102" i="5"/>
  <c r="R94" i="5"/>
  <c r="R86" i="5"/>
  <c r="R78" i="5"/>
  <c r="R70" i="5"/>
  <c r="R62" i="5"/>
  <c r="R54" i="5"/>
  <c r="R46" i="5"/>
  <c r="R38" i="5"/>
  <c r="R30" i="5"/>
  <c r="R22" i="5"/>
  <c r="R14" i="5"/>
  <c r="R6" i="5"/>
  <c r="R261" i="5"/>
  <c r="R253" i="5"/>
  <c r="R245" i="5"/>
  <c r="R237" i="5"/>
  <c r="R229" i="5"/>
  <c r="R221" i="5"/>
  <c r="R213" i="5"/>
  <c r="R205" i="5"/>
  <c r="R197" i="5"/>
  <c r="R189" i="5"/>
  <c r="R181" i="5"/>
  <c r="R173" i="5"/>
  <c r="R165" i="5"/>
  <c r="R157" i="5"/>
  <c r="R149" i="5"/>
  <c r="R141" i="5"/>
  <c r="R133" i="5"/>
  <c r="R125" i="5"/>
  <c r="R117" i="5"/>
  <c r="R109" i="5"/>
  <c r="R101" i="5"/>
  <c r="R93" i="5"/>
  <c r="R85" i="5"/>
  <c r="R77" i="5"/>
  <c r="R69" i="5"/>
  <c r="R61" i="5"/>
  <c r="R53" i="5"/>
  <c r="R45" i="5"/>
  <c r="R37" i="5"/>
  <c r="R29" i="5"/>
  <c r="R21" i="5"/>
  <c r="R13" i="5"/>
  <c r="R5" i="5"/>
  <c r="R676" i="5"/>
  <c r="R668" i="5"/>
  <c r="R660" i="5"/>
  <c r="R652" i="5"/>
  <c r="R644" i="5"/>
  <c r="R636" i="5"/>
  <c r="R628" i="5"/>
  <c r="R620" i="5"/>
  <c r="R612" i="5"/>
  <c r="R604" i="5"/>
  <c r="R596" i="5"/>
  <c r="R588" i="5"/>
  <c r="R580" i="5"/>
  <c r="R572" i="5"/>
  <c r="R564" i="5"/>
  <c r="R556" i="5"/>
  <c r="R548" i="5"/>
  <c r="R540" i="5"/>
  <c r="R532" i="5"/>
  <c r="R524" i="5"/>
  <c r="R516" i="5"/>
  <c r="R508" i="5"/>
  <c r="R500" i="5"/>
  <c r="R492" i="5"/>
  <c r="R484" i="5"/>
  <c r="R476" i="5"/>
  <c r="R468" i="5"/>
  <c r="R460" i="5"/>
  <c r="R452" i="5"/>
  <c r="R444" i="5"/>
  <c r="R436" i="5"/>
  <c r="R428" i="5"/>
  <c r="R420" i="5"/>
  <c r="R412" i="5"/>
  <c r="R404" i="5"/>
  <c r="R396" i="5"/>
  <c r="R388" i="5"/>
  <c r="R380" i="5"/>
  <c r="R372" i="5"/>
  <c r="R364" i="5"/>
  <c r="R356" i="5"/>
  <c r="R348" i="5"/>
  <c r="R340" i="5"/>
  <c r="R332" i="5"/>
  <c r="R324" i="5"/>
  <c r="R316" i="5"/>
  <c r="R308" i="5"/>
  <c r="R300" i="5"/>
  <c r="R292" i="5"/>
  <c r="R284" i="5"/>
  <c r="R276" i="5"/>
  <c r="R268" i="5"/>
  <c r="R260" i="5"/>
  <c r="R252" i="5"/>
  <c r="R244" i="5"/>
  <c r="R236" i="5"/>
  <c r="R228" i="5"/>
  <c r="R220" i="5"/>
  <c r="R212" i="5"/>
  <c r="R204" i="5"/>
  <c r="R196" i="5"/>
  <c r="R188" i="5"/>
  <c r="R180" i="5"/>
  <c r="R172" i="5"/>
  <c r="R164" i="5"/>
  <c r="R156" i="5"/>
  <c r="R148" i="5"/>
  <c r="R140" i="5"/>
  <c r="R132" i="5"/>
  <c r="R124" i="5"/>
  <c r="R116" i="5"/>
  <c r="R108" i="5"/>
  <c r="R100" i="5"/>
  <c r="R92" i="5"/>
  <c r="R84" i="5"/>
  <c r="R76" i="5"/>
  <c r="R68" i="5"/>
  <c r="R60" i="5"/>
  <c r="R52" i="5"/>
  <c r="R44" i="5"/>
  <c r="R36" i="5"/>
  <c r="R28" i="5"/>
  <c r="R20" i="5"/>
  <c r="R12" i="5"/>
  <c r="R4" i="5"/>
  <c r="R131" i="5"/>
  <c r="R123" i="5"/>
  <c r="R115" i="5"/>
  <c r="R107" i="5"/>
  <c r="R99" i="5"/>
  <c r="R91" i="5"/>
  <c r="R83" i="5"/>
  <c r="R75" i="5"/>
  <c r="R67" i="5"/>
  <c r="R59" i="5"/>
  <c r="R51" i="5"/>
  <c r="R43" i="5"/>
  <c r="R35" i="5"/>
  <c r="R27" i="5"/>
  <c r="R19" i="5"/>
  <c r="R11" i="5"/>
  <c r="R3" i="5"/>
  <c r="R226" i="5"/>
  <c r="R218" i="5"/>
  <c r="R210" i="5"/>
  <c r="R202" i="5"/>
  <c r="R194" i="5"/>
  <c r="R186" i="5"/>
  <c r="R178" i="5"/>
  <c r="R170" i="5"/>
  <c r="R162" i="5"/>
  <c r="R154" i="5"/>
  <c r="R146" i="5"/>
  <c r="R138" i="5"/>
  <c r="R130" i="5"/>
  <c r="R122" i="5"/>
  <c r="R114" i="5"/>
  <c r="R106" i="5"/>
  <c r="R98" i="5"/>
  <c r="R90" i="5"/>
  <c r="R82" i="5"/>
  <c r="R74" i="5"/>
  <c r="R66" i="5"/>
  <c r="R58" i="5"/>
  <c r="R50" i="5"/>
  <c r="R42" i="5"/>
  <c r="R34" i="5"/>
  <c r="R26" i="5"/>
  <c r="R18" i="5"/>
  <c r="R10" i="5"/>
</calcChain>
</file>

<file path=xl/sharedStrings.xml><?xml version="1.0" encoding="utf-8"?>
<sst xmlns="http://schemas.openxmlformats.org/spreadsheetml/2006/main" count="29853" uniqueCount="6571">
  <si>
    <t>Apricot, canned in light syrup, drained, processed in FR | Ambient (average) | Steel | No preparation | at consumer/FR [Ciqual code: 13712]</t>
  </si>
  <si>
    <t>Apricot, canned in light syrup, not drained, processed in FR | Ambient (average) | Steel | No preparation | at consumer/FR [Ciqual code: 13713]</t>
  </si>
  <si>
    <t>Apricot, in syrup, canned, drained, processed in FR | Ambient (average) | Steel | No preparation | at consumer/FR [Ciqual code: 13714]</t>
  </si>
  <si>
    <t>Apricot, in syrup, canned, not drained, processed in FR | Ambient (average) | Steel | No preparation | at consumer/FR [Ciqual code: 13715]</t>
  </si>
  <si>
    <t>Apricot, pitted, raw, processed in FR | Ambient (average) | LDPE | No preparation | at consumer/FR [Ciqual code: 13000]</t>
  </si>
  <si>
    <t>Apricot, pitted, dried, processed in FR | Ambient (average) | LDPE | No preparation | at consumer/FR [Ciqual code: 13001]</t>
  </si>
  <si>
    <t>Caribbean-style fish fritters, fish acras, processed in FR | Chilled | PS | Oven | at consumer/FR [Ciqual code: 25433]</t>
  </si>
  <si>
    <t>Seaweed, agar, raw, processed in FR | Ambient (long) | LDPE | No preparation | at consumer/FR [Ciqual code: 11084]</t>
  </si>
  <si>
    <t>Lamb, neck, braised or boiled, processed in FR | Chilled | PS | Oven | at consumer/FR [Ciqual code: 21508]</t>
  </si>
  <si>
    <t>Lamb, neck, raw, processed in FR | Chilled | PS | No preparation | at consumer/FR [Ciqual code: 21514]</t>
  </si>
  <si>
    <t>Lamb, chop fillet, raw, processed in FR | Chilled | PS | No preparation | at consumer/FR [Ciqual code: 21516]</t>
  </si>
  <si>
    <t>Lamb, chop fillet, grilled/pan-fried, processed in FR | Chilled | PS | Pan frying | at consumer/FR [Ciqual code: 21509]</t>
  </si>
  <si>
    <t>Lamb, rib chop, raw, processed in FR | Chilled | PS | No preparation | at consumer/FR [Ciqual code: 21517]</t>
  </si>
  <si>
    <t>Lamb, rib chop, grilled/pan-fried, processed in FR | Chilled | PS | Pan frying | at consumer/FR [Ciqual code: 21512]</t>
  </si>
  <si>
    <t>Lamb, cutlet, raw, processed in FR | Chilled | PS | No preparation | at consumer/FR [Ciqual code: 21500]</t>
  </si>
  <si>
    <t>Lamb cutlet, grilled, processed in FR | Chilled | PS | Pan frying | at consumer/FR [Ciqual code: 21501]</t>
  </si>
  <si>
    <t>Lamb, shoulder, raw, processed in FR | Chilled | PS | No preparation | at consumer/FR [Ciqual code: 21504]</t>
  </si>
  <si>
    <t>Lamb, shoulder, lean, raw, processed in FR | Chilled | PS | No preparation | at consumer/FR [Ciqual code: 21505]</t>
  </si>
  <si>
    <t>Lamb, shoulder, lean, roasted/baked, processed in FR | Chilled | PS | Oven | at consumer/FR [Ciqual code: 21507]</t>
  </si>
  <si>
    <t>Lamb, shoulder, roasted/baked, processed in FR | Chilled | PS | Oven | at consumer/FR [Ciqual code: 21506]</t>
  </si>
  <si>
    <t>Lamb, leg, braised, processed in FR | Chilled | PS | Oven | at consumer/FR [Ciqual code: 21519]</t>
  </si>
  <si>
    <t>Lamb, leg, raw, processed in FR | Chilled | PS | No preparation | at consumer/FR [Ciqual code: 21502]</t>
  </si>
  <si>
    <t>Lamb, leg, grilled/pan-fried, processed in FR | Chilled | PS | Pan frying | at consumer/FR [Ciqual code: 21518]</t>
  </si>
  <si>
    <t>Lamb, leg, roasted/baked, processed in FR | Chilled | PS | Oven | at consumer/FR [Ciqual code: 21503]</t>
  </si>
  <si>
    <t>Lamb, saddle, raw, processed in FR | Chilled | PS | No preparation | at consumer/FR [Ciqual code: 21515]</t>
  </si>
  <si>
    <t>Lamb, saddle, grilled/pan-fried, processed in FR | Chilled | PS | Pan frying | at consumer/FR [Ciqual code: 21520]</t>
  </si>
  <si>
    <t>Lamb, saddle, lean, roasted/baked, processed in FR | Chilled | PS | Oven | at consumer/FR [Ciqual code: 21513]</t>
  </si>
  <si>
    <t>Garlic, powder, dried, processed in FR | Ambient (long) | Glass | No preparation | at consumer/FR [Ciqual code: 11023]</t>
  </si>
  <si>
    <t>Garlic, fresh, processed in FR | Ambient (long) | No packaging | No preparation | at consumer/FR [Ciqual code: 11000]</t>
  </si>
  <si>
    <t>Pure alcohol, processed in FR | Ambient (average) | Glass | Chilled at consumer | at consumer/FR [Ciqual code: 1014]</t>
  </si>
  <si>
    <t>Mashed potatoes w fresh tome cheese, processed in FR | Chilled | PP | Microwave | at consumer/FR [Ciqual code: 4041]</t>
  </si>
  <si>
    <t>Almond, (with peel), processed in FR | Ambient (long) | LDPE | No preparation | at consumer/FR [Ciqual code: 15000]</t>
  </si>
  <si>
    <t>Almond, grilled, salted, processed in FR | Ambient (long) | LDPE | No preparation | at consumer/FR [Ciqual code: 15042]</t>
  </si>
  <si>
    <t>Almond, peeled, unpeeled or blanched, processed in FR | Ambient (long) | LDPE | No preparation | at consumer/FR [Ciqual code: 15041]</t>
  </si>
  <si>
    <t>Amaranth, raw, processed in FR | Ambient (long) | LDPE | No preparation | at consumer/FR [Ciqual code: 9345]</t>
  </si>
  <si>
    <t>Maize/corn starch, processed in FR | Ambient (average) | Cardboard | No preparation | at consumer/FR [Ciqual code: 9510]</t>
  </si>
  <si>
    <t>Pineapple, in pineapple juice and syrup, canned, drained, processed in FR | Ambient (average) | Steel | No preparation | at consumer/FR [Ciqual code: 13716]</t>
  </si>
  <si>
    <t>Pineapple, in pineapple juice and syrup, canned, not drained, processed in FR | Ambient (average) | Steel | No preparation | at consumer/FR [Ciqual code: 13717]</t>
  </si>
  <si>
    <t>Pineapple, in light syrup, canned, drained, processed in FR | Ambient (average) | Steel | No preparation | at consumer/FR [Ciqual code: 13718]</t>
  </si>
  <si>
    <t>Pineapple, in light syrup, canned, not drained, processed in FR | Ambient (average) | Steel | No preparation | at consumer/FR [Ciqual code: 13719]</t>
  </si>
  <si>
    <t>Pineapple, pulp, raw, processed in FR | Ambient (average) | No packaging | No preparation | at consumer/FR [Ciqual code: 13002]</t>
  </si>
  <si>
    <t>Anchovy, in salt (semi-preserved), processed in FR | Chilled | PS | No preparation | at consumer/FR [Ciqual code: 26177]</t>
  </si>
  <si>
    <t>Common anchovy, raw, processed in FR | Chilled | PS | No preparation | at consumer/FR [Ciqual code: 26079]</t>
  </si>
  <si>
    <t>Common anchovy, marinated, processed in FR | Chilled | PS | No preparation | at consumer/FR [Ciqual code: 26187]</t>
  </si>
  <si>
    <t>Anchovy, fillets, in oil, semi-preserved, drained, processed in FR | Chilled | PS | No preparation | at consumer/FR [Ciqual code: 26000]</t>
  </si>
  <si>
    <t>Anchovy, fillets, rolled with capers, semi-preserved, drained, processed in FR | Chilled | PS | No preparation | at consumer/FR [Ciqual code: 25999]</t>
  </si>
  <si>
    <t>Chitterling sausage, processed in FR | Chilled | PS | Oven | at consumer/FR [Ciqual code: 8500]</t>
  </si>
  <si>
    <t>Chitterling sausage from Gu√©m√©n√©, processed in FR | Chilled | PS | Oven | at consumer/FR [Ciqual code: 8501]</t>
  </si>
  <si>
    <t>Chitterling sausage from Vire, processed in FR | Chilled | PS | Oven | at consumer/FR [Ciqual code: 8512]</t>
  </si>
  <si>
    <t>Chitterling sausage, pan-reheated, processed in FR | Chilled | PS | Oven | at consumer/FR [Ciqual code: 8504]</t>
  </si>
  <si>
    <t>Chitterling sausage from Troyes, raw, processed in FR | Chilled | PS | No preparation | at consumer/FR [Ciqual code: 8552]</t>
  </si>
  <si>
    <t>Chitterling sausage, raw, processed in FR | Chilled | PS | No preparation | at consumer/FR [Ciqual code: 8550]</t>
  </si>
  <si>
    <t>Chitterling sausage, saut√©ed/pan-fried, processed in FR | Chilled | PS | Oven | at consumer/FR [Ciqual code: 8551]</t>
  </si>
  <si>
    <t>Dill, fresh, processed in FR | Ambient (long) | LDPE | No preparation | at consumer/FR [Ciqual code: 11093]</t>
  </si>
  <si>
    <t>Sea lettuce (Enteromorpha sp.), dried or dehydrated, processed in FR | Ambient (long) | LDPE | No preparation | at consumer/FR [Ciqual code: 20995]</t>
  </si>
  <si>
    <t>Wine-based aperitif, processed in FR | Ambient (average) | Glass | Chilled at consumer | at consumer/FR [Ciqual code: 1007]</t>
  </si>
  <si>
    <t>Peanut, boiled/cooked in water, w salt, processed in FR | Ambient (long) | LDPE | Microwave | at consumer/FR [Ciqual code: 20581]</t>
  </si>
  <si>
    <t>Artichoke, canned, drained, processed in FR | Ambient (average) | Steel | No preparation | at consumer/FR [Ciqual code: 20067]</t>
  </si>
  <si>
    <t>Artichoke, heart, canned, drained, processed in FR | Ambient (average) | Steel | No preparation | at consumer/FR [Ciqual code: 20155]</t>
  </si>
  <si>
    <t>Artichoke, globe, raw, processed in FR | Ambient (average) | No packaging | No preparation | at consumer/FR [Ciqual code: 20052]</t>
  </si>
  <si>
    <t>Artichoke, globe, cooked, processed in FR | Chilled | PP | Boiling | at consumer/FR [Ciqual code: 20000]</t>
  </si>
  <si>
    <t>Artichoke base, canned, drained, processed in FR | Ambient (average) | Steel | No preparation | at consumer/FR [Ciqual code: 20156]</t>
  </si>
  <si>
    <t>Artichoke base, frozen, raw, processed in FR | Frozen | LDPE | No preparation | at consumer/FR [Ciqual code: 20232]</t>
  </si>
  <si>
    <t>North Atlantic rockweed (Ascophyllum nodosum), dried or dehydrated, processed in FR | Ambient (long) | LDPE | No preparation | at consumer/FR [Ciqual code: 20998]</t>
  </si>
  <si>
    <t>Asiago cheese, from cow's milk, processed in FR | Chilled | LDPE | No preparation | at consumer/FR [Ciqual code: 12761]</t>
  </si>
  <si>
    <t>Asparagus, canned, drained, processed in FR | Ambient (average) | Steel | No preparation | at consumer/FR [Ciqual code: 20076]</t>
  </si>
  <si>
    <t>Asparagus, white or purple, peeled, raw, processed in FR | Ambient (average) | No packaging | No preparation | at consumer/FR [Ciqual code: 20282]</t>
  </si>
  <si>
    <t>Asparagus, boiled/cooked in water, processed in FR | Chilled | PP | Boiling | at consumer/FR [Ciqual code: 20001]</t>
  </si>
  <si>
    <t>Asparagus, peeled, raw, processed in FR | Ambient (average) | No packaging | No preparation | at consumer/FR [Ciqual code: 20073]</t>
  </si>
  <si>
    <t>Asparagus, green, raw, processed in FR | Ambient (average) | No packaging | No preparation | at consumer/FR [Ciqual code: 20279]</t>
  </si>
  <si>
    <t>Eggplant, raw, processed in FR | Ambient (average) | No packaging | No preparation | at consumer/FR [Ciqual code: 20053]</t>
  </si>
  <si>
    <t>Eggplant, cooked, processed in FR | Chilled | PP | Boiling | at consumer/FR [Ciqual code: 20002]</t>
  </si>
  <si>
    <t>Avocado, pulp, raw, processed in FR | Ambient (average) | No packaging | No preparation | at consumer/FR [Ciqual code: 13004]</t>
  </si>
  <si>
    <t>Oat, raw, processed in FR | Ambient (long) | LDPE | No preparation | at consumer/FR [Ciqual code: 9310]</t>
  </si>
  <si>
    <t>Rum baba, prepacked, processed in FR | Ambient (long) | PS | No preparation | at consumer/FR [Ciqual code: 23020]</t>
  </si>
  <si>
    <t>Bagel, processed in FR | Ambient (short) | Paper | No preparation | at consumer/FR [Ciqual code: 7258]</t>
  </si>
  <si>
    <t>Baklava (oriental pastry with almonds and syrup), processed in FR | Ambient (long) | PS | No preparation | at consumer/FR [Ciqual code: 23300]</t>
  </si>
  <si>
    <t>Bamboo shoots, raw, processed in FR | Ambient (average) | No packaging | No preparation | at consumer/FR [Ciqual code: 20198]</t>
  </si>
  <si>
    <t>Bamboo shoots, canned, drained, processed in FR | Ambient (average) | Steel | No preparation | at consumer/FR [Ciqual code: 20188]</t>
  </si>
  <si>
    <t>Plantain banana, raw, processed in FR | Ambient (average) | No packaging | No preparation | at consumer/FR [Ciqual code: 53100]</t>
  </si>
  <si>
    <t>Plantain banana, cooked, processed in FR | Chilled | PP | Boiling | at consumer/FR [Ciqual code: 53101]</t>
  </si>
  <si>
    <t>Banana, pulp, raw, processed in FR | Ambient (average) | No packaging | No preparation | at consumer/FR [Ciqual code: 13005]</t>
  </si>
  <si>
    <t>Banana, pulp, dried, processed in FR | Ambient (average) | LDPE | No preparation | at consumer/FR [Ciqual code: 13089]</t>
  </si>
  <si>
    <t>Mediterranean bass, raw, farmed, processed in FR | Chilled | PS | No preparation | at consumer/FR [Ciqual code: 26206]</t>
  </si>
  <si>
    <t>Mediterranean bass, raw, wild, processed in FR | Chilled | PS | No preparation | at consumer/FR [Ciqual code: 26205]</t>
  </si>
  <si>
    <t>European bass, raw, processed in FR | Chilled | PS | No preparation | at consumer/FR [Ciqual code: 26072]</t>
  </si>
  <si>
    <t>European bass, roasted/baked, processed in FR | Chilled | PP | Oven | at consumer/FR [Ciqual code: 27030]</t>
  </si>
  <si>
    <t>Atlantic bass, raw, processed in FR | Chilled | PS | No preparation | at consumer/FR [Ciqual code: 26075]</t>
  </si>
  <si>
    <t>American bass, raw, processed in FR | Chilled | PS | No preparation | at consumer/FR [Ciqual code: 26001]</t>
  </si>
  <si>
    <t>Coconut bar, with chocolate coating, processed in FR | Ambient (average) | Cardboard | No preparation | at consumer/FR [Ciqual code: 31002]</t>
  </si>
  <si>
    <t>Biscuit bar filled with fruits, reduced fat, processed in FR | Ambient (long) | Cardboard | No preparation | at consumer/FR [Ciqual code: 24039]</t>
  </si>
  <si>
    <t>Cereal bar with fruit, fortified with vitamins and minerals, processed in FR | Ambient (long) | LDPE | No preparation | at consumer/FR [Ciqual code: 31101]</t>
  </si>
  <si>
    <t>Cereal bar with chocolate, fortified with vitamins and minerals, processed in FR | Ambient (long) | LDPE | No preparation | at consumer/FR [Ciqual code: 31102]</t>
  </si>
  <si>
    <t>Cereal bar with almonds or hazelnuts, processed in FR | Ambient (long) | LDPE | No preparation | at consumer/FR [Ciqual code: 31114]</t>
  </si>
  <si>
    <t>Cereal bar w fruit, processed in FR | Ambient (long) | LDPE | No preparation | at consumer/FR [Ciqual code: 31113]</t>
  </si>
  <si>
    <t>Chocolate cereal bar, processed in FR | Ambient (long) | LDPE | No preparation | at consumer/FR [Ciqual code: 31106]</t>
  </si>
  <si>
    <t>Milky cereal breakfast bar, with chocolate or not, fortified with vitamins and minerals, processed in FR | Ambient (long) | LDPE | No preparation | at consumer/FR [Ciqual code: 31100]</t>
  </si>
  <si>
    <t>Toblerone milk cholcolate bar w nougat, processed in FR | Ambient (average) | Cardboard | No preparation | at consumer/FR [Ciqual code: 31098]</t>
  </si>
  <si>
    <t>Chocolate bar with dried fruits, processed in FR | Ambient (average) | Cardboard | No preparation | at consumer/FR [Ciqual code: 31071]</t>
  </si>
  <si>
    <t>Chocolate bar with biscuit, processed in FR | Ambient (average) | LDPE | No preparation | at consumer/FR [Ciqual code: 31000]</t>
  </si>
  <si>
    <t>Coated chocolate bar without biscuit, processed in FR | Ambient (average) | Cardboard | No preparation | at consumer/FR [Ciqual code: 31001]</t>
  </si>
  <si>
    <t>Ice cream, chocolate coated, processed in FR | Frozen | PP | No preparation | at consumer/FR [Ciqual code: 31035]</t>
  </si>
  <si>
    <t>Chocolate snack bar, dairy filling, processed in FR | Ambient (average) | Cardboard | No preparation | at consumer/FR [Ciqual code: 31073]</t>
  </si>
  <si>
    <t>Chocolate snack bar, dairy filling with sponge cake, processed in FR | Ambient (average) | Cardboard | No preparation | at consumer/FR [Ciqual code: 31099]</t>
  </si>
  <si>
    <t>Chocolate confectionery or bar, with dairy filling, processed in FR | Ambient (average) | Cardboard | No preparation | at consumer/FR [Ciqual code: 31012]</t>
  </si>
  <si>
    <t>Cream sauce for pizza base, processed in FR | Ambient (long) | Cardboard | No preparation | at consumer/FR [Ciqual code: 37000]</t>
  </si>
  <si>
    <t>Tomato sauce for pizza base, processed in FR | Ambient (long) | Cardboard | No preparation | at consumer/FR [Ciqual code: 37002]</t>
  </si>
  <si>
    <t>Basil, fresh, processed in FR | Ambient (long) | LDPE | No preparation | at consumer/FR [Ciqual code: 11033]</t>
  </si>
  <si>
    <t>Basil, dried, processed in FR | Ambient (long) | Glass | No preparation | at consumer/FR [Ciqual code: 11032]</t>
  </si>
  <si>
    <t>Beaufort cheese, from cow's milk, processed in FR | Chilled | LDPE | No preparation | at consumer/FR [Ciqual code: 12105]</t>
  </si>
  <si>
    <t>Doughnut filled with jam, processed in FR | Ambient (long) | PS | No preparation | at consumer/FR [Ciqual code: 23881]</t>
  </si>
  <si>
    <t>Shrimp fritters, processed in FR | Chilled | PS | Oven | at consumer/FR [Ciqual code: 10023]</t>
  </si>
  <si>
    <t>Vegetable fritters, processed in FR | Chilled | PP | Microwave | at consumer/FR [Ciqual code: 25556]</t>
  </si>
  <si>
    <t>Meat, poultry or fish fritters, home-made, processed in FR | Chilled | PS | Oven | at consumer/FR [Ciqual code: 25551]</t>
  </si>
  <si>
    <t>Doughnut filled with fruits, prepacked, processed in FR | Ambient (long) | PS | No preparation | at consumer/FR [Ciqual code: 23884]</t>
  </si>
  <si>
    <t>Doughnut filled with chocolate, prepacked, processed in FR | Ambient (long) | PS | No preparation | at consumer/FR [Ciqual code: 23885]</t>
  </si>
  <si>
    <t>Doughnut, plain, processed in FR | Ambient (long) | PS | No preparation | at consumer/FR [Ciqual code: 23880]</t>
  </si>
  <si>
    <t>Swiss chard, raw, processed in FR | Ambient (average) | No packaging | No preparation | at consumer/FR [Ciqual code: 20004]</t>
  </si>
  <si>
    <t>Swiss chard, cooked, processed in FR | Chilled | PP | Boiling | at consumer/FR [Ciqual code: 20005]</t>
  </si>
  <si>
    <t>Beetroot, raw, processed in FR | Ambient (average) | No packaging | No preparation | at consumer/FR [Ciqual code: 20091]</t>
  </si>
  <si>
    <t>Beetroot, cooked, processed in FR | Chilled | LDPE | Boiling | at consumer/FR [Ciqual code: 20003]</t>
  </si>
  <si>
    <t>Butter, light, 39-41% fat, unsalted, processed in FR | Chilled | PP | No preparation | at consumer/FR [Ciqual code: 16415]</t>
  </si>
  <si>
    <t>Butter, 60-62% fat, light, lightly salted, processed in FR | Chilled | PP | No preparation | at consumer/FR [Ciqual code: 16411]</t>
  </si>
  <si>
    <t>Butter, 60-62% fat, light, unsalted, processed in FR | Chilled | PP | No preparation | at consumer/FR [Ciqual code: 16410]</t>
  </si>
  <si>
    <t>Butter, 80% fat, lightly salted, processed in FR | Chilled | PP | No preparation | at consumer/FR [Ciqual code: 16402]</t>
  </si>
  <si>
    <t>Butter, 80% fat, salted, processed in FR | Chilled | PP | No preparation | at consumer/FR [Ciqual code: 16403]</t>
  </si>
  <si>
    <t>Butter, 82% fat, unsalted, processed in FR | Chilled | PP | No preparation | at consumer/FR [Ciqual code: 16400]</t>
  </si>
  <si>
    <t>Butter, 82% fat, unsalted, easy-to-spread, processed in FR | Chilled | PP | No preparation | at consumer/FR [Ciqual code: 16404]</t>
  </si>
  <si>
    <t>Peanut butter or peanut paste, processed in FR | Ambient (long) | PVC | No preparation | at consumer/FR [Ciqual code: 15202]</t>
  </si>
  <si>
    <t>Cocoa butter, processed in FR | Ambient (long) | PET | No preparation | at consumer/FR [Ciqual code: 16030]</t>
  </si>
  <si>
    <t>Sodium bicarbonate, processed in FR | Ambient (long) | Cardboard | No preparation | at consumer/FR [Ciqual code: 11507]</t>
  </si>
  <si>
    <t>Beer, regular (4-5¬∞ alcohol), processed in FR | Chilled | Glass | Chilled at consumer | at consumer/FR [Ciqual code: 5001]</t>
  </si>
  <si>
    <t>Beer, "specialty", from abbey or regional (varying alcohol content), processed in FR | Chilled | Glass | Chilled at consumer | at consumer/FR [Ciqual code: 5011]</t>
  </si>
  <si>
    <t>Beer, special (5-6¬∞ alcohol), processed in FR | Chilled | Glass | Chilled at consumer | at consumer/FR [Ciqual code: 5010]</t>
  </si>
  <si>
    <t>Beer, dark, processed in FR | Chilled | Glass | Chilled at consumer | at consumer/FR [Ciqual code: 5000]</t>
  </si>
  <si>
    <t>Beer, low alcohol-content (3¬∞ alcohol), processed in FR | Chilled | Glass | Chilled at consumer | at consumer/FR [Ciqual code: 5008]</t>
  </si>
  <si>
    <t>Beer, strong (&gt;8¬∞ alcohol), processed in FR | Chilled | Glass | Chilled at consumer | at consumer/FR [Ciqual code: 5002]</t>
  </si>
  <si>
    <t>Beer, alcohol-free (&lt;1,2¬∞ alcohol), processed in FR | Chilled | Glass | Chilled at consumer | at consumer/FR [Ciqual code: 5030]</t>
  </si>
  <si>
    <t>Rusk, w eggs, processed in FR | Ambient (short) | Cardboard | No preparation | at consumer/FR [Ciqual code: 7301]</t>
  </si>
  <si>
    <t>Rusk, processed in FR | Ambient (short) | Cardboard | No preparation | at consumer/FR [Ciqual code: 7300]</t>
  </si>
  <si>
    <t>Rusk, wholemeal or rich in fibre, processed in FR | Ambient (short) | Cardboard | No preparation | at consumer/FR [Ciqual code: 7340]</t>
  </si>
  <si>
    <t>Rusk, multigrain, processed in FR | Ambient (short) | Cardboard | No preparation | at consumer/FR [Ciqual code: 7330]</t>
  </si>
  <si>
    <t>Rusk, unsalted, processed in FR | Ambient (short) | Cardboard | No preparation | at consumer/FR [Ciqual code: 7310]</t>
  </si>
  <si>
    <t>Salty snacks, made from potato, processed in FR | Ambient (long) | LDPE | No preparation | at consumer/FR [Ciqual code: 38405]</t>
  </si>
  <si>
    <t>Salty snacks, puff pastry, processed in FR | Ambient (long) | LDPE | No preparation | at consumer/FR [Ciqual code: 38407]</t>
  </si>
  <si>
    <t>Puffed salty snacks, made from maize/corn, with peanuts, processed in FR | Ambient (long) | LDPE | No preparation | at consumer/FR [Ciqual code: 38404]</t>
  </si>
  <si>
    <t>Puffed salty snacks, made from maize/corn, without peanuts, processed in FR | Ambient (long) | LDPE | No preparation | at consumer/FR [Ciqual code: 38400]</t>
  </si>
  <si>
    <t>Puffed salty snacks, made from potato, processed in FR | Ambient (long) | LDPE | No preparation | at consumer/FR [Ciqual code: 38106]</t>
  </si>
  <si>
    <t>Puffed salty snacks, made from potato and soy, processed in FR | Ambient (long) | LDPE | No preparation | at consumer/FR [Ciqual code: 38108]</t>
  </si>
  <si>
    <t>Salty snacks, crackers, garnished or filled with cheese, processed in FR | Ambient (long) | LDPE | No preparation | at consumer/FR [Ciqual code: 38401]</t>
  </si>
  <si>
    <t>Salty snacks, crackers, plain, processed in FR | Ambient (long) | LDPE | No preparation | at consumer/FR [Ciqual code: 38402]</t>
  </si>
  <si>
    <t>Salty snacks, crackers, reduced fat, processed in FR | Ambient (long) | LDPE | No preparation | at consumer/FR [Ciqual code: 38403]</t>
  </si>
  <si>
    <t>Salty snacks, mini pretzels or sticks, processed in FR | Ambient (long) | LDPE | No preparation | at consumer/FR [Ciqual code: 38107]</t>
  </si>
  <si>
    <t>Breakfast biscuit (cookie) with cereals, fortified with vitamins and chemical elements, processed in FR | Ambient (long) | Cardboard | No preparation | at consumer/FR [Ciqual code: 24041]</t>
  </si>
  <si>
    <t>Savoy-style sponge cake, processed in FR | Ambient (long) | PS | No preparation | at consumer/FR [Ciqual code: 23050]</t>
  </si>
  <si>
    <t>Soft cake, filled with fruit paste or fruit puree and sugar icing coated, processed in FR | Ambient (long) | Cardboard | No preparation | at consumer/FR [Ciqual code: 24680]</t>
  </si>
  <si>
    <t>Pastry biscuit with meringue, processed in FR | Ambient (long) | Cardboard | No preparation | at consumer/FR [Ciqual code: 24060]</t>
  </si>
  <si>
    <t>Biscuit for baby, processed in FR | Ambient (long) | Cardboard | No preparation | at consumer/FR [Ciqual code: 24689]</t>
  </si>
  <si>
    <t>Biscuit sponge cake with fruits covering, pre-packed, processed in FR | Ambient (long) | Cardboard | No preparation | at consumer/FR [Ciqual code: 24678]</t>
  </si>
  <si>
    <t>Biscuit (cookie) vitamins content guaranteed, processed in FR | Ambient (long) | Cardboard | No preparation | at consumer/FR [Ciqual code: 24002]</t>
  </si>
  <si>
    <t>Biscuit (cookie) vitamins and chemical elements content guaranteed, processed in FR | Ambient (long) | Cardboard | No preparation | at consumer/FR [Ciqual code: 24003]</t>
  </si>
  <si>
    <t>Biscuit shortbread, with butter, processed in FR | Ambient (long) | Cardboard | No preparation | at consumer/FR [Ciqual code: 24049]</t>
  </si>
  <si>
    <t>Biscuit shortbread, with butter and chocolate, processed in FR | Ambient (long) | Cardboard | No preparation | at consumer/FR [Ciqual code: 24050]</t>
  </si>
  <si>
    <t>Biscuit (cookie), with milk, processed in FR | Ambient (long) | Cardboard | No preparation | at consumer/FR [Ciqual code: 24030]</t>
  </si>
  <si>
    <t>Biscuit (cookie) with fruits, reduced salt, processed in FR | Ambient (long) | Cardboard | No preparation | at consumer/FR [Ciqual code: 24004]</t>
  </si>
  <si>
    <t>Biscuit (cookie), sponge fingers or Lady fingers, processed in FR | Ambient (long) | Cardboard | No preparation | at consumer/FR [Ciqual code: 24430]</t>
  </si>
  <si>
    <t>Biscuit (cookie), chocolate covering, processed in FR | Ambient (long) | Cardboard | No preparation | at consumer/FR [Ciqual code: 24038]</t>
  </si>
  <si>
    <t>Biscuit (cookie), covering with a chocolate bar, processed in FR | Ambient (long) | Cardboard | No preparation | at consumer/FR [Ciqual code: 24016]</t>
  </si>
  <si>
    <t>Biscuit (cookie), with chocolate, prepacked, processed in FR | Ambient (long) | Cardboard | No preparation | at consumer/FR [Ciqual code: 24036]</t>
  </si>
  <si>
    <t>Biscuit sponge cake, with chocolate, pre-packed, processed in FR | Ambient (long) | Cardboard | No preparation | at consumer/FR [Ciqual code: 24051]</t>
  </si>
  <si>
    <t>Biscuit shortbread, with chocolate, pre-packed, processed in FR | Ambient (long) | Cardboard | No preparation | at consumer/FR [Ciqual code: 24053]</t>
  </si>
  <si>
    <t>Biscuit (small tart), with chocolate, pre-packed, processed in FR | Ambient (long) | Cardboard | No preparation | at consumer/FR [Ciqual code: 24052]</t>
  </si>
  <si>
    <t>Crispy biscuit (cookie), without chocolate, reduced fat, processed in FR | Ambient (long) | Cardboard | No preparation | at consumer/FR [Ciqual code: 24031]</t>
  </si>
  <si>
    <t>Crispy biscuit (cookie), with chocolate, reduced fat, processed in FR | Ambient (long) | Cardboard | No preparation | at consumer/FR [Ciqual code: 24007]</t>
  </si>
  <si>
    <t>Biscuit puff pastry, processed in FR | Ambient (long) | Cardboard | No preparation | at consumer/FR [Ciqual code: 24659]</t>
  </si>
  <si>
    <t>Biscuit (cookie) filled with fruit paste or fruit puree, processed in FR | Ambient (long) | Cardboard | No preparation | at consumer/FR [Ciqual code: 24037]</t>
  </si>
  <si>
    <t>Biscuit (cookie) filled with fruits, reduced fat, processed in FR | Ambient (long) | Cardboard | No preparation | at consumer/FR [Ciqual code: 24008]</t>
  </si>
  <si>
    <t>Biscuit (cookie) with nuts (no chocolate or lightly chocolate-flavoured), processed in FR | Ambient (long) | Cardboard | No preparation | at consumer/FR [Ciqual code: 24055]</t>
  </si>
  <si>
    <t>Biscuit (small tart), with fruit covering, processed in FR | Ambient (long) | Cardboard | No preparation | at consumer/FR [Ciqual code: 24679]</t>
  </si>
  <si>
    <t>Biscuit (cookie), plain, processed in FR | Ambient (long) | Cardboard | No preparation | at consumer/FR [Ciqual code: 24001]</t>
  </si>
  <si>
    <t>Biscuit (cookie), thin, w almonds, processed in FR | Ambient (long) | Cardboard | No preparation | at consumer/FR [Ciqual code: 24615]</t>
  </si>
  <si>
    <t>Biscuit (cookie), reduced sugar, processed in FR | Ambient (long) | Cardboard | No preparation | at consumer/FR [Ciqual code: 24690]</t>
  </si>
  <si>
    <t>Butter biscuit (cookie), processed in FR | Ambient (long) | Cardboard | No preparation | at consumer/FR [Ciqual code: 24015]</t>
  </si>
  <si>
    <t>Butter biscuit (cookie), with chocolate, processed in FR | Ambient (long) | Cardboard | No preparation | at consumer/FR [Ciqual code: 24017]</t>
  </si>
  <si>
    <t>Breakfast biscuit (cookie), processed in FR | Ambient (long) | Cardboard | No preparation | at consumer/FR [Ciqual code: 24034]</t>
  </si>
  <si>
    <t>Breakfast biscuit (cookie), reduced sugar, processed in FR | Ambient (long) | Cardboard | No preparation | at consumer/FR [Ciqual code: 24035]</t>
  </si>
  <si>
    <t>Breakfast biscuit (cookie), with chocolate, processed in FR | Ambient (long) | Cardboard | No preparation | at consumer/FR [Ciqual code: 24040]</t>
  </si>
  <si>
    <t>Biscuit (cookie), cat tongue type, processed in FR | Ambient (long) | Cardboard | No preparation | at consumer/FR [Ciqual code: 24441]</t>
  </si>
  <si>
    <t>Biscuit (cookie), thin, w fruits, processed in FR | Ambient (long) | Cardboard | No preparation | at consumer/FR [Ciqual code: 24616]</t>
  </si>
  <si>
    <t>Biscuit (cookie), with vegetal fat, processed in FR | Ambient (long) | Cardboard | No preparation | at consumer/FR [Ciqual code: 24010]</t>
  </si>
  <si>
    <t>Biscuit (cookie), assortment of miniature sweets and biscuits, processed in FR | Ambient (long) | Cardboard | No preparation | at consumer/FR [Ciqual code: 24011]</t>
  </si>
  <si>
    <t>Biscuit shortbread, with fruits, processed in FR | Ambient (long) | Cardboard | No preparation | at consumer/FR [Ciqual code: 24054]</t>
  </si>
  <si>
    <t>Biscuit (cookie), processed in FR | Ambient (long) | Cardboard | No preparation | at consumer/FR [Ciqual code: 24000]</t>
  </si>
  <si>
    <t>Veal stew in white sauce, processed in FR | Chilled | PP | Oven | at consumer/FR [Ciqual code: 25001]</t>
  </si>
  <si>
    <t>Khorasan wheat, processed in FR | Ambient (average) | LDPE | Boiling | at consumer/FR [Ciqual code: 9003]</t>
  </si>
  <si>
    <t>Durum wheat, whole, raw, processed in FR | Ambient (long) | LDPE | No preparation | at consumer/FR [Ciqual code: 9060]</t>
  </si>
  <si>
    <t>Durum wheat, pre-cooked, cooked, in a microwaveable bag, processed in FR | Ambient (long) | PP | Microwave | at consumer/FR [Ciqual code: 9082]</t>
  </si>
  <si>
    <t>Wheat, whole, pre-cooked, raw, processed in FR | Ambient (long) | LDPE | No preparation | at consumer/FR [Ciqual code: 9080]</t>
  </si>
  <si>
    <t>Durum wheat pre-cooked, whole grain, cooked, to pan-fry, processed in FR | Ambient (long) | PP | Pan frying | at consumer/FR [Ciqual code: 9083]</t>
  </si>
  <si>
    <t>Durum wheat pre-cooked, whole grain, cooked, unsalted, processed in FR | Ambient (average) | PP | Boiling | at consumer/FR [Ciqual code: 9081]</t>
  </si>
  <si>
    <t>Wheat, whole, raw, processed in FR | Ambient (long) | LDPE | No preparation | at consumer/FR [Ciqual code: 9010]</t>
  </si>
  <si>
    <t>Gex blue cheese, or Jura blue cheese or Septmoncel blue cheese, from cow's milk, processed in FR | Chilled | LDPE | No preparation | at consumer/FR [Ciqual code: 12526]</t>
  </si>
  <si>
    <t>Blinis, processed in FR | Ambient (short) | PS | No preparation | at consumer/FR [Ciqual code: 23805]</t>
  </si>
  <si>
    <t>Beef stew with carrots, processed in FR | Chilled | PP | Microwave | at consumer/FR [Ciqual code: 25065]</t>
  </si>
  <si>
    <t>Burgundy-style beef stew, processed in FR | Chilled | PP | Microwave | at consumer/FR [Ciqual code: 25033]</t>
  </si>
  <si>
    <t>Beef, stewing meat, raw, processed in FR | Chilled | PS | No preparation | at consumer/FR [Ciqual code: 6231]</t>
  </si>
  <si>
    <t>Beef, stewing meat, cooked, processed in FR | Chilled | PS | Oven | at consumer/FR [Ciqual code: 6230]</t>
  </si>
  <si>
    <t>Beef, flank steak, raw, processed in FR | Chilled | PS | No preparation | at consumer/FR [Ciqual code: 6212]</t>
  </si>
  <si>
    <t>Beef, flank steak, grilled/pan-fried, processed in FR | Chilled | PS | Pan frying | at consumer/FR [Ciqual code: 6211]</t>
  </si>
  <si>
    <t>Beef, bolar-blade, raw, processed in FR | Chilled | PS | No preparation | at consumer/FR [Ciqual code: 6202]</t>
  </si>
  <si>
    <t>Beef, bolar-blade, grilled/pan-fried, processed in FR | Chilled | PS | Pan frying | at consumer/FR [Ciqual code: 6208]</t>
  </si>
  <si>
    <t>Beef, bolar-blade, roasted/baked, processed in FR | Chilled | PS | Oven | at consumer/FR [Ciqual code: 6214]</t>
  </si>
  <si>
    <t>Beef, meat balls, cooked, processed in FR | Chilled | PS | Oven | at consumer/FR [Ciqual code: 25163]</t>
  </si>
  <si>
    <t>Beef, braised, processed in FR | Chilled | PS | Oven | at consumer/FR [Ciqual code: 6101]</t>
  </si>
  <si>
    <t>Beef, neck, braised, processed in FR | Chilled | PS | Oven | at consumer/FR [Ciqual code: 6241]</t>
  </si>
  <si>
    <t>Beef, rib, raw, processed in FR | Chilled | PS | No preparation | at consumer/FR [Ciqual code: 6001]</t>
  </si>
  <si>
    <t>Beef, rib steak, raw, processed in FR | Chilled | PS | No preparation | at consumer/FR [Ciqual code: 6103]</t>
  </si>
  <si>
    <t>Beef, rib steak, lean, grilled/pan-fried, processed in FR | Chilled | PS | Pan frying | at consumer/FR [Ciqual code: 6100]</t>
  </si>
  <si>
    <t>Beef, shoulder, raw, processed in FR | Chilled | PS | No preparation | at consumer/FR [Ciqual code: 6002]</t>
  </si>
  <si>
    <t>Beef, sirloin steak, raw, processed in FR | Chilled | PS | No preparation | at consumer/FR [Ciqual code: 6111]</t>
  </si>
  <si>
    <t>Beef, sirloin steak, grilled/pan-fried, processed in FR | Chilled | PS | Pan frying | at consumer/FR [Ciqual code: 6110]</t>
  </si>
  <si>
    <t>Beef, sirloin steak, red label, raw, processed in FR | Chilled | PS | No preparation | at consumer/FR [Ciqual code: 6112]</t>
  </si>
  <si>
    <t>Beef, sirloin steak, roasted/baked, processed in FR | Chilled | PS | Oven | at consumer/FR [Ciqual code: 6105]</t>
  </si>
  <si>
    <t>Beef, round, raw, processed in FR | Chilled | PS | No preparation | at consumer/FR [Ciqual code: 6102]</t>
  </si>
  <si>
    <t>Beef, round, cooked, processed in FR | Chilled | PS | Oven | at consumer/FR [Ciqual code: 6104]</t>
  </si>
  <si>
    <t>Beef, thin flank, raw, processed in FR | Chilled | PS | No preparation | at consumer/FR [Ciqual code: 6130]</t>
  </si>
  <si>
    <t>Beef, thin flank, grilled/pan-fried, processed in FR | Chilled | PS | Pan frying | at consumer/FR [Ciqual code: 6131]</t>
  </si>
  <si>
    <t>Beef, knuckle, boiled/cooked in water, processed in FR | Chilled | PS | Boiling | at consumer/FR [Ciqual code: 6151]</t>
  </si>
  <si>
    <t>Beef, knuckle, raw, processed in FR | Chilled | PS | No preparation | at consumer/FR [Ciqual code: 6150]</t>
  </si>
  <si>
    <t>Beef, cheek, braised or boiled, processed in FR | Chilled | PS | Boiling | at consumer/FR [Ciqual code: 6141]</t>
  </si>
  <si>
    <t>Beef, cheek, raw, processed in FR | Chilled | PS | No preparation | at consumer/FR [Ciqual code: 6140]</t>
  </si>
  <si>
    <t>Beef, hanger steak, raw, processed in FR | Chilled | PS | No preparation | at consumer/FR [Ciqual code: 6204]</t>
  </si>
  <si>
    <t>Beef, hanger steak, grilled, processed in FR | Chilled | PS | Oven | at consumer/FR [Ciqual code: 6205]</t>
  </si>
  <si>
    <t>Beef, chuck, braised or boiled, processed in FR | Chilled | PS | Boiling | at consumer/FR [Ciqual code: 6271]</t>
  </si>
  <si>
    <t>Beef, chuck, raw, processed in FR | Chilled | PS | No preparation | at consumer/FR [Ciqual code: 6270]</t>
  </si>
  <si>
    <t>Beef, short ribs, braised, processed in FR | Chilled | PS | Oven | at consumer/FR [Ciqual code: 6123]</t>
  </si>
  <si>
    <t>Beef, short ribs, raw, processed in FR | Chilled | PS | No preparation | at consumer/FR [Ciqual code: 6122]</t>
  </si>
  <si>
    <t>Beef, oxtail, boiled/cooked in water, processed in FR | Chilled | PS | Boiling | at consumer/FR [Ciqual code: 6310]</t>
  </si>
  <si>
    <t>Beef, roast beef, roasted/baked, processed in FR | Chilled | PS | Oven | at consumer/FR [Ciqual code: 6210]</t>
  </si>
  <si>
    <t>Beef, rump steak, raw, processed in FR | Chilled | PS | No preparation | at consumer/FR [Ciqual code: 6206]</t>
  </si>
  <si>
    <t>Beef, rump steak, grilled, processed in FR | Chilled | PS | Oven | at consumer/FR [Ciqual code: 6207]</t>
  </si>
  <si>
    <t>Beef, minced steak, 10% fat, raw, processed in FR | Chilled | LDPE | No preparation | at consumer/FR [Ciqual code: 6252]</t>
  </si>
  <si>
    <t>Beef, minced steak, 10% fat, cooked, processed in FR | Chilled | LDPE | Pan frying | at consumer/FR [Ciqual code: 6253]</t>
  </si>
  <si>
    <t>Beef, minced steak, 15% fat, raw, processed in FR | Chilled | LDPE | No preparation | at consumer/FR [Ciqual code: 6254]</t>
  </si>
  <si>
    <t>Beef, minced steak, 15% fat, cooked, processed in FR | Chilled | LDPE | Pan frying | at consumer/FR [Ciqual code: 6255]</t>
  </si>
  <si>
    <t>Beef, minced steak, 20% fat, raw, processed in FR | Chilled | LDPE | No preparation | at consumer/FR [Ciqual code: 6256]</t>
  </si>
  <si>
    <t>Beef, minced steak, 20% fat, cooked, processed in FR | Chilled | LDPE | Pan frying | at consumer/FR [Ciqual code: 6257]</t>
  </si>
  <si>
    <t>Beef, minced steak, 5% fat, raw, processed in FR | Chilled | LDPE | No preparation | at consumer/FR [Ciqual code: 6250]</t>
  </si>
  <si>
    <t>Beef, minced steak, 5% fat, cooked, processed in FR | Chilled | LDPE | Pan frying | at consumer/FR [Ciqual code: 6251]</t>
  </si>
  <si>
    <t>Beef, steak or beef steak, raw, processed in FR | Chilled | PS | No preparation | at consumer/FR [Ciqual code: 6201]</t>
  </si>
  <si>
    <t>Beef, steak or beef steak, grilled, processed in FR | Chilled | PS | Oven | at consumer/FR [Ciqual code: 6200]</t>
  </si>
  <si>
    <t>Beef, topside, raw, processed in FR | Chilled | PS | No preparation | at consumer/FR [Ciqual code: 6160]</t>
  </si>
  <si>
    <t>Beef, topside, grilled/pan-fried, processed in FR | Chilled | PS | Pan frying | at consumer/FR [Ciqual code: 6161]</t>
  </si>
  <si>
    <t>Beef, topside, roasted/baked, processed in FR | Chilled | PS | Oven | at consumer/FR [Ciqual code: 6162]</t>
  </si>
  <si>
    <t>Bogue, raw, processed in FR | Chilled | PS | No preparation | at consumer/FR [Ciqual code: 26100]</t>
  </si>
  <si>
    <t>Oat-based drink, plain, processed in FR | Chilled | Cardboard | No preparation | at consumer/FR [Ciqual code: 18905]</t>
  </si>
  <si>
    <t>Rice-based drink, plain, processed in FR | Chilled | Cardboard | No preparation | at consumer/FR [Ciqual code: 18904]</t>
  </si>
  <si>
    <t>Almond drink, processed in FR | Chilled | Cardboard | Chilled at consumer | at consumer/FR [Ciqual code: 18107]</t>
  </si>
  <si>
    <t>Bottled water, flavoured, without sugar and with artificial sweeteners, processed in FR | Chilled | Already packed - PET | No preparation | at consumer/FR [Ciqual code: 18030]</t>
  </si>
  <si>
    <t>Bottled water, flavoured, without sugar and artificial sweeteners, processed in FR | Chilled | Already packed - PET | No preparation | at consumer/FR [Ciqual code: 18028]</t>
  </si>
  <si>
    <t>Bottled water, flavoured, w sugar, processed in FR | Chilled | Already packed - PET | No preparation | at consumer/FR [Ciqual code: 18012]</t>
  </si>
  <si>
    <t>Fruit juice with milk, processed in FR | Chilled | PET | No preparation | at consumer/FR [Ciqual code: 18343]</t>
  </si>
  <si>
    <t>Soy drink, flavoured, with sugar, processed in FR | Chilled | Cardboard | Chilled at consumer | at consumer/FR [Ciqual code: 18902]</t>
  </si>
  <si>
    <t>Soy drink, flavoured, enriched in calcium, w sugar or fruit concentrate, processed in FR | Chilled | Cardboard | Chilled at consumer | at consumer/FR [Ciqual code: 18903]</t>
  </si>
  <si>
    <t>Soy drink, plain, processed in FR | Chilled | Cardboard | Chilled at consumer | at consumer/FR [Ciqual code: 18900]</t>
  </si>
  <si>
    <t>Soy drink, plain, fortified with calcium, processed in FR | Chilled | Cardboard | Chilled at consumer | at consumer/FR [Ciqual code: 18901]</t>
  </si>
  <si>
    <t>Still soft drink with tea extract, flavoured, without sugar and with artificial sweeteners, processed in FR | Chilled | PET | No preparation | at consumer/FR [Ciqual code: 18065]</t>
  </si>
  <si>
    <t>Still soft drink with tea extract, flavoured, with sugar, processed in FR | Chilled | PET | No preparation | at consumer/FR [Ciqual code: 18075]</t>
  </si>
  <si>
    <t>Still soft drink with tea extract, with sugar and artificial sweetener(s), processed in FR | Chilled | PET | No preparation | at consumer/FR [Ciqual code: 18015]</t>
  </si>
  <si>
    <t>Fruit-based beverage for baby from 4/6 months, processed in FR | Ambient (long) | HDPE | No preparation | at consumer/FR [Ciqual code: 13159]</t>
  </si>
  <si>
    <t>Instant cocoa or chocolate beverage, with sugar, fortified with vitamins and chemical elements, ready-to-drink (reconstituted with standard semi-skimm, processed in FR | Ambient (average) | PET | No preparation | at consumer/FR [Ciqual code: 18106]</t>
  </si>
  <si>
    <t>Instant cocoa or chocolate beverage, with sugar, ready-to-drink (reconstituted with standard semi-skimmed milk), processed in FR | Ambient (average) | PET | No preparation | at consumer/FR [Ciqual code: 18104]</t>
  </si>
  <si>
    <t>Energy drink, without sugar and with artificial sweetener(s), processed in FR | Chilled | PET | No preparation | at consumer/FR [Ciqual code: 18353]</t>
  </si>
  <si>
    <t>Energy drink, with sugar, processed in FR | Chilled | PET | No preparation | at consumer/FR [Ciqual code: 18352]</t>
  </si>
  <si>
    <t>Fruit soft drink, carbonated (less than 10% of fruit juice), without sugar and with artificial sweetener(s), processed in FR | Chilled | Already packed - PET | No preparation | at consumer/FR [Ciqual code: 18340]</t>
  </si>
  <si>
    <t>Fruit soft drink, carbonated (less than 10% of fruit juice), without sugar and artificial sweetener(s), processed in FR | Chilled | Already packed - PET | No preparation | at consumer/FR [Ciqual code: 18345]</t>
  </si>
  <si>
    <t>Fruit soft drink, carbonated (less than 10% of fruit juice), with sugar, processed in FR | Chilled | PET | No preparation | at consumer/FR [Ciqual code: 18049]</t>
  </si>
  <si>
    <t>Fruit soft drink, carbonated (less than 10% of fruit juice), with sugar and artificial sweetener(s), processed in FR | Chilled | PET | No preparation | at consumer/FR [Ciqual code: 18033]</t>
  </si>
  <si>
    <t>Fruit soft drink, carbonated (10-50% of fruit juice), with sugar, processed in FR | Chilled | PET | No preparation | at consumer/FR [Ciqual code: 18019]</t>
  </si>
  <si>
    <t>Soft drink, carbonated, without fruit juice, reduced sugar, processed in FR | Chilled | PET | No preparation | at consumer/FR [Ciqual code: 18032]</t>
  </si>
  <si>
    <t>Soft drink, carbonated, without fruit juice, with sugar, processed in FR | Chilled | PET | No preparation | at consumer/FR [Ciqual code: 18026]</t>
  </si>
  <si>
    <t>Soft drink, carbonated, without fruit juice, with sugar and artificial sweetener(s), processed in FR | Chilled | PET | No preparation | at consumer/FR [Ciqual code: 18078]</t>
  </si>
  <si>
    <t>Dairy cereal-based beverage with fruits for baby's snack from 4/6 months, processed in FR | Ambient (long) | HDPE | No preparation | at consumer/FR [Ciqual code: 13162]</t>
  </si>
  <si>
    <t>Dairy cereal-based beverage with vegetables for baby's dinner from 4/6 months, processed in FR | Ambient (long) | HDPE | Microwave | at consumer/FR [Ciqual code: 13161]</t>
  </si>
  <si>
    <t>Dairy cereal-based beverage for baby's breakfast, processed in FR | Ambient (long) | HDPE | Microwave | at consumer/FR [Ciqual code: 13173]</t>
  </si>
  <si>
    <t>Dairy cereal-based beverage for baby's breakfast from 12 months, processed in FR | Ambient (long) | HDPE | Microwave | at consumer/FR [Ciqual code: 13170]</t>
  </si>
  <si>
    <t>Dairy cereal-based beverage for baby's breakfast from 4/6 months, processed in FR | Ambient (long) | HDPE | Microwave | at consumer/FR [Ciqual code: 13163]</t>
  </si>
  <si>
    <t>Dairy cereal-based beverage for baby's breakfast from 8/9 months, processed in FR | Ambient (long) | HDPE | Microwave | at consumer/FR [Ciqual code: 13169]</t>
  </si>
  <si>
    <t>Strawberry flavoured milk, with sugar, partially skimmed, fortified with vitamins D, processed in FR | Chilled | PET | No preparation | at consumer/FR [Ciqual code: 19127]</t>
  </si>
  <si>
    <t>Chocolate flavoured milk, with sugar, partially skimmed, fortified with vitamins and chemicals elements, processed in FR | Chilled | PET | No preparation | at consumer/FR [Ciqual code: 19122]</t>
  </si>
  <si>
    <t>Dairy drink or fermented milk or yogurt, flavoured, with sugar, processed in FR | Chilled | PET | No preparation | at consumer/FR [Ciqual code: 19508]</t>
  </si>
  <si>
    <t>Dairy drink or fermented milk or yogurt, with fruits, with sugar, processed in FR | Chilled | PET | No preparation | at consumer/FR [Ciqual code: 19535]</t>
  </si>
  <si>
    <t>Dairy drink or fermented milk or yogurt, plain, with sugar, processed in FR | Chilled | PET | No preparation | at consumer/FR [Ciqual code: 19537]</t>
  </si>
  <si>
    <t>Dairy drink or fermented milk or yogurt, plain, with sugar, with L Casei, processed in FR | Chilled | PET | No preparation | at consumer/FR [Ciqual code: 19538]</t>
  </si>
  <si>
    <t>Fruit soft drink, still (10-50% of fruit juice), reduced sugar, processed in FR | Chilled | PET | No preparation | at consumer/FR [Ciqual code: 18304]</t>
  </si>
  <si>
    <t>Fruit soft drink, still (10-50% of fruit juice), with sugar, processed in FR | Chilled | PET | No preparation | at consumer/FR [Ciqual code: 18339]</t>
  </si>
  <si>
    <t>Fruit soft drink, still (less than 10% of fruit juice), with sugar, processed in FR | Chilled | PET | No preparation | at consumer/FR [Ciqual code: 18023]</t>
  </si>
  <si>
    <t>Fruit soft drink, still (fruit juice content unspecified), with sugar, processed in FR | Chilled | PET | No preparation | at consumer/FR [Ciqual code: 18309]</t>
  </si>
  <si>
    <t>Fruit soft drink, still (less than 10% of fruit juice), without sugar and with artificial sweetener(s), processed in FR | Chilled | Already packed - PET | No preparation | at consumer/FR [Ciqual code: 18021]</t>
  </si>
  <si>
    <t>Syrup (mint, strawberries flavouredetc.), with sugar diluted in water, processed in FR | Ambient (long) | PET | No preparation | at consumer/FR [Ciqual code: 18058]</t>
  </si>
  <si>
    <t>Chocolate confectionery, filled with wafer, processed in FR | Ambient (average) | Cardboard | No preparation | at consumer/FR [Ciqual code: 31091]</t>
  </si>
  <si>
    <t>Soft caramel candy, processed in FR | Ambient (average) | LDPE | No preparation | at consumer/FR [Ciqual code: 31081]</t>
  </si>
  <si>
    <t>Hard candy and lollipop, processed in FR | Ambient (average) | LDPE | No preparation | at consumer/FR [Ciqual code: 31059]</t>
  </si>
  <si>
    <t>Jelly candy, processed in FR | Ambient (average) | LDPE | No preparation | at consumer/FR [Ciqual code: 31060]</t>
  </si>
  <si>
    <t>Candies, all types, processed in FR | Ambient (average) | LDPE | No preparation | at consumer/FR [Ciqual code: 31003]</t>
  </si>
  <si>
    <t>Bonito, raw, processed in FR | Chilled | PS | No preparation | at consumer/FR [Ciqual code: 26101]</t>
  </si>
  <si>
    <t>Vol-au-vent, with meat/poultry/quenelle, processed in FR | Chilled | Cardboard | Oven | at consumer/FR [Ciqual code: 25412]</t>
  </si>
  <si>
    <t>Vol-au-vent with fish and seafood, processed in FR | Chilled | Cardboard | Oven | at consumer/FR [Ciqual code: 25503]</t>
  </si>
  <si>
    <t>Chocolate confectionery, filled with nuts and/or praline, processed in FR | Ambient (average) | Cardboard | No preparation | at consumer/FR [Ciqual code: 31063]</t>
  </si>
  <si>
    <t>White pudding, truffled, raw, processed in FR | Chilled | PS | No preparation | at consumer/FR [Ciqual code: 8803]</t>
  </si>
  <si>
    <t>Black pudding (blood sausage), refrigerated, processed in FR | Chilled | PS | Oven | at consumer/FR [Ciqual code: 8703]</t>
  </si>
  <si>
    <t>Black pudding (blood sausage), saut√©ed/pan-fried, processed in FR | Chilled | PS | Oven | at consumer/FR [Ciqual code: 8704]</t>
  </si>
  <si>
    <t>Broth, stock or bouillon, vegetables, dehydrated and reconstituted, processed in FR | Ambient (long) | Cardboard | Water cooker | at consumer/FR [Ciqual code: 25948]</t>
  </si>
  <si>
    <t>Breakfast cereals, puffed/popped corn, with honey (not fortified with vitamins and chemical elements), processed in FR | Ambient (long) | LDPE | No preparation | at consumer/FR [Ciqual code: 32129]</t>
  </si>
  <si>
    <t>Breakfast cereals, puffed/popped corn, with honey, fortified with vitamins and chemical elements, processed in FR | Ambient (long) | LDPE | No preparation | at consumer/FR [Ciqual code: 32133]</t>
  </si>
  <si>
    <t>Meat balls, beef, with tomato sauce, processed in FR | Chilled | PP | Microwave | at consumer/FR [Ciqual code: 25211]</t>
  </si>
  <si>
    <t>Wheat bulgur, raw, processed in FR | Ambient (long) | LDPE | No preparation | at consumer/FR [Ciqual code: 9690]</t>
  </si>
  <si>
    <t>Wheat bulgur, cooked, unsalted, processed in FR | Ambient (average) | PP | Microwave | at consumer/FR [Ciqual code: 9691]</t>
  </si>
  <si>
    <t>Freshwater bream, raw, processed in FR | Chilled | PS | No preparation | at consumer/FR [Ciqual code: 26170]</t>
  </si>
  <si>
    <t>Bresaola, processed in FR | Chilled | Already packed - PP/PE | No preparation | at consumer/FR [Ciqual code: 28503]</t>
  </si>
  <si>
    <t>Fritter, filled with potatoes (filo pastry), processed in FR | Chilled | PS | Oven | at consumer/FR [Ciqual code: 25559]</t>
  </si>
  <si>
    <t>Fritter, filled with eggs (filo pastry), processed in FR | Chilled | PS | Oven | at consumer/FR [Ciqual code: 25557]</t>
  </si>
  <si>
    <t>Fritter, filled with beef (filo pastry), processed in FR | Chilled | PS | Oven | at consumer/FR [Ciqual code: 25558]</t>
  </si>
  <si>
    <t>Fritter, filled (filo pastry) (garnish : shrimps, vegetables, poultry, meat, etc.), processed in FR | Chilled | PS | Oven | at consumer/FR [Ciqual code: 25438]</t>
  </si>
  <si>
    <t>Brie de Meaux cheese, from cow's milk, processed in FR | Chilled | LDPE | No preparation | at consumer/FR [Ciqual code: 12021]</t>
  </si>
  <si>
    <t>Brie de Melun cheese, from cow's milk, processed in FR | Chilled | LDPE | No preparation | at consumer/FR [Ciqual code: 12022]</t>
  </si>
  <si>
    <t>Brie cheese, from cow's milk, processed in FR | Chilled | LDPE | No preparation | at consumer/FR [Ciqual code: 12020]</t>
  </si>
  <si>
    <t>Brioche, filled with chocolate drops, processed in FR | Ambient (short) | LDPE | No preparation | at consumer/FR [Ciqual code: 7735]</t>
  </si>
  <si>
    <t>Brioche, filled with chocolate, processed in FR | Ambient (short) | LDPE | No preparation | at consumer/FR [Ciqual code: 7737]</t>
  </si>
  <si>
    <t>Brioche, filled with fruits, processed in FR | Ambient (short) | LDPE | No preparation | at consumer/FR [Ciqual code: 7738]</t>
  </si>
  <si>
    <t>Brioche, filled with custard (Chinese brioche type), prepacked, processed in FR | Ambient (short) | LDPE | No preparation | at consumer/FR [Ciqual code: 7739]</t>
  </si>
  <si>
    <t>Brioche, pure butter, processed in FR | Ambient (short) | LDPE | No preparation | at consumer/FR [Ciqual code: 7745]</t>
  </si>
  <si>
    <t>Brioche, from bakery, processed in FR | Ambient (short) | LDPE | No preparation | at consumer/FR [Ciqual code: 7742]</t>
  </si>
  <si>
    <t>Brioche, prepacked, processed in FR | Ambient (short) | LDPE | No preparation | at consumer/FR [Ciqual code: 7740]</t>
  </si>
  <si>
    <t>Brioche, processed in FR | Ambient (short) | LDPE | No preparation | at consumer/FR [Ciqual code: 7741]</t>
  </si>
  <si>
    <t>Lamb on skewer, processed in FR | Chilled | PS | Oven | at consumer/FR [Ciqual code: 25541]</t>
  </si>
  <si>
    <t>Beef on skewer, processed in FR | Chilled | PS | Oven | at consumer/FR [Ciqual code: 25505]</t>
  </si>
  <si>
    <t>Fish on skewer, processed in FR | Chilled | PP | Oven | at consumer/FR [Ciqual code: 25539]</t>
  </si>
  <si>
    <t>Pork on skewer, raw, processed in FR | Chilled | PS | No preparation | at consumer/FR [Ciqual code: 25566]</t>
  </si>
  <si>
    <t>Poultry on skewer, processed in FR | Chilled | PS | Oven | at consumer/FR [Ciqual code: 25504]</t>
  </si>
  <si>
    <t>Mixed meat on skewer, processed in FR | Chilled | PS | Oven | at consumer/FR [Ciqual code: 25506]</t>
  </si>
  <si>
    <t>Broccoli, raw, processed in FR | Ambient (average) | No packaging | No preparation | at consumer/FR [Ciqual code: 20057]</t>
  </si>
  <si>
    <t>Broccoli, cooked, processed in FR | Chilled | PP | Boiling | at consumer/FR [Ciqual code: 20006]</t>
  </si>
  <si>
    <t>Broccoli, puree, processed in FR | Chilled | PP | Microwave | at consumer/FR [Ciqual code: 20259]</t>
  </si>
  <si>
    <t>Broccoli, frozen, raw, processed in FR | Frozen | LDPE | No preparation | at consumer/FR [Ciqual code: 20204]</t>
  </si>
  <si>
    <t>Broccoli, frozen, cooked, processed in FR | Frozen | LDPE | Boiling | at consumer/FR [Ciqual code: 20205]</t>
  </si>
  <si>
    <t>Brownie (chocolate cake), processed in FR | Ambient (long) | PS | No preparation | at consumer/FR [Ciqual code: 23032]</t>
  </si>
  <si>
    <t>Christmas log cake, processed in FR | Ambient (long) | PS | No preparation | at consumer/FR [Ciqual code: 23030]</t>
  </si>
  <si>
    <t>Ice cream log, processed in FR | Frozen | PP | No preparation | at consumer/FR [Ciqual code: 39533]</t>
  </si>
  <si>
    <t>Fish burger, fast foods restaurant, processed in FR | Chilled | PS | Oven | at consumer/FR [Ciqual code: 25416]</t>
  </si>
  <si>
    <t>Chicken burger , fast foods restaurant, processed in FR | Chilled | PS | Oven | at consumer/FR [Ciqual code: 25502]</t>
  </si>
  <si>
    <t>Burritos, processed in FR | Chilled | Cardboard | Oven | at consumer/FR [Ciqual code: 25459]</t>
  </si>
  <si>
    <t>Cod, raw, processed in FR | Chilled | PS | No preparation | at consumer/FR [Ciqual code: 26043]</t>
  </si>
  <si>
    <t>Cod, steamed, processed in FR | Chilled | PP | Oven | at consumer/FR [Ciqual code: 26025]</t>
  </si>
  <si>
    <t>Cod, roasted/baked, processed in FR | Chilled | PP | Oven | at consumer/FR [Ciqual code: 26023]</t>
  </si>
  <si>
    <t>Peanut, processed in FR | Ambient (long) | LDPE | No preparation | at consumer/FR [Ciqual code: 15001]</t>
  </si>
  <si>
    <t>Peanut, grilled, processed in FR | Ambient (long) | LDPE | No preparation | at consumer/FR [Ciqual code: 15037]</t>
  </si>
  <si>
    <t>Peanut, grilled, salted, processed in FR | Ambient (long) | LDPE | No preparation | at consumer/FR [Ciqual code: 15002]</t>
  </si>
  <si>
    <t>Coated peanuts, processed in FR | Ambient (long) | LDPE | No preparation | at consumer/FR [Ciqual code: 38406]</t>
  </si>
  <si>
    <t>Sugar and chocolate coated peanut, processed in FR | Ambient (average) | Cardboard | No preparation | at consumer/FR [Ciqual code: 31042]</t>
  </si>
  <si>
    <t>Cocoa powder, without sugar, powder, instant, non rehydrated, processed in FR | Ambient (average) | Cardboard | No preparation | at consumer/FR [Ciqual code: 18100]</t>
  </si>
  <si>
    <t>Coffee with milk or Cappuccino with chocolate, powder, instant, non rehydrated, processed in FR | Ambient (average) | Cardboard | No preparation | at consumer/FR [Ciqual code: 18163]</t>
  </si>
  <si>
    <t>Coffee with milk or Cappuccino, powder, instant, non rehydrated, processed in FR | Ambient (average) | Cardboard | No preparation | at consumer/FR [Ciqual code: 18160]</t>
  </si>
  <si>
    <t>Coffee with milk or white coffee or cappuccino, instant coffee or not, without sugar, ready-to-drink, processed in FR | Ambient (average) | Cardboard | Water cooker | at consumer/FR [Ciqual code: 18151]</t>
  </si>
  <si>
    <t>Decaffeinated instant coffee, without sugar, ready-to-drink, processed in FR | Ambient (average) | Cardboard | Water cooker | at consumer/FR [Ciqual code: 18072]</t>
  </si>
  <si>
    <t>Decaffeinated not instant coffee, without sugar, ready-to-drink, processed in FR | Ambient (average) | Cardboard | Water cooker | at consumer/FR [Ciqual code: 18070]</t>
  </si>
  <si>
    <t>Espresso coffee, not instant coffee, without sugar, ready-to-drink, processed in FR | Ambient (average) | Cardboard | Water cooker | at consumer/FR [Ciqual code: 18071]</t>
  </si>
  <si>
    <t>Decaffeinated coffee, powder, instant, non rehydrated, processed in FR | Ambient (average) | Cardboard | No preparation | at consumer/FR [Ciqual code: 18069]</t>
  </si>
  <si>
    <t>Instant coffee, without sugar, ready-to-drink, processed in FR | Ambient (average) | Cardboard | Water cooker | at consumer/FR [Ciqual code: 18073]</t>
  </si>
  <si>
    <t>Coffee, ground, processed in FR | Ambient (average) | Cardboard | No preparation | at consumer/FR [Ciqual code: 18003]</t>
  </si>
  <si>
    <t>Not instant coffee, without sugar, ready-to-drink, processed in FR | Ambient (average) | Cardboard | Water cooker | at consumer/FR [Ciqual code: 18004]</t>
  </si>
  <si>
    <t>Coffee, powder, instant, non rehydrated, processed in FR | Ambient (average) | Cardboard | No preparation | at consumer/FR [Ciqual code: 18005]</t>
  </si>
  <si>
    <t>Quail, meat and skin, cooked, processed in FR | Chilled | PS | Oven | at consumer/FR [Ciqual code: 36102]</t>
  </si>
  <si>
    <t>Fruit cake, processed in FR | Ambient (long) | LDPE | No preparation | at consumer/FR [Ciqual code: 23909]</t>
  </si>
  <si>
    <t>Savoury cake (with cheese, vegetables, meat, fish, poultry,etc.), processed in FR | Chilled | Cardboard | Oven | at consumer/FR [Ciqual code: 7814]</t>
  </si>
  <si>
    <t>Melon and almond Candy on a unleavened bread layer, processed in FR | Ambient (average) | LDPE | No preparation | at consumer/FR [Ciqual code: 31092]</t>
  </si>
  <si>
    <t>Squid fritter, Roman-style, processed in FR | Chilled | PS | No preparation | at consumer/FR [Ciqual code: 10002]</t>
  </si>
  <si>
    <t>Squid, boiled/cooked in water, processed in FR | Chilled | PS | Boiling | at consumer/FR [Ciqual code: 10037]</t>
  </si>
  <si>
    <t>Squid, raw, processed in FR | Chilled | PS | No preparation | at consumer/FR [Ciqual code: 10001]</t>
  </si>
  <si>
    <t>Squid, fried or pan-fried with fat, processed in FR | Chilled | PS | Pan frying | at consumer/FR [Ciqual code: 10084]</t>
  </si>
  <si>
    <t>Camembert cheese, from cow's milk, from raw milk, processed in FR | Chilled | LDPE | No preparation | at consumer/FR [Ciqual code: 12006]</t>
  </si>
  <si>
    <t>Camembert cheese, from cow's milk, processed in FR | Chilled | LDPE | No preparation | at consumer/FR [Ciqual code: 12001]</t>
  </si>
  <si>
    <t>Duck with sauce (green pepper sauce, hunter-style sauce,etc.), processed in FR | Chilled | PP | Microwave | at consumer/FR [Ciqual code: 25058]</t>
  </si>
  <si>
    <t>Duck, leg, meat and skin, raw, processed in FR | Chilled | PS | No preparation | at consumer/FR [Ciqual code: 36203]</t>
  </si>
  <si>
    <t>Duck breast fillet, smoked, processed in FR | Chilled | PS | Oven | at consumer/FR [Ciqual code: 8111]</t>
  </si>
  <si>
    <t>Duck, breast fillet, processed in FR | Chilled | PS | Oven | at consumer/FR [Ciqual code: 36206]</t>
  </si>
  <si>
    <t>Duck, magret, cooked in pan, processed in FR | Chilled | PS | Oven | at consumer/FR [Ciqual code: 36205]</t>
  </si>
  <si>
    <t>Duck, meat and skin, raw, processed in FR | Chilled | PS | No preparation | at consumer/FR [Ciqual code: 36204]</t>
  </si>
  <si>
    <t>Duck, meat and skin, roasted/baked, processed in FR | Chilled | PS | Oven | at consumer/FR [Ciqual code: 36200]</t>
  </si>
  <si>
    <t>Duck, meat, raw, processed in FR | Chilled | PS | No preparation | at consumer/FR [Ciqual code: 36201]</t>
  </si>
  <si>
    <t>Duck, meat, roasted/baked, processed in FR | Chilled | PS | Oven | at consumer/FR [Ciqual code: 36202]</t>
  </si>
  <si>
    <t>Canel√© cake, processed in FR | Ambient (long) | PS | No preparation | at consumer/FR [Ciqual code: 23022]</t>
  </si>
  <si>
    <t>Cranberry, raw, processed in FR | Ambient (average) | No packaging | No preparation | at consumer/FR [Ciqual code: 13113]</t>
  </si>
  <si>
    <t>Cinnamon, powder, processed in FR | Ambient (long) | Glass | No preparation | at consumer/FR [Ciqual code: 11025]</t>
  </si>
  <si>
    <t>Cantal cheese, half matured, from cow's milk, processed in FR | Chilled | LDPE | No preparation | at consumer/FR [Ciqual code: 12722]</t>
  </si>
  <si>
    <t>Cantal, Salers or Laguiole cheese, from cow's milk, processed in FR | Chilled | LDPE | No preparation | at consumer/FR [Ciqual code: 12723]</t>
  </si>
  <si>
    <t>Capelin, raw, processed in FR | Chilled | PS | No preparation | at consumer/FR [Ciqual code: 26108]</t>
  </si>
  <si>
    <t>Carambola, pulp, raw, processed in FR | Ambient (average) | No packaging | No preparation | at consumer/FR [Ciqual code: 13054]</t>
  </si>
  <si>
    <t>Crevalle jack, raw, processed in FR | Chilled | PS | No preparation | at consumer/FR [Ciqual code: 26157]</t>
  </si>
  <si>
    <t>Cardamom, powder, processed in FR | Ambient (long) | Glass | No preparation | at consumer/FR [Ciqual code: 11075]</t>
  </si>
  <si>
    <t>Megrim, raw, processed in FR | Chilled | PS | No preparation | at consumer/FR [Ciqual code: 26084]</t>
  </si>
  <si>
    <t>Cardoon, raw, processed in FR | Ambient (average) | No packaging | No preparation | at consumer/FR [Ciqual code: 20054]</t>
  </si>
  <si>
    <t>Cardoon, cooked, processed in FR | Chilled | PP | Boiling | at consumer/FR [Ciqual code: 20241]</t>
  </si>
  <si>
    <t>Carrot, canned, drained, processed in FR | Ambient (long) | Steel | Microwave | at consumer/FR [Ciqual code: 20007]</t>
  </si>
  <si>
    <t>Carrot, raw, processed in FR | Ambient (average) | No packaging | No preparation | at consumer/FR [Ciqual code: 20009]</t>
  </si>
  <si>
    <t>Carrot, cooked, processed in FR | Chilled | PP | Boiling | at consumer/FR [Ciqual code: 20008]</t>
  </si>
  <si>
    <t>Carrots, puree, processed in FR | Chilled | PP | Microwave | at consumer/FR [Ciqual code: 20261]</t>
  </si>
  <si>
    <t>Carrot, frozen, raw, processed in FR | Frozen | LDPE | No preparation | at consumer/FR [Ciqual code: 20208]</t>
  </si>
  <si>
    <t>Carrot, frozen, cooked, processed in FR | Frozen | LDPE | Boiling | at consumer/FR [Ciqual code: 20209]</t>
  </si>
  <si>
    <t>Salmon carpaccio, w marinade, processed in FR | Chilled | PS | No preparation | at consumer/FR [Ciqual code: 25537]</t>
  </si>
  <si>
    <t>Carp, raw, farmed, processed in FR | Chilled | PS | No preparation | at consumer/FR [Ciqual code: 27003]</t>
  </si>
  <si>
    <t>Carp, roasted/baked, processed in FR | Chilled | PP | Oven | at consumer/FR [Ciqual code: 27004]</t>
  </si>
  <si>
    <t>Carr√© de l'Est cheese, from cow's milk, processed in FR | Chilled | LDPE | No preparation | at consumer/FR [Ciqual code: 12025]</t>
  </si>
  <si>
    <t>European plaice, steamed, processed in FR | Chilled | PP | Oven | at consumer/FR [Ciqual code: 26003]</t>
  </si>
  <si>
    <t>European plaice, breaded, fried, processed in FR | Chilled | PS | Pan frying | at consumer/FR [Ciqual code: 26002]</t>
  </si>
  <si>
    <t>Caraway, seed, processed in FR | Ambient (long) | Glass | No preparation | at consumer/FR [Ciqual code: 11064]</t>
  </si>
  <si>
    <t>Black currant, raw, processed in FR | Ambient (average) | No packaging | No preparation | at consumer/FR [Ciqual code: 13007]</t>
  </si>
  <si>
    <t>White bean stew, with duck or goose, canned, processed in FR | Chilled | Steel | Microwave | at consumer/FR [Ciqual code: 25099]</t>
  </si>
  <si>
    <t>White bean stew, with pork, canned, processed in FR | Chilled | Steel | Microwave | at consumer/FR [Ciqual code: 25098]</t>
  </si>
  <si>
    <t>White bean stew, canned, processed in FR | Chilled | Steel | Microwave | at consumer/FR [Ciqual code: 25002]</t>
  </si>
  <si>
    <t>Celery stalk, canned, drained, processed in FR | Ambient (average) | Steel | Microwave | at consumer/FR [Ciqual code: 20078]</t>
  </si>
  <si>
    <t>Celery stalk, raw, processed in FR | Ambient (average) | No packaging | No preparation | at consumer/FR [Ciqual code: 20023]</t>
  </si>
  <si>
    <t>Celery stalk, cooked, processed in FR | Chilled | PP | Boiling | at consumer/FR [Ciqual code: 20024]</t>
  </si>
  <si>
    <t>Celeriac in remoulade sauce, prepacked, processed in FR | Chilled | PS | No preparation | at consumer/FR [Ciqual code: 25600]</t>
  </si>
  <si>
    <t>Celeriac, raw, processed in FR | Ambient (average) | No packaging | No preparation | at consumer/FR [Ciqual code: 20055]</t>
  </si>
  <si>
    <t>Celeriac, cooked, processed in FR | Chilled | PP | Boiling | at consumer/FR [Ciqual code: 20025]</t>
  </si>
  <si>
    <t>Celeriac, puree, processed in FR | Chilled | PP | Microwave | at consumer/FR [Ciqual code: 20278]</t>
  </si>
  <si>
    <t>Breakfast cereals, with chocolate, not filled (not fortified with vitamins and chemical elements), processed in FR | Ambient (long) | Cardboard | No preparation | at consumer/FR [Ciqual code: 32013]</t>
  </si>
  <si>
    <t>Breakfast cereals, puffed/popped cereals, wholemeal, fortified with vitamins and chemical elements, processed in FR | Ambient (long) | LDPE | No preparation | at consumer/FR [Ciqual code: 32134]</t>
  </si>
  <si>
    <t>Instant cereal (powder to be reconstituted) for baby from 4/6 months, processed in FR | Ambient (long) | LDPE | No preparation | at consumer/FR [Ciqual code: 13167]</t>
  </si>
  <si>
    <t>Instant cereal (powder to be reconstituted) for baby from 6 months, processed in FR | Ambient (long) | LDPE | No preparation | at consumer/FR [Ciqual code: 13168]</t>
  </si>
  <si>
    <t>Breakfast cereals, diet, with chocolate, not fortified, processed in FR | Ambient (long) | Cardboard | No preparation | at consumer/FR [Ciqual code: 32028]</t>
  </si>
  <si>
    <t>Breakfast cereals, diet, with chocolate, fortified with vitamins and chemical elements, processed in FR | Ambient (long) | Cardboard | No preparation | at consumer/FR [Ciqual code: 32022]</t>
  </si>
  <si>
    <t>Breakfast cereals, diet, with fruits, not fortified, processed in FR | Ambient (long) | LDPE | No preparation | at consumer/FR [Ciqual code: 32029]</t>
  </si>
  <si>
    <t>Breakfast cereals, diet, with dried fruits, fortified with vitamins and chemical elements, processed in FR | Ambient (long) | LDPE | No preparation | at consumer/FR [Ciqual code: 32025]</t>
  </si>
  <si>
    <t>Breakfast cereals, diet, with fruits, fortified with vitamins and chemical elements, processed in FR | Ambient (long) | LDPE | No preparation | at consumer/FR [Ciqual code: 32023]</t>
  </si>
  <si>
    <t>Breakfast cereals, diet, plain, not fortified, processed in FR | Ambient (long) | LDPE | No preparation | at consumer/FR [Ciqual code: 32030]</t>
  </si>
  <si>
    <t>Breakfast cereals, diet, plain or with honey, fortified with vitamins and chemical elements, processed in FR | Ambient (long) | LDPE | No preparation | at consumer/FR [Ciqual code: 32021]</t>
  </si>
  <si>
    <t>Breakfast cereals, with chocolate, not filled, fortified with vitamins and chemical elements, processed in FR | Ambient (long) | Cardboard | No preparation | at consumer/FR [Ciqual code: 32001]</t>
  </si>
  <si>
    <t>Breakfast cereals, filled with chocolate or chocolate-hazelnuts, processed in FR | Ambient (long) | Cardboard | No preparation | at consumer/FR [Ciqual code: 32017]</t>
  </si>
  <si>
    <t>Breakfast cereals, filled with chocolate or chocolate-hazelnuts, fortified with vitamins and chemical elements, processed in FR | Ambient (long) | Cardboard | No preparation | at consumer/FR [Ciqual code: 32016]</t>
  </si>
  <si>
    <t>Breakfast cereals, filled with a filling other than chocolate, fortified with vitamins and chemical elements, processed in FR | Ambient (long) | Cardboard | No preparation | at consumer/FR [Ciqual code: 32018]</t>
  </si>
  <si>
    <t>Breakfast cereals, rich in fibre, with chocolate, fortified with vitamins and chemical elements, processed in FR | Ambient (long) | Cardboard | No preparation | at consumer/FR [Ciqual code: 32008]</t>
  </si>
  <si>
    <t>Breakfast cereals, rich in fibre, with or without fruits, fortified with vitamins and chemical elements, processed in FR | Ambient (long) | LDPE | No preparation | at consumer/FR [Ciqual code: 32002]</t>
  </si>
  <si>
    <t>Breakfast cereals, very rich in fibre, fortified with vitamins and chemical elements, processed in FR | Ambient (long) | LDPE | No preparation | at consumer/FR [Ciqual code: 32116]</t>
  </si>
  <si>
    <t>Chervil, fresh, processed in FR | Ambient (long) | LDPE | No preparation | at consumer/FR [Ciqual code: 11002]</t>
  </si>
  <si>
    <t>Cherry, pitted, raw, processed in FR | Ambient (average) | LDPE | No preparation | at consumer/FR [Ciqual code: 13008]</t>
  </si>
  <si>
    <t>Saveloy or cervelat, processed in FR | Chilled | Already packed - PET | Oven | at consumer/FR [Ciqual code: 30730]</t>
  </si>
  <si>
    <t>Saveloy or cervelat, pure pork with garlic, processed in FR | Chilled | Already packed - PET | Oven | at consumer/FR [Ciqual code: 30732]</t>
  </si>
  <si>
    <t>Saveloy or cervelat (from Obernai Alsace), processed in FR | Chilled | Already packed - PET | Oven | at consumer/FR [Ciqual code: 30731]</t>
  </si>
  <si>
    <t>Brain, lamb, raw, processed in FR | Chilled | PS | No preparation | at consumer/FR [Ciqual code: 40002]</t>
  </si>
  <si>
    <t>Brain, lamb, cooked, processed in FR | Chilled | PS | Oven | at consumer/FR [Ciqual code: 40003]</t>
  </si>
  <si>
    <t>Brain, pork, braised, processed in FR | Chilled | PS | Oven | at consumer/FR [Ciqual code: 40004]</t>
  </si>
  <si>
    <t>Brain, pork, raw, processed in FR | Chilled | PS | No preparation | at consumer/FR [Ciqual code: 40005]</t>
  </si>
  <si>
    <t>Brain, calf, raw, processed in FR | Chilled | PS | No preparation | at consumer/FR [Ciqual code: 40006]</t>
  </si>
  <si>
    <t>Brain, calf, cooked, processed in FR | Chilled | PS | Oven | at consumer/FR [Ciqual code: 40007]</t>
  </si>
  <si>
    <t>Chabichou cheese, from goat's milk, processed in FR | Chilled | LDPE | No preparation | at consumer/FR [Ciqual code: 12830]</t>
  </si>
  <si>
    <t>Sausage meat, raw, processed in FR | Chilled | PS | No preparation | at consumer/FR [Ciqual code: 30050]</t>
  </si>
  <si>
    <t>Sausage meat, pork and beef, raw, processed in FR | Chilled | Already packed - PET | No preparation | at consumer/FR [Ciqual code: 30052]</t>
  </si>
  <si>
    <t>Sausage meat, pure pork, raw, processed in FR | Chilled | Already packed - PET | No preparation | at consumer/FR [Ciqual code: 30051]</t>
  </si>
  <si>
    <t>Champagne, processed in FR | Chilled | Glass | Chilled at consumer | at consumer/FR [Ciqual code: 5207]</t>
  </si>
  <si>
    <t>Greek-style marinated mushrooms, processed in FR | Chilled | PS | No preparation | at consumer/FR [Ciqual code: 25605]</t>
  </si>
  <si>
    <t>Morel, raw, processed in FR | Ambient (average) | No packaging | No preparation | at consumer/FR [Ciqual code: 20105]</t>
  </si>
  <si>
    <t>Chaource cheese, from cow's milk, processed in FR | Chilled | LDPE | No preparation | at consumer/FR [Ciqual code: 12028]</t>
  </si>
  <si>
    <t>Capon, meat and skin, raw, processed in FR | Chilled | LDPE | No preparation | at consumer/FR [Ciqual code: 36050]</t>
  </si>
  <si>
    <t>Capon, meat and skin, roasted/baked, processed in FR | Chilled | LDPE | Oven | at consumer/FR [Ciqual code: 36051]</t>
  </si>
  <si>
    <t>Fruit charlotte, processed in FR | Ambient (long) | PS | No preparation | at consumer/FR [Ciqual code: 23531]</t>
  </si>
  <si>
    <t>Chestnut, canned, processed in FR | Ambient (long) | Steel | No preparation | at consumer/FR [Ciqual code: 15039]</t>
  </si>
  <si>
    <t>Chestnut, boiled/cooked in water, processed in FR | Ambient (long) | Glass | No preparation | at consumer/FR [Ciqual code: 15020]</t>
  </si>
  <si>
    <t>Chestnut, raw, processed in FR | Ambient (long) | No packaging | No preparation | at consumer/FR [Ciqual code: 15024]</t>
  </si>
  <si>
    <t>Chestnut, grilled, processed in FR | Ambient (long) | LDPE | No preparation | at consumer/FR [Ciqual code: 15021]</t>
  </si>
  <si>
    <t>Apple turnover, processed in FR | Ambient (short) | PS | No preparation | at consumer/FR [Ciqual code: 23480]</t>
  </si>
  <si>
    <t>Cheddar cheese, from cow's milk, processed in FR | Chilled | LDPE | No preparation | at consumer/FR [Ciqual code: 12726]</t>
  </si>
  <si>
    <t>Cheeseburger, from fast foods restaurant, processed in FR | Chilled | PS | Oven | at consumer/FR [Ciqual code: 25414]</t>
  </si>
  <si>
    <t>Cheesecake, refrigerated, processed in FR | Chilled | PP | No preparation | at consumer/FR [Ciqual code: 19689]</t>
  </si>
  <si>
    <t>Young goat, raw, processed in FR | Chilled | PS | No preparation | at consumer/FR [Ciqual code: 21800]</t>
  </si>
  <si>
    <t>Young goat, cooked, processed in FR | Chilled | PS | Pan frying | at consumer/FR [Ciqual code: 21801]</t>
  </si>
  <si>
    <t>Chevrot cheese, from goat's milk, processed in FR | Chilled | LDPE | No preparation | at consumer/FR [Ciqual code: 12846]</t>
  </si>
  <si>
    <t>Seeds, chia, dried, processed in FR | Ambient (long) | LDPE | No preparation | at consumer/FR [Ciqual code: 15047]</t>
  </si>
  <si>
    <t>Mix of chicory and coffee, instant, without sugar, ready-to-drink (reconstituted with water), processed in FR | Ambient (average) | PET | No preparation | at consumer/FR [Ciqual code: 18162]</t>
  </si>
  <si>
    <t>Mix of chicory and coffee, instant, without sugar, ready-to-drink (reconstituted with standard semi-skimmed milk), processed in FR | Ambient (average) | PET | No preparation | at consumer/FR [Ciqual code: 18153]</t>
  </si>
  <si>
    <t>Mix of chicory and coffee, powder, instant, non rehydrated, processed in FR | Ambient (average) | Glass | No preparation | at consumer/FR [Ciqual code: 18150]</t>
  </si>
  <si>
    <t>Red endive, raw, processed in FR | Ambient (average) | No packaging | No preparation | at consumer/FR [Ciqual code: 20162]</t>
  </si>
  <si>
    <t>Green endive, raw, processed in FR | Ambient (average) | No packaging | No preparation | at consumer/FR [Ciqual code: 20163]</t>
  </si>
  <si>
    <t>Instant chicory, without sugar and artificial sweeteners, ready-to-drink (reconstituted with standard semi-skimmed milk), processed in FR | Ambient (average) | PET | No preparation | at consumer/FR [Ciqual code: 18161]</t>
  </si>
  <si>
    <t>Chicory, powder, instant, non rehydrated, processed in FR | Ambient (average) | Glass | No preparation | at consumer/FR [Ciqual code: 18152]</t>
  </si>
  <si>
    <t>Chili con carne, processed in FR | Chilled | PP | Microwave | at consumer/FR [Ciqual code: 25111]</t>
  </si>
  <si>
    <t>Horse mackerel, oily (autumn, winter), raw, processed in FR | Chilled | PS | No preparation | at consumer/FR [Ciqual code: 26236]</t>
  </si>
  <si>
    <t>Horse mackerel, lean (spring, summer), raw, processed in FR | Chilled | PS | No preparation | at consumer/FR [Ciqual code: 26235]</t>
  </si>
  <si>
    <t>Horse mackerel, raw, processed in FR | Chilled | PS | No preparation | at consumer/FR [Ciqual code: 26113]</t>
  </si>
  <si>
    <t>Chipolata slim sausage, raw, processed in FR | Chilled | Already packed - PET | No preparation | at consumer/FR [Ciqual code: 30115]</t>
  </si>
  <si>
    <t>Chipolata sausage, cooked, processed in FR | Chilled | Already packed - PET | Oven | at consumer/FR [Ciqual code: 30005]</t>
  </si>
  <si>
    <t>Prawn crackers, processed in FR | Ambient (long) | LDPE | No preparation | at consumer/FR [Ciqual code: 38104]</t>
  </si>
  <si>
    <t>Corn chips or tortilla chips, processed in FR | Ambient (long) | LDPE | No preparation | at consumer/FR [Ciqual code: 38105]</t>
  </si>
  <si>
    <t>Potato crisps and related, reduced fat, processed in FR | Ambient (long) | LDPE | No preparation | at consumer/FR [Ciqual code: 4038]</t>
  </si>
  <si>
    <t>Potato crisps, "√† l'ancienne" (old-fashioned style), processed in FR | Ambient (long) | LDPE | No preparation | at consumer/FR [Ciqual code: 4037]</t>
  </si>
  <si>
    <t>Potato crisps, processed in FR | Ambient (long) | LDPE | No preparation | at consumer/FR [Ciqual code: 4004]</t>
  </si>
  <si>
    <t>Milk chocolate bar, with puffed/popped cereals, processed in FR | Ambient (average) | Cardboard | No preparation | at consumer/FR [Ciqual code: 31009]</t>
  </si>
  <si>
    <t>Milk chocolate bar, with dried fruits (nuts, almonds, raisins, praline), processed in FR | Ambient (average) | Cardboard | No preparation | at consumer/FR [Ciqual code: 31018]</t>
  </si>
  <si>
    <t>Milk chocolate, filled, processed in FR | Ambient (average) | Cardboard | No preparation | at consumer/FR [Ciqual code: 31079]</t>
  </si>
  <si>
    <t>Milk chocolate bar, filled with praline, processed in FR | Ambient (average) | Cardboard | No preparation | at consumer/FR [Ciqual code: 31084]</t>
  </si>
  <si>
    <t>Milk chocolate bar, without sugar, with sweeteners, processed in FR | Ambient (average) | Cardboard | No preparation | at consumer/FR [Ciqual code: 31020]</t>
  </si>
  <si>
    <t>Milk chocolate bar, processed in FR | Ambient (average) | Cardboard | No preparation | at consumer/FR [Ciqual code: 31004]</t>
  </si>
  <si>
    <t>White chocolate bar, with dried fruits (nuts, almonds, raisins, praline), processed in FR | Ambient (average) | Cardboard | No preparation | at consumer/FR [Ciqual code: 31026]</t>
  </si>
  <si>
    <t>White chocolate bar, processed in FR | Ambient (average) | Cardboard | No preparation | at consumer/FR [Ciqual code: 31010]</t>
  </si>
  <si>
    <t>Dark chocolate bar, more than 40% cocoa, for cooking, processed in FR | Ambient (average) | Cardboard | No preparation | at consumer/FR [Ciqual code: 31085]</t>
  </si>
  <si>
    <t>Dark chocolate bar, more than 70% cocoa, processed in FR | Ambient (average) | Cardboard | No preparation | at consumer/FR [Ciqual code: 31074]</t>
  </si>
  <si>
    <t>Dark chocolate bar, less than 70% cocoa, processed in FR | Ambient (average) | Cardboard | No preparation | at consumer/FR [Ciqual code: 31005]</t>
  </si>
  <si>
    <t>Dark chocolate bar, with fruits (orange, raspberries, pear), processed in FR | Ambient (average) | Cardboard | No preparation | at consumer/FR [Ciqual code: 31069]</t>
  </si>
  <si>
    <t>Dark chocolate bar, with dried fruits (nuts, almonds, raisin, praline), processed in FR | Ambient (average) | Cardboard | No preparation | at consumer/FR [Ciqual code: 31070]</t>
  </si>
  <si>
    <t>Dark chocolate, filled with mint confectionery, processed in FR | Ambient (average) | Cardboard | No preparation | at consumer/FR [Ciqual code: 31072]</t>
  </si>
  <si>
    <t>Dark chocolate bar, filled with praline, processed in FR | Ambient (average) | Cardboard | No preparation | at consumer/FR [Ciqual code: 31080]</t>
  </si>
  <si>
    <t>Dark chocolate bar, without sugar and with artificial sweeteners, processed in FR | Ambient (average) | Cardboard | No preparation | at consumer/FR [Ciqual code: 31030]</t>
  </si>
  <si>
    <t>Spicy pork sausage with red pepper, no precision, processed in FR | Chilled | Already packed - PP/PE | Oven | at consumer/FR [Ciqual code: 30315]</t>
  </si>
  <si>
    <t>Spicy pork sausage with red pepper, in large slices, processed in FR | Chilled | Already packed - PP/PE | Oven | at consumer/FR [Ciqual code: 30317]</t>
  </si>
  <si>
    <t>Dry spicy pork sausage with red pepper, processed in FR | Chilled | Already packed - PP/PE | No preparation | at consumer/FR [Ciqual code: 30316]</t>
  </si>
  <si>
    <t>Pastry cream puff, processed in FR | Ambient (long) | PS | No preparation | at consumer/FR [Ciqual code: 23455]</t>
  </si>
  <si>
    <t>Chou pastry filled with whipped cream, processed in FR | Ambient (long) | PS | No preparation | at consumer/FR [Ciqual code: 23456]</t>
  </si>
  <si>
    <t>Chou pastry filled with custard, processed in FR | Ambient (long) | PS | No preparation | at consumer/FR [Ciqual code: 23457]</t>
  </si>
  <si>
    <t>White cabbage, raw, processed in FR | Ambient (average) | No packaging | No preparation | at consumer/FR [Ciqual code: 20116]</t>
  </si>
  <si>
    <t>Chinese cabbage (nappa cabbage or bok choy), cooked, processed in FR | Chilled | PP | Boiling | at consumer/FR [Ciqual code: 20221]</t>
  </si>
  <si>
    <t>Chinese cabbage (nappa cabbage or bok choy), raw, processed in FR | Ambient (average) | No packaging | No preparation | at consumer/FR [Ciqual code: 20167]</t>
  </si>
  <si>
    <t>Brussels sprout, canned, drained, processed in FR | Ambient (average) | Steel | Microwave | at consumer/FR [Ciqual code: 20077]</t>
  </si>
  <si>
    <t>Brussels sprout, raw, processed in FR | Ambient (average) | No packaging | No preparation | at consumer/FR [Ciqual code: 20058]</t>
  </si>
  <si>
    <t>Brussels sprout, cooked, processed in FR | Chilled | PP | Boiling | at consumer/FR [Ciqual code: 20013]</t>
  </si>
  <si>
    <t>Brussels sprout, frozen, raw, processed in FR | Frozen | LDPE | No preparation | at consumer/FR [Ciqual code: 20206]</t>
  </si>
  <si>
    <t>Brussels sprout, frozen, cooked, processed in FR | Frozen | LDPE | Boiling | at consumer/FR [Ciqual code: 20207]</t>
  </si>
  <si>
    <t>Stuffed cabbage, processed in FR | Chilled | PP | Microwave | at consumer/FR [Ciqual code: 25106]</t>
  </si>
  <si>
    <t>Curly kale, raw, processed in FR | Ambient (average) | No packaging | No preparation | at consumer/FR [Ciqual code: 20218]</t>
  </si>
  <si>
    <t>Curly kale, cooked, processed in FR | Chilled | PP | Boiling | at consumer/FR [Ciqual code: 20219]</t>
  </si>
  <si>
    <t>Romanesco cauliflower or romanesco broccoli, raw, processed in FR | Ambient (average) | No packaging | No preparation | at consumer/FR [Ciqual code: 20280]</t>
  </si>
  <si>
    <t>Red cabbage, boiled/cooked in water, processed in FR | Chilled | PP | Boiling | at consumer/FR [Ciqual code: 20095]</t>
  </si>
  <si>
    <t>Red cabbage, raw, processed in FR | Ambient (average) | No packaging | No preparation | at consumer/FR [Ciqual code: 20014]</t>
  </si>
  <si>
    <t>Green cabbage, raw, processed in FR | Ambient (average) | No packaging | No preparation | at consumer/FR [Ciqual code: 20069]</t>
  </si>
  <si>
    <t>Green cabbage, boiled/cooked in water, processed in FR | Chilled | PP | Boiling | at consumer/FR [Ciqual code: 20015]</t>
  </si>
  <si>
    <t>Sauerkraut, with garnish, processed in FR | Chilled | PP | Microwave | at consumer/FR [Ciqual code: 25003]</t>
  </si>
  <si>
    <t>Sauerkraut, without garnish, drained, processed in FR | Chilled | PP | Microwave | at consumer/FR [Ciqual code: 25004]</t>
  </si>
  <si>
    <t>Cauliflower, raw, processed in FR | Ambient (average) | No packaging | No preparation | at consumer/FR [Ciqual code: 20016]</t>
  </si>
  <si>
    <t>Cauliflower, cooked, processed in FR | Chilled | PP | Boiling | at consumer/FR [Ciqual code: 20017]</t>
  </si>
  <si>
    <t>Cauliflower, frozen, raw, processed in FR | Frozen | LDPE | No preparation | at consumer/FR [Ciqual code: 20082]</t>
  </si>
  <si>
    <t>Cauliflower, frozen, cooked, processed in FR | Frozen | LDPE | Boiling | at consumer/FR [Ciqual code: 20122]</t>
  </si>
  <si>
    <t>Chou pastry, sugar coated, processed in FR | Ambient (short) | PS | No preparation | at consumer/FR [Ciqual code: 23467]</t>
  </si>
  <si>
    <t>Kohlrabi, boiled/cooked in water, processed in FR | Chilled | PP | Boiling | at consumer/FR [Ciqual code: 20094]</t>
  </si>
  <si>
    <t>Turnip cabbage, raw, processed in FR | Ambient (average) | No packaging | No preparation | at consumer/FR [Ciqual code: 20065]</t>
  </si>
  <si>
    <t>Chive or spring onion, fresh, processed in FR | Ambient (long) | LDPE | No preparation | at consumer/FR [Ciqual code: 11003]</t>
  </si>
  <si>
    <t>Flavoured cider, processed in FR | Chilled | Glass | Chilled at consumer | at consumer/FR [Ciqual code: 5022]</t>
  </si>
  <si>
    <t>Cider, half-dry, processed in FR | Chilled | Glass | Chilled at consumer | at consumer/FR [Ciqual code: 5021]</t>
  </si>
  <si>
    <t>Cider, dry, processed in FR | Chilled | Glass | Chilled at consumer | at consumer/FR [Ciqual code: 5006]</t>
  </si>
  <si>
    <t>Cider, sweet, processed in FR | Chilled | Glass | Chilled at consumer | at consumer/FR [Ciqual code: 5007]</t>
  </si>
  <si>
    <t>Cider, processed in FR | Chilled | Glass | Chilled at consumer | at consumer/FR [Ciqual code: 5020]</t>
  </si>
  <si>
    <t>Wafer cookie, processed in FR | Ambient (long) | Cardboard | No preparation | at consumer/FR [Ciqual code: 24360]</t>
  </si>
  <si>
    <t>Frosted lemon or orange (sorbet), processed in FR | Frozen | PP | No preparation | at consumer/FR [Ciqual code: 39530]</t>
  </si>
  <si>
    <t>Lemon or lime base, for beverage, without sugar (to be diluted), processed in FR | Ambient (average) | Glass | No preparation | at consumer/FR [Ciqual code: 18220]</t>
  </si>
  <si>
    <t>Lime, pulp, raw, processed in FR | Ambient (average) | No packaging | No preparation | at consumer/FR [Ciqual code: 13067]</t>
  </si>
  <si>
    <t>Lemon, pulp, raw, processed in FR | Ambient (average) | No packaging | No preparation | at consumer/FR [Ciqual code: 13009]</t>
  </si>
  <si>
    <t>Lemon zest, raw, processed in FR | Ambient (average) | No packaging | No preparation | at consumer/FR [Ciqual code: 13125]</t>
  </si>
  <si>
    <t>Pumpkin, pulp, raw, processed in FR | Ambient (average) | No packaging | No preparation | at consumer/FR [Ciqual code: 20166]</t>
  </si>
  <si>
    <t>Fruits batter-pudding, refrigerated, processed in FR | Chilled | PP | No preparation | at consumer/FR [Ciqual code: 39216]</t>
  </si>
  <si>
    <t>Clementine, pulp, raw, processed in FR | Ambient (average) | No packaging | No preparation | at consumer/FR [Ciqual code: 13082]</t>
  </si>
  <si>
    <t>Cloves, processed in FR | Ambient (long) | Glass | No preparation | at consumer/FR [Ciqual code: 11052]</t>
  </si>
  <si>
    <t>Rum-based cocktail, processed in FR | Ambient (average) | Glass | Chilled at consumer | at consumer/FR [Ciqual code: 1012]</t>
  </si>
  <si>
    <t>Whiskey-based cocktail, processed in FR | Ambient (average) | Glass | Chilled at consumer | at consumer/FR [Ciqual code: 1013]</t>
  </si>
  <si>
    <t>Cocktail, alcohol-free (juices and syrup-based cocktail), processed in FR | Chilled | Glass | Chilled at consumer | at consumer/FR [Ciqual code: 2008]</t>
  </si>
  <si>
    <t>Cocktail, punch type, 16% alcohol, processed in FR | Chilled | Glass | Chilled at consumer | at consumer/FR [Ciqual code: 1022]</t>
  </si>
  <si>
    <t>Palm heart, canned, drained, processed in FR | Ambient (average) | Steel | No preparation | at consumer/FR [Ciqual code: 20018]</t>
  </si>
  <si>
    <t>Heart, lamb, raw, processed in FR | Chilled | PS | No preparation | at consumer/FR [Ciqual code: 40058]</t>
  </si>
  <si>
    <t>Heart, lamb, cooked, processed in FR | Chilled | PS | Oven | at consumer/FR [Ciqual code: 40059]</t>
  </si>
  <si>
    <t>Heart, beef, raw, processed in FR | Chilled | PS | No preparation | at consumer/FR [Ciqual code: 40052]</t>
  </si>
  <si>
    <t>Heart, beef, cooked, processed in FR | Chilled | PS | Oven | at consumer/FR [Ciqual code: 40053]</t>
  </si>
  <si>
    <t>Heart, turkey, raw, processed in FR | Chilled | PS | No preparation | at consumer/FR [Ciqual code: 40055]</t>
  </si>
  <si>
    <t>Heart, turkey, cooked, processed in FR | Chilled | PS | Oven | at consumer/FR [Ciqual code: 40057]</t>
  </si>
  <si>
    <t>Heart, pork, raw, processed in FR | Chilled | PS | No preparation | at consumer/FR [Ciqual code: 40060]</t>
  </si>
  <si>
    <t>Heart, chicken, raw, processed in FR | Chilled | PS | No preparation | at consumer/FR [Ciqual code: 40054]</t>
  </si>
  <si>
    <t>Heart, chicken, cooked, processed in FR | Chilled | PS | Oven | at consumer/FR [Ciqual code: 40056]</t>
  </si>
  <si>
    <t>Heart, veal, raw, processed in FR | Chilled | PS | No preparation | at consumer/FR [Ciqual code: 40062]</t>
  </si>
  <si>
    <t>Quince, raw, processed in FR | Ambient (average) | No packaging | No preparation | at consumer/FR [Ciqual code: 13010]</t>
  </si>
  <si>
    <t>Cola, without sugar and with artificial sweetener(s), processed in FR | Chilled | PET | No preparation | at consumer/FR [Ciqual code: 18060]</t>
  </si>
  <si>
    <t>Cola, without sugar, with artificial sweetener(s) and with caffeine, processed in FR | Chilled | PET | No preparation | at consumer/FR [Ciqual code: 18068]</t>
  </si>
  <si>
    <t>Cola, with sugar, processed in FR | Chilled | PET | No preparation | at consumer/FR [Ciqual code: 18018]</t>
  </si>
  <si>
    <t>Cola, with sugar and artificial sweetener(s), processed in FR | Chilled | PET | No preparation | at consumer/FR [Ciqual code: 18037]</t>
  </si>
  <si>
    <t>Cola, with sugar and without caffeine, processed in FR | Chilled | PET | No preparation | at consumer/FR [Ciqual code: 18067]</t>
  </si>
  <si>
    <t>Apple compote, processed in FR | Chilled | PS | No preparation | at consumer/FR [Ciqual code: 13038]</t>
  </si>
  <si>
    <t>Fruits compote, miscellaneous, processed in FR | Chilled | PS | No preparation | at consumer/FR [Ciqual code: 13108]</t>
  </si>
  <si>
    <t>Fruits compote, miscellaneous, reduced sugar, processed in FR | Chilled | PS | No preparation | at consumer/FR [Ciqual code: 13109]</t>
  </si>
  <si>
    <t>Fruits compote, miscellaneous, reduced sugar, refrigerated, processed in FR | Chilled | PS | No preparation | at consumer/FR [Ciqual code: 13129]</t>
  </si>
  <si>
    <t>Comt√© cheese, from cow's milk, processed in FR | Chilled | LDPE | No preparation | at consumer/FR [Ciqual code: 12110]</t>
  </si>
  <si>
    <t>Cucumber, pulp and peel, raw, processed in FR | Ambient (average) | No packaging | No preparation | at consumer/FR [Ciqual code: 20019]</t>
  </si>
  <si>
    <t>Cucumber, pulp, raw, processed in FR | Ambient (average) | No packaging | No preparation | at consumer/FR [Ciqual code: 20210]</t>
  </si>
  <si>
    <t>Cone, wafer for ice cream, processed in FR | Ambient (long) | Cardboard | No preparation | at consumer/FR [Ciqual code: 24685]</t>
  </si>
  <si>
    <t>Chocolate confectionery, sugar coated, processed in FR | Ambient (average) | Cardboard | No preparation | at consumer/FR [Ciqual code: 31041]</t>
  </si>
  <si>
    <t>Preserved duck, processed in FR | Chilled | PS | Oven | at consumer/FR [Ciqual code: 8110]</t>
  </si>
  <si>
    <t>Duck confit (conserved in rendered fat), meat (leg) without skin, reheated, processed in FR | Chilled | PS | Oven | at consumer/FR [Ciqual code: 8109]</t>
  </si>
  <si>
    <t>Preserved pork liver, processed in FR | Chilled | PS | No preparation | at consumer/FR [Ciqual code: 8120]</t>
  </si>
  <si>
    <t>Preserved poultry liver, processed in FR | Chilled | PS | No preparation | at consumer/FR [Ciqual code: 8125]</t>
  </si>
  <si>
    <t>Jam, apricot, processed in FR | Chilled | Glass | No preparation | at consumer/FR [Ciqual code: 31037]</t>
  </si>
  <si>
    <t>Jam, cherry, processed in FR | Chilled | Glass | No preparation | at consumer/FR [Ciqual code: 31038]</t>
  </si>
  <si>
    <t>Jam, strawberry, processed in FR | Chilled | Glass | No preparation | at consumer/FR [Ciqual code: 31024]</t>
  </si>
  <si>
    <t>Jam, raspberry, processed in FR | Chilled | Glass | No preparation | at consumer/FR [Ciqual code: 31062]</t>
  </si>
  <si>
    <t>Dulce de leche or confiture de lait, processed in FR | Chilled | Glass | No preparation | at consumer/FR [Ciqual code: 31040]</t>
  </si>
  <si>
    <t>Jam, reduced sugar, processed in FR | Chilled | Glass | No preparation | at consumer/FR [Ciqual code: 31110]</t>
  </si>
  <si>
    <t>Conger, raw, processed in FR | Chilled | PS | No preparation | at consumer/FR [Ciqual code: 26127]</t>
  </si>
  <si>
    <t>Biscuit (cookie), with chocolate drops, processed in FR | Ambient (long) | Cardboard | No preparation | at consumer/FR [Ciqual code: 24684]</t>
  </si>
  <si>
    <t>Coppa, processed in FR | Chilled | Already packed - PP/PE | No preparation | at consumer/FR [Ciqual code: 28850]</t>
  </si>
  <si>
    <t>Cockerel in red wine sauce, processed in FR | Chilled | PP | Microwave | at consumer/FR [Ciqual code: 25121]</t>
  </si>
  <si>
    <t>Scallop, with coral, raw, processed in FR | Chilled | PS | No preparation | at consumer/FR [Ciqual code: 10003]</t>
  </si>
  <si>
    <t>Scallop, with coral, cooked, processed in FR | Chilled | PS | Oven | at consumer/FR [Ciqual code: 10004]</t>
  </si>
  <si>
    <t>Scallop, without coral, raw, processed in FR | Chilled | PS | No preparation | at consumer/FR [Ciqual code: 10045]</t>
  </si>
  <si>
    <t>Brown meagre, raw, processed in FR | Chilled | PS | No preparation | at consumer/FR [Ciqual code: 26107]</t>
  </si>
  <si>
    <t>Escalope cordon bleu (topped with a ham slice and Gruyere sauce), processed in FR | Chilled | PS | Oven | at consumer/FR [Ciqual code: 25089]</t>
  </si>
  <si>
    <t>Coriander, fresh, processed in FR | Ambient (long) | LDPE | No preparation | at consumer/FR [Ciqual code: 11094]</t>
  </si>
  <si>
    <t>Coriander, seed, processed in FR | Ambient (long) | Glass | No preparation | at consumer/FR [Ciqual code: 11026]</t>
  </si>
  <si>
    <t>Gazelle horn (oriental pastry with almonds and syrup), processed in FR | Ambient (long) | PS | No preparation | at consumer/FR [Ciqual code: 23301]</t>
  </si>
  <si>
    <t>Bigeye scad, raw, processed in FR | Chilled | PS | No preparation | at consumer/FR [Ciqual code: 26159]</t>
  </si>
  <si>
    <t>Coulommiers cheese, from cow's milk, processed in FR | Chilled | LDPE | No preparation | at consumer/FR [Ciqual code: 12010]</t>
  </si>
  <si>
    <t>Goblet of ice cream, peach Melba or Belle Helene pear type, processed in FR | Frozen | PP | No preparation | at consumer/FR [Ciqual code: 39534]</t>
  </si>
  <si>
    <t>Goblet of ice cream, coffee or chocolate ice cream topped with whipped cream, processed in FR | Frozen | PP | No preparation | at consumer/FR [Ciqual code: 39532]</t>
  </si>
  <si>
    <t>Squash, butternut, pulp, raw, processed in FR | Ambient (average) | No packaging | No preparation | at consumer/FR [Ciqual code: 20138]</t>
  </si>
  <si>
    <t>Sweet green hokkaido squash, pulp, raw, processed in FR | Ambient (average) | No packaging | No preparation | at consumer/FR [Ciqual code: 20134]</t>
  </si>
  <si>
    <t>Squash, melonnette jasp√©e from Vend√©e, pulp, raw, processed in FR | Ambient (average) | No packaging | No preparation | at consumer/FR [Ciqual code: 20136]</t>
  </si>
  <si>
    <t>Pumpkin (cucurbita moschata), pulp, raw, processed in FR | Ambient (average) | No packaging | No preparation | at consumer/FR [Ciqual code: 20128]</t>
  </si>
  <si>
    <t>Squash, spaghetti, pulp, raw, processed in FR | Ambient (average) | No packaging | No preparation | at consumer/FR [Ciqual code: 20145]</t>
  </si>
  <si>
    <t>Squash, spaghetti, pulp, cooked, processed in FR | Chilled | PP | Boiling | at consumer/FR [Ciqual code: 20143]</t>
  </si>
  <si>
    <t>Squash, all types, raw, processed in FR | Ambient (average) | No packaging | No preparation | at consumer/FR [Ciqual code: 20139]</t>
  </si>
  <si>
    <t>Courgette or zucchini, pulp and peel, raw, processed in FR | Ambient (average) | No packaging | No preparation | at consumer/FR [Ciqual code: 20020]</t>
  </si>
  <si>
    <t>Courgette or zucchini, pulp and peel, cooked, processed in FR | Chilled | PP | Boiling | at consumer/FR [Ciqual code: 20021]</t>
  </si>
  <si>
    <t>Courgette or zucchini, pulp and peel, frozen, raw, processed in FR | Frozen | LDPE | No preparation | at consumer/FR [Ciqual code: 20230]</t>
  </si>
  <si>
    <t>Courgettes, puree, processed in FR | Chilled | PP | Microwave | at consumer/FR [Ciqual code: 20264]</t>
  </si>
  <si>
    <t>Christmas brioche with candied fruits, prepacked, processed in FR | Ambient (short) | PS | No preparation | at consumer/FR [Ciqual code: 7744]</t>
  </si>
  <si>
    <t>Aromatic stock cube, for fish, dehydrated, processed in FR | Ambient (long) | Aluminium | No preparation | at consumer/FR [Ciqual code: 11172]</t>
  </si>
  <si>
    <t>Couscous (durum wheat semolina pre-cooked with steam), raw, processed in FR | Ambient (long) | LDPE | No preparation | at consumer/FR [Ciqual code: 9681]</t>
  </si>
  <si>
    <t>Couscous (durum wheat semolina pre-cooked with steam), cooked, unsalted, processed in FR | Ambient (average) | PP | Microwave | at consumer/FR [Ciqual code: 9683]</t>
  </si>
  <si>
    <t>Couscous w meat, processed in FR | Chilled | PP | Microwave | at consumer/FR [Ciqual code: 25152]</t>
  </si>
  <si>
    <t>Couscous with meat or chicken, light, processed in FR | Chilled | PP | Microwave | at consumer/FR [Ciqual code: 25043]</t>
  </si>
  <si>
    <t>Couscous w mutton, processed in FR | Chilled | PP | Microwave | at consumer/FR [Ciqual code: 25029]</t>
  </si>
  <si>
    <t>Couscous w fish, processed in FR | Chilled | PP | Microwave | at consumer/FR [Ciqual code: 25107]</t>
  </si>
  <si>
    <t>Couscous w chicken, processed in FR | Chilled | PP | Microwave | at consumer/FR [Ciqual code: 25138]</t>
  </si>
  <si>
    <t>Couscous with vegetables, processed in FR | Chilled | PP | Microwave | at consumer/FR [Ciqual code: 25150]</t>
  </si>
  <si>
    <t>Couscous royal (with different meats), processed in FR | Chilled | PP | Microwave | at consumer/FR [Ciqual code: 25127]</t>
  </si>
  <si>
    <t>Light custard cream with vanilla, prepacked, processed in FR | Chilled | PVC | No preparation | at consumer/FR [Ciqual code: 39700]</t>
  </si>
  <si>
    <t>Custard cream with eggs (a small jar of chocolate or vanilla cream or other flavour), refrigerated, processed in FR | Chilled | PP | No preparation | at consumer/FR [Ciqual code: 39211]</t>
  </si>
  <si>
    <t>Caramelized custard cream (cr√®me br√ªl√©e), refrigerated, processed in FR | Chilled | PP | No preparation | at consumer/FR [Ciqual code: 39213]</t>
  </si>
  <si>
    <t>Custard cream with caramel sauce, refrigerated, processed in FR | Chilled | PP | No preparation | at consumer/FR [Ciqual code: 39209]</t>
  </si>
  <si>
    <t>Whipped cream or Chantilly cream, under pressure, UHT, processed in FR | Chilled | PP | No preparation | at consumer/FR [Ciqual code: 19420]</t>
  </si>
  <si>
    <t>Blackcurrant liqueur, processed in FR | Ambient (average) | Glass | Chilled at consumer | at consumer/FR [Ciqual code: 1021]</t>
  </si>
  <si>
    <t>Thick cream, light, 15-20% fat, refrigerated, processed in FR | Chilled | PP | No preparation | at consumer/FR [Ciqual code: 19431]</t>
  </si>
  <si>
    <t>Liquid cream, light, 15-20% fat, UHT, processed in FR | Chilled | PP | No preparation | at consumer/FR [Ciqual code: 19430]</t>
  </si>
  <si>
    <t>Thick cream 30% fat, refrigerated, processed in FR | Chilled | PP | No preparation | at consumer/FR [Ciqual code: 19410]</t>
  </si>
  <si>
    <t>Liquid cream 30% fat, UHT, processed in FR | Chilled | PP | No preparation | at consumer/FR [Ciqual code: 19415]</t>
  </si>
  <si>
    <t>Chestnut cream, processed in FR | Ambient (long) | Steel | No preparation | at consumer/FR [Ciqual code: 15013]</t>
  </si>
  <si>
    <t>Chestnut cream, vanilla flavoured, canned, processed in FR | Ambient (long) | Steel | No preparation | at consumer/FR [Ciqual code: 15016]</t>
  </si>
  <si>
    <t>Custard dessert, vanilla, canned, processed in FR | Chilled | Steel | No preparation | at consumer/FR [Ciqual code: 39214]</t>
  </si>
  <si>
    <t>Custard dessert, vanilla, refrigerated, processed in FR | Chilled | PP | No preparation | at consumer/FR [Ciqual code: 39229]</t>
  </si>
  <si>
    <t>Custard dessert, coffee, refrigerated, processed in FR | Chilled | PP | No preparation | at consumer/FR [Ciqual code: 39246]</t>
  </si>
  <si>
    <t>Custard dessert, caramel, refrigerated, processed in FR | Chilled | PP | No preparation | at consumer/FR [Ciqual code: 39247]</t>
  </si>
  <si>
    <t>Custard dessert, chocolate, canned, processed in FR | Chilled | Steel | No preparation | at consumer/FR [Ciqual code: 39506]</t>
  </si>
  <si>
    <t>Custard dessert, chocolate, refrigerated, processed in FR | Chilled | PP | No preparation | at consumer/FR [Ciqual code: 39200]</t>
  </si>
  <si>
    <t>Custard dessert, reduced fat, refrigerated, processed in FR | Chilled | PP | No preparation | at consumer/FR [Ciqual code: 19673]</t>
  </si>
  <si>
    <t>Pastry cream or custard, processed in FR | Chilled | Cardboard | No preparation | at consumer/FR [Ciqual code: 39710]</t>
  </si>
  <si>
    <t>Wafer cookie, processed in FR | Ambient (long) | Cardboard | No preparation | at consumer/FR [Ciqual code: 24370]</t>
  </si>
  <si>
    <t>Salted crispy crepe with cheese, prepacked, processed in FR | Ambient (long) | LDPE | No preparation | at consumer/FR [Ciqual code: 38408]</t>
  </si>
  <si>
    <t>Wafer cookie, with chocolate, prepacked, processed in FR | Ambient (long) | Cardboard | No preparation | at consumer/FR [Ciqual code: 24371]</t>
  </si>
  <si>
    <t>Crepe, filled with jam, home-made, processed in FR | Ambient (long) | LDPE | No preparation | at consumer/FR [Ciqual code: 23820]</t>
  </si>
  <si>
    <t>Crepe, filled with chocolate or chocolate and hazelnut spread, home-made, processed in FR | Ambient (long) | LDPE | No preparation | at consumer/FR [Ciqual code: 23821]</t>
  </si>
  <si>
    <t>Crepe or buckwheat crepe, filled with scallops, processed in FR | Chilled | Cardboard | Oven | at consumer/FR [Ciqual code: 25572]</t>
  </si>
  <si>
    <t>Crepe or buckwheat crepe, filled with egg, ham and cheese, processed in FR | Chilled | Cardboard | Oven | at consumer/FR [Ciqual code: 25562]</t>
  </si>
  <si>
    <t>Crepe or buckwheat crepe, filled with fish and/or seafood, processed in FR | Chilled | Cardboard | Oven | at consumer/FR [Ciqual code: 25625]</t>
  </si>
  <si>
    <t>Crepe or buckwheat crepe, filled with mushrooms and bechamel sauce, processed in FR | Chilled | Cardboard | Oven | at consumer/FR [Ciqual code: 25411]</t>
  </si>
  <si>
    <t>Crepe or buckwheat crepe, filled with mushrooms and bechamel sauce, cooked, processed in FR | Chilled | Cardboard | Oven | at consumer/FR [Ciqual code: 25581]</t>
  </si>
  <si>
    <t>Crepe or buckwheat crepe, filled with cheese and bechamel sauce, processed in FR | Chilled | Cardboard | Oven | at consumer/FR [Ciqual code: 25549]</t>
  </si>
  <si>
    <t>Crepe, filled with ham, processed in FR | Chilled | Cardboard | Oven | at consumer/FR [Ciqual code: 25409]</t>
  </si>
  <si>
    <t>Crepe or buckwheat crepe, filled with cheese, ham and bechamel sauce, processed in FR | Chilled | Cardboard | Oven | at consumer/FR [Ciqual code: 25410]</t>
  </si>
  <si>
    <t>Crepe or buckwheat crepe, filled with cheese, ham, mushrooms and bechamel sauce, processed in FR | Chilled | Cardboard | Oven | at consumer/FR [Ciqual code: 25552]</t>
  </si>
  <si>
    <t>Crepe filled with sugar, prepacked, processed in FR | Ambient (long) | LDPE | No preparation | at consumer/FR [Ciqual code: 23815]</t>
  </si>
  <si>
    <t>Crepe filled with chocolate, prepacked, processed in FR | Ambient (long) | LDPE | No preparation | at consumer/FR [Ciqual code: 23829]</t>
  </si>
  <si>
    <t>Crepe filled with strawberries, prepacked, processed in FR | Ambient (long) | LDPE | No preparation | at consumer/FR [Ciqual code: 23830]</t>
  </si>
  <si>
    <t>Crepe, plain, prepacked, refrigerated, processed in FR | Ambient (long) | LDPE | No preparation | at consumer/FR [Ciqual code: 23799]</t>
  </si>
  <si>
    <t>Crepe, plain, prepacked, room temperature, processed in FR | Ambient (long) | LDPE | No preparation | at consumer/FR [Ciqual code: 23800]</t>
  </si>
  <si>
    <t>Garden cress, raw, processed in FR | Ambient (average) | No packaging | No preparation | at consumer/FR [Ciqual code: 20199]</t>
  </si>
  <si>
    <t>Watercress, raw, processed in FR | Ambient (average) | No packaging | No preparation | at consumer/FR [Ciqual code: 20022]</t>
  </si>
  <si>
    <t>Deep water pink shrimp, raw, processed in FR | Chilled | PS | No preparation | at consumer/FR [Ciqual code: 10059]</t>
  </si>
  <si>
    <t>Shrimp or prawn, raw, processed in FR | Chilled | PS | No preparation | at consumer/FR [Ciqual code: 10021]</t>
  </si>
  <si>
    <t>Shrimp or prawn, cooked, processed in FR | Chilled | PS | No preparation | at consumer/FR [Ciqual code: 10007]</t>
  </si>
  <si>
    <t>Shrimp, frozen, raw, processed in FR | Frozen | LDPE | No preparation | at consumer/FR [Ciqual code: 10038]</t>
  </si>
  <si>
    <t>Croissant, butter, from bakery, processed in FR | Ambient (short) | PS | No preparation | at consumer/FR [Ciqual code: 7620]</t>
  </si>
  <si>
    <t>Croissant filled with ham, processed in FR | Chilled | PS | Oven | at consumer/FR [Ciqual code: 25418]</t>
  </si>
  <si>
    <t>Croissant filled with ham and cheese, processed in FR | Chilled | PS | Oven | at consumer/FR [Ciqual code: 26266]</t>
  </si>
  <si>
    <t>Croissant w almonds, from bakery, processed in FR | Ambient (short) | PS | No preparation | at consumer/FR [Ciqual code: 7650]</t>
  </si>
  <si>
    <t>Croissant, ordinary, from bakery, processed in FR | Ambient (short) | PS | No preparation | at consumer/FR [Ciqual code: 7615]</t>
  </si>
  <si>
    <t>Croissant, processed in FR | Ambient (short) | PS | No preparation | at consumer/FR [Ciqual code: 7602]</t>
  </si>
  <si>
    <t>Toasted ham sandwich topped with grated cheese and a fried egg, processed in FR | Chilled | PS | No preparation | at consumer/FR [Ciqual code: 25542]</t>
  </si>
  <si>
    <t>Toasted ham sandwich topped with grated cheese, processed in FR | Chilled | PS | No preparation | at consumer/FR [Ciqual code: 25400]</t>
  </si>
  <si>
    <t>Grilled cheese &amp; ham sandwich, prepacked, processed in FR | Chilled | PS | No preparation | at consumer/FR [Ciqual code: 25547]</t>
  </si>
  <si>
    <t>Chinese or Japanese artichokes, frozen, raw, processed in FR | Frozen | LDPE | No preparation | at consumer/FR [Ciqual code: 20231]</t>
  </si>
  <si>
    <t>Crottin de Chavignol cheese, from goat's milk, processed in FR | Chilled | LDPE | No preparation | at consumer/FR [Ciqual code: 12834]</t>
  </si>
  <si>
    <t>Crottin cheese, from goat's milk, from raw milk, processed in FR | Chilled | LDPE | No preparation | at consumer/FR [Ciqual code: 12832]</t>
  </si>
  <si>
    <t>Crottin cheese, from goat's milk, processed in FR | Chilled | LDPE | No preparation | at consumer/FR [Ciqual code: 12833]</t>
  </si>
  <si>
    <t>Crouton with garlic, herbs or onions, prepacked, processed in FR | Ambient (short) | Cardboard | No preparation | at consumer/FR [Ciqual code: 38500]</t>
  </si>
  <si>
    <t>Croutons, processed in FR | Ambient (short) | Cardboard | No preparation | at consumer/FR [Ciqual code: 7430]</t>
  </si>
  <si>
    <t>Croutons, plain, prepacked, processed in FR | Ambient (short) | Cardboard | No preparation | at consumer/FR [Ciqual code: 7432]</t>
  </si>
  <si>
    <t>Apple crumble, processed in FR | Ambient (long) | PS | No preparation | at consumer/FR [Ciqual code: 23493]</t>
  </si>
  <si>
    <t>Cucurbitacea, seed, processed in FR | Ambient (long) | LDPE | No preparation | at consumer/FR [Ciqual code: 15028]</t>
  </si>
  <si>
    <t>Cumin, seed, processed in FR | Ambient (long) | Glass | No preparation | at consumer/FR [Ciqual code: 11042]</t>
  </si>
  <si>
    <t>Turmeric, powder, processed in FR | Ambient (long) | Glass | No preparation | at consumer/FR [Ciqual code: 11089]</t>
  </si>
  <si>
    <t>Curry, powder, processed in FR | Ambient (long) | Glass | No preparation | at consumer/FR [Ciqual code: 11005]</t>
  </si>
  <si>
    <t>Date, pulp and peel, dried, processed in FR | Ambient (average) | LDPE | No preparation | at consumer/FR [Ciqual code: 13011]</t>
  </si>
  <si>
    <t>Common dentex, raw, processed in FR | Chilled | PS | No preparation | at consumer/FR [Ciqual code: 26103]</t>
  </si>
  <si>
    <t>Ham in cube, grated or minced, processed in FR | Chilled | Already packed - PET | No preparation | at consumer/FR [Ciqual code: 28922]</t>
  </si>
  <si>
    <t>Poultry ham in cube, grated or minced, processed in FR | Chilled | PS | No preparation | at consumer/FR [Ciqual code: 28929]</t>
  </si>
  <si>
    <t>Soy dessert, flavoured, refrigerated, processed in FR | Chilled | PP | No preparation | at consumer/FR [Ciqual code: 20911]</t>
  </si>
  <si>
    <t>Soy dessert, w fruits, refrigerated, processed in FR | Chilled | PP | No preparation | at consumer/FR [Ciqual code: 19692]</t>
  </si>
  <si>
    <t>Soy dessert, plain, refrigerated, processed in FR | Chilled | PP | No preparation | at consumer/FR [Ciqual code: 19693]</t>
  </si>
  <si>
    <t>Fruits dessert, all types (fruits dessert's sugar content is less than fruits compote but more than fruits compote reduced sugar), processed in FR | Chilled | PS | No preparation | at consumer/FR [Ciqual code: 13152]</t>
  </si>
  <si>
    <t>Frozen dessert, puff pastry, to share, processed in FR | Frozen | PP | No preparation | at consumer/FR [Ciqual code: 39516]</t>
  </si>
  <si>
    <t>Frozen dessert, ice cream with meringue, vacherin ice cream or mystery ice cream type, processed in FR | Frozen | PP | No preparation | at consumer/FR [Ciqual code: 39502]</t>
  </si>
  <si>
    <t>Frozen dessert, Sundae ice cream type, processed in FR | Frozen | PP | No preparation | at consumer/FR [Ciqual code: 39512]</t>
  </si>
  <si>
    <t>Dairy dessert for baby, with rice or semolina, processed in FR | Ambient (long) | PP | No preparation | at consumer/FR [Ciqual code: 13165]</t>
  </si>
  <si>
    <t>Dairy dessert for baby, plain with sugar or with fruits, processed in FR | Ambient (long) | PP | No preparation | at consumer/FR [Ciqual code: 13166]</t>
  </si>
  <si>
    <t>Dairy dessert for baby, custard type, processed in FR | Ambient (long) | PP | No preparation | at consumer/FR [Ciqual code: 13164]</t>
  </si>
  <si>
    <t>Lemonade with a flavoured syrup, processed in FR | Chilled | PET | No preparation | at consumer/FR [Ciqual code: 18039]</t>
  </si>
  <si>
    <t>Turkey, wing, raw, processed in FR | Chilled | PS | No preparation | at consumer/FR [Ciqual code: 36310]</t>
  </si>
  <si>
    <t>Turkey, leg, meat and skin, raw, processed in FR | Chilled | PS | No preparation | at consumer/FR [Ciqual code: 36305]</t>
  </si>
  <si>
    <t>Turkey, leg, meat only, raw, processed in FR | Chilled | PS | No preparation | at consumer/FR [Ciqual code: 36307]</t>
  </si>
  <si>
    <t>Milanese-style turkey escalope or breaded veal escalope, processed in FR | Chilled | PS | Oven | at consumer/FR [Ciqual code: 36318]</t>
  </si>
  <si>
    <t>Turkey, escalope, raw, processed in FR | Chilled | PS | No preparation | at consumer/FR [Ciqual code: 36304]</t>
  </si>
  <si>
    <t>Turkey, escalope, roasted/baked, processed in FR | Chilled | PS | Oven | at consumer/FR [Ciqual code: 36308]</t>
  </si>
  <si>
    <t>Turkey, escalope, saut√©ed/pan-fried, with salt, processed in FR | Chilled | PS | Pan frying | at consumer/FR [Ciqual code: 36306]</t>
  </si>
  <si>
    <t>Turkey, meat and skin, raw, processed in FR | Chilled | PS | No preparation | at consumer/FR [Ciqual code: 36300]</t>
  </si>
  <si>
    <t>Turkey, meat, raw, processed in FR | Chilled | PS | No preparation | at consumer/FR [Ciqual code: 36301]</t>
  </si>
  <si>
    <t>Turkey, meat, roasted/baked, processed in FR | Chilled | PS | Oven | at consumer/FR [Ciqual code: 36302]</t>
  </si>
  <si>
    <t>Diot (sausage from Savoy), raw, processed in FR | Chilled | Already packed - PET | No preparation | at consumer/FR [Ciqual code: 30177]</t>
  </si>
  <si>
    <t>Black seabream, raw, processed in FR | Chilled | PS | No preparation | at consumer/FR [Ciqual code: 26099]</t>
  </si>
  <si>
    <t>Black seabream, roasted/baked, processed in FR | Chilled | PP | Oven | at consumer/FR [Ciqual code: 26222]</t>
  </si>
  <si>
    <t>Blackspot seabream, raw, processed in FR | Chilled | PS | No preparation | at consumer/FR [Ciqual code: 26109]</t>
  </si>
  <si>
    <t>Gilthead seabream, raw, farmed, processed in FR | Chilled | PS | No preparation | at consumer/FR [Ciqual code: 26088]</t>
  </si>
  <si>
    <t>Gilthead seabream, raw, wild, processed in FR | Chilled | PS | No preparation | at consumer/FR [Ciqual code: 26080]</t>
  </si>
  <si>
    <t>Cheeseburger, double, from fast foods restaurant, processed in FR | Chilled | PS | Oven | at consumer/FR [Ciqual code: 25415]</t>
  </si>
  <si>
    <t>Sugar-coated almond, processed in FR | Ambient (average) | LDPE | No preparation | at consumer/FR [Ciqual code: 31036]</t>
  </si>
  <si>
    <t>Dulse (Palmaria palmata), dried or dehydrated, processed in FR | Ambient (long) | LDPE | No preparation | at consumer/FR [Ciqual code: 20988]</t>
  </si>
  <si>
    <t>Spring still water (Cristaline), bottled, processed in FR | Ambient (average) | Already packed - PET | No preparation | at consumer/FR [Ciqual code: 76080]</t>
  </si>
  <si>
    <t>Spring water (Ogeu), bottled, lightly mineralized, processed in FR | Ambient (average) | Already packed - PET | No preparation | at consumer/FR [Ciqual code: 76028]</t>
  </si>
  <si>
    <t>Clear fruit brandy or eau-de-vie, processed in FR | Ambient (average) | Glass | No preparation | at consumer/FR [Ciqual code: 1001]</t>
  </si>
  <si>
    <t>Spirit made from wine, armagnac or cognac type, processed in FR | Ambient (average) | Glass | Chilled at consumer | at consumer/FR [Ciqual code: 1023]</t>
  </si>
  <si>
    <t>Water, bottled, processed in FR | Ambient (average) | PET | No preparation | at consumer/FR [Ciqual code: 18430]</t>
  </si>
  <si>
    <t>Mineral still water (Abatilles), bottled, lightly mineralized, processed in FR | Ambient (average) | Already packed - PET | No preparation | at consumer/FR [Ciqual code: 76000]</t>
  </si>
  <si>
    <t>Mineral still water (Aix-les-Bains), bottled, lightly mineralized, processed in FR | Ambient (average) | Already packed - PET | No preparation | at consumer/FR [Ciqual code: 76001]</t>
  </si>
  <si>
    <t>Mineral sparkling water (Aziac), bottled, lightly mineralized, processed in FR | Ambient (average) | Already packed - PET | No preparation | at consumer/FR [Ciqual code: 76002]</t>
  </si>
  <si>
    <t>Mineral still water (Amanda), bottled, strongly mineralized, processed in FR | Ambient (average) | Already packed - PET | No preparation | at consumer/FR [Ciqual code: 76004]</t>
  </si>
  <si>
    <t>Mineral still water (Appollinaris), bottled, strongly mineralized, processed in FR | Ambient (average) | Already packed - PET | No preparation | at consumer/FR [Ciqual code: 76079]</t>
  </si>
  <si>
    <t>Mineral sparkling water (Arcens), bottled, averagely mineralized, processed in FR | Ambient (average) | Already packed - PET | No preparation | at consumer/FR [Ciqual code: 76006]</t>
  </si>
  <si>
    <t>Mineral sparkling water (Ardesy), bottled, strongly mineralized, processed in FR | Ambient (average) | Already packed - PET | No preparation | at consumer/FR [Ciqual code: 76007]</t>
  </si>
  <si>
    <t>Mineral sparkling water (Auvergne), bottled, strongly mineralized, processed in FR | Ambient (average) | Already packed - PET | No preparation | at consumer/FR [Ciqual code: 76008]</t>
  </si>
  <si>
    <t>Mineral still water (Avra), bottled, lightly mineralized, processed in FR | Ambient (average) | Already packed - PET | No preparation | at consumer/FR [Ciqual code: 76062]</t>
  </si>
  <si>
    <t>Mineral sparkling water (Badoit), bottled, averagely mineralized, processed in FR | Ambient (average) | Already packed - PET | No preparation | at consumer/FR [Ciqual code: 76061]</t>
  </si>
  <si>
    <t>Mineral still water (Beckerich), bottled, lightly mineralized, processed in FR | Ambient (average) | Already packed - PET | No preparation | at consumer/FR [Ciqual code: 76063]</t>
  </si>
  <si>
    <t>Mineral still water (Biovive), bottled, lightly mineralized, processed in FR | Ambient (average) | Already packed - PET | No preparation | at consumer/FR [Ciqual code: 76081]</t>
  </si>
  <si>
    <t>Mineral still water (Caramulo), bottled, very lightly mineralized, processed in FR | Ambient (average) | Already packed - PET | No preparation | at consumer/FR [Ciqual code: 76064]</t>
  </si>
  <si>
    <t>Water, mineral, carbonated ou non-carbonated, CAROLA, processed in FR | Ambient (average) | Already packed - PET | No preparation | at consumer/FR [Ciqual code: 76100]</t>
  </si>
  <si>
    <t>Mineral still water (Celtic), bottled, very lightly mineralized, processed in FR | Ambient (average) | Already packed - PET | No preparation | at consumer/FR [Ciqual code: 76010]</t>
  </si>
  <si>
    <t>Mineral still water (Chambon), bottled, lightly mineralized, processed in FR | Ambient (average) | Already packed - PET | No preparation | at consumer/FR [Ciqual code: 76011]</t>
  </si>
  <si>
    <t>Mineral still water (Chantemerle), bottled, lightly mineralized, processed in FR | Ambient (average) | Already packed - PET | No preparation | at consumer/FR [Ciqual code: 76012]</t>
  </si>
  <si>
    <t>Mineral sparkling water (Chateauneuf), bottled, strongly mineralized, processed in FR | Ambient (average) | Already packed - PET | No preparation | at consumer/FR [Ciqual code: 76013]</t>
  </si>
  <si>
    <t>Mineral sparkling water (Chateldon), bottled, strongly mineralized, processed in FR | Ambient (average) | Already packed - PET | No preparation | at consumer/FR [Ciqual code: 76014]</t>
  </si>
  <si>
    <t>Mineral still water (Chaudfontaine), bottled, lightly mineralized, processed in FR | Ambient (average) | Already packed - PET | No preparation | at consumer/FR [Ciqual code: 76065]</t>
  </si>
  <si>
    <t>Mineral still water (Christinen Brunnen), bottled, averagely mineralized, processed in FR | Ambient (average) | Already packed - PET | No preparation | at consumer/FR [Ciqual code: 76066]</t>
  </si>
  <si>
    <t>Mineral sparkling water (Cilaos), bottled, strongly mineralized, processed in FR | Ambient (average) | Already packed - PET | No preparation | at consumer/FR [Ciqual code: 76083]</t>
  </si>
  <si>
    <t>Mineral still water (Clos de l'Abbaye), bottled, averagely mineralized, processed in FR | Ambient (average) | Already packed - PET | No preparation | at consumer/FR [Ciqual code: 76015]</t>
  </si>
  <si>
    <t>Mineral still water (Contrex), bottled, strongly mineralized, processed in FR | Ambient (average) | Already packed - PET | No preparation | at consumer/FR [Ciqual code: 76016]</t>
  </si>
  <si>
    <t>Mineral still water (Courmayer), bottled, strongly mineralized, processed in FR | Ambient (average) | Already packed - PET | No preparation | at consumer/FR [Ciqual code: 76067]</t>
  </si>
  <si>
    <t>Mineral still water (Dax), bottled, averagely mineralized, processed in FR | Ambient (average) | Already packed - PET | No preparation | at consumer/FR [Ciqual code: 76017]</t>
  </si>
  <si>
    <t>Mineral still water (Didier), bottled, strongly mineralized, processed in FR | Ambient (average) | Already packed - PET | No preparation | at consumer/FR [Ciqual code: 76019]</t>
  </si>
  <si>
    <t>Mineral sparkling water (Didier), bottled, strongly mineralized, processed in FR | Ambient (average) | Already packed - PET | No preparation | at consumer/FR [Ciqual code: 76018]</t>
  </si>
  <si>
    <t>Water, mineral, non-carbonated, EDEN, processed in FR | Ambient (average) | Already packed - PET | No preparation | at consumer/FR [Ciqual code: 76102]</t>
  </si>
  <si>
    <t>Mineral still water (Evian), bottled, lightly mineralized, processed in FR | Ambient (average) | Already packed - PET | No preparation | at consumer/FR [Ciqual code: 76020]</t>
  </si>
  <si>
    <t>Mineral still water (H√©par), bottled, strongly mineralized, processed in FR | Ambient (average) | Already packed - PET | No preparation | at consumer/FR [Ciqual code: 76022]</t>
  </si>
  <si>
    <t>Mineral still water (Highland spring), bottled, lightly mineralized, processed in FR | Ambient (average) | Already packed - PET | No preparation | at consumer/FR [Ciqual code: 76068]</t>
  </si>
  <si>
    <t>Mineral sparkling water (Hydroxydase), bottled, strongly mineralized, processed in FR | Ambient (average) | Already packed - PET | No preparation | at consumer/FR [Ciqual code: 76023]</t>
  </si>
  <si>
    <t>Mineral still water (La Cairolle), bottled, strongly mineralized, processed in FR | Ambient (average) | Already packed - PET | No preparation | at consumer/FR [Ciqual code: 76082]</t>
  </si>
  <si>
    <t>Mineral still water (La Fran√ßaise), bottled, strongly mineralized, processed in FR | Ambient (average) | Already packed - PET | No preparation | at consumer/FR [Ciqual code: 76085]</t>
  </si>
  <si>
    <t>Mineral still water (Levissima), bottled, lightly mineralized, processed in FR | Ambient (average) | Already packed - PET | No preparation | at consumer/FR [Ciqual code: 76069]</t>
  </si>
  <si>
    <t>Mineral still water (Luchon), bottled, lightly mineralized, processed in FR | Ambient (average) | Already packed - PET | No preparation | at consumer/FR [Ciqual code: 76025]</t>
  </si>
  <si>
    <t>Mineral still water (Luso), bottled, very lightly mineralized, processed in FR | Ambient (average) | Already packed - PET | No preparation | at consumer/FR [Ciqual code: 76070]</t>
  </si>
  <si>
    <t>Water, mineral, non-carbonated, MONT-BLANC, processed in FR | Ambient (average) | Already packed - PET | No preparation | at consumer/FR [Ciqual code: 76101]</t>
  </si>
  <si>
    <t>Mineral still water (Montcalm), bottled, very lightly mineralized, processed in FR | Ambient (average) | Already packed - PET | No preparation | at consumer/FR [Ciqual code: 76086]</t>
  </si>
  <si>
    <t>Mineral still water (Montclar), bottled, lightly mineralized, processed in FR | Ambient (average) | Already packed - PET | No preparation | at consumer/FR [Ciqual code: 76087]</t>
  </si>
  <si>
    <t>Mineral water (Mont-Roucous, bottled, very lightly mineralized, processed in FR | Ambient (average) | Already packed - PET | No preparation | at consumer/FR [Ciqual code: 76027]</t>
  </si>
  <si>
    <t>Mineral still water (N√©ro), bottled, lightly mineralized, processed in FR | Ambient (average) | Already packed - PET | No preparation | at consumer/FR [Ciqual code: 76071]</t>
  </si>
  <si>
    <t>Mineral sparkling water (Nessel), bottled, averagely mineralized, processed in FR | Ambient (average) | Already packed - PET | No preparation | at consumer/FR [Ciqual code: 76088]</t>
  </si>
  <si>
    <t>Mineral sparkling water (Ogeu), bottled, lightly mineralized, processed in FR | Ambient (average) | Already packed - PET | No preparation | at consumer/FR [Ciqual code: 76089]</t>
  </si>
  <si>
    <t>Mineral still water (Ogeu), bottled, lightly mineralized, processed in FR | Ambient (average) | Already packed - PET | No preparation | at consumer/FR [Ciqual code: 76090]</t>
  </si>
  <si>
    <t>Mineral still water (Or√©e du bois), bottled, averagely mineralized, processed in FR | Ambient (average) | Already packed - PET | No preparation | at consumer/FR [Ciqual code: 76029]</t>
  </si>
  <si>
    <t>Mineral sparkling water (Orezza), bottled, averagely mineralized, processed in FR | Ambient (average) | Already packed - PET | No preparation | at consumer/FR [Ciqual code: 76030]</t>
  </si>
  <si>
    <t>Mineral sparkling water (Parot), bottled, averagely mineralized, processed in FR | Ambient (average) | Already packed - PET | No preparation | at consumer/FR [Ciqual code: 76031]</t>
  </si>
  <si>
    <t>Mineral still water (Penacova), bottled, very lightly mineralized, processed in FR | Ambient (average) | Already packed - PET | No preparation | at consumer/FR [Ciqual code: 76072]</t>
  </si>
  <si>
    <t>Mineral sparkling water (Perrier), bottled, lightly mineralized, processed in FR | Ambient (average) | Already packed - PET | No preparation | at consumer/FR [Ciqual code: 76060]</t>
  </si>
  <si>
    <t>Mineral still water (Plancoet), bottled, lightly mineralized, processed in FR | Ambient (average) | Already packed - PET | No preparation | at consumer/FR [Ciqual code: 76032]</t>
  </si>
  <si>
    <t>Mineral still water (Prince Noir), bottled, strongly mineralized, processed in FR | Ambient (average) | Already packed - PET | No preparation | at consumer/FR [Ciqual code: 76091]</t>
  </si>
  <si>
    <t>Mineral still water (Propiac), bottled, strongly mineralized, processed in FR | Ambient (average) | Already packed - PET | No preparation | at consumer/FR [Ciqual code: 76033]</t>
  </si>
  <si>
    <t>Mineral sparkling water (Puits St Georges), bottled, averagely mineralized, processed in FR | Ambient (average) | Already packed - PET | No preparation | at consumer/FR [Ciqual code: 76034]</t>
  </si>
  <si>
    <t>Mineral sparkling water (Qu√©zac), bottled, averagely mineralized, processed in FR | Ambient (average) | Already packed - PET | No preparation | at consumer/FR [Ciqual code: 76035]</t>
  </si>
  <si>
    <t>Mineral sparkling water (Reine des basaltes), bottled, averagely mineralized, processed in FR | Ambient (average) | Already packed - PET | No preparation | at consumer/FR [Ciqual code: 76036]</t>
  </si>
  <si>
    <t>Mineral sparkling water (Rozana), bottled, strongly mineralized, processed in FR | Ambient (average) | Already packed - PET | No preparation | at consumer/FR [Ciqual code: 76037]</t>
  </si>
  <si>
    <t>Mineral still water (Sail-les-Bains), bottled, lightly mineralized, processed in FR | Ambient (average) | Already packed - PET | No preparation | at consumer/FR [Ciqual code: 76038]</t>
  </si>
  <si>
    <t>Mineral sparkling water (Salvetat), bottled, averagely mineralized, processed in FR | Ambient (average) | Already packed - PET | No preparation | at consumer/FR [Ciqual code: 76039]</t>
  </si>
  <si>
    <t>Mineral water (San Benedetto), bottled, lightly mineralized, processed in FR | Ambient (average) | Already packed - PET | No preparation | at consumer/FR [Ciqual code: 76073]</t>
  </si>
  <si>
    <t>Mineral water (San Bernardo), bottled, very lightly mineralized, processed in FR | Ambient (average) | Already packed - PET | No preparation | at consumer/FR [Ciqual code: 76074]</t>
  </si>
  <si>
    <t>Mineral sparkling water (San Pellegrino), bottled, averagely mineralized, processed in FR | Ambient (average) | Already packed - PET | No preparation | at consumer/FR [Ciqual code: 76075]</t>
  </si>
  <si>
    <t>Mineral sparkling water (Soultzmatt), bottled, averagely mineralized, processed in FR | Ambient (average) | Already packed - PET | No preparation | at consumer/FR [Ciqual code: 76040]</t>
  </si>
  <si>
    <t>Mineral still water (Spa-Reine), bottled, averagely mineralized, processed in FR | Ambient (average) | Already packed - PET | No preparation | at consumer/FR [Ciqual code: 76076]</t>
  </si>
  <si>
    <t>Mineral sparkling water (St-Alban), bottled, averagely mineralized, processed in FR | Ambient (average) | Already packed - PET | No preparation | at consumer/FR [Ciqual code: 76092]</t>
  </si>
  <si>
    <t>Mineral still water (St-Amand), bottled, averagely mineralized, processed in FR | Ambient (average) | Already packed - PET | No preparation | at consumer/FR [Ciqual code: 76043]</t>
  </si>
  <si>
    <t>Mineral still water (St-Antonin), bottled, strongly mineralized, processed in FR | Ambient (average) | Already packed - PET | No preparation | at consumer/FR [Ciqual code: 76044]</t>
  </si>
  <si>
    <t>Mineral sparkling water (St-Di√©ry), bottled, strongly mineralized, processed in FR | Ambient (average) | Already packed - PET | No preparation | at consumer/FR [Ciqual code: 76046]</t>
  </si>
  <si>
    <t>Mineral sparkling water (Ste-Marguerite), bottled, averagely mineralized, processed in FR | Ambient (average) | Already packed - PET | No preparation | at consumer/FR [Ciqual code: 76047]</t>
  </si>
  <si>
    <t>Mineral sparkling water (St-G√©ron), bottled, averagely mineralized, processed in FR | Ambient (average) | Already packed - PET | No preparation | at consumer/FR [Ciqual code: 76093]</t>
  </si>
  <si>
    <t>Mineral sparkling water (St-Michel-de-Mourcairol), bottled, averagely mineralized, processed in FR | Ambient (average) | Already packed - PET | No preparation | at consumer/FR [Ciqual code: 76094]</t>
  </si>
  <si>
    <t>Mineral sparkling water (St-Yorre), bottled, strongly mineralized, processed in FR | Ambient (average) | Already packed - PET | No preparation | at consumer/FR [Ciqual code: 76049]</t>
  </si>
  <si>
    <t>Mineral still water (Talians), bottled, strongly mineralized, processed in FR | Ambient (average) | Already packed - PET | No preparation | at consumer/FR [Ciqual code: 76077]</t>
  </si>
  <si>
    <t>Mineral still water (Thonon), bottled, lightly mineralized, processed in FR | Ambient (average) | Already packed - PET | No preparation | at consumer/FR [Ciqual code: 76050]</t>
  </si>
  <si>
    <t>Mineral still water (Treignac), bottled, very lightly mineralized, processed in FR | Ambient (average) | Already packed - PET | No preparation | at consumer/FR [Ciqual code: 76095]</t>
  </si>
  <si>
    <t>Mineral sparkling water (Vals), bottled, averagely mineralized, processed in FR | Ambient (average) | Already packed - PET | No preparation | at consumer/FR [Ciqual code: 76096]</t>
  </si>
  <si>
    <t>Mineral still water (Valvert), bottled, lightly mineralized, processed in FR | Ambient (average) | Already packed - PET | No preparation | at consumer/FR [Ciqual code: 76078]</t>
  </si>
  <si>
    <t>Mineral still water (Vauban), bottled, averagely mineralized, processed in FR | Ambient (average) | Already packed - PET | No preparation | at consumer/FR [Ciqual code: 76097]</t>
  </si>
  <si>
    <t>Mineral sparkling water (Ventadour), bottled, lightly mineralized, processed in FR | Ambient (average) | Already packed - PET | No preparation | at consumer/FR [Ciqual code: 76053]</t>
  </si>
  <si>
    <t>Mineral sparkling water (Vernet), bottled, lightly mineralized, processed in FR | Ambient (average) | Already packed - PET | No preparation | at consumer/FR [Ciqual code: 76054]</t>
  </si>
  <si>
    <t>Mineral sparkling water (Verni√®re), bottled, averagely mineralized, processed in FR | Ambient (average) | Already packed - PET | No preparation | at consumer/FR [Ciqual code: 76024]</t>
  </si>
  <si>
    <t>Mineral sparkling water (Vichy C√©lestins), bottled, strongly mineralized, processed in FR | Ambient (average) | Already packed - PET | No preparation | at consumer/FR [Ciqual code: 76055]</t>
  </si>
  <si>
    <t>Mineral still water (Vittel), bottled, averagely mineralized, processed in FR | Ambient (average) | Already packed - PET | No preparation | at consumer/FR [Ciqual code: 76056]</t>
  </si>
  <si>
    <t>Mineral sparkling water (Volvic active), bottled, lightly mineralized, processed in FR | Ambient (average) | Already packed - PET | No preparation | at consumer/FR [Ciqual code: 76058]</t>
  </si>
  <si>
    <t>Mineral still water (Volvic), bottled, lightly mineralized, processed in FR | Ambient (average) | Already packed - PET | No preparation | at consumer/FR [Ciqual code: 76057]</t>
  </si>
  <si>
    <t>Mineral still water (Wattwiller), bottled, lightly mineralized, processed in FR | Ambient (average) | Already packed - PET | No preparation | at consumer/FR [Ciqual code: 76059]</t>
  </si>
  <si>
    <t>Shallot, raw, processed in FR | Ambient (average) | No packaging | No preparation | at consumer/FR [Ciqual code: 20097]</t>
  </si>
  <si>
    <t>Shallot, cooked, processed in FR | Chilled | LDPE | Boiling | at consumer/FR [Ciqual code: 20255]</t>
  </si>
  <si>
    <t>Eclair, processed in FR | Ambient (long) | PS | No preparation | at consumer/FR [Ciqual code: 23477]</t>
  </si>
  <si>
    <t>Edam cheese, from cow's milk, processed in FR | Chilled | LDPE | No preparation | at consumer/FR [Ciqual code: 12729]</t>
  </si>
  <si>
    <t>Saccharin sweetener, processed in FR | Ambient (average) | PVC | No preparation | at consumer/FR [Ciqual code: 31064]</t>
  </si>
  <si>
    <t>Haddock, raw, processed in FR | Chilled | PS | No preparation | at consumer/FR [Ciqual code: 26122]</t>
  </si>
  <si>
    <t>Haddock, steamed, processed in FR | Chilled | PP | Oven | at consumer/FR [Ciqual code: 26008]</t>
  </si>
  <si>
    <t>Haddock, grilled/pan-fried, processed in FR | Chilled | PP | Pan frying | at consumer/FR [Ciqual code: 26126]</t>
  </si>
  <si>
    <t>Emmental cheese, from cow's milk, processed in FR | Chilled | LDPE | No preparation | at consumer/FR [Ciqual code: 12115]</t>
  </si>
  <si>
    <t>Emmental cheese, grated, from cow's milk, processed in FR | Chilled | LDPE | No preparation | at consumer/FR [Ciqual code: 12118]</t>
  </si>
  <si>
    <t>Blue shark, fillet, without skin, raw, processed in FR | Chilled | PS | No preparation | at consumer/FR [Ciqual code: 26241]</t>
  </si>
  <si>
    <t>Chicory w ham, processed in FR | Chilled | PP | Microwave | at consumer/FR [Ciqual code: 25073]</t>
  </si>
  <si>
    <t>Chicory, raw, processed in FR | Ambient (average) | No packaging | No preparation | at consumer/FR [Ciqual code: 20026]</t>
  </si>
  <si>
    <t>Dessert, Opera cake type, processed in FR | Ambient (long) | PS | No preparation | at consumer/FR [Ciqual code: 23008]</t>
  </si>
  <si>
    <t>Cooked pork shoulder, choice, processed in FR | Chilled | Already packed - PET | No preparation | at consumer/FR [Ciqual code: 28911]</t>
  </si>
  <si>
    <t>Cooked pork shoulder, standard, rind less and fatless, processed in FR | Chilled | Already packed - PET | No preparation | at consumer/FR [Ciqual code: 28924]</t>
  </si>
  <si>
    <t>Spelt, raw, processed in FR | Ambient (long) | LDPE | No preparation | at consumer/FR [Ciqual code: 9001]</t>
  </si>
  <si>
    <t>Pond smelt, raw, processed in FR | Chilled | PS | No preparation | at consumer/FR [Ciqual code: 26083]</t>
  </si>
  <si>
    <t>Spinach, canned, drained, processed in FR | Ambient (average) | Steel | Microwave | at consumer/FR [Ciqual code: 20060]</t>
  </si>
  <si>
    <t>Spinach, raw, processed in FR | Ambient (average) | No packaging | No preparation | at consumer/FR [Ciqual code: 20059]</t>
  </si>
  <si>
    <t>Spinach, cooked, processed in FR | Chilled | PP | Boiling | at consumer/FR [Ciqual code: 20027]</t>
  </si>
  <si>
    <t>Spinach, young leaves, raw, processed in FR | Ambient (average) | No packaging | No preparation | at consumer/FR [Ciqual code: 20270]</t>
  </si>
  <si>
    <t>Spinach, puree, processed in FR | Chilled | PP | Microwave | at consumer/FR [Ciqual code: 20285]</t>
  </si>
  <si>
    <t>Spinach, frozen, raw, processed in FR | Frozen | LDPE | No preparation | at consumer/FR [Ciqual code: 20083]</t>
  </si>
  <si>
    <t>Spinach, frozen, cooked, processed in FR | Frozen | LDPE | Boiling | at consumer/FR [Ciqual code: 20121]</t>
  </si>
  <si>
    <t>Spinach w cream sauce, processed in FR | Chilled | PP | Microwave | at consumer/FR [Ciqual code: 25026]</t>
  </si>
  <si>
    <t>√âpoisses cheese, from cow's milk, processed in FR | Chilled | LDPE | No preparation | at consumer/FR [Ciqual code: 12038]</t>
  </si>
  <si>
    <t>Snail in parsley butter, cooked, processed in FR | Chilled | PS | Oven | at consumer/FR [Ciqual code: 10042]</t>
  </si>
  <si>
    <t>Swordfish, raw, processed in FR | Chilled | PS | No preparation | at consumer/FR [Ciqual code: 26082]</t>
  </si>
  <si>
    <t>Swordfish, roasted/baked, processed in FR | Chilled | PP | Oven | at consumer/FR [Ciqual code: 26093]</t>
  </si>
  <si>
    <t>Tarragon, fresh, processed in FR | Ambient (long) | LDPE | No preparation | at consumer/FR [Ciqual code: 11092]</t>
  </si>
  <si>
    <t>Pheasant, meat, roasted/baked, processed in FR | Chilled | No packaging | Oven | at consumer/FR [Ciqual code: 36402]</t>
  </si>
  <si>
    <t>Drained soft fresh cheese, around 6% fat, processed in FR | Chilled | PP | No preparation | at consumer/FR [Ciqual code: 19641]</t>
  </si>
  <si>
    <t>Fajitas, processed in FR | Chilled | Cardboard | Oven | at consumer/FR [Ciqual code: 25460]</t>
  </si>
  <si>
    <t>Falafel, processed in FR | Chilled | PP | Microwave | at consumer/FR [Ciqual code: 25571]</t>
  </si>
  <si>
    <t>Breton pudding cake with prunes, processed in FR | Ambient (long) | PS | No preparation | at consumer/FR [Ciqual code: 23121]</t>
  </si>
  <si>
    <t>Wheat flour, self-raising, processed in FR | Ambient (average) | Already packed - LDPE | No preparation | at consumer/FR [Ciqual code: 9437]</t>
  </si>
  <si>
    <t>Wheat flour, type 110, processed in FR | Ambient (average) | Already packed - LDPE | No preparation | at consumer/FR [Ciqual code: 9410]</t>
  </si>
  <si>
    <t>Wheat flour, type 150, processed in FR | Ambient (average) | Already packed - LDPE | No preparation | at consumer/FR [Ciqual code: 9415]</t>
  </si>
  <si>
    <t>Wheat flour, type 55 (for pastry), processed in FR | Ambient (average) | Already packed - LDPE | No preparation | at consumer/FR [Ciqual code: 9440]</t>
  </si>
  <si>
    <t>Wheat flour, type 55 (for bread), processed in FR | Ambient (average) | Already packed - LDPE | No preparation | at consumer/FR [Ciqual code: 9436]</t>
  </si>
  <si>
    <t>Wheat flour, type 65, processed in FR | Ambient (average) | Already packed - LDPE | No preparation | at consumer/FR [Ciqual code: 9435]</t>
  </si>
  <si>
    <t>Wheat flour, type 80, processed in FR | Ambient (average) | Already packed - LDPE | No preparation | at consumer/FR [Ciqual code: 9445]</t>
  </si>
  <si>
    <t>Chestnut flour, processed in FR | Ambient (long) | LDPE | No preparation | at consumer/FR [Ciqual code: 9570]</t>
  </si>
  <si>
    <t>Maize/corn flour, processed in FR | Ambient (average) | Paper | No preparation | at consumer/FR [Ciqual code: 9545]</t>
  </si>
  <si>
    <t>Millet flour, processed in FR | Ambient (average) | Paper | No preparation | at consumer/FR [Ciqual code: 9555]</t>
  </si>
  <si>
    <t>Chick pea flour, processed in FR | Ambient (average) | Paper | No preparation | at consumer/FR [Ciqual code: 9580]</t>
  </si>
  <si>
    <t>Rice flour, processed in FR | Ambient (average) | Paper | No preparation | at consumer/FR [Ciqual code: 9520]</t>
  </si>
  <si>
    <t>Buckwheat flour, processed in FR | Ambient (average) | Paper | No preparation | at consumer/FR [Ciqual code: 9540]</t>
  </si>
  <si>
    <t>Rye flour, type 130, processed in FR | Ambient (average) | Paper | No preparation | at consumer/FR [Ciqual code: 9533]</t>
  </si>
  <si>
    <t>Rye flour, type 170, processed in FR | Ambient (average) | Paper | No preparation | at consumer/FR [Ciqual code: 9530]</t>
  </si>
  <si>
    <t>Rye flour, type 85, processed in FR | Ambient (average) | Paper | No preparation | at consumer/FR [Ciqual code: 9532]</t>
  </si>
  <si>
    <t>Soya flour, processed in FR | Ambient (average) | Paper | No preparation | at consumer/FR [Ciqual code: 20900]</t>
  </si>
  <si>
    <t>Spelt flour, processed in FR | Ambient (average) | Paper | No preparation | at consumer/FR [Ciqual code: 9480]</t>
  </si>
  <si>
    <t>Barley flour, processed in FR | Ambient (average) | Paper | No preparation | at consumer/FR [Ciqual code: 9550]</t>
  </si>
  <si>
    <t>Fennel, boiled/cooked in water, processed in FR | Chilled | PP | Boiling | at consumer/FR [Ciqual code: 20118]</t>
  </si>
  <si>
    <t>Fennel, raw, processed in FR | Ambient (average) | No packaging | No preparation | at consumer/FR [Ciqual code: 20028]</t>
  </si>
  <si>
    <t>Fennel, seed, processed in FR | Ambient (long) | Glass | No preparation | at consumer/FR [Ciqual code: 11066]</t>
  </si>
  <si>
    <t>Fenugreek, seed, processed in FR | Ambient (long) | Glass | No preparation | at consumer/FR [Ciqual code: 11077]</t>
  </si>
  <si>
    <t>Feta cheese, from ewe's milk, processed in FR | Chilled | LDPE | No preparation | at consumer/FR [Ciqual code: 12061]</t>
  </si>
  <si>
    <t>Fish or seafood in puff pastry, processed in FR | Chilled | Cardboard | Oven | at consumer/FR [Ciqual code: 25151]</t>
  </si>
  <si>
    <t>Snails in puff pastry, processed in FR | Chilled | Cardboard | Oven | at consumer/FR [Ciqual code: 25399]</t>
  </si>
  <si>
    <t>Meat in puff pastry, processed in FR | Chilled | Cardboard | Oven | at consumer/FR [Ciqual code: 25402]</t>
  </si>
  <si>
    <t>Cheese in puff pastry, processed in FR | Chilled | Cardboard | Oven | at consumer/FR [Ciqual code: 25401]</t>
  </si>
  <si>
    <t>Ham and cheese in puffed pastry, processed in FR | Chilled | Cardboard | Oven | at consumer/FR [Ciqual code: 25508]</t>
  </si>
  <si>
    <t>Broad bean, to shell, fresh, processed in FR | Ambient (average) | LDPE | No preparation | at consumer/FR [Ciqual code: 20517]</t>
  </si>
  <si>
    <t>Broad bean, cooked, processed in FR | Chilled | Steel | Microwave | at consumer/FR [Ciqual code: 20500]</t>
  </si>
  <si>
    <t>Broad bean, fresh, frozen, processed in FR | Frozen | LDPE | Microwave | at consumer/FR [Ciqual code: 20536]</t>
  </si>
  <si>
    <t>Broad bean, peeled, frozen, raw, processed in FR | Frozen | LDPE | No preparation | at consumer/FR [Ciqual code: 20541]</t>
  </si>
  <si>
    <t>Broad bean, without peal, frozen, water boiled, processed in FR | Frozen | LDPE | Microwave | at consumer/FR [Ciqual code: 20542]</t>
  </si>
  <si>
    <t>Broad bean, dried, processed in FR | Ambient (average) | LDPE | No preparation | at consumer/FR [Ciqual code: 20518]</t>
  </si>
  <si>
    <t>Broad bean, frozen, water boiled, processed in FR | Frozen | LDPE | Microwave | at consumer/FR [Ciqual code: 20543]</t>
  </si>
  <si>
    <t>Ham and mushroom pancake in cheese sauce, processed in FR | Chilled | Cardboard | Oven | at consumer/FR [Ciqual code: 26256]</t>
  </si>
  <si>
    <t>Prickly pear, pulp and seeds, raw, processed in FR | Ambient (average) | No packaging | No preparation | at consumer/FR [Ciqual code: 13063]</t>
  </si>
  <si>
    <t>Fig, raw, processed in FR | Ambient (average) | No packaging | No preparation | at consumer/FR [Ciqual code: 13012]</t>
  </si>
  <si>
    <t>Fig, dried, processed in FR | Ambient (average) | LDPE | No preparation | at consumer/FR [Ciqual code: 13013]</t>
  </si>
  <si>
    <t>Bacon, back, processed in FR | Chilled | PS | No preparation | at consumer/FR [Ciqual code: 28727]</t>
  </si>
  <si>
    <t>Flamed tart (thin-crusted onion tart with cream and lardoons), processed in FR | Chilled | Cardboard | Oven | at consumer/FR [Ciqual code: 25550]</t>
  </si>
  <si>
    <t>Flan with eggs, refrigerated, processed in FR | Chilled | PP | No preparation | at consumer/FR [Ciqual code: 19674]</t>
  </si>
  <si>
    <t>Vegetable flan, processed in FR | Chilled | PP | Microwave | at consumer/FR [Ciqual code: 8297]</t>
  </si>
  <si>
    <t>Flan tart with eggs, processed in FR | Ambient (long) | PS | No preparation | at consumer/FR [Ciqual code: 23525]</t>
  </si>
  <si>
    <t>Atlantic halibut, raw, processed in FR | Chilled | PS | No preparation | at consumer/FR [Ciqual code: 26009]</t>
  </si>
  <si>
    <t>Greenland halibut, raw, processed in FR | Chilled | PS | No preparation | at consumer/FR [Ciqual code: 26154]</t>
  </si>
  <si>
    <t>Greenland halibut, steamed, processed in FR | Chilled | PP | Oven | at consumer/FR [Ciqual code: 26247]</t>
  </si>
  <si>
    <t>Pure sea salt, no enrichment, processed in FR | Ambient (long) | PVC | No preparation | at consumer/FR [Ciqual code: 11082]</t>
  </si>
  <si>
    <t>Oatmeal flakes, processed in FR | Ambient (average) | Paper | No preparation | at consumer/FR [Ciqual code: 9311]</t>
  </si>
  <si>
    <t>Oat flakes, pre-cooked, raw, processed in FR | Ambient (long) | Cardboard | No preparation | at consumer/FR [Ciqual code: 32140]</t>
  </si>
  <si>
    <t>Oat flakes, boiled/cooked in water, processed in FR | Ambient (long) | Cardboard | No preparation | at consumer/FR [Ciqual code: 9313]</t>
  </si>
  <si>
    <t>Florentine biscuit (chocolate sweet biscuit (cookie) with almonds), processed in FR | Ambient (long) | Cardboard | No preparation | at consumer/FR [Ciqual code: 24056]</t>
  </si>
  <si>
    <t>Focaccia, filled, processed in FR | Chilled | LDPE | Oven | at consumer/FR [Ciqual code: 7811]</t>
  </si>
  <si>
    <t>Liver, lamb, raw, processed in FR | Chilled | PS | No preparation | at consumer/FR [Ciqual code: 40102]</t>
  </si>
  <si>
    <t>Liver, lamb, cooked, processed in FR | Chilled | PS | Oven | at consumer/FR [Ciqual code: 40103]</t>
  </si>
  <si>
    <t>Liver, duck, raw, processed in FR | Chilled | PS | No preparation | at consumer/FR [Ciqual code: 40121]</t>
  </si>
  <si>
    <t>Liver, turkey, raw, processed in FR | Chilled | PS | No preparation | at consumer/FR [Ciqual code: 40115]</t>
  </si>
  <si>
    <t>Liver, turkey, cooked, processed in FR | Chilled | PS | Oven | at consumer/FR [Ciqual code: 40118]</t>
  </si>
  <si>
    <t>Liver, young cow, raw, processed in FR | Chilled | PS | No preparation | at consumer/FR [Ciqual code: 40104]</t>
  </si>
  <si>
    <t>Liver, young cow, cooked, processed in FR | Chilled | PS | Oven | at consumer/FR [Ciqual code: 40105]</t>
  </si>
  <si>
    <t>Liver, rabbit, raw, processed in FR | Chilled | PS | No preparation | at consumer/FR [Ciqual code: 40110]</t>
  </si>
  <si>
    <t>Liver, goose, raw, processed in FR | Chilled | PS | No preparation | at consumer/FR [Ciqual code: 40120]</t>
  </si>
  <si>
    <t>Liver, pork, raw, processed in FR | Chilled | PS | No preparation | at consumer/FR [Ciqual code: 40119]</t>
  </si>
  <si>
    <t>Liver, pork, cooked, processed in FR | Chilled | PS | Oven | at consumer/FR [Ciqual code: 40113]</t>
  </si>
  <si>
    <t>Liver, chicken, raw, processed in FR | Chilled | PS | No preparation | at consumer/FR [Ciqual code: 40111]</t>
  </si>
  <si>
    <t>Liver, chicken, cooked, processed in FR | Chilled | PS | Oven | at consumer/FR [Ciqual code: 40116]</t>
  </si>
  <si>
    <t>Liver, calf, raw, processed in FR | Chilled | PS | No preparation | at consumer/FR [Ciqual code: 40106]</t>
  </si>
  <si>
    <t>Liver, calf, cooked, processed in FR | Chilled | PS | Oven | at consumer/FR [Ciqual code: 40107]</t>
  </si>
  <si>
    <t>Liver, poultry, raw, processed in FR | Chilled | PS | No preparation | at consumer/FR [Ciqual code: 40108]</t>
  </si>
  <si>
    <t>Leeks fondue or slow-simmered leeks, processed in FR | Chilled | PP | Microwave | at consumer/FR [Ciqual code: 20135]</t>
  </si>
  <si>
    <t>Savoy-style fondue (cheese wine and bread), processed in FR | Chilled | Cardboard | Microwave | at consumer/FR [Ciqual code: 25509]</t>
  </si>
  <si>
    <t>Fontina cheese, from cow's milk, processed in FR | Chilled | LDPE | No preparation | at consumer/FR [Ciqual code: 12121]</t>
  </si>
  <si>
    <t>Fougasse, filled, processed in FR | Chilled | LDPE | Oven | at consumer/FR [Ciqual code: 7812]</t>
  </si>
  <si>
    <t>Fourme d'Ambert cheese, from cow's milk, processed in FR | Chilled | LDPE | No preparation | at consumer/FR [Ciqual code: 12522]</t>
  </si>
  <si>
    <t>Fourme de Montbrison cheese, processed in FR | Chilled | LDPE | No preparation | at consumer/FR [Ciqual code: 12519]</t>
  </si>
  <si>
    <t>Strawberry, raw, processed in FR | Ambient (average) | No packaging | No preparation | at consumer/FR [Ciqual code: 13014]</t>
  </si>
  <si>
    <t>Strawberry, in-season, raw, processed in FR | Ambient (average) | No packaging | No preparation | at consumer/FR [Ciqual code: 13014]</t>
  </si>
  <si>
    <t>Strawberry, off-season, raw, processed in FR | Ambient (average) | No packaging | No preparation | at consumer/FR [Ciqual code: 13014]</t>
  </si>
  <si>
    <t>Sponge sandwich cake filled and topped with strawberries or raspberries, processed in FR | Ambient (long) | PS | No preparation | at consumer/FR [Ciqual code: 23009]</t>
  </si>
  <si>
    <t>Raspberry, raw, processed in FR | Ambient (average) | No packaging | No preparation | at consumer/FR [Ciqual code: 13015]</t>
  </si>
  <si>
    <t>Raspberry, frozen, raw, processed in FR | Frozen | LDPE | No preparation | at consumer/FR [Ciqual code: 13136]</t>
  </si>
  <si>
    <t>Frik (crushed immature durum wheat), raw, processed in FR | Ambient (long) | LDPE | No preparation | at consumer/FR [Ciqual code: 51510]</t>
  </si>
  <si>
    <t>Frik (crushed immature durum wheat), cooked, unsalted, processed in FR | Ambient (average) | PP | Microwave | at consumer/FR [Ciqual code: 51511]</t>
  </si>
  <si>
    <t>French fries or chips, frozen, deep-fried, processed in FR | Frozen | LDPE | Oven | at consumer/FR [Ciqual code: 4032]</t>
  </si>
  <si>
    <t>French fries or chips, frozen, raw, intended to be deep-fried, processed in FR | Frozen | LDPE | Deep frying | at consumer/FR [Ciqual code: 4046]</t>
  </si>
  <si>
    <t>French fries or chips, frozen, raw, intended to be microwaved, processed in FR | Frozen | LDPE | Microwave | at consumer/FR [Ciqual code: 4045]</t>
  </si>
  <si>
    <t>French fries or chips, frozen, raw, intended to be roasted/baked, processed in FR | Frozen | LDPE | Oven | at consumer/FR [Ciqual code: 4044]</t>
  </si>
  <si>
    <t>French fries or chips, frozen, roasted/baked, processed in FR | Frozen | LDPE | Oven | at consumer/FR [Ciqual code: 4030]</t>
  </si>
  <si>
    <t>Firm cheese, around 14% fat, Maasdam-type cheese, reduced fat, processed in FR | Chilled | LDPE | No preparation | at consumer/FR [Ciqual code: 12705]</t>
  </si>
  <si>
    <t>Firm cheese, around 27% fat, Maasdam-type cheese, processed in FR | Chilled | LDPE | No preparation | at consumer/FR [Ciqual code: 12741]</t>
  </si>
  <si>
    <t>Soft-ripened washed-rind cheese, from pasteurised milk (Vieux pan√©-type cheese), processed in FR | Chilled | LDPE | No preparation | at consumer/FR [Ciqual code: 12047]</t>
  </si>
  <si>
    <t>Soft-ripened cheese, double cream, around 30% fat, processed in FR | Chilled | LDPE | No preparation | at consumer/FR [Ciqual code: 12008]</t>
  </si>
  <si>
    <t>Soft-ripened cheese with bloomy rind (Camembert-type cheese), processed in FR | Chilled | LDPE | No preparation | at consumer/FR [Ciqual code: 12003]</t>
  </si>
  <si>
    <t>Soft-ripened washed-rind cheese, reduced fat, around 13% fat, processed in FR | Chilled | LDPE | No preparation | at consumer/FR [Ciqual code: 12035]</t>
  </si>
  <si>
    <t>Soft -ripened washed, bloomy and coloured rind cheese, processed in FR | Chilled | LDPE | No preparation | at consumer/FR [Ciqual code: 12050]</t>
  </si>
  <si>
    <t>Soft-ripened cheese, triple cream, around 40% fat, processed in FR | Chilled | LDPE | No preparation | at consumer/FR [Ciqual code: 12033]</t>
  </si>
  <si>
    <t>Hard cheese, emmental-type cheese, reduced fat, processed in FR | Chilled | LDPE | No preparation | at consumer/FR [Ciqual code: 12116]</t>
  </si>
  <si>
    <t>Fresh cream cheese, plain, fat free, processed in FR | Chilled | PP | No preparation | at consumer/FR [Ciqual code: 19644]</t>
  </si>
  <si>
    <t>Fresh cream cheese, plain, around 3% fat, processed in FR | Chilled | PP | No preparation | at consumer/FR [Ciqual code: 19646]</t>
  </si>
  <si>
    <t>Fresh cream cheese, plain, creamy, around 8% fat, processed in FR | Chilled | PP | No preparation | at consumer/FR [Ciqual code: 19649]</t>
  </si>
  <si>
    <t>Fresh cream cheese, with fruits, creamy, with sugar, around 7% fat, processed in FR | Chilled | PP | No preparation | at consumer/FR [Ciqual code: 19659]</t>
  </si>
  <si>
    <t>Blue cheese, from cow's milk, processed in FR | Chilled | LDPE | No preparation | at consumer/FR [Ciqual code: 12520]</t>
  </si>
  <si>
    <t>Auvergne blue cheese, from cow's milk, processed in FR | Chilled | LDPE | No preparation | at consumer/FR [Ciqual code: 12521]</t>
  </si>
  <si>
    <t>Bresse blue cheese, from cow's milk, processed in FR | Chilled | LDPE | No preparation | at consumer/FR [Ciqual code: 12527]</t>
  </si>
  <si>
    <t>Bresse blue cheese, from cow's milk, reduced fat, around 15% fat, processed in FR | Chilled | LDPE | No preparation | at consumer/FR [Ciqual code: 12528]</t>
  </si>
  <si>
    <t>Causses blue cheese, from cow's milk, processed in FR | Chilled | LDPE | No preparation | at consumer/FR [Ciqual code: 12523]</t>
  </si>
  <si>
    <t>Soft ripened cheese with bloomy rind, from ewe's milk, Camembert-type cheese, processed in FR | Chilled | LDPE | No preparation | at consumer/FR [Ciqual code: 12824]</t>
  </si>
  <si>
    <t>Semi-hard cheese, from ewe's milk, processed in FR | Chilled | LDPE | No preparation | at consumer/FR [Ciqual code: 12827]</t>
  </si>
  <si>
    <t>Corsica soft ripened cheese, from ewe's milk, processed in FR | Chilled | LDPE | No preparation | at consumer/FR [Ciqual code: 12762]</t>
  </si>
  <si>
    <t>Pyr√©n√©es cheese, from ewe's milk, processed in FR | Chilled | LDPE | No preparation | at consumer/FR [Ciqual code: 12747]</t>
  </si>
  <si>
    <t>Soft-ripened cheese with bloomy rind, from goat's milk, Camembert-type cheese, processed in FR | Chilled | LDPE | No preparation | at consumer/FR [Ciqual code: 12820]</t>
  </si>
  <si>
    <t>Soft-ripened cheese, from goat's milk, from pasteurised milk, processed in FR | Chilled | LDPE | No preparation | at consumer/FR [Ciqual code: 12814]</t>
  </si>
  <si>
    <t>Cheese, buche, from goat's milk, processed in FR | Chilled | LDPE | No preparation | at consumer/FR [Ciqual code: 12812]</t>
  </si>
  <si>
    <t>Cheese, buche, from goat's milk, light, processed in FR | Chilled | LDPE | No preparation | at consumer/FR [Ciqual code: 12813]</t>
  </si>
  <si>
    <t>Cheese, semi-dry, from goat's milk, processed in FR | Chilled | LDPE | No preparation | at consumer/FR [Ciqual code: 12810]</t>
  </si>
  <si>
    <t>Cheese, from goat's milk, fresh, from raw milk, processed in FR | Chilled | LDPE | No preparation | at consumer/FR [Ciqual code: 12804]</t>
  </si>
  <si>
    <t>Cheese, from goat's milk, fresh, from pasteurised milk, processed in FR | Chilled | LDPE | No preparation | at consumer/FR [Ciqual code: 12800]</t>
  </si>
  <si>
    <t>Cheese, from goat's milk, fresh, processed in FR | Chilled | LDPE | No preparation | at consumer/FR [Ciqual code: 12805]</t>
  </si>
  <si>
    <t>Cheese, from goat's milk, processed in FR | Chilled | LDPE | No preparation | at consumer/FR [Ciqual code: 12803]</t>
  </si>
  <si>
    <t>Cheese, from goat's milk, from raw milk, processed in FR | Chilled | LDPE | No preparation | at consumer/FR [Ciqual code: 12801]</t>
  </si>
  <si>
    <t>Cheese, from goat's milk, from pasteurised milk, processed in FR | Chilled | LDPE | No preparation | at consumer/FR [Ciqual code: 12802]</t>
  </si>
  <si>
    <t>Cheese, dry, from goat's milk, processed in FR | Chilled | LDPE | No preparation | at consumer/FR [Ciqual code: 12815]</t>
  </si>
  <si>
    <t>Head-cheese p√¢t√© or brawn, processed in FR | Chilled | PVC | No preparation | at consumer/FR [Ciqual code: 8400]</t>
  </si>
  <si>
    <t>Processed cheese, double cream, around 31% fat, processed in FR | Chilled | LDPE | No preparation | at consumer/FR [Ciqual code: 12320]</t>
  </si>
  <si>
    <t>Processed cheese, around 20% fat, in wedges or cubes, processed in FR | Chilled | LDPE | No preparation | at consumer/FR [Ciqual code: 12310]</t>
  </si>
  <si>
    <t>Processed cheese, in slices, processed in FR | Chilled | LDPE | No preparation | at consumer/FR [Ciqual code: 12300]</t>
  </si>
  <si>
    <t>Petit-Suisse, fresh cream cheese type, fruits flavoured, 2-3% fat, fortified with calcium and vitamin D, processed in FR | Chilled | PP | No preparation | at consumer/FR [Ciqual code: 19667]</t>
  </si>
  <si>
    <t>Petit-Suisse, fresh cream cheese type, with fruits, 2-3% fat, processed in FR | Chilled | PP | No preparation | at consumer/FR [Ciqual code: 19661]</t>
  </si>
  <si>
    <t>Petit-Suisse, fresh cream cheese type, with fruits, 2-3% fat, fortified with calcium and vitamin D, processed in FR | Chilled | PP | No preparation | at consumer/FR [Ciqual code: 19662]</t>
  </si>
  <si>
    <t>Petit-Suisse, fresh cream cheese type, plain, fat free, processed in FR | Chilled | PP | No preparation | at consumer/FR [Ciqual code: 19663]</t>
  </si>
  <si>
    <t>Petit-Suisse like fresh cream cheese, plain, around 9% fat, processed in FR | Chilled | PP | No preparation | at consumer/FR [Ciqual code: 19666]</t>
  </si>
  <si>
    <t>Petit-Suisse, fresh cream cheese type, plain, around 4% fat, processed in FR | Chilled | PP | No preparation | at consumer/FR [Ciqual code: 19664]</t>
  </si>
  <si>
    <t>Cheese and ham, breaded, processed in FR | Chilled | Cardboard | Microwave | at consumer/FR [Ciqual code: 25546]</t>
  </si>
  <si>
    <t>Soft-ripened round cheese with bloomy rind, 5 to 11% fat, Camembert-type cheese, reduced fat, processed in FR | Chilled | LDPE | No preparation | at consumer/FR [Ciqual code: 12009]</t>
  </si>
  <si>
    <t>Soft-ripened round cheese with bloomy rind, around 11% fat, Coulommiers-type cheese, reduced fat, processed in FR | Chilled | LDPE | No preparation | at consumer/FR [Ciqual code: 12012]</t>
  </si>
  <si>
    <t>Soft-ripened round cheese with bloomy rind, around 5% fat, Camembert-type cheese, reduced fat, processed in FR | Chilled | LDPE | No preparation | at consumer/FR [Ciqual code: 12013]</t>
  </si>
  <si>
    <t>Feta-type cheese from cow's milk, processed in FR | Chilled | LDPE | No preparation | at consumer/FR [Ciqual code: 12060]</t>
  </si>
  <si>
    <t>Feta-type cheese from cow's milk, in oil and spices, processed in FR | Chilled | LDPE | No preparation | at consumer/FR [Ciqual code: 12063]</t>
  </si>
  <si>
    <t>Fructose, processed in FR | Ambient (average) | Paper | No preparation | at consumer/FR [Ciqual code: 31077]</t>
  </si>
  <si>
    <t>Breadfruit, raw, processed in FR | Chilled | No packaging | No preparation | at consumer/FR [Ciqual code: 54500]</t>
  </si>
  <si>
    <t>Passion fruit, pulp and pips, raw, processed in FR | Ambient (average) | No packaging | No preparation | at consumer/FR [Ciqual code: 13016]</t>
  </si>
  <si>
    <t>Red berries (raspberries, strawberries, red currants, black currants) , raw, processed in FR | Ambient (average) | No packaging | No preparation | at consumer/FR [Ciqual code: 13997]</t>
  </si>
  <si>
    <t>Toothed wrack or bladder wrack (Fucus serratus et vesiculosus), dried or dehydrated, processed in FR | Ambient (long) | LDPE | No preparation | at consumer/FR [Ciqual code: 20994]</t>
  </si>
  <si>
    <t>Puffed rice textured bread, wholemeal, processed in FR | Ambient (short) | LDPE | No preparation | at consumer/FR [Ciqual code: 7352]</t>
  </si>
  <si>
    <t>Buckwheat crepe, plain, prepacked, processed in FR | Ambient (long) | LDPE | No preparation | at consumer/FR [Ciqual code: 23801]</t>
  </si>
  <si>
    <t>Twelfth Night cake, processed in FR | Ambient (long) | PS | No preparation | at consumer/FR [Ciqual code: 23680]</t>
  </si>
  <si>
    <t>Twelfth Night cake (puff pastry filled with almond paste), processed in FR | Ambient (long) | PS | No preparation | at consumer/FR [Ciqual code: 23684]</t>
  </si>
  <si>
    <t>Puffed cereals textured bread, processed in FR | Ambient (short) | LDPE | No preparation | at consumer/FR [Ciqual code: 7353]</t>
  </si>
  <si>
    <t>Chocolate cake, processed in FR | Ambient (long) | PS | No preparation | at consumer/FR [Ciqual code: 23585]</t>
  </si>
  <si>
    <t>Sponge cake w chocolate w or wo cherry, processed in FR | Ambient (long) | PS | No preparation | at consumer/FR [Ciqual code: 23006]</t>
  </si>
  <si>
    <t>Chocolate cake w melting centre, refrigerated, processed in FR | Chilled | PP | No preparation | at consumer/FR [Ciqual code: 39234]</t>
  </si>
  <si>
    <t>Lemon cake, all types, processed in FR | Ambient (long) | PS | No preparation | at consumer/FR [Ciqual code: 23103]</t>
  </si>
  <si>
    <t>Fresh cream cheese cake, processed in FR | Ambient (long) | PS | No preparation | at consumer/FR [Ciqual code: 23589]</t>
  </si>
  <si>
    <t>Yogurt cake, processed in FR | Ambient (long) | PS | No preparation | at consumer/FR [Ciqual code: 23588]</t>
  </si>
  <si>
    <t>Almond cake, processed in FR | Ambient (long) | PS | No preparation | at consumer/FR [Ciqual code: 24664]</t>
  </si>
  <si>
    <t>Basque cake (shortbread), with cherries, processed in FR | Ambient (long) | PS | No preparation | at consumer/FR [Ciqual code: 23803]</t>
  </si>
  <si>
    <t>Basque cake (shortbread), with custard, processed in FR | Ambient (long) | PS | No preparation | at consumer/FR [Ciqual code: 23802]</t>
  </si>
  <si>
    <t>Rice pudding w caramel sauce, refrigerated, processed in FR | Chilled | PP | No preparation | at consumer/FR [Ciqual code: 23536]</t>
  </si>
  <si>
    <t>Rice pudding, canned, processed in FR | Chilled | Steel | No preparation | at consumer/FR [Ciqual code: 39232]</t>
  </si>
  <si>
    <t>Semolina pudding, with raisins and caramel sauce, refrigerated, processed in FR | Chilled | PP | No preparation | at consumer/FR [Ciqual code: 23534]</t>
  </si>
  <si>
    <t>Semolina pudding, canned, processed in FR | Chilled | Steel | No preparation | at consumer/FR [Ciqual code: 23535]</t>
  </si>
  <si>
    <t>Marble cake, processed in FR | Ambient (long) | PS | No preparation | at consumer/FR [Ciqual code: 23925]</t>
  </si>
  <si>
    <t>Chocolate soft cake, prepacked, processed in FR | Ambient (long) | PS | No preparation | at consumer/FR [Ciqual code: 23586]</t>
  </si>
  <si>
    <t>Fruit soft cake, processed in FR | Ambient (long) | PS | No preparation | at consumer/FR [Ciqual code: 23937]</t>
  </si>
  <si>
    <t>Soft cake with nuts, processed in FR | Ambient (long) | PS | No preparation | at consumer/FR [Ciqual code: 23938]</t>
  </si>
  <si>
    <t>Soft cake filled with chocolate or chocolate drops or milk, processed in FR | Ambient (long) | PS | No preparation | at consumer/FR [Ciqual code: 23939]</t>
  </si>
  <si>
    <t>Soft cake filled with fruits, mini sponge roll type, processed in FR | Ambient (long) | PS | No preparation | at consumer/FR [Ciqual code: 23941]</t>
  </si>
  <si>
    <t>Soft cake, plain, sponge cake type, processed in FR | Ambient (long) | PS | No preparation | at consumer/FR [Ciqual code: 23594]</t>
  </si>
  <si>
    <t>Sponge cake w fruit mousse, processed in FR | Ambient (long) | PS | No preparation | at consumer/FR [Ciqual code: 23007]</t>
  </si>
  <si>
    <t>Chou pastry with praline flavoured creme, processed in FR | Ambient (long) | PS | No preparation | at consumer/FR [Ciqual code: 23005]</t>
  </si>
  <si>
    <t>Fruit shortbread cake, prepacked, processed in FR | Ambient (long) | PS | No preparation | at consumer/FR [Ciqual code: 23930]</t>
  </si>
  <si>
    <t>Wafer biscuit, crunchy (thin or dry), with chocolate, prepacked, processed in FR | Ambient (long) | PS | No preparation | at consumer/FR [Ciqual code: 23854]</t>
  </si>
  <si>
    <t>Wafer biscuit, crunchy (thin or dry), plain or with sugar, prepacked, processed in FR | Ambient (long) | PS | No preparation | at consumer/FR [Ciqual code: 23853]</t>
  </si>
  <si>
    <t>Soft waffle (Brussels-style), with chocolate, prepacked, processed in FR | Ambient (long) | PS | No preparation | at consumer/FR [Ciqual code: 23852]</t>
  </si>
  <si>
    <t>Soft waffle (Brussels-style), plain or with sugar, prepacked, processed in FR | Ambient (long) | PS | No preparation | at consumer/FR [Ciqual code: 23851]</t>
  </si>
  <si>
    <t>Wafer biscuit, filled with chocolate, prepacked, processed in FR | Ambient (long) | Cardboard | No preparation | at consumer/FR [Ciqual code: 24311]</t>
  </si>
  <si>
    <t>Wafer biscuit, filled with nuts (hazelnut, almond, praline, etc.), with chocolate or not, prepacked, processed in FR | Ambient (long) | Cardboard | No preparation | at consumer/FR [Ciqual code: 24312]</t>
  </si>
  <si>
    <t>Wafer biscuit, with fruits, processed in FR | Ambient (long) | Cardboard | No preparation | at consumer/FR [Ciqual code: 24320]</t>
  </si>
  <si>
    <t>Wafer biscuit without filling, processed in FR | Ambient (long) | Cardboard | No preparation | at consumer/FR [Ciqual code: 24300]</t>
  </si>
  <si>
    <t>Wafer biscuit, plain or vanilla flavoured, prepacked, processed in FR | Ambient (long) | Cardboard | No preparation | at consumer/FR [Ciqual code: 24313]</t>
  </si>
  <si>
    <t>Gelatine, dried, processed in FR | Ambient (long) | Cardboard | No preparation | at consumer/FR [Ciqual code: 11007]</t>
  </si>
  <si>
    <t>Sponge cake filled and covered with chocolate, processed in FR | Ambient (long) | PS | No preparation | at consumer/FR [Ciqual code: 23940]</t>
  </si>
  <si>
    <t>Dried sponge cake filled with fruits and covered with chocolate, processed in FR | Ambient (long) | Cardboard | No preparation | at consumer/FR [Ciqual code: 24686]</t>
  </si>
  <si>
    <t>Gizzard, chicken, raw, processed in FR | Chilled | PS | No preparation | at consumer/FR [Ciqual code: 40700]</t>
  </si>
  <si>
    <t>Gin, processed in FR | Ambient (average) | Glass | Chilled at consumer | at consumer/FR [Ciqual code: 1002]</t>
  </si>
  <si>
    <t>Ginger, powder, processed in FR | Ambient (long) | Glass | No preparation | at consumer/FR [Ciqual code: 11006]</t>
  </si>
  <si>
    <t>Ginger, raw, processed in FR | Ambient (long) | No packaging | No preparation | at consumer/FR [Ciqual code: 11074]</t>
  </si>
  <si>
    <t>Ice lolly, processed in FR | Frozen | PP | No preparation | at consumer/FR [Ciqual code: 39526]</t>
  </si>
  <si>
    <t>Frozen yogurt, processed in FR | Frozen | PP | No preparation | at consumer/FR [Ciqual code: 39517]</t>
  </si>
  <si>
    <t>Ice cream on stick, with chocolate coating, processed in FR | Frozen | PP | No preparation | at consumer/FR [Ciqual code: 39503]</t>
  </si>
  <si>
    <t>Ice cream, cone (normal size), processed in FR | Frozen | PP | No preparation | at consumer/FR [Ciqual code: 39509]</t>
  </si>
  <si>
    <t>Ice cream, in box, processed in FR | Frozen | PP | No preparation | at consumer/FR [Ciqual code: 39515]</t>
  </si>
  <si>
    <t>Ice cream, luxury, in box, processed in FR | Frozen | PP | No preparation | at consumer/FR [Ciqual code: 39520]</t>
  </si>
  <si>
    <t>Ice cream, luxury, in cup, processed in FR | Frozen | PP | No preparation | at consumer/FR [Ciqual code: 39521]</t>
  </si>
  <si>
    <t>Ice cream, cone, mini, processed in FR | Frozen | PP | No preparation | at consumer/FR [Ciqual code: 39522]</t>
  </si>
  <si>
    <t>Ice cream, in cup for children, processed in FR | Frozen | PP | No preparation | at consumer/FR [Ciqual code: 39531]</t>
  </si>
  <si>
    <t>Ice cream, in individual cup, processed in FR | Frozen | PP | No preparation | at consumer/FR [Ciqual code: 39523]</t>
  </si>
  <si>
    <t>Gnocchi, from potato, raw, processed in FR | Chilled | LDPE | No preparation | at consumer/FR [Ciqual code: 26264]</t>
  </si>
  <si>
    <t>Gnocchi, from potato, cooked, processed in FR | Chilled | PP | Microwave | at consumer/FR [Ciqual code: 25510]</t>
  </si>
  <si>
    <t>Gnocchi, from semolina, raw, processed in FR | Chilled | LDPE | No preparation | at consumer/FR [Ciqual code: 26265]</t>
  </si>
  <si>
    <t>Gnocchi, from semolina, cooked, processed in FR | Chilled | PP | Microwave | at consumer/FR [Ciqual code: 25479]</t>
  </si>
  <si>
    <t>Okra, cooked, without salt, processed in FR | Chilled | PP | Boiling | at consumer/FR [Ciqual code: 58103]</t>
  </si>
  <si>
    <t>Gorgonzola cheese, from cow's milk, processed in FR | Chilled | PP | No preparation | at consumer/FR [Ciqual code: 12524]</t>
  </si>
  <si>
    <t>Gouda cheese, from cow's milk, processed in FR | Chilled | LDPE | No preparation | at consumer/FR [Ciqual code: 12736]</t>
  </si>
  <si>
    <t>Small cheese chou-pastry puff, processed in FR | Chilled | Cardboard | Microwave | at consumer/FR [Ciqual code: 25437]</t>
  </si>
  <si>
    <t>Biscuit (cookie), snack w chocolate filling, processed in FR | Ambient (long) | Cardboard | No preparation | at consumer/FR [Ciqual code: 24231]</t>
  </si>
  <si>
    <t>Biscuit (cookie), snack with fruits filling, processed in FR | Ambient (long) | Cardboard | No preparation | at consumer/FR [Ciqual code: 24240]</t>
  </si>
  <si>
    <t>Biscuit (cookie), snack with dairy or vanilla filling, processed in FR | Ambient (long) | Cardboard | No preparation | at consumer/FR [Ciqual code: 24225]</t>
  </si>
  <si>
    <t>Guava, pulp, raw, processed in FR | Ambient (average) | No packaging | No preparation | at consumer/FR [Ciqual code: 13083]</t>
  </si>
  <si>
    <t>Gracilaria seaweeds (Gracilaria verrucosa), dried or dehydrated, processed in FR | Ambient (long) | LDPE | No preparation | at consumer/FR [Ciqual code: 20993]</t>
  </si>
  <si>
    <t>Breakfast cereals, popped or puffed wheat grain, with honey or caramel, fortified with vitamins and chemical elements, processed in FR | Ambient (long) | LDPE | No preparation | at consumer/FR [Ciqual code: 32000]</t>
  </si>
  <si>
    <t>Breakfast cereals, chocolate puffed/popped wheat grain, fortified with vitamins and chemical elements, processed in FR | Ambient (long) | Cardboard | No preparation | at consumer/FR [Ciqual code: 32115]</t>
  </si>
  <si>
    <t>Duck fat, processed in FR | Chilled | PP | No preparation | at consumer/FR [Ciqual code: 16550]</t>
  </si>
  <si>
    <t>Turkey fat, processed in FR | Chilled | PP | No preparation | at consumer/FR [Ciqual code: 16570]</t>
  </si>
  <si>
    <t>Chicken fat, processed in FR | Chilled | PP | No preparation | at consumer/FR [Ciqual code: 16540]</t>
  </si>
  <si>
    <t>Goose fat, processed in FR | Chilled | PP | No preparation | at consumer/FR [Ciqual code: 16560]</t>
  </si>
  <si>
    <t>Grana Padano cheese, from cow's milk, processed in FR | Chilled | LDPE | No preparation | at consumer/FR [Ciqual code: 12123]</t>
  </si>
  <si>
    <t>Eggplant au gratin (oven grilled), processed in FR | Chilled | PP | Microwave | at consumer/FR [Ciqual code: 25052]</t>
  </si>
  <si>
    <t>Dauphin√©-style creamed potatoes "au gratin", processed in FR | Chilled | PP | Microwave | at consumer/FR [Ciqual code: 25056]</t>
  </si>
  <si>
    <t>Cauliflower au gratin (oven grilled), processed in FR | Chilled | PP | Microwave | at consumer/FR [Ciqual code: 25101]</t>
  </si>
  <si>
    <t>Vegetables au gratin (oven grilled), processed in FR | Chilled | PP | Microwave | at consumer/FR [Ciqual code: 25162]</t>
  </si>
  <si>
    <t>Vegetables au gratin (oven grilled) in bechamel sauce, processed in FR | Chilled | PP | Microwave | at consumer/FR [Ciqual code: 25588]</t>
  </si>
  <si>
    <t>Pasta au gratin (oven grilled), processed in FR | Chilled | PP | Microwave | at consumer/FR [Ciqual code: 25122]</t>
  </si>
  <si>
    <t>Fish brandade or fish shepherd's pie, processed in FR | Chilled | PP | Microwave | at consumer/FR [Ciqual code: 25154]</t>
  </si>
  <si>
    <t>Fish or seafood au gratin, intended to be cook, processed in FR | Chilled | PP | Microwave | at consumer/FR [Ciqual code: 25037]</t>
  </si>
  <si>
    <t>Fish and shrimp 'au gratin', previously frozen, processed in FR | Frozen | PP | Microwave | at consumer/FR [Ciqual code: 25038]</t>
  </si>
  <si>
    <t>Pomegranate, pulp and pips, raw, processed in FR | Ambient (average) | No packaging | No preparation | at consumer/FR [Ciqual code: 13018]</t>
  </si>
  <si>
    <t>Roundnose grenadier, raw, processed in FR | Chilled | PS | No preparation | at consumer/FR [Ciqual code: 26128]</t>
  </si>
  <si>
    <t>Blue grenadier, raw, processed in FR | Chilled | PS | No preparation | at consumer/FR [Ciqual code: 26214]</t>
  </si>
  <si>
    <t>Grissini or bread stick, processed in FR | Ambient (short) | Cardboard | No preparation | at consumer/FR [Ciqual code: 7525]</t>
  </si>
  <si>
    <t>Morello cherry, raw, processed in FR | Ambient (average) | No packaging | No preparation | at consumer/FR [Ciqual code: 13110]</t>
  </si>
  <si>
    <t>Tub gurnard, raw, processed in FR | Chilled | PS | No preparation | at consumer/FR [Ciqual code: 26219]</t>
  </si>
  <si>
    <t>Red gurnard, raw, processed in FR | Chilled | PS | No preparation | at consumer/FR [Ciqual code: 26106]</t>
  </si>
  <si>
    <t>Gooseberry, raw, processed in FR | Ambient (average) | No packaging | No preparation | at consumer/FR [Ciqual code: 13020]</t>
  </si>
  <si>
    <t>Red currant, raw, processed in FR | Ambient (average) | No packaging | No preparation | at consumer/FR [Ciqual code: 13019]</t>
  </si>
  <si>
    <t>Gruyere cheese, from cow's milk, processed in FR | Chilled | LDPE | No preparation | at consumer/FR [Ciqual code: 12114]</t>
  </si>
  <si>
    <t>Gruyere cheese, France, Protected Geographical Indication, from cow's milk, processed in FR | Chilled | LDPE | No preparation | at consumer/FR [Ciqual code: 12113]</t>
  </si>
  <si>
    <t>Guacamole, prepacked, processed in FR | Chilled | PVC | No preparation | at consumer/FR [Ciqual code: 25620]</t>
  </si>
  <si>
    <t>Candies, marshmallows, processed in FR | Ambient (average) | LDPE | No preparation | at consumer/FR [Ciqual code: 31050]</t>
  </si>
  <si>
    <t>Burger, beef based, 15% fat, raw, processed in FR | Chilled | LDPE | No preparation | at consumer/FR [Ciqual code: 6260]</t>
  </si>
  <si>
    <t>Poultry, minced meat, processed in FR | Chilled | PS | Oven | at consumer/FR [Ciqual code: 28927]</t>
  </si>
  <si>
    <t>Shepherd's pie or cottage pie with meat, processed in FR | Chilled | PP | Microwave | at consumer/FR [Ciqual code: 25009]</t>
  </si>
  <si>
    <t>Haddock, smoked, processed in FR | Chilled | PVC | No preparation | at consumer/FR [Ciqual code: 26090]</t>
  </si>
  <si>
    <t>Hamburger, from fast foods restaurant, processed in FR | Chilled | LDPE | Oven | at consumer/FR [Ciqual code: 25413]</t>
  </si>
  <si>
    <t>Atlantic herring, smoked, in oil, processed in FR | Chilled | PVC | No preparation | at consumer/FR [Ciqual code: 26232]</t>
  </si>
  <si>
    <t>Atlantic herring, smoked, plain, processed in FR | Chilled | PVC | No preparation | at consumer/FR [Ciqual code: 26013]</t>
  </si>
  <si>
    <t>Atlantic herring, smoked, fillet, processed in FR | Chilled | PVC | No preparation | at consumer/FR [Ciqual code: 25998]</t>
  </si>
  <si>
    <t>Atlantic herring, oily, raw, processed in FR | Chilled | PS | No preparation | at consumer/FR [Ciqual code: 26238]</t>
  </si>
  <si>
    <t>Atlantic herring, lean, raw, processed in FR | Chilled | PS | No preparation | at consumer/FR [Ciqual code: 26237]</t>
  </si>
  <si>
    <t>Atlantic herring, marinated, or rollmops, processed in FR | Chilled | PS | No preparation | at consumer/FR [Ciqual code: 26010]</t>
  </si>
  <si>
    <t>Atlantic herring, raw, processed in FR | Chilled | PS | No preparation | at consumer/FR [Ciqual code: 26011]</t>
  </si>
  <si>
    <t>Atlantic herring, fried, processed in FR | Chilled | PP | Pan frying | at consumer/FR [Ciqual code: 26012]</t>
  </si>
  <si>
    <t>Atlantic herring, grilled/pan-fried, processed in FR | Chilled | PP | Pan frying | at consumer/FR [Ciqual code: 26014]</t>
  </si>
  <si>
    <t>Butter bean or yellow bean, canned, drained, processed in FR | Ambient (average) | Steel | Microwave | at consumer/FR [Ciqual code: 20063]</t>
  </si>
  <si>
    <t>Butter bean or yellow bean, raw, processed in FR | Ambient (average) | No packaging | No preparation | at consumer/FR [Ciqual code: 20195]</t>
  </si>
  <si>
    <t>Butter bean or yellow bean, frozen, raw, processed in FR | Frozen | LDPE | No preparation | at consumer/FR [Ciqual code: 20203]</t>
  </si>
  <si>
    <t>Haricot bean, canned, drained, processed in FR | Ambient (average) | Steel | Microwave | at consumer/FR [Ciqual code: 20511]</t>
  </si>
  <si>
    <t>Haricot bean, cooked, processed in FR | Chilled | Steel | Microwave | at consumer/FR [Ciqual code: 20502]</t>
  </si>
  <si>
    <t>Haricot bean, dry, processed in FR | Ambient (average) | LDPE | Microwave | at consumer/FR [Ciqual code: 20501]</t>
  </si>
  <si>
    <t>Lima bean, raw, processed in FR | Ambient (average) | No packaging | No preparation | at consumer/FR [Ciqual code: 20126]</t>
  </si>
  <si>
    <t>Sea thong (Himanthalia elongata), dried or dehydrated, processed in FR | Ambient (long) | LDPE | No preparation | at consumer/FR [Ciqual code: 20992]</t>
  </si>
  <si>
    <t>Flageolet bean, canned, drained, processed in FR | Ambient (average) | Steel | Microwave | at consumer/FR [Ciqual code: 20508]</t>
  </si>
  <si>
    <t>Flageolet bean, cooked, processed in FR | Chilled | Steel | Microwave | at consumer/FR [Ciqual code: 20513]</t>
  </si>
  <si>
    <t>Flageolet bean, frozen, processed in FR | Frozen | LDPE | Microwave | at consumer/FR [Ciqual code: 20537]</t>
  </si>
  <si>
    <t>Flageolet bean, green, cooked, processed in FR | Chilled | Steel | Microwave | at consumer/FR [Ciqual code: 20540]</t>
  </si>
  <si>
    <t>Flageolet bean, green, dried, processed in FR | Ambient (average) | LDPE | Microwave | at consumer/FR [Ciqual code: 20539]</t>
  </si>
  <si>
    <t>Mung bean, sprouted or soy spouts, canned, drained, processed in FR | Ambient (average) | Steel | No preparation | at consumer/FR [Ciqual code: 20029]</t>
  </si>
  <si>
    <t>Mung bean, sprouted or soy spouts, raw, processed in FR | Ambient (average) | No packaging | No preparation | at consumer/FR [Ciqual code: 20183]</t>
  </si>
  <si>
    <t>Mung bean, cooked, processed in FR | Chilled | Steel | Microwave | at consumer/FR [Ciqual code: 20531]</t>
  </si>
  <si>
    <t>Beans, mung, mature, seeds, dry, processed in FR | Ambient (average) | LDPE | No preparation | at consumer/FR [Ciqual code: 20530]</t>
  </si>
  <si>
    <t>Flat bean, raw, processed in FR | Ambient (average) | No packaging | No preparation | at consumer/FR [Ciqual code: 20269]</t>
  </si>
  <si>
    <t>Red kidney bean, canned, drained, processed in FR | Ambient (average) | Steel | Microwave | at consumer/FR [Ciqual code: 20524]</t>
  </si>
  <si>
    <t>Red kidney bean, cooked, processed in FR | Chilled | Steel | Microwave | at consumer/FR [Ciqual code: 20503]</t>
  </si>
  <si>
    <t>Red kidney bean, dried, processed in FR | Ambient (average) | LDPE | Microwave | at consumer/FR [Ciqual code: 20525]</t>
  </si>
  <si>
    <t>French bean, raw, processed in FR | Ambient (average) | No packaging | Chilled at consumer | at consumer/FR [Ciqual code: 20061]</t>
  </si>
  <si>
    <t>French bean, raw (Kenya by plane), processed in FR | Ambient (average) | No packaging | Chilled at consumer | at consumer/FR [Ciqual code: 20061]</t>
  </si>
  <si>
    <t>French bean, canned, drained, processed in FR | Ambient (average) | Steel | Microwave | at consumer/FR [Ciqual code: 20062]</t>
  </si>
  <si>
    <t>French bean, cooked, processed in FR | Chilled | PP | Boiling | at consumer/FR [Ciqual code: 20030]</t>
  </si>
  <si>
    <t>French bean, frozen, raw, processed in FR | Frozen | LDPE | No preparation | at consumer/FR [Ciqual code: 20070]</t>
  </si>
  <si>
    <t>French bean, frozen, cooked, processed in FR | Frozen | LDPE | Boiling | at consumer/FR [Ciqual code: 20071]</t>
  </si>
  <si>
    <t>Haricot beans with tomato sauce, canned, processed in FR | Chilled | Steel | Microwave | at consumer/FR [Ciqual code: 20194]</t>
  </si>
  <si>
    <t>French bean, puree, processed in FR | Chilled | PP | Microwave | at consumer/FR [Ciqual code: 20257]</t>
  </si>
  <si>
    <t>Harissa (hot spicy sauce), prepacked, processed in FR | Chilled | PVC | No preparation | at consumer/FR [Ciqual code: 11112]</t>
  </si>
  <si>
    <t>Provence herbs, dried, processed in FR | Ambient (long) | Glass | No preparation | at consumer/FR [Ciqual code: 11060]</t>
  </si>
  <si>
    <t>Grenadier, from any fishing spot, raw, processed in FR | Chilled | PS | No preparation | at consumer/FR [Ciqual code: 26213]</t>
  </si>
  <si>
    <t>Hot-dog, processed in FR | Chilled | LDPE | Oven | at consumer/FR [Ciqual code: 25403]</t>
  </si>
  <si>
    <t>Hummus, processed in FR | Chilled | PVC | No preparation | at consumer/FR [Ciqual code: 25621]</t>
  </si>
  <si>
    <t>Combined oil (blended vegetable oils), processed in FR | Ambient (long) | PET | No preparation | at consumer/FR [Ciqual code: 17700]</t>
  </si>
  <si>
    <t>Combined oil (mix of olive oil and seeds oil), processed in FR | Ambient (long) | PET | No preparation | at consumer/FR [Ciqual code: 17701]</t>
  </si>
  <si>
    <t>Peanut oil, processed in FR | Ambient (long) | PET | No preparation | at consumer/FR [Ciqual code: 17040]</t>
  </si>
  <si>
    <t>Butter oil or concentrated butter, processed in FR | Chilled | PP | No preparation | at consumer/FR [Ciqual code: 16401]</t>
  </si>
  <si>
    <t>Rapeseed oil, processed in FR | Ambient (long) | PET | No preparation | at consumer/FR [Ciqual code: 17130]</t>
  </si>
  <si>
    <t>Cottonseed oil, processed in FR | Ambient (long) | PET | No preparation | at consumer/FR [Ciqual code: 17170]</t>
  </si>
  <si>
    <t>Cod liver oil, processed in FR | Ambient (long) | Steel | No preparation | at consumer/FR [Ciqual code: 17630]</t>
  </si>
  <si>
    <t>Herring oil, processed in FR | Ambient (long) | Steel | No preparation | at consumer/FR [Ciqual code: 17650]</t>
  </si>
  <si>
    <t>Linseed oil, processed in FR | Ambient (long) | PET | No preparation | at consumer/FR [Ciqual code: 17180]</t>
  </si>
  <si>
    <t>Maize/corn oil, processed in FR | Ambient (long) | PET | No preparation | at consumer/FR [Ciqual code: 17190]</t>
  </si>
  <si>
    <t>Hazelnut oil, processed in FR | Ambient (long) | PET | No preparation | at consumer/FR [Ciqual code: 17210]</t>
  </si>
  <si>
    <t>Palm oil, refined, processed in FR | Ambient (long) | PET | No preparation | at consumer/FR [Ciqual code: 16150]</t>
  </si>
  <si>
    <t>Palm oil, processed in FR | Ambient (long) | PET | No preparation | at consumer/FR [Ciqual code: 16129]</t>
  </si>
  <si>
    <t>Grapeseed oil, processed in FR | Ambient (long) | PET | No preparation | at consumer/FR [Ciqual code: 17350]</t>
  </si>
  <si>
    <t>Sardine oil, processed in FR | Ambient (long) | Steel | No preparation | at consumer/FR [Ciqual code: 17640]</t>
  </si>
  <si>
    <t>Salmon oil, processed in FR | Ambient (long) | Steel | No preparation | at consumer/FR [Ciqual code: 17645]</t>
  </si>
  <si>
    <t>Sesame oil, processed in FR | Ambient (long) | PET | No preparation | at consumer/FR [Ciqual code: 17400]</t>
  </si>
  <si>
    <t>Soy oil, processed in FR | Ambient (long) | PET | No preparation | at consumer/FR [Ciqual code: 17420]</t>
  </si>
  <si>
    <t>Sunflower oil, processed in FR | Ambient (long) | PET | No preparation | at consumer/FR [Ciqual code: 17440]</t>
  </si>
  <si>
    <t>Olive oil, extra virgin, processed in FR | Ambient (long) | PET | No preparation | at consumer/FR [Ciqual code: 17270]</t>
  </si>
  <si>
    <t>Frying oil, processed in FR | Ambient (long) | PET | No preparation | at consumer/FR [Ciqual code: 16128]</t>
  </si>
  <si>
    <t>Pacific oyster, raw, processed in FR | Chilled | LDPE | No preparation | at consumer/FR [Ciqual code: 10035]</t>
  </si>
  <si>
    <t>European oyster, raw, processed in FR | Chilled | LDPE | No preparation | at consumer/FR [Ciqual code: 10036]</t>
  </si>
  <si>
    <t>Oyster, raw, processed in FR | Chilled | LDPE | No preparation | at consumer/FR [Ciqual code: 10011]</t>
  </si>
  <si>
    <t>Yam or Indian potato, peeled, boiled/cooked in water, processed in FR | Chilled | No packaging | Boiling | at consumer/FR [Ciqual code: 53503]</t>
  </si>
  <si>
    <t>Yam or Indian potato, peeled, raw, processed in FR | Chilled | No packaging | No preparation | at consumer/FR [Ciqual code: 53502]</t>
  </si>
  <si>
    <t>Floating island (meringue poached in milk and served in a light custard cream), refrigerated, processed in FR | Chilled | PP | No preparation | at consumer/FR [Ciqual code: 39215]</t>
  </si>
  <si>
    <t>Braised ham on the bone, processed in FR | Chilled | Already packed - PET | No preparation | at consumer/FR [Ciqual code: 28905]</t>
  </si>
  <si>
    <t>Cured ham, raw, processed in FR | Chilled | Already packed - PP/PE | No preparation | at consumer/FR [Ciqual code: 28800]</t>
  </si>
  <si>
    <t>Cured ham, raw, smoked, processed in FR | Chilled | Already packed - PP/PE | No preparation | at consumer/FR [Ciqual code: 28801]</t>
  </si>
  <si>
    <t>Cured ham, raw, smoked, reduced fat, processed in FR | Chilled | Already packed - PP/PE | No preparation | at consumer/FR [Ciqual code: 28804]</t>
  </si>
  <si>
    <t>Cooked ham, choice, processed in FR | Chilled | Already packed - PET | No preparation | at consumer/FR [Ciqual code: 28910]</t>
  </si>
  <si>
    <t>Cooked ham, choice, w rind, processed in FR | Chilled | Already packed - PET | No preparation | at consumer/FR [Ciqual code: 28912]</t>
  </si>
  <si>
    <t>Cooked ham, choice, rind less and fatless, processed in FR | Chilled | Already packed - PET | No preparation | at consumer/FR [Ciqual code: 28913]</t>
  </si>
  <si>
    <t>Cooked ham, Parisian-style, rind less and fatless, processed in FR | Chilled | Already packed - PET | No preparation | at consumer/FR [Ciqual code: 28925]</t>
  </si>
  <si>
    <t>Cooked ham, smoked, processed in FR | Chilled | Already packed - PET | No preparation | at consumer/FR [Ciqual code: 28803]</t>
  </si>
  <si>
    <t>Cooked ham, superior quality, processed in FR | Chilled | Already packed - PET | No preparation | at consumer/FR [Ciqual code: 28900]</t>
  </si>
  <si>
    <t>Cooked ham, superior quality, reduced salt, processed in FR | Chilled | Already packed - PET | No preparation | at consumer/FR [Ciqual code: 28907]</t>
  </si>
  <si>
    <t>Cooked ham, superior quality, with rind, processed in FR | Chilled | Already packed - PET | No preparation | at consumer/FR [Ciqual code: 28901]</t>
  </si>
  <si>
    <t>Cooked ham, superior quality, rind less, processed in FR | Chilled | Already packed - PET | No preparation | at consumer/FR [Ciqual code: 28902]</t>
  </si>
  <si>
    <t>Cooked ham, superior quality, rind less and fatless, processed in FR | Chilled | Already packed - PET | No preparation | at consumer/FR [Ciqual code: 28906]</t>
  </si>
  <si>
    <t>Bayonne Cured ham, raw, smoked, processed in FR | Chilled | Already packed - PP/PE | No preparation | at consumer/FR [Ciqual code: 28811]</t>
  </si>
  <si>
    <t>Turkey cooked ham, in slices, processed in FR | Chilled | PS | No preparation | at consumer/FR [Ciqual code: 28964]</t>
  </si>
  <si>
    <t>Pork ham, intended to be cooked or pork ham, intended to be roast/bake, processed in FR | Chilled | Already packed - PET | No preparation | at consumer/FR [Ciqual code: 28700]</t>
  </si>
  <si>
    <t>Chicken cooked ham, in slices, processed in FR | Chilled | PS | No preparation | at consumer/FR [Ciqual code: 28963]</t>
  </si>
  <si>
    <t>Ham, in a pastry crusty, processed in FR | Chilled | PS | Oven | at consumer/FR [Ciqual code: 8395]</t>
  </si>
  <si>
    <t>Dry-cured ham, processed in FR | Chilled | Already packed - PP/PE | No preparation | at consumer/FR [Ciqual code: 28812]</t>
  </si>
  <si>
    <t>Parma dry-cured ham, processed in FR | Chilled | Already packed - PP/PE | No preparation | at consumer/FR [Ciqual code: 28844]</t>
  </si>
  <si>
    <t>Serrano dry-cured ham, processed in FR | Chilled | Already packed - PP/PE | No preparation | at consumer/FR [Ciqual code: 28845]</t>
  </si>
  <si>
    <t>Dry-cured ham, fat and rind removed, processed in FR | Chilled | Already packed - PP/PE | No preparation | at consumer/FR [Ciqual code: 28802]</t>
  </si>
  <si>
    <t>Knuckle of ham, cooked, processed in FR | Chilled | Already packed - PET | No preparation | at consumer/FR [Ciqual code: 28960]</t>
  </si>
  <si>
    <t>Big-scale sand smelt (whole small fish), to fry, raw, processed in FR | Chilled | PS | No preparation | at consumer/FR [Ciqual code: 26240]</t>
  </si>
  <si>
    <t>Thinly-shredded or diced vegetables, frozen, raw¬†, processed in FR | Frozen | PP | No preparation | at consumer/FR [Ciqual code: 20265]</t>
  </si>
  <si>
    <t>Ling, raw, processed in FR | Chilled | PS | No preparation | at consumer/FR [Ciqual code: 26130]</t>
  </si>
  <si>
    <t>Ling, cooked, processed in FR | Chilled | PP | Oven | at consumer/FR [Ciqual code: 26234]</t>
  </si>
  <si>
    <t>Apple juice, pure juice, processed in FR | Ambient (average) | Cardboard | No preparation | at consumer/FR [Ciqual code: 2074]</t>
  </si>
  <si>
    <t>Orange juice, home-made, processed in FR | Chilled | Cardboard | No preparation | at consumer/FR [Ciqual code: 2013]</t>
  </si>
  <si>
    <t>Mixed fruits juice, orange based, multivitamin, processed in FR | Chilled | HDPE | Chilled at consumer | at consumer/FR [Ciqual code: 2011]</t>
  </si>
  <si>
    <t>Mixed fruits juice, reconstituted from a concentrate, multivitamin, processed in FR | Chilled | HDPE | Chilled at consumer | at consumer/FR [Ciqual code: 2069]</t>
  </si>
  <si>
    <t>Mixed fruits juice, pure juice, multivitamin, processed in FR | Chilled | HDPE | Chilled at consumer | at consumer/FR [Ciqual code: 2002]</t>
  </si>
  <si>
    <t>Mixed fruits juice, pure juice, processed in FR | Chilled | HDPE | Chilled at consumer | at consumer/FR [Ciqual code: 2035]</t>
  </si>
  <si>
    <t>Persimmon, pulp, raw, processed in FR | Ambient (average) | No packaging | No preparation | at consumer/FR [Ciqual code: 13066]</t>
  </si>
  <si>
    <t>Ketchup, processed in FR | Chilled | PVC | No preparation | at consumer/FR [Ciqual code: 11008]</t>
  </si>
  <si>
    <t>Khatfa (phyllo or filo pastry), prepacked, processed in FR | Chilled | LDPE | Oven | at consumer/FR [Ciqual code: 51550]</t>
  </si>
  <si>
    <t>Kir (Cocktail of white wine with red fruit liqueur), processed in FR | Chilled | Glass | Chilled at consumer | at consumer/FR [Ciqual code: 1018]</t>
  </si>
  <si>
    <t>Champagne kir (Cocktail of champagne with red fruit liqueur), processed in FR | Chilled | Glass | Chilled at consumer | at consumer/FR [Ciqual code: 1019]</t>
  </si>
  <si>
    <t>Kiwi fruit, pulp and seeds, raw, processed in FR | Ambient (average) | No packaging | No preparation | at consumer/FR [Ciqual code: 13021]</t>
  </si>
  <si>
    <t>Tangle (Laminaria digitata), dried or dehydrated, processed in FR | Ambient (long) | LDPE | No preparation | at consumer/FR [Ciqual code: 20991]</t>
  </si>
  <si>
    <t>Kombu or Japanese kelp (Laminaria japonica), dried or dehydrated, processed in FR | Ambient (long) | LDPE | No preparation | at consumer/FR [Ciqual code: 20990]</t>
  </si>
  <si>
    <t>Sea belt (Saccharina latissima), dried or dehydrated, processed in FR | Ambient (long) | LDPE | No preparation | at consumer/FR [Ciqual code: 20986]</t>
  </si>
  <si>
    <t>Buttered and caramelized milk bread cake, processed in FR | Ambient (long) | PS | No preparation | at consumer/FR [Ciqual code: 23122]</t>
  </si>
  <si>
    <t>Kumquat, without pips, raw, processed in FR | Ambient (average) | No packaging | No preparation | at consumer/FR [Ciqual code: 13549]</t>
  </si>
  <si>
    <t>Baby milk, first age, powder, non rehydrated, processed in FR | Ambient (long) | HDPE | No preparation | at consumer/FR [Ciqual code: 3000]</t>
  </si>
  <si>
    <t>Baby milk, first milk, ready to feed, processed in FR | Chilled | HDPE | No preparation | at consumer/FR [Ciqual code: 19013]</t>
  </si>
  <si>
    <t>Baby milk, second age, powder, non rehydrated, processed in FR | Ambient (long) | HDPE | No preparation | at consumer/FR [Ciqual code: 3002]</t>
  </si>
  <si>
    <t>Baby milk, follow on milk, ready to feed, processed in FR | Chilled | HDPE | No preparation | at consumer/FR [Ciqual code: 19014]</t>
  </si>
  <si>
    <t>Condensed milk, without sugar, whole, processed in FR | Ambient (average) | Steel | No preparation | at consumer/FR [Ciqual code: 19026]</t>
  </si>
  <si>
    <t>Condensed milk, with sugar, whole, processed in FR | Ambient (average) | Steel | No preparation | at consumer/FR [Ciqual code: 19027]</t>
  </si>
  <si>
    <t>Sheep milk, whole, processed in FR | Ambient (average) | HDPE | No preparation | at consumer/FR [Ciqual code: 19250]</t>
  </si>
  <si>
    <t>Goat milk, half skimmed, UHT pasteurized, processed in FR | Ambient (average) | HDPE | No preparation | at consumer/FR [Ciqual code: 19201]</t>
  </si>
  <si>
    <t>Goat milk, whole, raw, processed in FR | Ambient (long) | HDPE | No preparation | at consumer/FR [Ciqual code: 19202]</t>
  </si>
  <si>
    <t>Goat milk, whole, UHT, processed in FR | Ambient (average) | HDPE | No preparation | at consumer/FR [Ciqual code: 19200]</t>
  </si>
  <si>
    <t>Coconut milk or coconut cream, processed in FR | Chilled | Cardboard | No preparation | at consumer/FR [Ciqual code: 18041]</t>
  </si>
  <si>
    <t>Baby milk, growing up milk, ready to feed, processed in FR | Ambient (long) | HDPE | No preparation | at consumer/FR [Ciqual code: 19012]</t>
  </si>
  <si>
    <t>Milk, semi-skimmed, reduced lactose, processed in FR | Ambient (average) | HDPE | No preparation | at consumer/FR [Ciqual code: 19060]</t>
  </si>
  <si>
    <t>Milk, semi-skimmed, pasteurised, processed in FR | Ambient (average) | HDPE | No preparation | at consumer/FR [Ciqual code: 19042]</t>
  </si>
  <si>
    <t>Milk, semi-skimmed, UHT, processed in FR | Ambient (average) | HDPE | No preparation | at consumer/FR [Ciqual code: 19041]</t>
  </si>
  <si>
    <t>Milk, semi-skimmed, vitamin fortified, UHT, processed in FR | Ambient (average) | HDPE | No preparation | at consumer/FR [Ciqual code: 19049]</t>
  </si>
  <si>
    <t>Milk, skimmed, pasteurised, processed in FR | Ambient (average) | HDPE | No preparation | at consumer/FR [Ciqual code: 19051]</t>
  </si>
  <si>
    <t>Milk, skimmed, UHT, processed in FR | Ambient (average) | HDPE | No preparation | at consumer/FR [Ciqual code: 19050]</t>
  </si>
  <si>
    <t>Renneted milk, flavoured, refrigerated, processed in FR | Chilled | PET | No preparation | at consumer/FR [Ciqual code: 19678]</t>
  </si>
  <si>
    <t>Milk, powder, semi-skimmed, non rehydrated, processed in FR | Ambient (average) | Cardboard | No preparation | at consumer/FR [Ciqual code: 19044]</t>
  </si>
  <si>
    <t>Milk, powder, skimmed, non rehydrated, processed in FR | Ambient (average) | Cardboard | No preparation | at consumer/FR [Ciqual code: 19054]</t>
  </si>
  <si>
    <t>Milk, powder, whole, non rehydrated, processed in FR | Ambient (average) | Cardboard | No preparation | at consumer/FR [Ciqual code: 19021]</t>
  </si>
  <si>
    <t>Milk, whole, pasteurised, processed in FR | Ambient (average) | HDPE | No preparation | at consumer/FR [Ciqual code: 19024]</t>
  </si>
  <si>
    <t>Milk, whole, UHT, processed in FR | Ambient (average) | HDPE | No preparation | at consumer/FR [Ciqual code: 19023]</t>
  </si>
  <si>
    <t>Fermented milk drink, plain, whole milk, processed in FR | Chilled | PET | No preparation | at consumer/FR [Ciqual code: 19805]</t>
  </si>
  <si>
    <t>Fermented milk drink, plain, skimmed milk, processed in FR | Chilled | PET | No preparation | at consumer/FR [Ciqual code: 19801]</t>
  </si>
  <si>
    <t>Fermented milk or dairy specialty, yogurt type, flavoured, with sugar, with bifidus, processed in FR | Chilled | PET | No preparation | at consumer/FR [Ciqual code: 19539]</t>
  </si>
  <si>
    <t>Fermented milk or dairy specialty, yogurt type, with fruits, with sugar, with bifidus, processed in FR | Chilled | PET | No preparation | at consumer/FR [Ciqual code: 19542]</t>
  </si>
  <si>
    <t>Fermented milk or dairy specialty, yogurt type, plain, with bifidus, processed in FR | Chilled | PET | No preparation | at consumer/FR [Ciqual code: 19546]</t>
  </si>
  <si>
    <t>Milk jelly, flavoured, reduced fat and sugar, refrigerated, processed in FR | Chilled | PP | No preparation | at consumer/FR [Ciqual code: 19683]</t>
  </si>
  <si>
    <t>Milk jelly, flavoured, covered with caramel, refrigerated, processed in FR | Chilled | PP | No preparation | at consumer/FR [Ciqual code: 19679]</t>
  </si>
  <si>
    <t>Milk jelly, flavoured, refrigerated, processed in FR | Chilled | PP | No preparation | at consumer/FR [Ciqual code: 19680]</t>
  </si>
  <si>
    <t>Sea lettuce (ulva sp.), dried or dehydrated), processed in FR | Ambient (long) | LDPE | No preparation | at consumer/FR [Ciqual code: 20985]</t>
  </si>
  <si>
    <t>Iceberg lettuce, raw, processed in FR | Ambient (average) | No packaging | No preparation | at consumer/FR [Ciqual code: 20200]</t>
  </si>
  <si>
    <t>Cos or romaine lettuce, raw, processed in FR | Ambient (average) | No packaging | No preparation | at consumer/FR [Ciqual code: 20171]</t>
  </si>
  <si>
    <t>Lettuce, raw, processed in FR | Ambient (average) | No packaging | No preparation | at consumer/FR [Ciqual code: 20031]</t>
  </si>
  <si>
    <t>Norway lobster, raw, processed in FR | Chilled | PS | No preparation | at consumer/FR [Ciqual code: 10024]</t>
  </si>
  <si>
    <t>Langres cheese, from cow's milk, processed in FR | Chilled | LDPE | No preparation | at consumer/FR [Ciqual code: 12040]</t>
  </si>
  <si>
    <t>Tongue, beef, raw, processed in FR | Chilled | PS | No preparation | at consumer/FR [Ciqual code: 40202]</t>
  </si>
  <si>
    <t>Tongue, beef, cooked, processed in FR | Chilled | PS | Oven | at consumer/FR [Ciqual code: 40203]</t>
  </si>
  <si>
    <t>Tongue, pork, raw, processed in FR | Chilled | PS | No preparation | at consumer/FR [Ciqual code: 40205]</t>
  </si>
  <si>
    <t>Tongue, calf, raw, processed in FR | Chilled | PS | No preparation | at consumer/FR [Ciqual code: 40204]</t>
  </si>
  <si>
    <t>Tongue, calf, cooked, processed in FR | Chilled | PS | Oven | at consumer/FR [Ciqual code: 40201]</t>
  </si>
  <si>
    <t>Rabbit with mustard sauce, processed in FR | Chilled | PP | Microwave | at consumer/FR [Ciqual code: 25063]</t>
  </si>
  <si>
    <t>Rabbit, wild, meat, raw, processed in FR | Chilled | PS | No preparation | at consumer/FR [Ciqual code: 34003]</t>
  </si>
  <si>
    <t>Rabbit, wild, meat, cooked, processed in FR | Chilled | PS | Oven | at consumer/FR [Ciqual code: 34004]</t>
  </si>
  <si>
    <t>Rabbit, meat, braised, processed in FR | Chilled | PS | Oven | at consumer/FR [Ciqual code: 34000]</t>
  </si>
  <si>
    <t>Rabbit, meat, raw, processed in FR | Chilled | PS | No preparation | at consumer/FR [Ciqual code: 34001]</t>
  </si>
  <si>
    <t>Rabbit, meat, cooked, processed in FR | Chilled | PS | Oven | at consumer/FR [Ciqual code: 34002]</t>
  </si>
  <si>
    <t>Pork fat, raw, processed in FR | Chilled | PP | No preparation | at consumer/FR [Ciqual code: 16530]</t>
  </si>
  <si>
    <t>Smoked lardoons, raw, processed in FR | Chilled | PS | No preparation | at consumer/FR [Ciqual code: 28720]</t>
  </si>
  <si>
    <t>Smoked lardoons, cooked, processed in FR | Chilled | PS | Oven | at consumer/FR [Ciqual code: 28725]</t>
  </si>
  <si>
    <t>Lardoons, raw, processed in FR | Chilled | PS | No preparation | at consumer/FR [Ciqual code: 28501]</t>
  </si>
  <si>
    <t>Lardoons, cooked, processed in FR | Chilled | PS | Oven | at consumer/FR [Ciqual code: 28504]</t>
  </si>
  <si>
    <t>Lasagna or cannelloni with vegetables and goat cheese, cooked, processed in FR | Chilled | PP | Microwave | at consumer/FR [Ciqual code: 25219]</t>
  </si>
  <si>
    <t>Lasagna or cannelloni with meat (bolognese sauce), processed in FR | Chilled | PP | Microwave | at consumer/FR [Ciqual code: 25081]</t>
  </si>
  <si>
    <t>Lasagna or cannelloni with goat cheese and spinach, processed in FR | Chilled | PP | Microwave | at consumer/FR [Ciqual code: 25635]</t>
  </si>
  <si>
    <t>Lasagna or cannelloni with fish, processed in FR | Chilled | PP | Microwave | at consumer/FR [Ciqual code: 25139]</t>
  </si>
  <si>
    <t>Lasagna or cannelloni with vegetables, processed in FR | Chilled | PP | Microwave | at consumer/FR [Ciqual code: 25131]</t>
  </si>
  <si>
    <t>Lasagna or cannelloni with vegetables, cooked, processed in FR | Chilled | PP | Microwave | at consumer/FR [Ciqual code: 25218]</t>
  </si>
  <si>
    <t>Bay, leaves, processed in FR | Ambient (long) | Glass | No preparation | at consumer/FR [Ciqual code: 11053]</t>
  </si>
  <si>
    <t>Soy lecithin, processed in FR | Ambient (long) | Cardboard | No preparation | at consumer/FR [Ciqual code: 42200]</t>
  </si>
  <si>
    <t>Vegetables (3-4 types), mashed, processed in FR | Chilled | PP | Microwave | at consumer/FR [Ciqual code: 20258]</t>
  </si>
  <si>
    <t>Stuffed vegetables (excluding tomato), processed in FR | Chilled | PP | Microwave | at consumer/FR [Ciqual code: 25511]</t>
  </si>
  <si>
    <t>Mixed vegetables for couscous, cooked¬†, processed in FR | Chilled | PP | Microwave | at consumer/FR [Ciqual code: 20497]</t>
  </si>
  <si>
    <t>Mixed vegetables for couscous, frozen, raw, processed in FR | Frozen | PP | No preparation | at consumer/FR [Ciqual code: 20496]</t>
  </si>
  <si>
    <t>Mixed vegetables for soups, frozen, raw, processed in FR | Frozen | PP | No preparation | at consumer/FR [Ciqual code: 20263]</t>
  </si>
  <si>
    <t>Mixed vegetables for ratatouille, frozen, processed in FR | Frozen | PP | Microwave | at consumer/FR [Ciqual code: 20266]</t>
  </si>
  <si>
    <t>Mixed vegetables, frozen, raw, processed in FR | Frozen | PP | No preparation | at consumer/FR [Ciqual code: 20101]</t>
  </si>
  <si>
    <t>Lentil, blond, cooked, processed in FR | Chilled | Steel | Microwave | at consumer/FR [Ciqual code: 20588]</t>
  </si>
  <si>
    <t>Lentil, blond, dried, processed in FR | Ambient (average) | LDPE | Microwave | at consumer/FR [Ciqual code: 20586]</t>
  </si>
  <si>
    <t>Lentil, pink or red, cooked, processed in FR | Chilled | Steel | Microwave | at consumer/FR [Ciqual code: 20589]</t>
  </si>
  <si>
    <t>Lentil, pink or red, dried, processed in FR | Ambient (average) | LDPE | Microwave | at consumer/FR [Ciqual code: 20535]</t>
  </si>
  <si>
    <t>Green lentil, cooked, processed in FR | Chilled | Steel | Microwave | at consumer/FR [Ciqual code: 20587]</t>
  </si>
  <si>
    <t>Lentil, green, dried, processed in FR | Ambient (average) | LDPE | Microwave | at consumer/FR [Ciqual code: 20585]</t>
  </si>
  <si>
    <t>Lentil, seasoned, canned, drained, processed in FR | Ambient (average) | Steel | Microwave | at consumer/FR [Ciqual code: 20510]</t>
  </si>
  <si>
    <t>Lentil, cooked, processed in FR | Chilled | Steel | Microwave | at consumer/FR [Ciqual code: 20505]</t>
  </si>
  <si>
    <t>Lentils, sprouted, processed in FR | Ambient (average) | LDPE | No preparation | at consumer/FR [Ciqual code: 20521]</t>
  </si>
  <si>
    <t>Lentil, dried, processed in FR | Ambient (average) | LDPE | Microwave | at consumer/FR [Ciqual code: 20504]</t>
  </si>
  <si>
    <t>Nutritional yeast, processed in FR | Ambient (long) | Paper | No preparation | at consumer/FR [Ciqual code: 11009]</t>
  </si>
  <si>
    <t>Baking powder or raising agent, processed in FR | Ambient (long) | Paper | No preparation | at consumer/FR [Ciqual code: 11046]</t>
  </si>
  <si>
    <t>Baker's yeast, compressed, processed in FR | Ambient (long) | Cardboard | No preparation | at consumer/FR [Ciqual code: 11010]</t>
  </si>
  <si>
    <t>Baker's yeast, dehydrated, processed in FR | Ambient (long) | Paper | No preparation | at consumer/FR [Ciqual code: 11045]</t>
  </si>
  <si>
    <t>Carragheen mosses (Chondrus crispus), dried or dehydrated, processed in FR | Ambient (long) | LDPE | No preparation | at consumer/FR [Ciqual code: 20996]</t>
  </si>
  <si>
    <t>Fruit liegeois, processed in FR | Chilled | PP | No preparation | at consumer/FR [Ciqual code: 39220]</t>
  </si>
  <si>
    <t>Custard topped with whipped cream (chocolate, coffee, caramel or vanilla custard), refrigerated, processed in FR | Chilled | PP | No preparation | at consumer/FR [Ciqual code: 19681]</t>
  </si>
  <si>
    <t>Pollack, raw, processed in FR | Chilled | PS | No preparation | at consumer/FR [Ciqual code: 26129]</t>
  </si>
  <si>
    <t>Saithe, raw, processed in FR | Chilled | PS | No preparation | at consumer/FR [Ciqual code: 26134]</t>
  </si>
  <si>
    <t>Saithe, cooked, processed in FR | Chilled | PP | Oven | at consumer/FR [Ciqual code: 26015]</t>
  </si>
  <si>
    <t>Saithe, frozen, raw, processed in FR | Frozen | LDPE | No preparation | at consumer/FR [Ciqual code: 26047]</t>
  </si>
  <si>
    <t>Alaska pollock, raw, processed in FR | Chilled | PS | No preparation | at consumer/FR [Ciqual code: 26006]</t>
  </si>
  <si>
    <t>Alaska pollock, smoked, processed in FR | Chilled | PVC | No preparation | at consumer/FR [Ciqual code: 26152]</t>
  </si>
  <si>
    <t>Common dab, raw, processed in FR | Chilled | PS | No preparation | at consumer/FR [Ciqual code: 26057]</t>
  </si>
  <si>
    <t>Lemon sole, raw, processed in FR | Chilled | PS | No preparation | at consumer/FR [Ciqual code: 26135]</t>
  </si>
  <si>
    <t>Lemon sole, steamed, processed in FR | Chilled | PP | Oven | at consumer/FR [Ciqual code: 26017]</t>
  </si>
  <si>
    <t>Lemon sole, breaded, fried, processed in FR | Chilled | PS | Pan frying | at consumer/FR [Ciqual code: 26016]</t>
  </si>
  <si>
    <t>Lemonade, without sugar, with artificial sweetener(s), processed in FR | Chilled | PET | No preparation | at consumer/FR [Ciqual code: 18035]</t>
  </si>
  <si>
    <t>Lemonade, with sugar, processed in FR | Chilled | PET | No preparation | at consumer/FR [Ciqual code: 18010]</t>
  </si>
  <si>
    <t>Lemonade, with sugar and artificial sweetener(s), processed in FR | Chilled | PET | No preparation | at consumer/FR [Ciqual code: 18016]</t>
  </si>
  <si>
    <t>Flaxseed, brown, processed in FR | Ambient (long) | LDPE | No preparation | at consumer/FR [Ciqual code: 15052]</t>
  </si>
  <si>
    <t>Flaxseed, processed in FR | Ambient (long) | LDPE | No preparation | at consumer/FR [Ciqual code: 15034]</t>
  </si>
  <si>
    <t>Blue ling, raw, processed in FR | Chilled | PS | No preparation | at consumer/FR [Ciqual code: 26194]</t>
  </si>
  <si>
    <t>Liqueur, processed in FR | Ambient (average) | Glass | Chilled at consumer | at consumer/FR [Ciqual code: 1003]</t>
  </si>
  <si>
    <t>Lychee, pulp, raw, processed in FR | Ambient (average) | No packaging | No preparation | at consumer/FR [Ciqual code: 13023]</t>
  </si>
  <si>
    <t>Livarot cheese, from cow's milk, processed in FR | Chilled | LDPE | No preparation | at consumer/FR [Ciqual code: 12037]</t>
  </si>
  <si>
    <t>Anglerfish, raw, processed in FR | Chilled | PS | No preparation | at consumer/FR [Ciqual code: 26018]</t>
  </si>
  <si>
    <t>Anglerfish, grilled, processed in FR | Chilled | PP | Oven | at consumer/FR [Ciqual code: 26081]</t>
  </si>
  <si>
    <t>Spotted wolffish, processed in FR | Chilled | PS | No preparation | at consumer/FR [Ciqual code: 26172]</t>
  </si>
  <si>
    <t>Lupin grain, raw, processed in FR | Ambient (average) | LDPE | No preparation | at consumer/FR [Ciqual code: 20534]</t>
  </si>
  <si>
    <t>Alphalfa seeds, raw, processed in FR | Ambient (long) | LDPE | No preparation | at consumer/FR [Ciqual code: 15032]</t>
  </si>
  <si>
    <t>Alfalfa seeds, sprouted, raw, processed in FR | Ambient (long) | LDPE | No preparation | at consumer/FR [Ciqual code: 15029]</t>
  </si>
  <si>
    <t>Macaron filled with jam or cream, processed in FR | Ambient (long) | PS | No preparation | at consumer/FR [Ciqual code: 23024]</t>
  </si>
  <si>
    <t>Macaroon, processed in FR | Ambient (long) | Cardboard | No preparation | at consumer/FR [Ciqual code: 23027]</t>
  </si>
  <si>
    <t>Diced mixed vegetables, canned, drained, processed in FR | Ambient (long) | Steel | No preparation | at consumer/FR [Ciqual code: 20051]</t>
  </si>
  <si>
    <t>Mixed diced vegetables, frozen, processed in FR | Frozen | PP | Microwave | at consumer/FR [Ciqual code: 20271]</t>
  </si>
  <si>
    <t>Fruit cocktail or salad, canned in light syrup, drained, processed in FR | Ambient (average) | Steel | No preparation | at consumer/FR [Ciqual code: 13708]</t>
  </si>
  <si>
    <t>Fruit cocktail or salad, canned in light syrup, not drained, processed in FR | Ambient (average) | Steel | No preparation | at consumer/FR [Ciqual code: 13709]</t>
  </si>
  <si>
    <t>Fruit cocktail or salad, canned in syrup, drained, processed in FR | Ambient (average) | Steel | No preparation | at consumer/FR [Ciqual code: 13706]</t>
  </si>
  <si>
    <t>Fruit cocktail or salad, canned in syrup, not drained, processed in FR | Ambient (average) | Steel | No preparation | at consumer/FR [Ciqual code: 13707]</t>
  </si>
  <si>
    <t>Lamb's lettuce, raw, processed in FR | Ambient (average) | No packaging | No preparation | at consumer/FR [Ciqual code: 20099]</t>
  </si>
  <si>
    <t>Madeleine biscuit, with chocolate, prepacked, processed in FR | Ambient (long) | PS | No preparation | at consumer/FR [Ciqual code: 24631]</t>
  </si>
  <si>
    <t>Madeleine biscuit (cookie), processed in FR | Ambient (long) | PS | No preparation | at consumer/FR [Ciqual code: 24632]</t>
  </si>
  <si>
    <t>Madeleine cake, pure butter, processed in FR | Ambient (long) | PS | No preparation | at consumer/FR [Ciqual code: 24630]</t>
  </si>
  <si>
    <t>Sweet corn, canned, drained, processed in FR | Ambient (average) | Steel | No preparation | at consumer/FR [Ciqual code: 20066]</t>
  </si>
  <si>
    <t>Sweet corn, on the cob, cooked, processed in FR | Chilled | PP | Boiling | at consumer/FR [Ciqual code: 20049]</t>
  </si>
  <si>
    <t>Sweet corn, on the cob, frozen, raw, processed in FR | Frozen | LDPE | No preparation | at consumer/FR [Ciqual code: 20108]</t>
  </si>
  <si>
    <t>Sweet corn, frozen, raw, processed in FR | Frozen | LDPE | No preparation | at consumer/FR [Ciqual code: 20233]</t>
  </si>
  <si>
    <t>Corn or maize grain, raw, processed in FR | Ambient (long) | LDPE | No preparation | at consumer/FR [Ciqual code: 9200]</t>
  </si>
  <si>
    <t>Mandarin, pulp, raw, processed in FR | Ambient (average) | No packaging | No preparation | at consumer/FR [Ciqual code: 13090]</t>
  </si>
  <si>
    <t>Mango, pulp, raw, processed in FR | Ambient (average) | No packaging | No preparation | at consumer/FR [Ciqual code: 13025]</t>
  </si>
  <si>
    <t>Mango, pulp, raw (Brazil by plane), processed in FR | Ambient (average) | No packaging | No preparation | at consumer/FR [Ciqual code: 13025]</t>
  </si>
  <si>
    <t>Cassava or manioc, roots, raw, processed in FR | Chilled | No packaging | No preparation | at consumer/FR [Ciqual code: 54031]</t>
  </si>
  <si>
    <t>Cassava or manioc, roots, cooked, processed in FR | Chilled | No packaging | Boiling | at consumer/FR [Ciqual code: 54034]</t>
  </si>
  <si>
    <t>Atlantic chub mackerel, raw, processed in FR | Chilled | PS | No preparation | at consumer/FR [Ciqual code: 26102]</t>
  </si>
  <si>
    <t>Mackerel, canned in brine, drained, processed in FR | Ambient (average) | Already packed - Aluminium | No preparation | at consumer/FR [Ciqual code: 26123]</t>
  </si>
  <si>
    <t>Mackerel, raw, processed in FR | Chilled | PS | No preparation | at consumer/FR [Ciqual code: 26051]</t>
  </si>
  <si>
    <t>Mackerel, fillet, in white wine, canned, drained, processed in FR | Ambient (average) | Already packed - Aluminium | No preparation | at consumer/FR [Ciqual code: 26097]</t>
  </si>
  <si>
    <t>Mackerel, fillet, in mustard sauce, canned, drained, processed in FR | Ambient (average) | Already packed - Aluminium | No preparation | at consumer/FR [Ciqual code: 26096]</t>
  </si>
  <si>
    <t>Mackerel, fillet, in tomato sauce, canned, drained, processed in FR | Ambient (average) | Already packed - Aluminium | No preparation | at consumer/FR [Ciqual code: 26086]</t>
  </si>
  <si>
    <t>Mackerel, fried, processed in FR | Chilled | PP | Pan frying | at consumer/FR [Ciqual code: 26020]</t>
  </si>
  <si>
    <t>Mackerel, smoked, processed in FR | Chilled | PVC | No preparation | at consumer/FR [Ciqual code: 26087]</t>
  </si>
  <si>
    <t>Mackerel, marinated, processed in FR | Chilled | PS | No preparation | at consumer/FR [Ciqual code: 26186]</t>
  </si>
  <si>
    <t>Mackerel, roasted/baked, processed in FR | Chilled | PP | Oven | at consumer/FR [Ciqual code: 26019]</t>
  </si>
  <si>
    <t>Marjoram, dried, processed in FR | Ambient (long) | Glass | No preparation | at consumer/FR [Ciqual code: 11034]</t>
  </si>
  <si>
    <t>Marmalade, orange, processed in FR | Chilled | Glass | No preparation | at consumer/FR [Ciqual code: 31039]</t>
  </si>
  <si>
    <t>Maroilles "fermier" cheese, processed in FR | Chilled | LDPE | No preparation | at consumer/FR [Ciqual code: 12030]</t>
  </si>
  <si>
    <t>Maroilles "laitier" cheese, processed in FR | Chilled | LDPE | No preparation | at consumer/FR [Ciqual code: 12029]</t>
  </si>
  <si>
    <t>Maroilles cheese, from cow's milk, processed in FR | Chilled | LDPE | No preparation | at consumer/FR [Ciqual code: 12036]</t>
  </si>
  <si>
    <t>Marsala wine, processed in FR | Ambient (average) | Already packed - Glass | Chilled at consumer | at consumer/FR [Ciqual code: 1015]</t>
  </si>
  <si>
    <t>Dairy fat 20% fat, light, spreadable, unsalted, processed in FR | Chilled | PP | No preparation | at consumer/FR [Ciqual code: 16713]</t>
  </si>
  <si>
    <t>Dairy fat 25% fat, light, spreadable, unsalted, processed in FR | Chilled | PP | No preparation | at consumer/FR [Ciqual code: 16712]</t>
  </si>
  <si>
    <t>Blended fat (vegetable and animal origins), 50-63% fat, processed in FR | Chilled | PP | No preparation | at consumer/FR [Ciqual code: 16743]</t>
  </si>
  <si>
    <t>Blended fat (vegetable and animal origins), 50-63% fat, lightly salted, processed in FR | Chilled | PP | No preparation | at consumer/FR [Ciqual code: 16744]</t>
  </si>
  <si>
    <t>Blended fat (vegetable and animal origins), spreadable, 30-40% fat, processed in FR | Chilled | PP | No preparation | at consumer/FR [Ciqual code: 16745]</t>
  </si>
  <si>
    <t>Blended fat (vegetable and animal origins), spreadable, 30-40% fat, lightly salted, processed in FR | Chilled | PP | No preparation | at consumer/FR [Ciqual code: 16746]</t>
  </si>
  <si>
    <t>Solid vegetable fat (margarine type), for frying, processed in FR | Chilled | PP | No preparation | at consumer/FR [Ciqual code: 16080]</t>
  </si>
  <si>
    <t>Vegetable fat (margarine type), spreadable, 30-40% fat, light, lightly salted, with plant sterols esters, processed in FR | Chilled | PP | No preparation | at consumer/FR [Ciqual code: 16742]</t>
  </si>
  <si>
    <t>Vegetable fat (margarine type), 50-63% fat, light, lightly salted, processed in FR | Chilled | PP | No preparation | at consumer/FR [Ciqual code: 16738]</t>
  </si>
  <si>
    <t>Vegetable fat (margarine type), spreadable, 50-63% fat, light, lightly salted, rich in omega 3, processed in FR | Chilled | PP | No preparation | at consumer/FR [Ciqual code: 16740]</t>
  </si>
  <si>
    <t>Vegetable fat (margarine type), spreadable, 50-63% fat, light, unsalted, processed in FR | Chilled | PP | No preparation | at consumer/FR [Ciqual code: 16741]</t>
  </si>
  <si>
    <t>Vegetable fat (margarine type), spreadable, 50-63% fat, light, unsalted, with plant sterols esters, processed in FR | Chilled | PP | No preparation | at consumer/FR [Ciqual code: 16739]</t>
  </si>
  <si>
    <t>Vegetable fat (margarine type), spreadable, 50-63% fat, light, unsalted, rich in omega 3, processed in FR | Chilled | PP | No preparation | at consumer/FR [Ciqual code: 16737]</t>
  </si>
  <si>
    <t>Vegetable fat (margarine type), 60% fat, unsalted, sunflowerseed, processed in FR | Chilled | PP | No preparation | at consumer/FR [Ciqual code: 16654]</t>
  </si>
  <si>
    <t>Vegetable fat (margarine type), 70% fat, unsalted, processed in FR | Chilled | PP | No preparation | at consumer/FR [Ciqual code: 16616]</t>
  </si>
  <si>
    <t>Vegetable fat (like margarine), 80% fat, salted, processed in FR | Chilled | PP | No preparation | at consumer/FR [Ciqual code: 16614]</t>
  </si>
  <si>
    <t>Vegetable fat (margarine type), spreadable, 30-40% fat, light, lightly salted, processed in FR | Chilled | PP | No preparation | at consumer/FR [Ciqual code: 16734]</t>
  </si>
  <si>
    <t>Vegetable fat (margarine type), spreadable, 30-40% fat, light, unsalted, processed in FR | Chilled | PP | No preparation | at consumer/FR [Ciqual code: 16733]</t>
  </si>
  <si>
    <t>Vegetable fat (margarine type), spreadable, 30-40% fat, light, unsalted, with plant sterols esters, processed in FR | Chilled | PP | No preparation | at consumer/FR [Ciqual code: 16735]</t>
  </si>
  <si>
    <t>Vegetable fat (margarine type), spreadable, 30-40% fat, light, unsalted, rich in omega 3, processed in FR | Chilled | PP | No preparation | at consumer/FR [Ciqual code: 16736]</t>
  </si>
  <si>
    <t>Vegetable fat (margarine type), 80% fat, unsalted, processed in FR | Chilled | PP | No preparation | at consumer/FR [Ciqual code: 16615]</t>
  </si>
  <si>
    <t>Mayonnaise (70% fat and more), processed in FR | Chilled | PVC | No preparation | at consumer/FR [Ciqual code: 11054]</t>
  </si>
  <si>
    <t>Mayonnaise, reduced fat or light mayonnaise, processed in FR | Chilled | PVC | No preparation | at consumer/FR [Ciqual code: 11079]</t>
  </si>
  <si>
    <t>Mix of unsalted grains/nuts and dried fruit, processed in FR | Ambient (long) | LDPE | No preparation | at consumer/FR [Ciqual code: 15048]</t>
  </si>
  <si>
    <t>Mix of unsalted grains/nuts and raisins, processed in FR | Ambient (long) | LDPE | No preparation | at consumer/FR [Ciqual code: 15049]</t>
  </si>
  <si>
    <t>Mix of salted grains/nuts and raisins, processed in FR | Ambient (long) | LDPE | No preparation | at consumer/FR [Ciqual code: 15018]</t>
  </si>
  <si>
    <t>Mix of cereals and legumes, raw, processed in FR | Ambient (long) | PP | No preparation | at consumer/FR [Ciqual code: 9612]</t>
  </si>
  <si>
    <t>Cane molasses, processed in FR | Ambient (average) | PVC | No preparation | at consumer/FR [Ciqual code: 31067]</t>
  </si>
  <si>
    <t>Melon, cantaloupe (ex Cavaillon or Charentais melon), pulp, raw, processed in FR | Ambient (average) | No packaging | No preparation | at consumer/FR [Ciqual code: 13026]</t>
  </si>
  <si>
    <t>Melon, honeydew, pulp, raw, processed in FR | Ambient (average) | No packaging | No preparation | at consumer/FR [Ciqual code: 13742]</t>
  </si>
  <si>
    <t>Molokhia powder (dried jute leaves), processed in FR | Ambient (long) | Glass | No preparation | at consumer/FR [Ciqual code: 51500]</t>
  </si>
  <si>
    <t>Mint, fresh, processed in FR | Ambient (long) | LDPE | No preparation | at consumer/FR [Ciqual code: 11027]</t>
  </si>
  <si>
    <t>Merguez sausage, beef and mutton, raw, processed in FR | Chilled | PS | No preparation | at consumer/FR [Ciqual code: 30156]</t>
  </si>
  <si>
    <t>Merguez sausage, beef and mutton, cooked, processed in FR | Chilled | PS | Oven | at consumer/FR [Ciqual code: 30155]</t>
  </si>
  <si>
    <t>Merguez sausage, beef, mutton and pork, raw, processed in FR | Chilled | PS | No preparation | at consumer/FR [Ciqual code: 30154]</t>
  </si>
  <si>
    <t>Merguez sausage, raw, processed in FR | Chilled | PS | No preparation | at consumer/FR [Ciqual code: 30150]</t>
  </si>
  <si>
    <t>Merguez sausage, pork and beef, raw, processed in FR | Chilled | PS | No preparation | at consumer/FR [Ciqual code: 30153]</t>
  </si>
  <si>
    <t>Merguez sausage, pure beef, raw, processed in FR | Chilled | PS | No preparation | at consumer/FR [Ciqual code: 30152]</t>
  </si>
  <si>
    <t>Meringue, processed in FR | Ambient (long) | Cardboard | No preparation | at consumer/FR [Ciqual code: 24520]</t>
  </si>
  <si>
    <t>Whiting, raw, processed in FR | Chilled | PS | No preparation | at consumer/FR [Ciqual code: 26095]</t>
  </si>
  <si>
    <t>Whiting, steamed, processed in FR | Chilled | PP | Oven | at consumer/FR [Ciqual code: 26022]</t>
  </si>
  <si>
    <t>Whiting, fried, processed in FR | Chilled | PP | Pan frying | at consumer/FR [Ciqual code: 26021]</t>
  </si>
  <si>
    <t>Whiting, breaded, processed in FR | Chilled | PS | Oven | at consumer/FR [Ciqual code: 26124]</t>
  </si>
  <si>
    <t>Shallow-water Cape hake, raw, processed in FR | Chilled | LDPE | No preparation | at consumer/FR [Ciqual code: 26233]</t>
  </si>
  <si>
    <t>European hake, raw, processed in FR | Chilled | PS | No preparation | at consumer/FR [Ciqual code: 26044]</t>
  </si>
  <si>
    <t>European hake, braised, processed in FR | Chilled | PP | Oven | at consumer/FR [Ciqual code: 26120]</t>
  </si>
  <si>
    <t>Hake, fillet, frozen, raw, processed in FR | Frozen | LDPE | No preparation | at consumer/FR [Ciqual code: 26048]</t>
  </si>
  <si>
    <t>Grouper, raw, processed in FR | Chilled | PS | No preparation | at consumer/FR [Ciqual code: 26178]</t>
  </si>
  <si>
    <t>Mesclun or salads, mix of baby leaves, processed in FR | Chilled | No packaging | No preparation | at consumer/FR [Ciqual code: 20272]</t>
  </si>
  <si>
    <t>Honey, processed in FR | Ambient (average) | PVC | No preparation | at consumer/FR [Ciqual code: 31008]</t>
  </si>
  <si>
    <t>Tuna, flaked, in tomato sauce, canned, drained, processed in FR | Ambient (average) | Already packed - Aluminium | No preparation | at consumer/FR [Ciqual code: 26242]</t>
  </si>
  <si>
    <t>Tuna, flaked, in oil, canned, drained, processed in FR | Ambient (average) | Already packed - Aluminium | No preparation | at consumer/FR [Ciqual code: 26245]</t>
  </si>
  <si>
    <t>Millet, whole, processed in FR | Ambient (average) | LDPE | No preparation | at consumer/FR [Ciqual code: 9330]</t>
  </si>
  <si>
    <t>Millet, cooked, unsalted, processed in FR | Ambient (average) | PP | Microwave | at consumer/FR [Ciqual code: 9331]</t>
  </si>
  <si>
    <t>Milkshake, from fast foods restaurant, processed in FR | Chilled | Cardboard | No preparation | at consumer/FR [Ciqual code: 39001]</t>
  </si>
  <si>
    <t>Mille-feuille pastry, processed in FR | Ambient (long) | PS | No preparation | at consumer/FR [Ciqual code: 24666]</t>
  </si>
  <si>
    <t>Mimolette cheese, half-old, from cow's milk, processed in FR | Chilled | LDPE | No preparation | at consumer/FR [Ciqual code: 12737]</t>
  </si>
  <si>
    <t>Mimolette cheese, extra old, from cow's milk, processed in FR | Chilled | LDPE | No preparation | at consumer/FR [Ciqual code: 12742]</t>
  </si>
  <si>
    <t>Mimolette cheese, young, from cow's milk, processed in FR | Chilled | LDPE | No preparation | at consumer/FR [Ciqual code: 12735]</t>
  </si>
  <si>
    <t>Mimolette cheese, old, from cow's milk, processed in FR | Chilled | LDPE | No preparation | at consumer/FR [Ciqual code: 12738]</t>
  </si>
  <si>
    <t>Mimolette cheese, from cow's milk, processed in FR | Chilled | LDPE | No preparation | at consumer/FR [Ciqual code: 12740]</t>
  </si>
  <si>
    <t>Miso, processed in FR | Ambient (long) | Cardboard | No preparation | at consumer/FR [Ciqual code: 20916]</t>
  </si>
  <si>
    <t>Vacherin cheese or Mont d'or cheese, from cow's milk, processed in FR | Chilled | LDPE | No preparation | at consumer/FR [Ciqual code: 12051]</t>
  </si>
  <si>
    <t>Morbier cheese, from cow's milk, processed in FR | Chilled | LDPE | No preparation | at consumer/FR [Ciqual code: 12743]</t>
  </si>
  <si>
    <t>Mortadella, processed in FR | Chilled | PS | Oven | at consumer/FR [Ciqual code: 30789]</t>
  </si>
  <si>
    <t>Mortadella with pistachios, pure pork, processed in FR | Chilled | PS | Oven | at consumer/FR [Ciqual code: 30797]</t>
  </si>
  <si>
    <t>Pork and beef mortadella, processed in FR | Chilled | PS | Oven | at consumer/FR [Ciqual code: 30791]</t>
  </si>
  <si>
    <t>Mortadella, pure pork, processed in FR | Chilled | PS | Oven | at consumer/FR [Ciqual code: 30790]</t>
  </si>
  <si>
    <t>Cod, salted, boiled/cooked in water, processed in FR | Chilled | PP | Oven | at consumer/FR [Ciqual code: 26024]</t>
  </si>
  <si>
    <t>Cod, salted, dried, processed in FR | Chilled | PS | No preparation | at consumer/FR [Ciqual code: 26098]</t>
  </si>
  <si>
    <t>Mussel, common, raw, processed in FR | Chilled | PS | No preparation | at consumer/FR [Ciqual code: 10014]</t>
  </si>
  <si>
    <t>Mediterranean mussel, raw, processed in FR | Chilled | PS | No preparation | at consumer/FR [Ciqual code: 10026]</t>
  </si>
  <si>
    <t>Mussel, canned, drained, processed in FR | Ambient (average) | Already packed - Aluminium | No preparation | at consumer/FR [Ciqual code: 10028]</t>
  </si>
  <si>
    <t>Mussel, boiled/cooked in water, processed in FR | Chilled | PS | Boiling | at consumer/FR [Ciqual code: 10013]</t>
  </si>
  <si>
    <t>Mussels, in Catalan-style sauce or marinade (tomatoes), canned, drained, processed in FR | Chilled | Steel | Oven | at consumer/FR [Ciqual code: 10081]</t>
  </si>
  <si>
    <t>Mussels, filled (fat, parsley and garlic¬Ö), processed in FR | Chilled | PP | Microwave | at consumer/FR [Ciqual code: 10083]</t>
  </si>
  <si>
    <t>Mussels, in a shallot and white wine broth, processed in FR | Chilled | PP | Microwave | at consumer/FR [Ciqual code: 10082]</t>
  </si>
  <si>
    <t>Moussaka, processed in FR | Chilled | PP | Microwave | at consumer/FR [Ciqual code: 25123]</t>
  </si>
  <si>
    <t>Chestnut mousse, refrigerated, processed in FR | Chilled | PP | No preparation | at consumer/FR [Ciqual code: 19852]</t>
  </si>
  <si>
    <t>Chocolate mousse (milk-based), refrigerated, processed in FR | Chilled | PP | No preparation | at consumer/FR [Ciqual code: 39206]</t>
  </si>
  <si>
    <t>Mousse, chocolate, refrigerated, processed in FR | Chilled | PP | No preparation | at consumer/FR [Ciqual code: 39210]</t>
  </si>
  <si>
    <t>Fruit mousse, refrigerated, processed in FR | Chilled | PP | No preparation | at consumer/FR [Ciqual code: 39228]</t>
  </si>
  <si>
    <t>Duck mousse, processed in FR | Chilled | PS | No preparation | at consumer/FR [Ciqual code: 8315]</t>
  </si>
  <si>
    <t>Pork liver mousse, processed in FR | Chilled | PS | No preparation | at consumer/FR [Ciqual code: 8313]</t>
  </si>
  <si>
    <t>Pork liver mousse, superior quality, processed in FR | Chilled | PS | No preparation | at consumer/FR [Ciqual code: 8312]</t>
  </si>
  <si>
    <t>Mousse (chocolate, coffee, caramel or vanilla) topped with whipped cream, refrigerated, processed in FR | Chilled | PP | No preparation | at consumer/FR [Ciqual code: 39235]</t>
  </si>
  <si>
    <t>Mustard, processed in FR | Ambient (average) | Glass | No preparation | at consumer/FR [Ciqual code: 11013]</t>
  </si>
  <si>
    <t>Mustard, with grains, processed in FR | Ambient (average) | Glass | No preparation | at consumer/FR [Ciqual code: 11021]</t>
  </si>
  <si>
    <t>Mutton, shoulder, raw, processed in FR | Chilled | PS | No preparation | at consumer/FR [Ciqual code: 21003]</t>
  </si>
  <si>
    <t>Mutton, leg, raw, processed in FR | Chilled | PS | No preparation | at consumer/FR [Ciqual code: 21006]</t>
  </si>
  <si>
    <t>Sheep, foot, raw, processed in FR | Chilled | PS | No preparation | at consumer/FR [Ciqual code: 21004]</t>
  </si>
  <si>
    <t>Sheep, head, raw, processed in FR | Chilled | PS | No preparation | at consumer/FR [Ciqual code: 21005]</t>
  </si>
  <si>
    <t>Mutton, meat, raw, processed in FR | Chilled | PS | No preparation | at consumer/FR [Ciqual code: 21001]</t>
  </si>
  <si>
    <t>Mozzarella cheese, from cow's milk, processed in FR | Chilled | LDPE | No preparation | at consumer/FR [Ciqual code: 19590]</t>
  </si>
  <si>
    <t>Muesli, crunchy, with chocolate (not fortified with vitamins and chemical elements), processed in FR | Ambient (long) | Cardboard | No preparation | at consumer/FR [Ciqual code: 32109]</t>
  </si>
  <si>
    <t>Muesli, crunchy, with chocolate, with or without fruits, fortified with vitamins and chemical elements, processed in FR | Ambient (long) | Cardboard | No preparation | at consumer/FR [Ciqual code: 32112]</t>
  </si>
  <si>
    <t>Muesli, crunchy, with fruits and/or dried fruits, grains (not fortified with vitamins and chemical elements), processed in FR | Ambient (long) | Cardboard | No preparation | at consumer/FR [Ciqual code: 32108]</t>
  </si>
  <si>
    <t>Muesli, crunchy, with fruits or dried fruits, fortified with vitamins and chemical elements, processed in FR | Ambient (long) | Cardboard | No preparation | at consumer/FR [Ciqual code: 32111]</t>
  </si>
  <si>
    <t>Muesli, flakes (Bircher-style), with fruits or dried fruits (not fortified with vitamins and chemical elements), processed in FR | Ambient (long) | Cardboard | No preparation | at consumer/FR [Ciqual code: 32138]</t>
  </si>
  <si>
    <t>Muesli, flakes (Bircher-style), with fruits or dried fruits, fortified with vitamins and chemical elements, processed in FR | Ambient (long) | Cardboard | No preparation | at consumer/FR [Ciqual code: 32110]</t>
  </si>
  <si>
    <t>Muesli, flakes (Bircher-style), with fruits or dried fruits, without sugar, processed in FR | Ambient (long) | Cardboard | No preparation | at consumer/FR [Ciqual code: 32113]</t>
  </si>
  <si>
    <t>Muesli, flakes (Bircher-style), processed in FR | Ambient (long) | Cardboard | No preparation | at consumer/FR [Ciqual code: 32128]</t>
  </si>
  <si>
    <t>English muffin, wholewheat flour, prepacked, processed in FR | Ambient (short) | PS | No preparation | at consumer/FR [Ciqual code: 7256]</t>
  </si>
  <si>
    <t>English muffin, prepacked, processed in FR | Ambient (short) | PS | No preparation | at consumer/FR [Ciqual code: 7257]</t>
  </si>
  <si>
    <t>Muffin, with blueberry or chocolate, processed in FR | Ambient (long) | PS | No preparation | at consumer/FR [Ciqual code: 23950]</t>
  </si>
  <si>
    <t>Mullet, raw, processed in FR | Chilled | PS | No preparation | at consumer/FR [Ciqual code: 26091]</t>
  </si>
  <si>
    <t>Mullet, roasted/baked, processed in FR | Chilled | PP | Oven | at consumer/FR [Ciqual code: 26026]</t>
  </si>
  <si>
    <t>Breakfast cereals, mix of puffed or extruded cereals, fortified with vitamins and chemical elements, processed in FR | Ambient (long) | LDPE | No preparation | at consumer/FR [Ciqual code: 32135]</t>
  </si>
  <si>
    <t>Munster cheese, from cow's milk, processed in FR | Chilled | LDPE | No preparation | at consumer/FR [Ciqual code: 12039]</t>
  </si>
  <si>
    <t>Blackberry, raw, processed in FR | Ambient (average) | No packaging | No preparation | at consumer/FR [Ciqual code: 13029]</t>
  </si>
  <si>
    <t>Blackberry, frozen, raw, processed in FR | Frozen | LDPE | No preparation | at consumer/FR [Ciqual code: 13150]</t>
  </si>
  <si>
    <t>Black mulberry, raw, processed in FR | Ambient (average) | No packaging | No preparation | at consumer/FR [Ciqual code: 13071]</t>
  </si>
  <si>
    <t>Ox muzzle in salad dressing sauce, processed in FR | Chilled | PS | No preparation | at consumer/FR [Ciqual code: 25610]</t>
  </si>
  <si>
    <t>Pork snout in salad dressing sauce, processed in FR | Chilled | PS | Oven | at consumer/FR [Ciqual code: 8406]</t>
  </si>
  <si>
    <t>Blueberry, raw, processed in FR | Ambient (average) | No packaging | No preparation | at consumer/FR [Ciqual code: 13028]</t>
  </si>
  <si>
    <t>Blueberry, frozen, raw, processed in FR | Frozen | LDPE | No preparation | at consumer/FR [Ciqual code: 13132]</t>
  </si>
  <si>
    <t>Stewed lamb garnished with potatoes and other vegetables, processed in FR | Chilled | PP | Microwave | at consumer/FR [Ciqual code: 25124]</t>
  </si>
  <si>
    <t>Turnip, cooked, processed in FR | Chilled | PP | Boiling | at consumer/FR [Ciqual code: 20033]</t>
  </si>
  <si>
    <t>Turnip, peeled, raw, processed in FR | Ambient (average) | No packaging | No preparation | at consumer/FR [Ciqual code: 20064]</t>
  </si>
  <si>
    <t>Turnip, frozen, raw, processed in FR | Frozen | LDPE | No preparation | at consumer/FR [Ciqual code: 20234]</t>
  </si>
  <si>
    <t>Mixed fruits nectar, multivitamin, processed in FR | Chilled | HDPE | Chilled at consumer | at consumer/FR [Ciqual code: 2060]</t>
  </si>
  <si>
    <t>Mixed fruits nectar, processed in FR | Chilled | HDPE | Chilled at consumer | at consumer/FR [Ciqual code: 2061]</t>
  </si>
  <si>
    <t>Nectarine, pulp and peel, raw, processed in FR | Ambient (average) | No packaging | No preparation | at consumer/FR [Ciqual code: 13030]</t>
  </si>
  <si>
    <t>Egg roll or Nem, processed in FR | Chilled | Cardboard | Oven | at consumer/FR [Ciqual code: 25420]</t>
  </si>
  <si>
    <t>Egg roll or Nem, with pork, cooked, processed in FR | Chilled | Cardboard | Oven | at consumer/FR [Ciqual code: 25583]</t>
  </si>
  <si>
    <t>Egg roll or Nem, with chicken, cooked, processed in FR | Chilled | Cardboard | Oven | at consumer/FR [Ciqual code: 25582]</t>
  </si>
  <si>
    <t>Egg roll or Nem, with shrimp and/or crab, cooked, processed in FR | Chilled | Cardboard | Oven | at consumer/FR [Ciqual code: 25584]</t>
  </si>
  <si>
    <t>Neufch√¢tel cheese, from cow's milk, processed in FR | Chilled | LDPE | No preparation | at consumer/FR [Ciqual code: 12031]</t>
  </si>
  <si>
    <t>Hazelnut, processed in FR | Ambient (long) | No packaging | No preparation | at consumer/FR [Ciqual code: 15004]</t>
  </si>
  <si>
    <t>Hazelnut, grilled, processed in FR | Ambient (long) | LDPE | No preparation | at consumer/FR [Ciqual code: 15033]</t>
  </si>
  <si>
    <t>Hazelnut, grilled, salted, processed in FR | Ambient (long) | LDPE | No preparation | at consumer/FR [Ciqual code: 15050]</t>
  </si>
  <si>
    <t>Cashew nut, grilled, salted, processed in FR | Ambient (long) | LDPE | No preparation | at consumer/FR [Ciqual code: 15019]</t>
  </si>
  <si>
    <t>Coconut, immature kernel, fresh, processed in FR | Ambient (long) | LDPE | No preparation | at consumer/FR [Ciqual code: 15014]</t>
  </si>
  <si>
    <t>Coconut, ripe kernel, fresh, processed in FR | Ambient (long) | LDPE | No preparation | at consumer/FR [Ciqual code: 15006]</t>
  </si>
  <si>
    <t>Coconut, kernel, dried, processed in FR | Ambient (long) | LDPE | No preparation | at consumer/FR [Ciqual code: 15007]</t>
  </si>
  <si>
    <t>Macadamia nut, processed in FR | Ambient (long) | LDPE | No preparation | at consumer/FR [Ciqual code: 15027]</t>
  </si>
  <si>
    <t>Macadamia nut, grilled, salted, processed in FR | Ambient (long) | LDPE | No preparation | at consumer/FR [Ciqual code: 15043]</t>
  </si>
  <si>
    <t>Nutmeg, processed in FR | Ambient (long) | Glass | No preparation | at consumer/FR [Ciqual code: 11048]</t>
  </si>
  <si>
    <t>Pecan nut, processed in FR | Ambient (long) | LDPE | No preparation | at consumer/FR [Ciqual code: 15026]</t>
  </si>
  <si>
    <t>Pecan nut, salted, processed in FR | Ambient (long) | LDPE | No preparation | at consumer/FR [Ciqual code: 15046]</t>
  </si>
  <si>
    <t>Brazil nut, processed in FR | Ambient (long) | LDPE | No preparation | at consumer/FR [Ciqual code: 15008]</t>
  </si>
  <si>
    <t>Walnut, fresh, processed in FR | Ambient (long) | LDPE | No preparation | at consumer/FR [Ciqual code: 15023]</t>
  </si>
  <si>
    <t>Walnut, dried, husked, processed in FR | Ambient (long) | LDPE | No preparation | at consumer/FR [Ciqual code: 15005]</t>
  </si>
  <si>
    <t>Laver (Porphyra sp.), dried or dehydrated, processed in FR | Ambient (long) | LDPE | No preparation | at consumer/FR [Ciqual code: 20987]</t>
  </si>
  <si>
    <t>Iced nougat, processed in FR | Frozen | PP | No preparation | at consumer/FR [Ciqual code: 39529]</t>
  </si>
  <si>
    <t>Nougat, processed in FR | Ambient (average) | LDPE | No preparation | at consumer/FR [Ciqual code: 31033]</t>
  </si>
  <si>
    <t>Asian noodles, flavoured, dehydrated, processed in FR | Chilled | LDPE | No preparation | at consumer/FR [Ciqual code: 9863]</t>
  </si>
  <si>
    <t>Asian noodles, flavoured, cooked, processed in FR | Chilled | PP | Microwave | at consumer/FR [Ciqual code: 9085]</t>
  </si>
  <si>
    <t>Asian noodles, plain, cooked, unsalted, processed in FR | Chilled | PP | Microwave | at consumer/FR [Ciqual code: 9086]</t>
  </si>
  <si>
    <t>Noodles with shrimps saut√©ed/pan-fried, processed in FR | Chilled | PP | Microwave | at consumer/FR [Ciqual code: 25183]</t>
  </si>
  <si>
    <t>Duck egg, raw, processed in FR | Ambient (average) | Cardboard | No preparation | at consumer/FR [Ciqual code: 22060]</t>
  </si>
  <si>
    <t>Turkey egg, raw, processed in FR | Ambient (average) | Cardboard | No preparation | at consumer/FR [Ciqual code: 22080]</t>
  </si>
  <si>
    <t>Goose egg, raw, processed in FR | Ambient (average) | Cardboard | No preparation | at consumer/FR [Ciqual code: 22070]</t>
  </si>
  <si>
    <t>Egg, soft-boiled, processed in FR | Chilled | Cardboard | Boiling | at consumer/FR [Ciqual code: 22014]</t>
  </si>
  <si>
    <t>Egg, fried without added fat, processed in FR | Chilled | Cardboard | Pan frying | at consumer/FR [Ciqual code: 22505]</t>
  </si>
  <si>
    <t>Egg white, raw, processed in FR | Ambient (average) | Cardboard | No preparation | at consumer/FR [Ciqual code: 22001]</t>
  </si>
  <si>
    <t>Egg white, cooked, processed in FR | Chilled | Cardboard | Pan frying | at consumer/FR [Ciqual code: 22008]</t>
  </si>
  <si>
    <t>Egg white, powder, processed in FR | Ambient (average) | Cardboard | No preparation | at consumer/FR [Ciqual code: 22004]</t>
  </si>
  <si>
    <t>Egg, scrambled, with added fat, processed in FR | Chilled | Cardboard | Pan frying | at consumer/FR [Ciqual code: 22502]</t>
  </si>
  <si>
    <t>Egg, raw, processed in FR | Ambient (average) | Cardboard | No preparation | at consumer/FR [Ciqual code: 22000]</t>
  </si>
  <si>
    <t>Egg, hard-boiled, processed in FR | Chilled | No packaging | Boiling | at consumer/FR [Ciqual code: 22010]</t>
  </si>
  <si>
    <t>Egg, powder, processed in FR | Ambient (average) | Cardboard | No preparation | at consumer/FR [Ciqual code: 22013]</t>
  </si>
  <si>
    <t>Egg yolk, raw, processed in FR | Ambient (average) | Cardboard | No preparation | at consumer/FR [Ciqual code: 22002]</t>
  </si>
  <si>
    <t>Egg yolk, cooked, processed in FR | Chilled | Cardboard | Pan frying | at consumer/FR [Ciqual code: 22009]</t>
  </si>
  <si>
    <t>Egg yolk, powder, processed in FR | Ambient (average) | Cardboard | No preparation | at consumer/FR [Ciqual code: 22003]</t>
  </si>
  <si>
    <t>Egg, poached, processed in FR | Chilled | Cardboard | Boiling | at consumer/FR [Ciqual code: 22011]</t>
  </si>
  <si>
    <t>Goose, meat, raw, processed in FR | Chilled | PS | No preparation | at consumer/FR [Ciqual code: 36500]</t>
  </si>
  <si>
    <t>Goose, meat and skin, raw, processed in FR | Chilled | PS | No preparation | at consumer/FR [Ciqual code: 36501]</t>
  </si>
  <si>
    <t>Goose, meat and skin, roasted/baked, processed in FR | Chilled | PS | Oven | at consumer/FR [Ciqual code: 36503]</t>
  </si>
  <si>
    <t>Goose, meat, roasted/baked, processed in FR | Chilled | PS | Oven | at consumer/FR [Ciqual code: 36502]</t>
  </si>
  <si>
    <t>Onion, raw, processed in FR | Ambient (average) | No packaging | No preparation | at consumer/FR [Ciqual code: 20034]</t>
  </si>
  <si>
    <t>Onion, cooked, processed in FR | Chilled | PP | Boiling | at consumer/FR [Ciqual code: 20035]</t>
  </si>
  <si>
    <t>Onion, dried, processed in FR | Ambient (average) | LDPE | No preparation | at consumer/FR [Ciqual code: 20180]</t>
  </si>
  <si>
    <t>Onion, frozen, raw, processed in FR | Frozen | LDPE | No preparation | at consumer/FR [Ciqual code: 20235]</t>
  </si>
  <si>
    <t>Olive, green, stuffed (anchovy, sweet peppers, etc¬Ö), processed in FR | Chilled | Glass | No preparation | at consumer/FR [Ciqual code: 13147]</t>
  </si>
  <si>
    <t>Arctic char, raw, processed in FR | Chilled | PS | No preparation | at consumer/FR [Ciqual code: 26171]</t>
  </si>
  <si>
    <t>Omelette, with cheese, processed in FR | Chilled | LDPE | Microwave | at consumer/FR [Ciqual code: 22506]</t>
  </si>
  <si>
    <t>Omelette, with mushrooms, processed in FR | Chilled | LDPE | Microwave | at consumer/FR [Ciqual code: 22508]</t>
  </si>
  <si>
    <t>Omelette, with herbs, processed in FR | Chilled | LDPE | Microwave | at consumer/FR [Ciqual code: 22509]</t>
  </si>
  <si>
    <t>Omelette, with lardoons, processed in FR | Chilled | LDPE | Microwave | at consumer/FR [Ciqual code: 22507]</t>
  </si>
  <si>
    <t>Baked Alaska, processed in FR | Frozen | PP | No preparation | at consumer/FR [Ciqual code: 39518]</t>
  </si>
  <si>
    <t>Orange, pulp, raw, processed in FR | Ambient (average) | No packaging | No preparation | at consumer/FR [Ciqual code: 13034]</t>
  </si>
  <si>
    <t>Pork ear sat-cured, processed in FR | Chilled | PVC | Oven | at consumer/FR [Ciqual code: 28530]</t>
  </si>
  <si>
    <t>Barley, whole, raw, processed in FR | Ambient (long) | LDPE | No preparation | at consumer/FR [Ciqual code: 9320]</t>
  </si>
  <si>
    <t>Pearled barley, boiled/cooked in water, unsalted, processed in FR | Ambient (average) | PP | No preparation | at consumer/FR [Ciqual code: 9322]</t>
  </si>
  <si>
    <t>Pearled barley, raw, processed in FR | Ambient (long) | LDPE | No preparation | at consumer/FR [Ciqual code: 9321]</t>
  </si>
  <si>
    <t>Oregano, dried, processed in FR | Ambient (long) | Glass | No preparation | at consumer/FR [Ciqual code: 11035]</t>
  </si>
  <si>
    <t>Garfish, raw, processed in FR | Chilled | PS | No preparation | at consumer/FR [Ciqual code: 26166]</t>
  </si>
  <si>
    <t>Sorrel, raw, processed in FR | Ambient (average) | No packaging | No preparation | at consumer/FR [Ciqual code: 20111]</t>
  </si>
  <si>
    <t>Ossau-Iraty cheese, from ewe's milk, processed in FR | Chilled | LDPE | No preparation | at consumer/FR [Ciqual code: 12119]</t>
  </si>
  <si>
    <t>Osso buco, processed in FR | Chilled | PP | Microwave | at consumer/FR [Ciqual code: 25164]</t>
  </si>
  <si>
    <t>Pa√´lla, processed in FR | Chilled | PP | Microwave | at consumer/FR [Ciqual code: 25031]</t>
  </si>
  <si>
    <t>Chocolate croissant, puff pastry, from bakery, processed in FR | Ambient (short) | PS | No preparation | at consumer/FR [Ciqual code: 7730]</t>
  </si>
  <si>
    <t>Chocolate croissant, prepacked, processed in FR | Ambient (short) | PS | No preparation | at consumer/FR [Ciqual code: 7733]</t>
  </si>
  <si>
    <t>Milk roll filled with chocolate drops, prepacked, processed in FR | Ambient (short) | PS | No preparation | at consumer/FR [Ciqual code: 7712]</t>
  </si>
  <si>
    <t>Milk roll, from bakery, processed in FR | Ambient (short) | PS | No preparation | at consumer/FR [Ciqual code: 7710]</t>
  </si>
  <si>
    <t>Milk roll, prepacked, processed in FR | Ambient (short) | PS | No preparation | at consumer/FR [Ciqual code: 7711]</t>
  </si>
  <si>
    <t>Bran grain bread, processed in FR | Ambient (short) | Paper | No preparation | at consumer/FR [Ciqual code: 7115]</t>
  </si>
  <si>
    <t>Raisin puff pastry (Viennese pastries), processed in FR | Ambient (short) | PS | No preparation | at consumer/FR [Ciqual code: 7720]</t>
  </si>
  <si>
    <t>Bread, home-made, with flour for home-made bread preparation, processed in FR | Ambient (short) | Paper | No preparation | at consumer/FR [Ciqual code: 7260]</t>
  </si>
  <si>
    <t>Brioche or Vienna bread, processed in FR | Ambient (short) | LDPE | No preparation | at consumer/FR [Ciqual code: 7225]</t>
  </si>
  <si>
    <t>Bread, wholemeal or integral bread (made with flour type 150), processed in FR | Ambient (short) | Paper | No preparation | at consumer/FR [Ciqual code: 7110]</t>
  </si>
  <si>
    <t>Bread, French bread, ball, 400g, processed in FR | Ambient (short) | Paper | No preparation | at consumer/FR [Ciqual code: 7012]</t>
  </si>
  <si>
    <t>Country-style bread, home-made (with flour for bread making machine), processed in FR | Ambient (short) | Paper | No preparation | at consumer/FR [Ciqual code: 7261]</t>
  </si>
  <si>
    <t>Brioche sandwich bread, prepacked, processed in FR | Ambient (short) | LDPE | No preparation | at consumer/FR [Ciqual code: 7210]</t>
  </si>
  <si>
    <t>Sandwich loaf, bran grain, processed in FR | Ambient (short) | LDPE | No preparation | at consumer/FR [Ciqual code: 7112]</t>
  </si>
  <si>
    <t>Sandwich loaf, wholemeal, processed in FR | Ambient (short) | LDPE | No preparation | at consumer/FR [Ciqual code: 7111]</t>
  </si>
  <si>
    <t>Sandwich loaf, processed in FR | Ambient (short) | LDPE | No preparation | at consumer/FR [Ciqual code: 7200]</t>
  </si>
  <si>
    <t>Sandwich loaf, multigrain, processed in FR | Ambient (short) | LDPE | No preparation | at consumer/FR [Ciqual code: 7113]</t>
  </si>
  <si>
    <t>Sandwich loaf, crust less, prepacked, processed in FR | Ambient (short) | LDPE | No preparation | at consumer/FR [Ciqual code: 7201]</t>
  </si>
  <si>
    <t>Rye bread, and wheat, processed in FR | Ambient (short) | Paper | No preparation | at consumer/FR [Ciqual code: 7125]</t>
  </si>
  <si>
    <t>Gingerbread, processed in FR | Ambient (long) | PS | No preparation | at consumer/FR [Ciqual code: 23200]</t>
  </si>
  <si>
    <t>Rusk with eggs, sliced, prepacked, processed in FR | Ambient (short) | Cardboard | No preparation | at consumer/FR [Ciqual code: 7403]</t>
  </si>
  <si>
    <t>Wheat swedish toast, wholemeal, processed in FR | Ambient (short) | Cardboard | No preparation | at consumer/FR [Ciqual code: 7420]</t>
  </si>
  <si>
    <t>Wheat swedish toast, processed in FR | Ambient (short) | Cardboard | No preparation | at consumer/FR [Ciqual code: 7407]</t>
  </si>
  <si>
    <t>Swedish toast, with fruits, processed in FR | Ambient (short) | Cardboard | No preparation | at consumer/FR [Ciqual code: 7421]</t>
  </si>
  <si>
    <t>Swedish toast, with linseeds, processed in FR | Ambient (short) | Cardboard | No preparation | at consumer/FR [Ciqual code: 7409]</t>
  </si>
  <si>
    <t>Toasted bread, home-made, processed in FR | Ambient (short) | LDPE | No preparation | at consumer/FR [Ciqual code: 7004]</t>
  </si>
  <si>
    <t>Rusk, slice, wheat, processed in FR | Ambient (short) | Cardboard | No preparation | at consumer/FR [Ciqual code: 7400]</t>
  </si>
  <si>
    <t>Rusk , slice, multigrain, processed in FR | Ambient (short) | Cardboard | No preparation | at consumer/FR [Ciqual code: 7425]</t>
  </si>
  <si>
    <t>Panini bread, processed in FR | Ambient (short) | LDPE | No preparation | at consumer/FR [Ciqual code: 7170]</t>
  </si>
  <si>
    <t>French toast, processed in FR | Chilled | PP | No preparation | at consumer/FR [Ciqual code: 39236]</t>
  </si>
  <si>
    <t>Pita bread, processed in FR | Ambient (short) | LDPE | No preparation | at consumer/FR [Ciqual code: 7180]</t>
  </si>
  <si>
    <t>Rolls for hamburger/hotdog (buns), wholemeal, prepacked, processed in FR | Ambient (short) | Paper | No preparation | at consumer/FR [Ciqual code: 7262]</t>
  </si>
  <si>
    <t>Rolls for hamburger/hotdog (buns), prepacked, processed in FR | Ambient (short) | Paper | No preparation | at consumer/FR [Ciqual code: 7259]</t>
  </si>
  <si>
    <t>Bread, French bread (baguette or ball), with yeast, processed in FR | Ambient (short) | Paper | No preparation | at consumer/FR [Ciqual code: 7002]</t>
  </si>
  <si>
    <t>Bread, French bread, (baguette or ball), multigrain, from bakery, processed in FR | Ambient (short) | Paper | No preparation | at consumer/FR [Ciqual code: 7255]</t>
  </si>
  <si>
    <t>Brear (baguette or ball), made with type T55-T110 flour, processed in FR | Ambient (short) | Paper | No preparation | at consumer/FR [Ciqual code: 7025]</t>
  </si>
  <si>
    <t>Brown bread, French bread (baguette or ball), with flour type 80 or 110, processed in FR | Ambient (short) | Paper | No preparation | at consumer/FR [Ciqual code: 7010]</t>
  </si>
  <si>
    <t>Country-style bread, French bread (baguette or ball), processed in FR | Ambient (short) | Paper | No preparation | at consumer/FR [Ciqual code: 7100]</t>
  </si>
  <si>
    <t>Bread, French bread, baguette, processed in FR | Ambient (short) | Paper | No preparation | at consumer/FR [Ciqual code: 7001]</t>
  </si>
  <si>
    <t>Bread, French bread, baguette, unsalted, processed in FR | Ambient (short) | Paper | No preparation | at consumer/FR [Ciqual code: 7007]</t>
  </si>
  <si>
    <t>Bread, French bread, without salt, processed in FR | Ambient (short) | Paper | No preparation | at consumer/FR [Ciqual code: 7160]</t>
  </si>
  <si>
    <t>Bread, gluten free, processed in FR | Ambient (short) | Paper | No preparation | at consumer/FR [Ciqual code: 7130]</t>
  </si>
  <si>
    <t>Vegetable rosti, pre-fried, frozen, processed in FR | Frozen | Cardboard | Microwave | at consumer/FR [Ciqual code: 25199]</t>
  </si>
  <si>
    <t>Vegetable rosti, pre-fried, frozen, cooked, processed in FR | Frozen | Cardboard | Microwave | at consumer/FR [Ciqual code: 25208]</t>
  </si>
  <si>
    <t>Biscuit ( puff pastry), palmier, from bakery, processed in FR | Ambient (long) | Cardboard | No preparation | at consumer/FR [Ciqual code: 24660]</t>
  </si>
  <si>
    <t>Pummelo, pulp, raw, processed in FR | Ambient (average) | No packaging | No preparation | at consumer/FR [Ciqual code: 13614]</t>
  </si>
  <si>
    <t>Large round sandwich with lettuce, tuna, anchovy and black olives, processed in FR | Chilled | LDPE | No preparation | at consumer/FR [Ciqual code: 25513]</t>
  </si>
  <si>
    <t>Shandy (beer + lemonade), processed in FR | Chilled | Glass | Chilled at consumer | at consumer/FR [Ciqual code: 5004]</t>
  </si>
  <si>
    <t>Shandy, prepacked (&lt;1¬∞ alcohol), processed in FR | Chilled | Glass | Chilled at consumer | at consumer/FR [Ciqual code: 5005]</t>
  </si>
  <si>
    <t>Parsnip, raw, processed in FR | Ambient (average) | No packaging | No preparation | at consumer/FR [Ciqual code: 20181]</t>
  </si>
  <si>
    <t>Parsnip, cooked, processed in FR | Chilled | PP | Boiling | at consumer/FR [Ciqual code: 20133]</t>
  </si>
  <si>
    <t>Pancetta, dried, processed in FR | Chilled | Already packed - PP/PE | No preparation | at consumer/FR [Ciqual code: 28858]</t>
  </si>
  <si>
    <t>Pangasius, filets, cooked, processed in FR | Chilled | PP | Oven | at consumer/FR [Ciqual code: 27018]</t>
  </si>
  <si>
    <t>Brown bullhead, raw, processed in FR | Chilled | PS | No preparation | at consumer/FR [Ciqual code: 27017]</t>
  </si>
  <si>
    <t>Panna cotta, refrigerated, processed in FR | Chilled | PP | No preparation | at consumer/FR [Ciqual code: 19685]</t>
  </si>
  <si>
    <t>Papaya, pulp, raw, processed in FR | Ambient (average) | No packaging | No preparation | at consumer/FR [Ciqual code: 13035]</t>
  </si>
  <si>
    <t>Paprika, processed in FR | Ambient (long) | Glass | No preparation | at consumer/FR [Ciqual code: 11049]</t>
  </si>
  <si>
    <t>Shepherd's pie with duck, processed in FR | Chilled | PP | Microwave | at consumer/FR [Ciqual code: 25195]</t>
  </si>
  <si>
    <t>Shepherd's pie with duck, cooked, processed in FR | Chilled | PP | Microwave | at consumer/FR [Ciqual code: 25587]</t>
  </si>
  <si>
    <t>Parmesan cheese, from cow's milk, processed in FR | Chilled | LDPE | No preparation | at consumer/FR [Ciqual code: 12120]</t>
  </si>
  <si>
    <t>Watermelon, pulp, raw, processed in FR | Ambient (average) | No packaging | No preparation | at consumer/FR [Ciqual code: 13036]</t>
  </si>
  <si>
    <t>Pastilla, filled with chicken (pie), processed in FR | Chilled | Cardboard | Oven | at consumer/FR [Ciqual code: 25568]</t>
  </si>
  <si>
    <t>Pastis (anise-flavoured spirit), processed in FR | Ambient (average) | Glass | Chilled at consumer | at consumer/FR [Ciqual code: 1000]</t>
  </si>
  <si>
    <t>Sweet potato, raw, processed in FR | Chilled | No packaging | No preparation | at consumer/FR [Ciqual code: 4101]</t>
  </si>
  <si>
    <t>Sweet potato, cooked, processed in FR | Chilled | Cardboard | Boiling | at consumer/FR [Ciqual code: 4102]</t>
  </si>
  <si>
    <t>Sweet potato, puree, cooked with cream, processed in FR | Chilled | Cardboard | Microwave | at consumer/FR [Ciqual code: 4103]</t>
  </si>
  <si>
    <t>Pizza base, raw, processed in FR | Chilled | LDPE | Oven | at consumer/FR [Ciqual code: 37001]</t>
  </si>
  <si>
    <t>Pizza base, cooked, processed in FR | Chilled | LDPE | Oven | at consumer/FR [Ciqual code: 96778]</t>
  </si>
  <si>
    <t>Thin-crust pizza shell, raw, processed in FR | Chilled | LDPE | Oven | at consumer/FR [Ciqual code: 23402]</t>
  </si>
  <si>
    <t>Chocolate spread with hazelnuts, processed in FR | Ambient (average) | PVC | No preparation | at consumer/FR [Ciqual code: 31032]</t>
  </si>
  <si>
    <t>P√¢t√© w green pepper, processed in FR | Chilled | Steel | No preparation | at consumer/FR [Ciqual code: 8201]</t>
  </si>
  <si>
    <t>Breton p√¢t√©, processed in FR | Chilled | Steel | No preparation | at consumer/FR [Ciqual code: 8214]</t>
  </si>
  <si>
    <t>Short crust pastry, raw, processed in FR | Chilled | LDPE | Oven | at consumer/FR [Ciqual code: 23410]</t>
  </si>
  <si>
    <t>Pastry, short crust, baked, processed in FR | Chilled | LDPE | Oven | at consumer/FR [Ciqual code: 23412]</t>
  </si>
  <si>
    <t>Short crust pastry, pure butter, raw, processed in FR | Chilled | LDPE | Oven | at consumer/FR [Ciqual code: 23414]</t>
  </si>
  <si>
    <t>Short crust pastry, pure butter, frozen, raw, processed in FR | Frozen | LDPE | Oven | at consumer/FR [Ciqual code: 23415]</t>
  </si>
  <si>
    <t>Almond paste or marzipan, prepacked, processed in FR | Ambient (long) | LDPE | No preparation | at consumer/FR [Ciqual code: 15201]</t>
  </si>
  <si>
    <t>Pork liver p√¢t√©, processed in FR | Chilled | Steel | No preparation | at consumer/FR [Ciqual code: 8305]</t>
  </si>
  <si>
    <t>Pork liver p√¢t√©, superior quality, processed in FR | Chilled | Steel | No preparation | at consumer/FR [Ciqual code: 8300]</t>
  </si>
  <si>
    <t>Poultry liver p√¢t√©, processed in FR | Chilled | Steel | No preparation | at consumer/FR [Ciqual code: 8316]</t>
  </si>
  <si>
    <t>Goose liver p√¢t√©, processed in FR | Chilled | Steel | No preparation | at consumer/FR [Ciqual code: 8326]</t>
  </si>
  <si>
    <t>Fruit jelly, processed in FR | Ambient (average) | LDPE | No preparation | at consumer/FR [Ciqual code: 31014]</t>
  </si>
  <si>
    <t>Game p√¢t√©, processed in FR | Chilled | Steel | No preparation | at consumer/FR [Ciqual code: 8245]</t>
  </si>
  <si>
    <t>Rabbit p√¢t√©, processed in FR | Chilled | Steel | No preparation | at consumer/FR [Ciqual code: 8240]</t>
  </si>
  <si>
    <t>P√¢t√© in crust, processed in FR | Chilled | Steel | No preparation | at consumer/FR [Ciqual code: 8391]</t>
  </si>
  <si>
    <t>Puff pastry, pure butter, raw, processed in FR | Chilled | LDPE | Oven | at consumer/FR [Ciqual code: 23424]</t>
  </si>
  <si>
    <t>Puff pastry, pure butter, cooked, processed in FR | Chilled | LDPE | Oven | at consumer/FR [Ciqual code: 23426]</t>
  </si>
  <si>
    <t>Puff pastry, pure butter, frozen, raw, processed in FR | Frozen | LDPE | Oven | at consumer/FR [Ciqual code: 23425]</t>
  </si>
  <si>
    <t>Puff pastry, cooked, processed in FR | Chilled | LDPE | Oven | at consumer/FR [Ciqual code: 23422]</t>
  </si>
  <si>
    <t>Puff pastry, raw, processed in FR | Chilled | LDPE | Oven | at consumer/FR [Ciqual code: 23420]</t>
  </si>
  <si>
    <t>Puff pastry, frozen, raw, processed in FR | Frozen | LDPE | Oven | at consumer/FR [Ciqual code: 23421]</t>
  </si>
  <si>
    <t>Country-style p√¢t√© with mushrooms, processed in FR | Chilled | Steel | No preparation | at consumer/FR [Ciqual code: 8250]</t>
  </si>
  <si>
    <t>Country-style p√¢t√© or terrine, processed in FR | Chilled | Steel | No preparation | at consumer/FR [Ciqual code: 8211]</t>
  </si>
  <si>
    <t>Phyllo or filo dough, raw, processed in FR | Chilled | LDPE | Oven | at consumer/FR [Ciqual code: 23445]</t>
  </si>
  <si>
    <t>Shortbread dough, pure butter, raw, processed in FR | Chilled | LDPE | Oven | at consumer/FR [Ciqual code: 23444]</t>
  </si>
  <si>
    <t>Shortbread dough, pure butter, cooked, processed in FR | Chilled | LDPE | Oven | at consumer/FR [Ciqual code: 23448]</t>
  </si>
  <si>
    <t>Shortbread dough, pure butter, frozen, raw, processed in FR | Frozen | LDPE | Oven | at consumer/FR [Ciqual code: 23446]</t>
  </si>
  <si>
    <t>Shortbread dough, raw, processed in FR | Chilled | LDPE | Oven | at consumer/FR [Ciqual code: 23440]</t>
  </si>
  <si>
    <t>Shortbread dough, cooked, processed in FR | Chilled | LDPE | Oven | at consumer/FR [Ciqual code: 23442]</t>
  </si>
  <si>
    <t>Bolognese-style pasta (spaghetti, tagliatelle¬Ö), processed in FR | Chilled | PP | Microwave | at consumer/FR [Ciqual code: 25085]</t>
  </si>
  <si>
    <t>Carbonara-style pasta (spaghetti, tagliatelle¬Ö), processed in FR | Chilled | PP | Microwave | at consumer/FR [Ciqual code: 25135]</t>
  </si>
  <si>
    <t>Pasta with cheese sauce (spaghetti, tagliatelle¬Ö), processed in FR | Chilled | PP | Microwave | at consumer/FR [Ciqual code: 25198]</t>
  </si>
  <si>
    <t>Fresh pasta, stuffed with vegetables (e.g. ravioli), raw, processed in FR | Chilled | LDPE | Microwave | at consumer/FR [Ciqual code: 25203]</t>
  </si>
  <si>
    <t>Fresh pasta, stuffed with meat (e.g. bolognese-style ravioli), raw, processed in FR | Chilled | LDPE | Microwave | at consumer/FR [Ciqual code: 25157]</t>
  </si>
  <si>
    <t>Fresh pasta, stuffed with meat (e.g. bolognese-style ravioli), cooked, processed in FR | Chilled | LDPE | Microwave | at consumer/FR [Ciqual code: 25158]</t>
  </si>
  <si>
    <t>Fresh pasta, stuffed with cheese and vegetables (e.g. ravioli), raw, processed in FR | Chilled | LDPE | Microwave | at consumer/FR [Ciqual code: 25182]</t>
  </si>
  <si>
    <t>Fresh pasta, stuffed with cheese and vegetables (e.g. ravioli), cooked, processed in FR | Chilled | LDPE | Microwave | at consumer/FR [Ciqual code: 25155]</t>
  </si>
  <si>
    <t>Fresh pasta, stuffed with vegetables (e.g. ravioli), cooked, processed in FR | Chilled | LDPE | Microwave | at consumer/FR [Ciqual code: 25193]</t>
  </si>
  <si>
    <t>Fresh pasta, stuffed with cheese (e.g. ravioli), raw, processed in FR | Chilled | LDPE | Microwave | at consumer/FR [Ciqual code: 25181]</t>
  </si>
  <si>
    <t>Fresh pasta, stuffed with cheese (e.g. ravioli), cooked, processed in FR | Chilled | LDPE | Microwave | at consumer/FR [Ciqual code: 25149]</t>
  </si>
  <si>
    <t>Fresh egg pasta, raw, processed in FR | Chilled | LDPE | No preparation | at consumer/FR [Ciqual code: 9815]</t>
  </si>
  <si>
    <t>Fresh egg pasta, cooked, unsalted, processed in FR | Chilled | LDPE | Microwave | at consumer/FR [Ciqual code: 9816]</t>
  </si>
  <si>
    <t>Dried pasta, raw, processed in FR | Ambient (long) | LDPE | No preparation | at consumer/FR [Ciqual code: 9810]</t>
  </si>
  <si>
    <t>Dried pasta, cooked, unsalted, processed in FR | Chilled | PP | Microwave | at consumer/FR [Ciqual code: 9811]</t>
  </si>
  <si>
    <t>Dried pasta, wholemeal, raw, processed in FR | Chilled | LDPE | No preparation | at consumer/FR [Ciqual code: 9870]</t>
  </si>
  <si>
    <t>Dried pasta, wholemeal, cooked, unsalted, processed in FR | Chilled | PP | Microwave | at consumer/FR [Ciqual code: 9871]</t>
  </si>
  <si>
    <t>Dried egg pasta, raw, processed in FR | Chilled | LDPE | No preparation | at consumer/FR [Ciqual code: 9821]</t>
  </si>
  <si>
    <t>Dried egg pasta, cooked, unsalted, processed in FR | Chilled | PP | Microwave | at consumer/FR [Ciqual code: 9822]</t>
  </si>
  <si>
    <t>Dried pasta, gluten-free, raw, processed in FR | Chilled | LDPE | No preparation | at consumer/FR [Ciqual code: 9874]</t>
  </si>
  <si>
    <t>Dried pasta, gluten-free, cooked, unsalted, processed in FR | Chilled | PP | Microwave | at consumer/FR [Ciqual code: 9824]</t>
  </si>
  <si>
    <t>Veal olive or veal paupiette, processed in FR | Chilled | PP | Oven | at consumer/FR [Ciqual code: 25125]</t>
  </si>
  <si>
    <t>Veal paupiette, cooked in oven, processed in FR | Chilled | PP | Oven | at consumer/FR [Ciqual code: 25213]</t>
  </si>
  <si>
    <t>Poultry paupiette, processed in FR | Chilled | PP | Microwave | at consumer/FR [Ciqual code: 25126]</t>
  </si>
  <si>
    <t>Poppy, seed, processed in FR | Ambient (long) | Glass | No preparation | at consumer/FR [Ciqual code: 11061]</t>
  </si>
  <si>
    <t>Peach, canned in light syrup, drained, processed in FR | Ambient (average) | Steel | No preparation | at consumer/FR [Ciqual code: 13730]</t>
  </si>
  <si>
    <t>Peach, canned in light syrup, not drained, processed in FR | Ambient (average) | Steel | No preparation | at consumer/FR [Ciqual code: 13731]</t>
  </si>
  <si>
    <t>Peach melba (with vanilla ice cream and raspberry sauce), processed in FR | Frozen | PP | No preparation | at consumer/FR [Ciqual code: 39401]</t>
  </si>
  <si>
    <t>Peach, pulp and peel, raw, processed in FR | Ambient (average) | No packaging | No preparation | at consumer/FR [Ciqual code: 13043]</t>
  </si>
  <si>
    <t>Peach, dried, processed in FR | Ambient (average) | LDPE | No preparation | at consumer/FR [Ciqual code: 13118]</t>
  </si>
  <si>
    <t>American or Canadian sea scallop, without coral, raw, processed in FR | Chilled | LDPE | No preparation | at consumer/FR [Ciqual code: 10048]</t>
  </si>
  <si>
    <t>P√©lardon cheese, from goat's milk, processed in FR | Chilled | LDPE | No preparation | at consumer/FR [Ciqual code: 12831]</t>
  </si>
  <si>
    <t>Nile perch, raw, processed in FR | Chilled | PS | No preparation | at consumer/FR [Ciqual code: 27025]</t>
  </si>
  <si>
    <t>European perch, raw, processed in FR | Chilled | PS | No preparation | at consumer/FR [Ciqual code: 27010]</t>
  </si>
  <si>
    <t>European perch, roasted/baked, processed in FR | Chilled | PP | Oven | at consumer/FR [Ciqual code: 27005]</t>
  </si>
  <si>
    <t>Parsley, fresh, processed in FR | Ambient (long) | LDPE | No preparation | at consumer/FR [Ciqual code: 11014]</t>
  </si>
  <si>
    <t>Parsley, dried, processed in FR | Ambient (long) | Glass | No preparation | at consumer/FR [Ciqual code: 11024]</t>
  </si>
  <si>
    <t>Breakfast cereals, wheat flakes with walnuts, hazelnuts or almonds, fortified with vitamins and chemical elements, processed in FR | Ambient (long) | LDPE | No preparation | at consumer/FR [Ciqual code: 32123]</t>
  </si>
  <si>
    <t>Breakfast cereals, chocolate wheat grain flakes (not fortified with vitamins and chemical elements), processed in FR | Ambient (long) | Cardboard | No preparation | at consumer/FR [Ciqual code: 32011]</t>
  </si>
  <si>
    <t>Breakfast cereals, chocolate wheat grain flakes, fortified with vitamins and chemical elements, processed in FR | Ambient (long) | Cardboard | No preparation | at consumer/FR [Ciqual code: 32009]</t>
  </si>
  <si>
    <t>Breakfast cereals, corn flakes, sugar iced (not fortified with vitamins and chemical elements), processed in FR | Ambient (long) | LDPE | No preparation | at consumer/FR [Ciqual code: 32107]</t>
  </si>
  <si>
    <t>Breakfast cereals, corn flakes, sugar iced, fortified with vitamins and chemical elements, processed in FR | Ambient (long) | LDPE | No preparation | at consumer/FR [Ciqual code: 32121]</t>
  </si>
  <si>
    <t>Breakfast cereals, corn flakes, plain (not fortified with vitamins and chemical elements), processed in FR | Ambient (long) | LDPE | No preparation | at consumer/FR [Ciqual code: 32014]</t>
  </si>
  <si>
    <t>Breakfast cereals, corn flakes, plain, fortified with vitamins and chemical elements, processed in FR | Ambient (long) | LDPE | No preparation | at consumer/FR [Ciqual code: 32005]</t>
  </si>
  <si>
    <t>Sparkling fruit wine, processed in FR | Chilled | Glass | No preparation | at consumer/FR [Ciqual code: 5100]</t>
  </si>
  <si>
    <t>Baby food jar with banana, processed in FR | Ambient (long) | PP | No preparation | at consumer/FR [Ciqual code: 13157]</t>
  </si>
  <si>
    <t>Baby food jar without banana, processed in FR | Ambient (long) | PP | No preparation | at consumer/FR [Ciqual code: 13158]</t>
  </si>
  <si>
    <t>Baby food jar with vegetables and starch, from 4-6 months, processed in FR | Ambient (long) | PP | Microwave | at consumer/FR [Ciqual code: 20247]</t>
  </si>
  <si>
    <t>Baby food jar with vegetables, from 4-6 months, processed in FR | Ambient (long) | PP | Microwave | at consumer/FR [Ciqual code: 20246]</t>
  </si>
  <si>
    <t>Salt-cured pork belly with lentils, processed in FR | Chilled | Steel | Microwave | at consumer/FR [Ciqual code: 25010]</t>
  </si>
  <si>
    <t>Garden peas and carrots, canned, drained, processed in FR | Ambient (long) | Steel | Microwave | at consumer/FR [Ciqual code: 20093]</t>
  </si>
  <si>
    <t>Garden peas and carrots, frozen, raw, processed in FR | Frozen | PP | No preparation | at consumer/FR [Ciqual code: 20214]</t>
  </si>
  <si>
    <t>Garden peas and carrots, frozen, cooked, processed in FR | Frozen | LDPE | Microwave | at consumer/FR [Ciqual code: 20215]</t>
  </si>
  <si>
    <t>Garden peas, canned, drained, processed in FR | Ambient (average) | Steel | Microwave | at consumer/FR [Ciqual code: 20036]</t>
  </si>
  <si>
    <t>Garden peas, raw, processed in FR | Ambient (average) | No packaging | No preparation | at consumer/FR [Ciqual code: 20072]</t>
  </si>
  <si>
    <t>Garden peas, cooked, processed in FR | Chilled | PP | Boiling | at consumer/FR [Ciqual code: 20037]</t>
  </si>
  <si>
    <t>Green peas, puree, processed in FR | Chilled | PP | Microwave | at consumer/FR [Ciqual code: 20284]</t>
  </si>
  <si>
    <t>Garden peas, frozen, raw, processed in FR | Frozen | LDPE | No preparation | at consumer/FR [Ciqual code: 20084]</t>
  </si>
  <si>
    <t>Garden peas, frozen, cooked, processed in FR | Frozen | LDPE | Boiling | at consumer/FR [Ciqual code: 20124]</t>
  </si>
  <si>
    <t>Peru sea scallop, without coral, raw, processed in FR | Chilled | LDPE | No preparation | at consumer/FR [Ciqual code: 10049]</t>
  </si>
  <si>
    <t>Picodon cheese, from goat's milk, processed in FR | Chilled | LDPE | No preparation | at consumer/FR [Ciqual code: 12836]</t>
  </si>
  <si>
    <t>Pork trotters salt-cured, processed in FR | Chilled | PVC | Oven | at consumer/FR [Ciqual code: 28540]</t>
  </si>
  <si>
    <t>Pigeon, meat, roasted/baked, processed in FR | Chilled | PS | Oven | at consumer/FR [Ciqual code: 36602]</t>
  </si>
  <si>
    <t>Pine nuts, processed in FR | Ambient (long) | LDPE | No preparation | at consumer/FR [Ciqual code: 15025]</t>
  </si>
  <si>
    <t>Pilchard, in tomato sauce, canned, drained, processed in FR | Ambient (average) | Already packed - Aluminium | No preparation | at consumer/FR [Ciqual code: 26027]</t>
  </si>
  <si>
    <t>Chili pepper, raw, processed in FR | Ambient (average) | No packaging | No preparation | at consumer/FR [Ciqual code: 20151]</t>
  </si>
  <si>
    <t>Guinea fowl, raw, processed in FR | Chilled | PS | No preparation | at consumer/FR [Ciqual code: 36700]</t>
  </si>
  <si>
    <t>Guinea fowl, leg, raw, processed in FR | Chilled | PS | No preparation | at consumer/FR [Ciqual code: 36703]</t>
  </si>
  <si>
    <t>Guinea fowl, breast, raw, processed in FR | Chilled | PS | No preparation | at consumer/FR [Ciqual code: 36702]</t>
  </si>
  <si>
    <t>Piperade, Basque-style (fondue of sweet peppers and tomatoes flavoured with onions and garlics), processed in FR | Chilled | PP | Microwave | at consumer/FR [Ciqual code: 20240]</t>
  </si>
  <si>
    <t>Pizza, onion anchovy and black olives, processed in FR | Chilled | Cardboard | Oven | at consumer/FR [Ciqual code: 25528]</t>
  </si>
  <si>
    <t>Dandelion, raw, processed in FR | Ambient (average) | No packaging | No preparation | at consumer/FR [Ciqual code: 20038]</t>
  </si>
  <si>
    <t>Pistachio nut, grilled, processed in FR | Ambient (long) | LDPE | No preparation | at consumer/FR [Ciqual code: 15044]</t>
  </si>
  <si>
    <t>Pistachio nut, grilled, salted, processed in FR | Ambient (long) | LDPE | No preparation | at consumer/FR [Ciqual code: 15009]</t>
  </si>
  <si>
    <t>Pizza, four cheeses, processed in FR | Chilled | Cardboard | Oven | at consumer/FR [Ciqual code: 25478]</t>
  </si>
  <si>
    <t>Pizza, bolognese-style w meat, processed in FR | Chilled | Cardboard | Oven | at consumer/FR [Ciqual code: 25457]</t>
  </si>
  <si>
    <t>Pizza, goat cheese and lardoons, processed in FR | Chilled | Cardboard | Oven | at consumer/FR [Ciqual code: 25468]</t>
  </si>
  <si>
    <t>Pizza, chorizo or salami, processed in FR | Chilled | Cardboard | Oven | at consumer/FR [Ciqual code: 25462]</t>
  </si>
  <si>
    <t>Pizza, cheese and tomato or Margherita pizza, processed in FR | Chilled | Cardboard | Oven | at consumer/FR [Ciqual code: 25404]</t>
  </si>
  <si>
    <t>Pizza, chicken, processed in FR | Chilled | Cardboard | Oven | at consumer/FR [Ciqual code: 26272]</t>
  </si>
  <si>
    <t>Pizza, salmon, processed in FR | Chilled | Cardboard | Oven | at consumer/FR [Ciqual code: 25464]</t>
  </si>
  <si>
    <t>Pizza, cured ham, processed in FR | Chilled | Cardboard | Oven | at consumer/FR [Ciqual code: 26274]</t>
  </si>
  <si>
    <t>Pizza, tuna, processed in FR | Chilled | Cardboard | Oven | at consumer/FR [Ciqual code: 26270]</t>
  </si>
  <si>
    <t>Pizza, seafood, processed in FR | Chilled | Cardboard | Oven | at consumer/FR [Ciqual code: 25463]</t>
  </si>
  <si>
    <t>Pizza, lardoons onions and cheese, processed in FR | Chilled | Cardboard | Oven | at consumer/FR [Ciqual code: 25570]</t>
  </si>
  <si>
    <t>Pizza, vegetables or pizza 4 seasons, processed in FR | Chilled | Cardboard | Oven | at consumer/FR [Ciqual code: 25472]</t>
  </si>
  <si>
    <t>Pizza, cheese and mushrooms, processed in FR | Chilled | Cardboard | Oven | at consumer/FR [Ciqual code: 25477]</t>
  </si>
  <si>
    <t>Pizza, ham and cheese, processed in FR | Chilled | Cardboard | Oven | at consumer/FR [Ciqual code: 25435]</t>
  </si>
  <si>
    <t>Pizza, ham cheese and mushrooms, processed in FR | Chilled | Cardboard | Oven | at consumer/FR [Ciqual code: 25548]</t>
  </si>
  <si>
    <t>Pizza, kebab, processed in FR | Chilled | Cardboard | Oven | at consumer/FR [Ciqual code: 26271]</t>
  </si>
  <si>
    <t>Pizza with raclette or tartiflette cheese and lardoons, processed in FR | Chilled | Cardboard | Oven | at consumer/FR [Ciqual code: 26273]</t>
  </si>
  <si>
    <t>Topping sauce for pizza, processed in FR | Ambient (long) | Cardboard | No preparation | at consumer/FR [Ciqual code: 25525]</t>
  </si>
  <si>
    <t>Vegetable dish for baby, with milk/cream and starch, from 12 months, processed in FR | Ambient (long) | PP | Microwave | at consumer/FR [Ciqual code: 20251]</t>
  </si>
  <si>
    <t>Vegetable dish for baby, with milk/cream and starch, from 18 months, processed in FR | Ambient (long) | PP | Microwave | at consumer/FR [Ciqual code: 20254]</t>
  </si>
  <si>
    <t>Vegetable dish for baby, with milk/cream and starch, from 6-8 months, processed in FR | Ambient (long) | PP | Microwave | at consumer/FR [Ciqual code: 20249]</t>
  </si>
  <si>
    <t>Vegetable dish for baby, with milk/cream and starch, from 8-12 months, processed in FR | Ambient (long) | PP | Microwave | at consumer/FR [Ciqual code: 20250]</t>
  </si>
  <si>
    <t>Vegetable dish for baby, w meat/fish and starch, from 12 months, processed in FR | Ambient (long) | PP | Microwave | at consumer/FR [Ciqual code: 42605]</t>
  </si>
  <si>
    <t>Vegetable dish for baby, w meat/fish and starch, from 18 months, processed in FR | Ambient (long) | PP | Microwave | at consumer/FR [Ciqual code: 42606]</t>
  </si>
  <si>
    <t>Vegetable dish for baby, w meat/fish and starch, from 6-8 months, processed in FR | Ambient (long) | PP | Microwave | at consumer/FR [Ciqual code: 42603]</t>
  </si>
  <si>
    <t>Vegetable dish for baby, w meat/fish and starch, from 8-12 months, processed in FR | Ambient (long) | PP | Microwave | at consumer/FR [Ciqual code: 42604]</t>
  </si>
  <si>
    <t>Vegetable dish for baby, with starch, from 6-8 months, processed in FR | Ambient (long) | PP | Microwave | at consumer/FR [Ciqual code: 20248]</t>
  </si>
  <si>
    <t>European plaice, raw, processed in FR | Chilled | PS | No preparation | at consumer/FR [Ciqual code: 26204]</t>
  </si>
  <si>
    <t>Vegetables pan-fried or stir-fried, Asian-style, frozen, raw, processed in FR | Frozen | LDPE | Microwave | at consumer/FR [Ciqual code: 20273]</t>
  </si>
  <si>
    <t>Vegetables pan-fried with mushrooms (country-style), frozen, processed in FR | Frozen | LDPE | Microwave | at consumer/FR [Ciqual code: 20498]</t>
  </si>
  <si>
    <t>Grilled vegetables pan-fried, Mediterranean-style, frozen, raw, processed in FR | Frozen | LDPE | Microwave | at consumer/FR [Ciqual code: 20274]</t>
  </si>
  <si>
    <t>Vegetables pan-fried without mushrooms, frozen, raw, processed in FR | Frozen | LDPE | Microwave | at consumer/FR [Ciqual code: 20262]</t>
  </si>
  <si>
    <t>Pre-fried potatoes, pan-fried, lardoons or chicken, and other, without green vegetables, processed in FR | Chilled | PP | Microwave | at consumer/FR [Ciqual code: 25057]</t>
  </si>
  <si>
    <t>Pear, canned in light syrup, not drained, processed in FR | Ambient (average) | Steel | No preparation | at consumer/FR [Ciqual code: 13735]</t>
  </si>
  <si>
    <t>Belle Helene pear dessert (cooked pear topped with hot chocolate sauce on a bed of vanilla ice cream), processed in FR | Frozen | PP | No preparation | at consumer/FR [Ciqual code: 39519]</t>
  </si>
  <si>
    <t>Pear, pulp and peel, raw, processed in FR | Ambient (average) | No packaging | No preparation | at consumer/FR [Ciqual code: 13037]</t>
  </si>
  <si>
    <t>Pear, peeled, raw, processed in FR | Ambient (average) | No packaging | No preparation | at consumer/FR [Ciqual code: 13107]</t>
  </si>
  <si>
    <t>Leek, raw, processed in FR | Ambient (average) | No packaging | No preparation | at consumer/FR [Ciqual code: 20039]</t>
  </si>
  <si>
    <t>Leek, cooked, processed in FR | Chilled | PP | Boiling | at consumer/FR [Ciqual code: 20040]</t>
  </si>
  <si>
    <t>Leek, frozen, raw, processed in FR | Frozen | LDPE | No preparation | at consumer/FR [Ciqual code: 20236]</t>
  </si>
  <si>
    <t>Split pea, cooked, processed in FR | Chilled | Steel | Microwave | at consumer/FR [Ciqual code: 20506]</t>
  </si>
  <si>
    <t>Split pea, dried, processed in FR | Ambient (average) | LDPE | No preparation | at consumer/FR [Ciqual code: 20515]</t>
  </si>
  <si>
    <t>Chick pea, canned, drained, processed in FR | Ambient (average) | Steel | No preparation | at consumer/FR [Ciqual code: 20532]</t>
  </si>
  <si>
    <t>Chick pea, cooked, processed in FR | Chilled | Steel | No preparation | at consumer/FR [Ciqual code: 20507]</t>
  </si>
  <si>
    <t>Chick pea, dried, processed in FR | Ambient (average) | LDPE | No preparation | at consumer/FR [Ciqual code: 20516]</t>
  </si>
  <si>
    <t>Snow pea, boiled/cooked in water, processed in FR | Chilled | PP | Boiling | at consumer/FR [Ciqual code: 20216]</t>
  </si>
  <si>
    <t>Snow pea, raw, processed in FR | Ambient (average) | No packaging | No preparation | at consumer/FR [Ciqual code: 20173]</t>
  </si>
  <si>
    <t>Snow pea, cooked, processed in FR | Chilled | PP | Boiling | at consumer/FR [Ciqual code: 20243]</t>
  </si>
  <si>
    <t>Fish w bordelaise sauce, processed in FR | Chilled | PP | Microwave | at consumer/FR [Ciqual code: 25086]</t>
  </si>
  <si>
    <t>White fish with Florentine-style sauce (spinach sauce), processed in FR | Chilled | PP | Microwave | at consumer/FR [Ciqual code: 25140]</t>
  </si>
  <si>
    <t>White fish with shallots, mussels and white wine sauce, processed in FR | Chilled | PP | Microwave | at consumer/FR [Ciqual code: 25141]</t>
  </si>
  <si>
    <t>White fish with Parisian-style sauce (mushrooms sauce), processed in FR | Chilled | PP | Microwave | at consumer/FR [Ciqual code: 25143]</t>
  </si>
  <si>
    <t>White fish with Provencal-style sauce (tomato sauce), processed in FR | Chilled | PP | Microwave | at consumer/FR [Ciqual code: 25128]</t>
  </si>
  <si>
    <t>White fish with mustard sauce, processed in FR | Chilled | PP | Microwave | at consumer/FR [Ciqual code: 25142]</t>
  </si>
  <si>
    <t>White fish with tarragon sauce, processed in FR | Chilled | PP | Microwave | at consumer/FR [Ciqual code: 25145]</t>
  </si>
  <si>
    <t>White fish with sorrel sauce, processed in FR | Chilled | PP | Microwave | at consumer/FR [Ciqual code: 25146]</t>
  </si>
  <si>
    <t>Fish, in sauce, frozen, processed in FR | Frozen | LDPE | Microwave | at consumer/FR [Ciqual code: 26054]</t>
  </si>
  <si>
    <t>Fish, breaded, fried, processed in FR | Chilled | PS | Oven | at consumer/FR [Ciqual code: 26030]</t>
  </si>
  <si>
    <t>Fish, breaded, frozen, raw, processed in FR | Frozen | PS | Oven | at consumer/FR [Ciqual code: 26029]</t>
  </si>
  <si>
    <t>Fish, croquette, fritter or nuggets, fried, processed in FR | Chilled | PS | Oven | at consumer/FR [Ciqual code: 26028]</t>
  </si>
  <si>
    <t>Pork belly salt-cured, processed in FR | Chilled | PS | Oven | at consumer/FR [Ciqual code: 28550]</t>
  </si>
  <si>
    <t>Pork belly, smoked, raw, processed in FR | Chilled | PVC | No preparation | at consumer/FR [Ciqual code: 28502]</t>
  </si>
  <si>
    <t>White pepper, powder, processed in FR | Ambient (long) | Glass | No preparation | at consumer/FR [Ciqual code: 11019]</t>
  </si>
  <si>
    <t>Cayenne pepper, processed in FR | Ambient (long) | Glass | No preparation | at consumer/FR [Ciqual code: 11088]</t>
  </si>
  <si>
    <t>Grey pepper, powder, processed in FR | Ambient (long) | Glass | No preparation | at consumer/FR [Ciqual code: 11020]</t>
  </si>
  <si>
    <t>Black pepper, powder, processed in FR | Ambient (long) | Glass | No preparation | at consumer/FR [Ciqual code: 11015]</t>
  </si>
  <si>
    <t>Sweet pepper, yellow, raw, processed in FR | Ambient (average) | No packaging | No preparation | at consumer/FR [Ciqual code: 20168]</t>
  </si>
  <si>
    <t>Sweet pepper, red, canned, drained, processed in FR | Ambient (average) | Steel | Microwave | at consumer/FR [Ciqual code: 20275]</t>
  </si>
  <si>
    <t>Sweet pepper, red, raw, processed in FR | Ambient (average) | No packaging | No preparation | at consumer/FR [Ciqual code: 20087]</t>
  </si>
  <si>
    <t>Sweet pepper, red, cooked, processed in FR | Chilled | PP | Boiling | at consumer/FR [Ciqual code: 20088]</t>
  </si>
  <si>
    <t>Sweet pepper, green, raw, processed in FR | Ambient (average) | No packaging | No preparation | at consumer/FR [Ciqual code: 20085]</t>
  </si>
  <si>
    <t>Sweet pepper, green, cooked, processed in FR | Chilled | PP | Boiling | at consumer/FR [Ciqual code: 20086]</t>
  </si>
  <si>
    <t>Sweet pepper, green, yellow or red, raw, processed in FR | Ambient (average) | No packaging | No preparation | at consumer/FR [Ciqual code: 20041]</t>
  </si>
  <si>
    <t>Polenta or maize semolina, cooked, unsalted, processed in FR | Ambient (average) | PP | Microwave | at consumer/FR [Ciqual code: 9615]</t>
  </si>
  <si>
    <t>Polenta or Maize/corn semolina, pre-cooked, dried, processed in FR | Ambient (average) | LDPE | No preparation | at consumer/FR [Ciqual code: 9614]</t>
  </si>
  <si>
    <t>Grapefruit, yellow, pulp, raw, processed in FR | Ambient (average) | No packaging | No preparation | at consumer/FR [Ciqual code: 13179]</t>
  </si>
  <si>
    <t>Grapefruit, red or pink, pulp, raw, processed in FR | Ambient (average) | No packaging | No preparation | at consumer/FR [Ciqual code: 13180]</t>
  </si>
  <si>
    <t>Grapefruit, pulp, raw, processed in FR | Ambient (average) | No packaging | No preparation | at consumer/FR [Ciqual code: 13040]</t>
  </si>
  <si>
    <t>Apple, Canada, pulp, raw, processed in FR | Ambient (average) | No packaging | No preparation | at consumer/FR [Ciqual code: 13085]</t>
  </si>
  <si>
    <t>Dauphine potato, frozen, raw, processed in FR | Frozen | LDPE | No preparation | at consumer/FR [Ciqual code: 4020]</t>
  </si>
  <si>
    <t>Dauphine potato, frozen, cooked, processed in FR | Frozen | LDPE | Oven | at consumer/FR [Ciqual code: 4021]</t>
  </si>
  <si>
    <t>Ware potato, boiled/cooked in water, peeled, processed in FR | Chilled | Cardboard | Boiling | at consumer/FR [Ciqual code: 4028]</t>
  </si>
  <si>
    <t>Duchesse potato, frozen, raw, processed in FR | Frozen | LDPE | No preparation | at consumer/FR [Ciqual code: 4042]</t>
  </si>
  <si>
    <t>Duchesse potato, frozen, cooked, processed in FR | Frozen | LDPE | Oven | at consumer/FR [Ciqual code: 4034]</t>
  </si>
  <si>
    <t>Mashed potato balls pre-fried, frozen, raw, processed in FR | Frozen | LDPE | No preparation | at consumer/FR [Ciqual code: 4013]</t>
  </si>
  <si>
    <t>Mashed potato balls pre-fried, frozen, cooked, processed in FR | Frozen | LDPE | Oven | at consumer/FR [Ciqual code: 4035]</t>
  </si>
  <si>
    <t>New potato, raw, processed in FR | Chilled | Cardboard | No preparation | at consumer/FR [Ciqual code: 4023]</t>
  </si>
  <si>
    <t>Early potato, boiled/cooked in water, peeled, processed in FR | Chilled | Cardboard | Boiling | at consumer/FR [Ciqual code: 4029]</t>
  </si>
  <si>
    <t>Potato, pre-fried into cubes, frozen, raw, processed in FR | Frozen | LDPE | No preparation | at consumer/FR [Ciqual code: 4043]</t>
  </si>
  <si>
    <t>Potato, pre-fried into cubes, frozen, cooked, processed in FR | Frozen | LDPE | Oven | at consumer/FR [Ciqual code: 4027]</t>
  </si>
  <si>
    <t>Potato, saut√©ed/pan-fried, with goose fat, processed in FR | Chilled | PP | Microwave | at consumer/FR [Ciqual code: 4036]</t>
  </si>
  <si>
    <t>Potato, steamed, vacuum-packed, processed in FR | Chilled | PP | Boiling | at consumer/FR [Ciqual code: 4014]</t>
  </si>
  <si>
    <t>Potato, boiled/cooked in water, processed in FR | Chilled | PP | Boiling | at consumer/FR [Ciqual code: 4003]</t>
  </si>
  <si>
    <t>Potato flakes, dehydrated, with milk or cream, processed in FR | Ambient (long) | Cardboard | Microwave | at consumer/FR [Ciqual code: 4016]</t>
  </si>
  <si>
    <t>Potato flakes, dehydrated, plain, processed in FR | Chilled | Cardboard | Microwave | at consumer/FR [Ciqual code: 4022]</t>
  </si>
  <si>
    <t>Potato puree, made from flakes, reconstituted with semi-skimmed milk and water, unsalted, processed in FR | Ambient (long) | PP | Microwave | at consumer/FR [Ciqual code: 4019]</t>
  </si>
  <si>
    <t>Potato puree, made from flakes, reconstituted with whole milk, with added fat, processed in FR | Ambient (long) | PP | Microwave | at consumer/FR [Ciqual code: 4017]</t>
  </si>
  <si>
    <t>Potato puree, with milk and butter, unsalted, processed in FR | Ambient (long) | PP | Microwave | at consumer/FR [Ciqual code: 4018]</t>
  </si>
  <si>
    <t>Potato, roasted/baked, processed in FR | Chilled | PP | Oven | at consumer/FR [Ciqual code: 4026]</t>
  </si>
  <si>
    <t>Potato, peeled, raw, processed in FR | Chilled | PP | No preparation | at consumer/FR [Ciqual code: 4008]</t>
  </si>
  <si>
    <t>Potato, peeled, baked, processed in FR | Chilled | PP | Oven | at consumer/FR [Ciqual code: 4002]</t>
  </si>
  <si>
    <t>Potato, saut√©ed/pan-fried, processed in FR | Chilled | PP | Pan frying | at consumer/FR [Ciqual code: 4015]</t>
  </si>
  <si>
    <t>Apple, var. Golden, pulp and skin, raw, processed in FR | Ambient (average) | No packaging | No preparation | at consumer/FR [Ciqual code: 13620]</t>
  </si>
  <si>
    <t>Apple, pulp and peel, raw, processed in FR | Ambient (average) | No packaging | No preparation | at consumer/FR [Ciqual code: 13039]</t>
  </si>
  <si>
    <t>Apples, raw, without skin, cooked, boiled/cooked in water, processed in FR | Ambient (long) | PS | Boiling | at consumer/FR [Ciqual code: 13176]</t>
  </si>
  <si>
    <t>Apple, pulp, raw, processed in FR | Ambient (average) | No packaging | No preparation | at consumer/FR [Ciqual code: 13050]</t>
  </si>
  <si>
    <t>Apple, pulp, roasted/baked, processed in FR | Ambient (average) | PS | Oven | at consumer/FR [Ciqual code: 13175]</t>
  </si>
  <si>
    <t>Apple, dried, processed in FR | Ambient (average) | LDPE | No preparation | at consumer/FR [Ciqual code: 13111]</t>
  </si>
  <si>
    <t>Pont l'Ev√™que cheese, from cow's milk, processed in FR | Chilled | LDPE | No preparation | at consumer/FR [Ciqual code: 12042]</t>
  </si>
  <si>
    <t>Pop-corn or air-popped maize, unsalted, processed in FR | Ambient (long) | Cardboard | Oven | at consumer/FR [Ciqual code: 9231]</t>
  </si>
  <si>
    <t>Pop-corn or oil popped maize, salted, processed in FR | Ambient (long) | Cardboard | Oven | at consumer/FR [Ciqual code: 9230]</t>
  </si>
  <si>
    <t>Pop-corn or popped maize, with caramel, processed in FR | Ambient (long) | Cardboard | No preparation | at consumer/FR [Ciqual code: 9232]</t>
  </si>
  <si>
    <t>Pork with caramel sauce, processed in FR | Chilled | PP | Microwave | at consumer/FR [Ciqual code: 25207]</t>
  </si>
  <si>
    <t>Pork, back fat, rindless, raw, processed in FR | Chilled | PS | No preparation | at consumer/FR [Ciqual code: 28470]</t>
  </si>
  <si>
    <t>Pork, rack, raw, processed in FR | Chilled | Already packed - PET | No preparation | at consumer/FR [Ciqual code: 28104]</t>
  </si>
  <si>
    <t>Pork, rack, cooked, processed in FR | Chilled | Already packed - PET | Oven | at consumer/FR [Ciqual code: 28105]</t>
  </si>
  <si>
    <t>Pork, chop, raw, processed in FR | Chilled | Already packed - PET | No preparation | at consumer/FR [Ciqual code: 28100]</t>
  </si>
  <si>
    <t>Pork, chop, grilled, processed in FR | Chilled | Already packed - PET | Oven | at consumer/FR [Ciqual code: 28101]</t>
  </si>
  <si>
    <t>Pork, rind, raw, processed in FR | Chilled | PS | No preparation | at consumer/FR [Ciqual code: 28478]</t>
  </si>
  <si>
    <t>Pork, loin, raw, processed in FR | Chilled | Already packed - PET | No preparation | at consumer/FR [Ciqual code: 28302]</t>
  </si>
  <si>
    <t>Pork, loin, roasted/baked, processed in FR | Chilled | Already packed - PET | Oven | at consumer/FR [Ciqual code: 28451]</t>
  </si>
  <si>
    <t>Pork, shoulder, raw, processed in FR | Chilled | Already packed - PET | No preparation | at consumer/FR [Ciqual code: 28001]</t>
  </si>
  <si>
    <t>Pork, shoulder, cooked, processed in FR | Chilled | Already packed - PET | Oven | at consumer/FR [Ciqual code: 28010]</t>
  </si>
  <si>
    <t>Pork, ham escalope, raw, processed in FR | Chilled | Already packed - PET | No preparation | at consumer/FR [Ciqual code: 28460]</t>
  </si>
  <si>
    <t>Pork, ham escalope, cooked, processed in FR | Chilled | Already packed - PET | Oven | at consumer/FR [Ciqual code: 28461]</t>
  </si>
  <si>
    <t>Pork filet mignon, raw, processed in FR | Chilled | Already packed - PET | No preparation | at consumer/FR [Ciqual code: 28204]</t>
  </si>
  <si>
    <t>Pork filet mignon, cooked, processed in FR | Chilled | Already packed - PET | Oven | at consumer/FR [Ciqual code: 28203]</t>
  </si>
  <si>
    <t>Pork tenderloin, lean, raw, processed in FR | Chilled | Already packed - PET | No preparation | at consumer/FR [Ciqual code: 28201]</t>
  </si>
  <si>
    <t>Pork tenderloin roast, cooked, processed in FR | Chilled | Already packed - PET | Oven | at consumer/FR [Ciqual code: 28202]</t>
  </si>
  <si>
    <t>Pork, jowl, rindless, raw, processed in FR | Chilled | PS | No preparation | at consumer/FR [Ciqual code: 28471]</t>
  </si>
  <si>
    <t>Pork, shoulder lower half, without rind, fat and bone, raw, processed in FR | Chilled | Already packed - PET | No preparation | at consumer/FR [Ciqual code: 28472]</t>
  </si>
  <si>
    <t>Pork, way leg, without rind, fat and bone, raw, processed in FR | Chilled | Already packed - PET | No preparation | at consumer/FR [Ciqual code: 28473]</t>
  </si>
  <si>
    <t>Pork, knuckle oh ham, without rind, fat and bone, raw, processed in FR | Chilled | Already packed - PET | No preparation | at consumer/FR [Ciqual code: 28474]</t>
  </si>
  <si>
    <t>Pork, knuckle or shank, raw, processed in FR | Chilled | Already packed - PET | No preparation | at consumer/FR [Ciqual code: 28004]</t>
  </si>
  <si>
    <t>Pork loin, raw, processed in FR | Chilled | Already packed - PET | No preparation | at consumer/FR [Ciqual code: 28003]</t>
  </si>
  <si>
    <t>Pork loin, cooked, processed in FR | Chilled | Already packed - PET | Oven | at consumer/FR [Ciqual code: 28007]</t>
  </si>
  <si>
    <t>Pork, 80/20 trimming, raw, processed in FR | Chilled | Already packed - PET | No preparation | at consumer/FR [Ciqual code: 28476]</t>
  </si>
  <si>
    <t>Pork, 90/10 trimming, raw, processed in FR | Chilled | Already packed - PET | No preparation | at consumer/FR [Ciqual code: 28475]</t>
  </si>
  <si>
    <t>Pork, shoulder upper half, without rind, fat and bone, raw, processed in FR | Chilled | Already packed - PET | No preparation | at consumer/FR [Ciqual code: 28477]</t>
  </si>
  <si>
    <t>Pork, belly, flank removed, raw, processed in FR | Chilled | PS | No preparation | at consumer/FR [Ciqual code: 28479]</t>
  </si>
  <si>
    <t>Pork, belly, raw, processed in FR | Chilled | Already packed - PET | No preparation | at consumer/FR [Ciqual code: 28002]</t>
  </si>
  <si>
    <t>Prok, eye of shortloin, raw, processed in FR | Chilled | Already packed - PET | No preparation | at consumer/FR [Ciqual code: 28480]</t>
  </si>
  <si>
    <t>Pork, roast, raw, processed in FR | Chilled | Already packed - PET | No preparation | at consumer/FR [Ciqual code: 28300]</t>
  </si>
  <si>
    <t>Pork, roast, cooked, processed in FR | Chilled | Already packed - PET | Oven | at consumer/FR [Ciqual code: 28301]</t>
  </si>
  <si>
    <t>Pork, round steak, raw, processed in FR | Chilled | Already packed - PET | No preparation | at consumer/FR [Ciqual code: 28102]</t>
  </si>
  <si>
    <t>Pork, round steak, cooked, processed in FR | Chilled | Already packed - PET | Oven | at consumer/FR [Ciqual code: 28103]</t>
  </si>
  <si>
    <t>Pork, spare-ribs, braised, processed in FR | Chilled | Already packed - PET | Oven | at consumer/FR [Ciqual code: 28401]</t>
  </si>
  <si>
    <t>Pork, spare-ribs, raw, processed in FR | Chilled | Already packed - PET | No preparation | at consumer/FR [Ciqual code: 28400]</t>
  </si>
  <si>
    <t>Boiled meat with vegetables, processed in FR | Chilled | PP | Microwave | at consumer/FR [Ciqual code: 25013]</t>
  </si>
  <si>
    <t>Pork sausage stew with cabbage, carrots and potatoes, processed in FR | Chilled | PP | Microwave | at consumer/FR [Ciqual code: 25071]</t>
  </si>
  <si>
    <t>Red kuri squash, pulp, raw, processed in FR | Ambient (average) | No packaging | No preparation | at consumer/FR [Ciqual code: 20132]</t>
  </si>
  <si>
    <t>Pumpkin, canned, drained, processed in FR | Ambient (average) | Steel | Microwave | at consumer/FR [Ciqual code: 20043]</t>
  </si>
  <si>
    <t>Pumpkin, raw, processed in FR | Ambient (average) | No packaging | No preparation | at consumer/FR [Ciqual code: 20044]</t>
  </si>
  <si>
    <t>Pumpkin, cooked, processed in FR | Chilled | PP | Boiling | at consumer/FR [Ciqual code: 20096]</t>
  </si>
  <si>
    <t>Cocoa or chocolate powder, for beverages, with sugar, non rehydrated, processed in FR | Ambient (average) | Glass | No preparation | at consumer/FR [Ciqual code: 18101]</t>
  </si>
  <si>
    <t>Cocoa or chocolate powder, for beverages, with sugar, fortified with vitamins, non rehydrated, processed in FR | Ambient (average) | Glass | No preparation | at consumer/FR [Ciqual code: 18168]</t>
  </si>
  <si>
    <t>Cocoa or chocolate powder, for beverages, with sugar, fortified with vitamins and chemical elements, non rehydrated, processed in FR | Ambient (average) | Glass | No preparation | at consumer/FR [Ciqual code: 18167]</t>
  </si>
  <si>
    <t>Chicken, stewing, leg, raw, processed in FR | Chilled | PS | No preparation | at consumer/FR [Ciqual code: 36014]</t>
  </si>
  <si>
    <t>Hen, meat only, raw, processed in FR | Chilled | PS | No preparation | at consumer/FR [Ciqual code: 36001]</t>
  </si>
  <si>
    <t>Hen, meat and skin, raw, processed in FR | Chilled | PS | No preparation | at consumer/FR [Ciqual code: 36000]</t>
  </si>
  <si>
    <t>Chicken, white race, meat and skin, raw, processed in FR | Chilled | PS | No preparation | at consumer/FR [Ciqual code: 36007]</t>
  </si>
  <si>
    <t>Chicken with curry and coconut milk sauce, processed in FR | Chilled | PP | Microwave | at consumer/FR [Ciqual code: 25174]</t>
  </si>
  <si>
    <t>Chicken, Basque style, processed in FR | Chilled | PP | Microwave | at consumer/FR [Ciqual code: 25190]</t>
  </si>
  <si>
    <t>Chicken, eviscerated without offal, raw, processed in FR | Chilled | PS | No preparation | at consumer/FR [Ciqual code: 36020]</t>
  </si>
  <si>
    <t>Chicken, free-range, meat and skin, raw, processed in FR | Chilled | PS | No preparation | at consumer/FR [Ciqual code: 36008]</t>
  </si>
  <si>
    <t>Chicken, wing, meat and skin, raw, processed in FR | Chilled | PS | No preparation | at consumer/FR [Ciqual code: 36023]</t>
  </si>
  <si>
    <t>Chicken, wing, meat and skin, roasted/baked, processed in FR | Chilled | PS | Oven | at consumer/FR [Ciqual code: 36033]</t>
  </si>
  <si>
    <t>Chicken, nugget, breaded croquette, processed in FR | Chilled | PS | Oven | at consumer/FR [Ciqual code: 36027]</t>
  </si>
  <si>
    <t>Chicken, leg, meat and skin, boiled/cooked in water, processed in FR | Chilled | PS | Oven | at consumer/FR [Ciqual code: 36031]</t>
  </si>
  <si>
    <t>Chicken, leg, meat and skin, raw, processed in FR | Chilled | PS | No preparation | at consumer/FR [Ciqual code: 36002]</t>
  </si>
  <si>
    <t>Chicken, leg, meat and skin, roasted/baked, processed in FR | Chilled | PS | Oven | at consumer/FR [Ciqual code: 36004]</t>
  </si>
  <si>
    <t>Chicken leg, meat, boiled/cooked in water, processed in FR | Chilled | PS | Oven | at consumer/FR [Ciqual code: 36030]</t>
  </si>
  <si>
    <t>Chicken, leg, meat, raw, processed in FR | Chilled | PS | No preparation | at consumer/FR [Ciqual code: 36024]</t>
  </si>
  <si>
    <t>Chicken leg, meat, roasted/baked, processed in FR | Chilled | PS | Oven | at consumer/FR [Ciqual code: 36006]</t>
  </si>
  <si>
    <t>Turkey, breaded escalope, processed in FR | Chilled | PS | Oven | at consumer/FR [Ciqual code: 36036]</t>
  </si>
  <si>
    <t>Chicken, breast, without skin, raw, processed in FR | Chilled | PS | No preparation | at consumer/FR [Ciqual code: 36017]</t>
  </si>
  <si>
    <t>Chicken, breast, without skin, cooked, processed in FR | Chilled | PS | Oven | at consumer/FR [Ciqual code: 36018]</t>
  </si>
  <si>
    <t>Chicken high leg, meat, raw, processed in FR | Chilled | PS | No preparation | at consumer/FR [Ciqual code: 36019]</t>
  </si>
  <si>
    <t>Chicken, marinated wing, roasted/baked, processed in FR | Chilled | PS | Oven | at consumer/FR [Ciqual code: 36035]</t>
  </si>
  <si>
    <t>Chicken, drumstick, raw, processed in FR | Chilled | PS | No preparation | at consumer/FR [Ciqual code: 36022]</t>
  </si>
  <si>
    <t>Chicken, breast, meat and skin, raw, processed in FR | Chilled | PS | No preparation | at consumer/FR [Ciqual code: 36029]</t>
  </si>
  <si>
    <t>Chicken, breast, meat and skin, roasted/baked, processed in FR | Chilled | PS | Oven | at consumer/FR [Ciqual code: 36032]</t>
  </si>
  <si>
    <t>Chicken, meat and skin, raw, processed in FR | Chilled | PS | No preparation | at consumer/FR [Ciqual code: 36016]</t>
  </si>
  <si>
    <t>Chicken, meat and skin, roasted/baked, processed in FR | Chilled | PS | Oven | at consumer/FR [Ciqual code: 36005]</t>
  </si>
  <si>
    <t>Chicken, meat, raw, processed in FR | Chilled | PS | No preparation | at consumer/FR [Ciqual code: 36003]</t>
  </si>
  <si>
    <t>Pouligny Saint-Pierre cheese, from goat's milk, processed in FR | Chilled | LDPE | No preparation | at consumer/FR [Ciqual code: 12839]</t>
  </si>
  <si>
    <t>Soy "cream" preparation, processed in FR | Ambient (long) | Cardboard | No preparation | at consumer/FR [Ciqual code: 11214]</t>
  </si>
  <si>
    <t>Pizza pastry base, processed in FR | Chilled | Glass | Oven | at consumer/FR [Ciqual code: 23403]</t>
  </si>
  <si>
    <t>Spring vegetables, frozen, raw (french beans, carrots, potatoes, green peas, onions), processed in FR | Frozen | PP | No preparation | at consumer/FR [Ciqual code: 20267]</t>
  </si>
  <si>
    <t>Profiteroles (chou pastry), with vanilla ice cream and chocolate sauce, processed in FR | Frozen | PP | No preparation | at consumer/FR [Ciqual code: 23472]</t>
  </si>
  <si>
    <t>Profiteroles (chou pastry), with custard and chocolate sauce, refrigerated, processed in FR | Chilled | PP | No preparation | at consumer/FR [Ciqual code: 23474]</t>
  </si>
  <si>
    <t>Provolone cheese, from cow's milk, processed in FR | Chilled | LDPE | No preparation | at consumer/FR [Ciqual code: 12716]</t>
  </si>
  <si>
    <t>Greengage plum, raw, processed in FR | Ambient (average) | No packaging | No preparation | at consumer/FR [Ciqual code: 13041]</t>
  </si>
  <si>
    <t>Plum, raw, processed in FR | Ambient (average) | No packaging | No preparation | at consumer/FR [Ciqual code: 13100]</t>
  </si>
  <si>
    <t>Prune, processed in FR | Ambient (average) | LDPE | No preparation | at consumer/FR [Ciqual code: 13042]</t>
  </si>
  <si>
    <t>Fruits puree, without sugar added, processed in FR | Chilled | PS | No preparation | at consumer/FR [Ciqual code: 13153]</t>
  </si>
  <si>
    <t>Mix of 4 spices, processed in FR | Ambient (long) | Glass | No preparation | at consumer/FR [Ciqual code: 11056]</t>
  </si>
  <si>
    <t>Pound cake, prepacked, processed in FR | Ambient (long) | PS | No preparation | at consumer/FR [Ciqual code: 23081]</t>
  </si>
  <si>
    <t>Fish quenelle, raw, processed in FR | Chilled | LDPE | No preparation | at consumer/FR [Ciqual code: 8933]</t>
  </si>
  <si>
    <t>Fish quenelle, in sauce, processed in FR | Chilled | LDPE | Oven | at consumer/FR [Ciqual code: 8932]</t>
  </si>
  <si>
    <t>Veal quenelle, in sauce, processed in FR | Chilled | LDPE | Oven | at consumer/FR [Ciqual code: 8903]</t>
  </si>
  <si>
    <t>Poultry quenelle, raw, processed in FR | Chilled | LDPE | No preparation | at consumer/FR [Ciqual code: 8910]</t>
  </si>
  <si>
    <t>Poultry quenelle, in sauce, processed in FR | Chilled | LDPE | Oven | at consumer/FR [Ciqual code: 8912]</t>
  </si>
  <si>
    <t>Quenelle, plain, raw, processed in FR | Chilled | LDPE | No preparation | at consumer/FR [Ciqual code: 8937]</t>
  </si>
  <si>
    <t>Quiche Lorraine (eggs and lardoons quiche), processed in FR | Chilled | Cardboard | Oven | at consumer/FR [Ciqual code: 25405]</t>
  </si>
  <si>
    <t>Quinoa, boiled/cooked in water, unsalted, processed in FR | Ambient (average) | PP | Microwave | at consumer/FR [Ciqual code: 9341]</t>
  </si>
  <si>
    <t>Quinoa, raw, processed in FR | Ambient (long) | LDPE | No preparation | at consumer/FR [Ciqual code: 9340]</t>
  </si>
  <si>
    <t>Raclette cheese, from cow's milk, processed in FR | Chilled | LDPE | No preparation | at consumer/FR [Ciqual code: 12749]</t>
  </si>
  <si>
    <t>Radish, black, raw, processed in FR | Ambient (average) | No packaging | No preparation | at consumer/FR [Ciqual code: 20089]</t>
  </si>
  <si>
    <t>Radish, raw, processed in FR | Ambient (average) | No packaging | No preparation | at consumer/FR [Ciqual code: 20045]</t>
  </si>
  <si>
    <t>Ray, raw, processed in FR | Chilled | PS | No preparation | at consumer/FR [Ciqual code: 26052]</t>
  </si>
  <si>
    <t>Ray, cooked in an aromatic stock, processed in FR | Chilled | PP | Oven | at consumer/FR [Ciqual code: 26073]</t>
  </si>
  <si>
    <t>Ray, roasted/baked, processed in FR | Chilled | PP | Oven | at consumer/FR [Ciqual code: 26031]</t>
  </si>
  <si>
    <t>Horseradish, fresh, processed in FR | Ambient (long) | LDPE | No preparation | at consumer/FR [Ciqual code: 11016]</t>
  </si>
  <si>
    <t>Grape, white, raw, processed in FR | Ambient (average) | No packaging | No preparation | at consumer/FR [Ciqual code: 13044]</t>
  </si>
  <si>
    <t>Grape, red, raw, processed in FR | Ambient (average) | No packaging | No preparation | at consumer/FR [Ciqual code: 13045]</t>
  </si>
  <si>
    <t>Grape, raw, processed in FR | Ambient (average) | No packaging | No preparation | at consumer/FR [Ciqual code: 13112]</t>
  </si>
  <si>
    <t>Raisin, processed in FR | Ambient (average) | LDPE | No preparation | at consumer/FR [Ciqual code: 13046]</t>
  </si>
  <si>
    <t>Spiny scorpionfish, raw, processed in FR | Chilled | PS | No preparation | at consumer/FR [Ciqual code: 26063]</t>
  </si>
  <si>
    <t>Spiny scorpionfish, steamed, processed in FR | Chilled | PP | Oven | at consumer/FR [Ciqual code: 26148]</t>
  </si>
  <si>
    <t>Ratatouille cooked, processed in FR | Chilled | PP | Microwave | at consumer/FR [Ciqual code: 25018]</t>
  </si>
  <si>
    <t>Ravioli filled with meat, in tomato sauce, canned, processed in FR | Chilled | Steel | Microwave | at consumer/FR [Ciqual code: 25019]</t>
  </si>
  <si>
    <t>Dumplings, steamed, with shrimps, cooked, processed in FR | Chilled | PP | Microwave | at consumer/FR [Ciqual code: 25110]</t>
  </si>
  <si>
    <t>Ravioli filled with vegetables, in tomato sauce, canned, processed in FR | Chilled | Steel | Microwave | at consumer/FR [Ciqual code: 25192]</t>
  </si>
  <si>
    <t>Reblochon cheese, from cow's milk, processed in FR | Chilled | LDPE | No preparation | at consumer/FR [Ciqual code: 12045]</t>
  </si>
  <si>
    <t>Shark, raw, processed in FR | Chilled | PS | No preparation | at consumer/FR [Ciqual code: 26162]</t>
  </si>
  <si>
    <t>Rhubarb, stalk, raw, processed in FR | Ambient (average) | No packaging | No preparation | at consumer/FR [Ciqual code: 13047]</t>
  </si>
  <si>
    <t>Rhubarb, stalk, cooked, with sugar, processed in FR | Ambient (long) | Glass | Boiling | at consumer/FR [Ciqual code: 13048]</t>
  </si>
  <si>
    <t>Rum, processed in FR | Ambient (average) | Glass | Chilled at consumer | at consumer/FR [Ciqual code: 1004]</t>
  </si>
  <si>
    <t>Rillettes, duck, processed in FR | Chilled | Steel | No preparation | at consumer/FR [Ciqual code: 8026]</t>
  </si>
  <si>
    <t>Rillettes, mackerel, processed in FR | Chilled | Steel | No preparation | at consumer/FR [Ciqual code: 8083]</t>
  </si>
  <si>
    <t>Rillette, fish, processed in FR | Chilled | Steel | No preparation | at consumer/FR [Ciqual code: 8080]</t>
  </si>
  <si>
    <t>Rillettes, poultry, processed in FR | Chilled | Steel | No preparation | at consumer/FR [Ciqual code: 8040]</t>
  </si>
  <si>
    <t>Rillettes, salmon, processed in FR | Chilled | Steel | No preparation | at consumer/FR [Ciqual code: 8081]</t>
  </si>
  <si>
    <t>Rillettes, tuna, processed in FR | Chilled | Steel | No preparation | at consumer/FR [Ciqual code: 8082]</t>
  </si>
  <si>
    <t>Rillettes from Tours, processed in FR | Chilled | Steel | No preparation | at consumer/FR [Ciqual code: 8010]</t>
  </si>
  <si>
    <t>Rillettes, goose, processed in FR | Chilled | Steel | No preparation | at consumer/FR [Ciqual code: 8030]</t>
  </si>
  <si>
    <t>Rillettes from Mans, processed in FR | Chilled | Steel | No preparation | at consumer/FR [Ciqual code: 8015]</t>
  </si>
  <si>
    <t>Rillettes, pure goose, processed in FR | Chilled | Steel | No preparation | at consumer/FR [Ciqual code: 8025]</t>
  </si>
  <si>
    <t>Rillettes, pure pork, processed in FR | Chilled | Steel | No preparation | at consumer/FR [Ciqual code: 8001]</t>
  </si>
  <si>
    <t>Rillettes, pork, processed in FR | Chilled | Steel | No preparation | at consumer/FR [Ciqual code: 8000]</t>
  </si>
  <si>
    <t>Sweetbread, lamb, raw, processed in FR | Chilled | PS | No preparation | at consumer/FR [Ciqual code: 40302]</t>
  </si>
  <si>
    <t>Sweetbread, lamb, cooked, processed in FR | Chilled | PS | Oven | at consumer/FR [Ciqual code: 40303]</t>
  </si>
  <si>
    <t>Sweetbread, calf, saut√©ed/pan-fried, processed in FR | Chilled | PS | Pan frying | at consumer/FR [Ciqual code: 40305]</t>
  </si>
  <si>
    <t>Sweetbread, calf, raw, processed in FR | Chilled | PS | No preparation | at consumer/FR [Ciqual code: 40304]</t>
  </si>
  <si>
    <t>Risotto, w cheeses, processed in FR | Chilled | PP | Microwave | at consumer/FR [Ciqual code: 25189]</t>
  </si>
  <si>
    <t>Risotto, w seafood, processed in FR | Chilled | PP | Microwave | at consumer/FR [Ciqual code: 25188]</t>
  </si>
  <si>
    <t>Risotto, w vegetables, processed in FR | Chilled | PP | Microwave | at consumer/FR [Ciqual code: 25187]</t>
  </si>
  <si>
    <t>Riste (Eggplant, tomatoes, onions), processed in FR | Chilled | PP | Microwave | at consumer/FR [Ciqual code: 25196]</t>
  </si>
  <si>
    <t>Rice pudding, refrigerated, processed in FR | Chilled | PP | No preparation | at consumer/FR [Ciqual code: 39212]</t>
  </si>
  <si>
    <t>Rice, parboiled, raw, processed in FR | Ambient (long) | LDPE | No preparation | at consumer/FR [Ciqual code: 9101]</t>
  </si>
  <si>
    <t>Rice, parboiled, cooked, unsalted, processed in FR | Ambient (average) | PP | Boiling | at consumer/FR [Ciqual code: 9105]</t>
  </si>
  <si>
    <t>Rice, raw, processed in FR | Ambient (long) | LDPE | No preparation | at consumer/FR [Ciqual code: 9100]</t>
  </si>
  <si>
    <t>White rice, cooked, with vegetables and meat, processed in FR | Chilled | PP | Microwave | at consumer/FR [Ciqual code: 25185]</t>
  </si>
  <si>
    <t>White rice, cooked, with chicken, processed in FR | Chilled | PP | Microwave | at consumer/FR [Ciqual code: 25184]</t>
  </si>
  <si>
    <t>Rice, cooked, unsalted, processed in FR | Ambient (average) | PP | Boiling | at consumer/FR [Ciqual code: 9104]</t>
  </si>
  <si>
    <t>Cantonese rice, processed in FR | Chilled | PP | Microwave | at consumer/FR [Ciqual code: 25088]</t>
  </si>
  <si>
    <t>Rice, brown, raw, processed in FR | Ambient (long) | LDPE | No preparation | at consumer/FR [Ciqual code: 9102]</t>
  </si>
  <si>
    <t>Rice, brown, cooked, unsalted, processed in FR | Ambient (average) | PP | Boiling | at consumer/FR [Ciqual code: 9103]</t>
  </si>
  <si>
    <t>Rice, red, raw, processed in FR | Ambient (long) | LDPE | No preparation | at consumer/FR [Ciqual code: 9109]</t>
  </si>
  <si>
    <t>Rice, red, cooked, unsalted, processed in FR | Ambient (average) | PP | Boiling | at consumer/FR [Ciqual code: 9110]</t>
  </si>
  <si>
    <t>Wild rice, raw, processed in FR | Ambient (long) | LDPE | No preparation | at consumer/FR [Ciqual code: 9108]</t>
  </si>
  <si>
    <t>Wild rice, cooked, unsalted, processed in FR | Ambient (average) | PP | Boiling | at consumer/FR [Ciqual code: 9111]</t>
  </si>
  <si>
    <t>Basmati rice, raw, processed in FR | Ambient (long) | LDPE | No preparation | at consumer/FR [Ciqual code: 9119]</t>
  </si>
  <si>
    <t>Rice, mix of species (white, wholegrain, wild, red,etc.), raw, processed in FR | Ambient (long) | LDPE | No preparation | at consumer/FR [Ciqual code: 9121]</t>
  </si>
  <si>
    <t>Rocamadour cheese, from goat's milk, processed in FR | Chilled | LDPE | No preparation | at consumer/FR [Ciqual code: 12847]</t>
  </si>
  <si>
    <t>Chocolate and nut confectionery filled with praline, processed in FR | Ambient (average) | Cardboard | No preparation | at consumer/FR [Ciqual code: 31066]</t>
  </si>
  <si>
    <t>Rock-shaped coconut cake, processed in FR | Ambient (long) | PS | No preparation | at consumer/FR [Ciqual code: 23033]</t>
  </si>
  <si>
    <t>Kidney, lamb, braised, processed in FR | Chilled | PS | Oven | at consumer/FR [Ciqual code: 40406]</t>
  </si>
  <si>
    <t>Kidney, lamb, raw, processed in FR | Chilled | PS | No preparation | at consumer/FR [Ciqual code: 40407]</t>
  </si>
  <si>
    <t>Kidney, beef, raw, processed in FR | Chilled | PS | No preparation | at consumer/FR [Ciqual code: 40402]</t>
  </si>
  <si>
    <t>Kidney, beef, cooked, processed in FR | Chilled | PS | Oven | at consumer/FR [Ciqual code: 40403]</t>
  </si>
  <si>
    <t>Kidney, pork, raw, processed in FR | Chilled | PS | No preparation | at consumer/FR [Ciqual code: 40404]</t>
  </si>
  <si>
    <t>Kidney, pork, cooked, processed in FR | Chilled | PS | Oven | at consumer/FR [Ciqual code: 40405]</t>
  </si>
  <si>
    <t>Kidney, veal, saut√©ed/pan-fried, processed in FR | Chilled | PS | Pan frying | at consumer/FR [Ciqual code: 40408]</t>
  </si>
  <si>
    <t>Kidney, calf, raw, processed in FR | Chilled | PS | No preparation | at consumer/FR [Ciqual code: 40409]</t>
  </si>
  <si>
    <t>Rosemary, fresh, processed in FR | Ambient (long) | LDPE | No preparation | at consumer/FR [Ciqual code: 11068]</t>
  </si>
  <si>
    <t>Rosemary, dried, processed in FR | Ambient (long) | Glass | No preparation | at consumer/FR [Ciqual code: 11036]</t>
  </si>
  <si>
    <t>Round of ham, cooked, processed in FR | Chilled | Already packed - PET | No preparation | at consumer/FR [Ciqual code: 28917]</t>
  </si>
  <si>
    <t>Roquefort cheese, from ewe's milk, processed in FR | Chilled | PP | No preparation | at consumer/FR [Ciqual code: 12500]</t>
  </si>
  <si>
    <t>Roman rocket, raw, processed in FR | Ambient (average) | No packaging | No preparation | at consumer/FR [Ciqual code: 20217]</t>
  </si>
  <si>
    <t>Rosette dry sausage, processed in FR | Chilled | Already packed - PP/PE | No preparation | at consumer/FR [Ciqual code: 30304]</t>
  </si>
  <si>
    <t>Rostis or Potatoes cake, processed in FR | Chilled | LDPE | Oven | at consumer/FR [Ciqual code: 4039]</t>
  </si>
  <si>
    <t>Salt curing roast poultry, cooked, processed in FR | Chilled | PS | Oven | at consumer/FR [Ciqual code: 28976]</t>
  </si>
  <si>
    <t>Surmullet or red mullet, raw, processed in FR | Chilled | PS | No preparation | at consumer/FR [Ciqual code: 26085]</t>
  </si>
  <si>
    <t>Surmullet or red mullet, steamed, processed in FR | Chilled | PS | Oven | at consumer/FR [Ciqual code: 26110]</t>
  </si>
  <si>
    <t>Surmullet or red mullet, fillet with skin, frozen, raw (from Thailand or Senegal), processed in FR | Frozen | LDPE | No preparation | at consumer/FR [Ciqual code: 26244]</t>
  </si>
  <si>
    <t>Rolled escalope of pork with pistachios, processed in FR | Chilled | Already packed - PET | Oven | at consumer/FR [Ciqual code: 8373]</t>
  </si>
  <si>
    <t>Spring roll, processed in FR | Chilled | PS | Oven | at consumer/FR [Ciqual code: 25419]</t>
  </si>
  <si>
    <t>Nursehound or lesser spotted dogfish, raw, processed in FR | Chilled | PS | No preparation | at consumer/FR [Ciqual code: 26074]</t>
  </si>
  <si>
    <t>Nursehound or lesser spotted dogfish, cooked, processed in FR | Chilled | PP | Oven | at consumer/FR [Ciqual code: 26033]</t>
  </si>
  <si>
    <t>Rutabaga or Swede, raw, processed in FR | Ambient (average) | No packaging | No preparation | at consumer/FR [Ciqual code: 20201]</t>
  </si>
  <si>
    <t>Rutabaga or Swede, cooked, processed in FR | Chilled | PP | Boiling | at consumer/FR [Ciqual code: 20165]</t>
  </si>
  <si>
    <t>Shortbread cookie w coconut, processed in FR | Ambient (long) | Cardboard | No preparation | at consumer/FR [Ciqual code: 24070]</t>
  </si>
  <si>
    <t>Shortbread cookie with cocoa or chocolate, or praline or other, processed in FR | Ambient (long) | Cardboard | No preparation | at consumer/FR [Ciqual code: 24080]</t>
  </si>
  <si>
    <t>Shortbread cookie with fruit (apple, red berries, etc.), processed in FR | Ambient (long) | Cardboard | No preparation | at consumer/FR [Ciqual code: 24072]</t>
  </si>
  <si>
    <t>Shortbread pastry biscuit, processed in FR | Ambient (long) | Cardboard | No preparation | at consumer/FR [Ciqual code: 24071]</t>
  </si>
  <si>
    <t>Largehead hairtail, raw, processed in FR | Chilled | PS | No preparation | at consumer/FR [Ciqual code: 26153]</t>
  </si>
  <si>
    <t>Saffron, processed in FR | Ambient (long) | Glass | No preparation | at consumer/FR [Ciqual code: 11039]</t>
  </si>
  <si>
    <t>Lard or pork fat, processed in FR | Chilled | PP | No preparation | at consumer/FR [Ciqual code: 16520]</t>
  </si>
  <si>
    <t>Sainte Maure cheese, from goat's milk, processed in FR | Chilled | LDPE | No preparation | at consumer/FR [Ciqual code: 12842]</t>
  </si>
  <si>
    <t>Goat cheese from raw milk, processed in FR | Chilled | LDPE | No preparation | at consumer/FR [Ciqual code: 12807]</t>
  </si>
  <si>
    <t>Saint-Felicien cheese, from cow's milk, processed in FR | Chilled | LDPE | No preparation | at consumer/FR [Ciqual code: 12052]</t>
  </si>
  <si>
    <t>Saint-Marcellin cheese, from cow's milk, processed in FR | Chilled | LDPE | No preparation | at consumer/FR [Ciqual code: 12049]</t>
  </si>
  <si>
    <t>Saint-Nectaire cheese, from cow's milk, milk collected in an unique farm, processed in FR | Chilled | LDPE | No preparation | at consumer/FR [Ciqual code: 12751]</t>
  </si>
  <si>
    <t>Saint-Nectaire cheese, from cow's milk, milks collected in many farms, processed in FR | Chilled | LDPE | No preparation | at consumer/FR [Ciqual code: 12748]</t>
  </si>
  <si>
    <t>Saint-Nectaire cheese, from cow's milk, processed in FR | Chilled | LDPE | No preparation | at consumer/FR [Ciqual code: 12752]</t>
  </si>
  <si>
    <t>Saint-Paulin cheese, from cow's milk (semi-hard cheese), processed in FR | Chilled | LDPE | No preparation | at consumer/FR [Ciqual code: 12755]</t>
  </si>
  <si>
    <t>John dory, raw, processed in FR | Chilled | PS | No preparation | at consumer/FR [Ciqual code: 26104]</t>
  </si>
  <si>
    <t>Sake or rice wine, processed in FR | Ambient (average) | Glass | Chilled at consumer | at consumer/FR [Ciqual code: 1026]</t>
  </si>
  <si>
    <t>Caesar's salad (salad, chicken, cro√ªtons, sauce), processed in FR | Chilled | PS | No preparation | at consumer/FR [Ciqual code: 25628]</t>
  </si>
  <si>
    <t>Prepared mixed meat/fish canned, drained salad, processed in FR | Chilled | Steel | No preparation | at consumer/FR [Ciqual code: 25602]</t>
  </si>
  <si>
    <t>Coleslaw, w sauce, prepacked, processed in FR | Chilled | PS | No preparation | at consumer/FR [Ciqual code: 26259]</t>
  </si>
  <si>
    <t>Fruit salad, raw, processed in FR | Ambient (average) | PP | No preparation | at consumer/FR [Ciqual code: 13134]</t>
  </si>
  <si>
    <t>Prepared pasta salad, with vegetable, meat or fish, processed in FR | Chilled | PS | No preparation | at consumer/FR [Ciqual code: 25619]</t>
  </si>
  <si>
    <t>Prepared pasta salad, vegetarian, processed in FR | Chilled | PS | No preparation | at consumer/FR [Ciqual code: 25615]</t>
  </si>
  <si>
    <t>Potato salad, pi√©montaise-style, prepacked, processed in FR | Chilled | PS | No preparation | at consumer/FR [Ciqual code: 25609]</t>
  </si>
  <si>
    <t>Prepared potatoes salad, home-made, processed in FR | Chilled | PS | No preparation | at consumer/FR [Ciqual code: 25606]</t>
  </si>
  <si>
    <t>Prepared rice salad, processed in FR | Chilled | PS | No preparation | at consumer/FR [Ciqual code: 25614]</t>
  </si>
  <si>
    <t>Prepared mixed tuna and vegetable salad, canned, drained, processed in FR | Chilled | Steel | No preparation | at consumer/FR [Ciqual code: 25601]</t>
  </si>
  <si>
    <t>Curly endive, raw, processed in FR | Ambient (average) | No packaging | No preparation | at consumer/FR [Ciqual code: 20012]</t>
  </si>
  <si>
    <t>Green salad, raw, without seasoning, processed in FR | Ambient (average) | No packaging | No preparation | at consumer/FR [Ciqual code: 25604]</t>
  </si>
  <si>
    <t>Salami, processed in FR | Chilled | Already packed - PP/PE | No preparation | at consumer/FR [Ciqual code: 30350]</t>
  </si>
  <si>
    <t>Salami, pork and beef, processed in FR | Chilled | Already packed - PP/PE | No preparation | at consumer/FR [Ciqual code: 30352]</t>
  </si>
  <si>
    <t>Salami, pure pork, processed in FR | Chilled | Already packed - PP/PE | No preparation | at consumer/FR [Ciqual code: 30351]</t>
  </si>
  <si>
    <t>Salami, Danish-style, processed in FR | Chilled | Already packed - PP/PE | No preparation | at consumer/FR [Ciqual code: 30366]</t>
  </si>
  <si>
    <t>Salers cheese, from cow's milk, processed in FR | Chilled | LDPE | No preparation | at consumer/FR [Ciqual code: 12725]</t>
  </si>
  <si>
    <t>Glasswort (Salicornia sp.), fresh, processed in FR | Chilled | No packaging | No preparation | at consumer/FR [Ciqual code: 20283]</t>
  </si>
  <si>
    <t>Salsify, black, raw, processed in FR | Ambient (average) | No packaging | No preparation | at consumer/FR [Ciqual code: 20197]</t>
  </si>
  <si>
    <t>Salsify, canned, drained, processed in FR | Ambient (average) | Steel | Microwave | at consumer/FR [Ciqual code: 20081]</t>
  </si>
  <si>
    <t>Salsify, cooked, processed in FR | Chilled | PP | Boiling | at consumer/FR [Ciqual code: 20046]</t>
  </si>
  <si>
    <t>Salsify, frozen, raw, processed in FR | Frozen | LDPE | No preparation | at consumer/FR [Ciqual code: 20237]</t>
  </si>
  <si>
    <t>Beef samosas or samoosas, processed in FR | Chilled | PS | Oven | at consumer/FR [Ciqual code: 25108]</t>
  </si>
  <si>
    <t>Sandwich made with French bread, camembert cheese and butter, processed in FR | Chilled | LDPE | No preparation | at consumer/FR [Ciqual code: 25518]</t>
  </si>
  <si>
    <t>Sandwich made with French bread, raw vegetables and mayonnaise, processed in FR | Chilled | LDPE | No preparation | at consumer/FR [Ciqual code: 25530]</t>
  </si>
  <si>
    <t>Sandwich made with French bread, turkey, raw vegetables (lettuce &amp; tomato) and mayonnaise, processed in FR | Chilled | LDPE | No preparation | at consumer/FR [Ciqual code: 25531]</t>
  </si>
  <si>
    <t>Sandwich made with French bread, ham and emmental cheese, processed in FR | Chilled | LDPE | No preparation | at consumer/FR [Ciqual code: 25485]</t>
  </si>
  <si>
    <t>Sandwich made with French bread, ham and butter, processed in FR | Chilled | LDPE | No preparation | at consumer/FR [Ciqual code: 25517]</t>
  </si>
  <si>
    <t>Sandwich made with French bread, ham, emmental cheese and butter, processed in FR | Chilled | LDPE | No preparation | at consumer/FR [Ciqual code: 25521]</t>
  </si>
  <si>
    <t>Sandwich made with French bread, hard-boiled egg, raw vegetables (tomato and lettuce) and butter, processed in FR | Chilled | LDPE | No preparation | at consumer/FR [Ciqual code: 25475]</t>
  </si>
  <si>
    <t>Sandwich made with French bread, merguez sausage, ketchup and mustard, processed in FR | Chilled | LDPE | No preparation | at consumer/FR [Ciqual code: 25535]</t>
  </si>
  <si>
    <t>Sandwich made with French bread, egg, raw vegetables (tomato and lettuce) and mayonnaise, processed in FR | Chilled | LDPE | No preparation | at consumer/FR [Ciqual code: 25532]</t>
  </si>
  <si>
    <t>Sandwich made with French bread, p√¢t√© and pickles, processed in FR | Chilled | LDPE | No preparation | at consumer/FR [Ciqual code: 25519]</t>
  </si>
  <si>
    <t>Sandwich made with French bread, pork, raw vegetables (lettuce &amp; tomato) and mayonnaise, processed in FR | Chilled | LDPE | No preparation | at consumer/FR [Ciqual code: 25533]</t>
  </si>
  <si>
    <t>Sandwich made with French bread, chicken, raw vegetables (lettuce &amp; tomato) and mayonnaise, processed in FR | Chilled | LDPE | No preparation | at consumer/FR [Ciqual code: 25476]</t>
  </si>
  <si>
    <t>Sandwich made with French bread, salami and butter, processed in FR | Chilled | LDPE | No preparation | at consumer/FR [Ciqual code: 25536]</t>
  </si>
  <si>
    <t>Sandwich made with French bread, dry sausage and butter, processed in FR | Chilled | LDPE | No preparation | at consumer/FR [Ciqual code: 25520]</t>
  </si>
  <si>
    <t>Sandwich made with French bread, smoked salmon and butter, processed in FR | Chilled | LDPE | No preparation | at consumer/FR [Ciqual code: 25488]</t>
  </si>
  <si>
    <t>Sandwich made with French bread, tuna, raw vegetables (tomato and lettuce) and mayonnaise, processed in FR | Chilled | LDPE | No preparation | at consumer/FR [Ciqual code: 25431]</t>
  </si>
  <si>
    <t>Sandwich made with French bread, tuna, sweet corn and raw vegetables, processed in FR | Chilled | LDPE | No preparation | at consumer/FR [Ciqual code: 25490]</t>
  </si>
  <si>
    <t>Sandwich made with French bread, kebab and raw vegetables, processed in FR | Chilled | LDPE | No preparation | at consumer/FR [Ciqual code: 25429]</t>
  </si>
  <si>
    <t>Sandwich made with pita bread, kebab and raw vegetables, processed in FR | Chilled | LDPE | No preparation | at consumer/FR [Ciqual code: 25428]</t>
  </si>
  <si>
    <t>Sandwich made with wholemeal loaf bread, ham, raw vegetables, cheese (optional), processed in FR | Chilled | LDPE | No preparation | at consumer/FR [Ciqual code: 25574]</t>
  </si>
  <si>
    <t>Sandwich made with wholemeal loaf bread, ham and cheese, processed in FR | Chilled | LDPE | No preparation | at consumer/FR [Ciqual code: 25576]</t>
  </si>
  <si>
    <t>Sandwich made with wholemeal loaf bread, chicken, raw vegetables and mayonnaise, processed in FR | Chilled | LDPE | No preparation | at consumer/FR [Ciqual code: 25577]</t>
  </si>
  <si>
    <t>Sandwich made with wholemeal loaf bread, tuna, raw vegetables and mayonnaise, processed in FR | Chilled | LDPE | No preparation | at consumer/FR [Ciqual code: 25575]</t>
  </si>
  <si>
    <t>Sandwich made with loaf bread, various filling, processed in FR | Chilled | LDPE | No preparation | at consumer/FR [Ciqual code: 25544]</t>
  </si>
  <si>
    <t>Sandwich made with panini bread, raw cured ham, mozzarella cheese and tomato, processed in FR | Chilled | LDPE | No preparation | at consumer/FR [Ciqual code: 25434]</t>
  </si>
  <si>
    <t>Blood, beef, raw, processed in FR | Chilled | PP | No preparation | at consumer/FR [Ciqual code: 40600]</t>
  </si>
  <si>
    <t>Sangria, processed in FR | Chilled | Glass | Chilled at consumer | at consumer/FR [Ciqual code: 1017]</t>
  </si>
  <si>
    <t>European pilchard or sardine, in olive oil, canned, drained, processed in FR | Ambient (average) | Already packed - Aluminium | No preparation | at consumer/FR [Ciqual code: 26040]</t>
  </si>
  <si>
    <t>European pilchard or sardine, in oil, canned, drained, processed in FR | Ambient (average) | Already packed - Aluminium | No preparation | at consumer/FR [Ciqual code: 26034]</t>
  </si>
  <si>
    <t>European pilchard or sardine, raw, processed in FR | Chilled | PS | No preparation | at consumer/FR [Ciqual code: 26065]</t>
  </si>
  <si>
    <t>European pilchard or sardine, fillets without fishbone, in olive oil, canned, drained, processed in FR | Ambient (average) | Already packed - Aluminium | No preparation | at consumer/FR [Ciqual code: 26231]</t>
  </si>
  <si>
    <t>European pilchard or sardine, grilled, processed in FR | Chilled | PP | Oven | at consumer/FR [Ciqual code: 26136]</t>
  </si>
  <si>
    <t>European pilchard or sardine, in tomato sauce, canned, drained, processed in FR | Ambient (average) | Already packed - Aluminium | No preparation | at consumer/FR [Ciqual code: 26035]</t>
  </si>
  <si>
    <t>Buckwheat, whole, raw, processed in FR | Ambient (long) | LDPE | No preparation | at consumer/FR [Ciqual code: 9380]</t>
  </si>
  <si>
    <t>Savory, dried, processed in FR | Ambient (long) | Glass | No preparation | at consumer/FR [Ciqual code: 11062]</t>
  </si>
  <si>
    <t>Cream sauce, processed in FR | Chilled | PVC | Microwave | at consumer/FR [Ciqual code: 11159]</t>
  </si>
  <si>
    <t>Cream sauce with spices, processed in FR | Chilled | PVC | Microwave | at consumer/FR [Ciqual code: 11161]</t>
  </si>
  <si>
    <t>Cream sauce with herbs, processed in FR | Chilled | PVC | Microwave | at consumer/FR [Ciqual code: 11162]</t>
  </si>
  <si>
    <t>Cream sauce with shallots, prepacked, processed in FR | Chilled | PVC | Microwave | at consumer/FR [Ciqual code: 11122]</t>
  </si>
  <si>
    <t>Sweet and sour sauce, prepacked, processed in FR | Chilled | PVC | Microwave | at consumer/FR [Ciqual code: 11163]</t>
  </si>
  <si>
    <t>Aioli sauce (garlic and olive oil mayonnaise), prepacked, processed in FR | Chilled | PVC | No preparation | at consumer/FR [Ciqual code: 11168]</t>
  </si>
  <si>
    <t>American-style sauce, prepacked, processed in FR | Chilled | PVC | No preparation | at consumer/FR [Ciqual code: 11167]</t>
  </si>
  <si>
    <t>Armorican-style sauce, prepacked, processed in FR | Chilled | PVC | Microwave | at consumer/FR [Ciqual code: 11111]</t>
  </si>
  <si>
    <t>White butter sauce, prepacked, processed in FR | Chilled | PVC | Microwave | at consumer/FR [Ciqual code: 11140]</t>
  </si>
  <si>
    <t>Sauce, butter, prepacked, processed in FR | Chilled | PVC | Microwave | at consumer/FR [Ciqual code: 11158]</t>
  </si>
  <si>
    <t>Chocolate sauce, processed in FR | Ambient (average) | PVC | No preparation | at consumer/FR [Ciqual code: 11300]</t>
  </si>
  <si>
    <t>Curry sauce, prepacked, processed in FR | Chilled | PVC | Microwave | at consumer/FR [Ciqual code: 11132]</t>
  </si>
  <si>
    <t>Cheese sauce for risotto or pasta, prepacked, processed in FR | Chilled | PVC | Microwave | at consumer/FR [Ciqual code: 11189]</t>
  </si>
  <si>
    <t>Green pepper sauce, prepacked, processed in FR | Chilled | PVC | Microwave | at consumer/FR [Ciqual code: 11115]</t>
  </si>
  <si>
    <t>Sauce, pepper, prepacked, processed in FR | Chilled | PVC | Microwave | at consumer/FR [Ciqual code: 11182]</t>
  </si>
  <si>
    <t>Sauce, pepper, prepacked, processed in FR | Chilled | PVC | No preparation | at consumer/FR [Ciqual code: 11212]</t>
  </si>
  <si>
    <t>Roquefort (blue cheese) sauce, prepacked, processed in FR | Chilled | PVC | Microwave | at consumer/FR [Ciqual code: 11191]</t>
  </si>
  <si>
    <t>Red wine sauce, processed in FR | Chilled | PVC | Microwave | at consumer/FR [Ciqual code: 11164]</t>
  </si>
  <si>
    <t>Yogurt sauce, processed in FR | Chilled | PVC | No preparation | at consumer/FR [Ciqual code: 11166]</t>
  </si>
  <si>
    <t>Cream sauce with mushrooms, prepacked, processed in FR | Chilled | PVC | Microwave | at consumer/FR [Ciqual code: 11192]</t>
  </si>
  <si>
    <t>Mushroom sauce, prepacked, processed in FR | Chilled | PVC | Microwave | at consumer/FR [Ciqual code: 11160]</t>
  </si>
  <si>
    <t>Barbecue sauce, prepacked, processed in FR | Chilled | PVC | No preparation | at consumer/FR [Ciqual code: 11100]</t>
  </si>
  <si>
    <t>Basque-style sauce or tomato sauce with sweet peppers, prepacked, processed in FR | Chilled | PVC | Microwave | at consumer/FR [Ciqual code: 11170]</t>
  </si>
  <si>
    <t>Bearnaise sauce, prepacked, processed in FR | Chilled | PVC | Microwave | at consumer/FR [Ciqual code: 11102]</t>
  </si>
  <si>
    <t>Bechamel sauce, home-made, processed in FR | Chilled | PVC | Microwave | at consumer/FR [Ciqual code: 11143]</t>
  </si>
  <si>
    <t>Bechamel sauce, prepacked, processed in FR | Chilled | PVC | Microwave | at consumer/FR [Ciqual code: 11101]</t>
  </si>
  <si>
    <t>Burgundy-style sauce, prepacked, processed in FR | Chilled | PVC | No preparation | at consumer/FR [Ciqual code: 11120]</t>
  </si>
  <si>
    <t>Burger sauce, prepacked, processed in FR | Chilled | PVC | No preparation | at consumer/FR [Ciqual code: 11196]</t>
  </si>
  <si>
    <t>Carbonara sauce (cream sauce with lardoons), prepacked, processed in FR | Chilled | PVC | Microwave | at consumer/FR [Ciqual code: 11128]</t>
  </si>
  <si>
    <t>Hunter-style sauce (a garnish of mushrooms, shallots and tomatoes in white wine sauce), prepacked, processed in FR | Chilled | PVC | Microwave | at consumer/FR [Ciqual code: 11129]</t>
  </si>
  <si>
    <t>Salad dressing, reduced fat, prepacked, processed in FR | Chilled | PVC | No preparation | at consumer/FR [Ciqual code: 11198]</t>
  </si>
  <si>
    <t>Salad dressing, prepacked, processed in FR | Chilled | PVC | No preparation | at consumer/FR [Ciqual code: 11187]</t>
  </si>
  <si>
    <t>Grand veneur sauce (a reduction of red wine with garlic, shallots and red currant jelly), prepacked, processed in FR | Chilled | PVC | Microwave | at consumer/FR [Ciqual code: 11199]</t>
  </si>
  <si>
    <t>Hollandaise sauce, prepacked, processed in FR | Chilled | PVC | Microwave | at consumer/FR [Ciqual code: 11105]</t>
  </si>
  <si>
    <t>Indian-style sauce, tandoori or garam masala type, prepacked, processed in FR | Chilled | PVC | Microwave | at consumer/FR [Ciqual code: 11202]</t>
  </si>
  <si>
    <t>Kebab sauce, prepacked, processed in FR | Chilled | PVC | No preparation | at consumer/FR [Ciqual code: 11203]</t>
  </si>
  <si>
    <t>Madeira wine sauce, prepacked, processed in FR | Chilled | PVC | Microwave | at consumer/FR [Ciqual code: 11121]</t>
  </si>
  <si>
    <t>Mustard sauce prepacked, processed in FR | Chilled | PVC | No preparation | at consumer/FR [Ciqual code: 11157]</t>
  </si>
  <si>
    <t>Nuoc mam sauce or fish sauce, prepacked, processed in FR | Chilled | PVC | No preparation | at consumer/FR [Ciqual code: 11194]</t>
  </si>
  <si>
    <t>Sauce, pesto rosso, prepacked, processed in FR | Chilled | PVC | Microwave | at consumer/FR [Ciqual code: 11210]</t>
  </si>
  <si>
    <t>Sauce, pesto, prepacked, processed in FR | Chilled | PVC | Microwave | at consumer/FR [Ciqual code: 11179]</t>
  </si>
  <si>
    <t>Mayonnaise flavoured with garlic, chilli pepper and fish broth, prepacked, processed in FR | Ambient (long) | PVC | No preparation | at consumer/FR [Ciqual code: 11205]</t>
  </si>
  <si>
    <t>Soy sauce, prepacked, processed in FR | Chilled | PVC | No preparation | at consumer/FR [Ciqual code: 11104]</t>
  </si>
  <si>
    <t>Tartare sauce, prepacked, processed in FR | Chilled | PVC | No preparation | at consumer/FR [Ciqual code: 11051]</t>
  </si>
  <si>
    <t>Tomato sauce, with meat or Bolognese sauce, prepacked, processed in FR | Chilled | PVC | Microwave | at consumer/FR [Ciqual code: 11114]</t>
  </si>
  <si>
    <t>Tomato sauce, w cheese, prepacked, processed in FR | Chilled | PVC | Microwave | at consumer/FR [Ciqual code: 11208]</t>
  </si>
  <si>
    <t>Tomato sauce, w mushrooms, prepacked, processed in FR | Chilled | PVC | Microwave | at consumer/FR [Ciqual code: 11177]</t>
  </si>
  <si>
    <t>Tomato sauce, with onions, prepacked, processed in FR | Chilled | PVC | Microwave | at consumer/FR [Ciqual code: 11107]</t>
  </si>
  <si>
    <t>Tomato sauce, w olives, prepacked, processed in FR | Chilled | PVC | Microwave | at consumer/FR [Ciqual code: 11178]</t>
  </si>
  <si>
    <t>Tomato sauce, w vegetables, prepacked, processed in FR | Chilled | PVC | Microwave | at consumer/FR [Ciqual code: 11207]</t>
  </si>
  <si>
    <t>Salad dressing, (50-75% of oil), prepacked, processed in FR | Chilled | PVC | No preparation | at consumer/FR [Ciqual code: 11110]</t>
  </si>
  <si>
    <t>Smoked Alsatian sausage or Landj√§ger, processed in FR | Chilled | PS | Oven | at consumer/FR [Ciqual code: 30125]</t>
  </si>
  <si>
    <t>Cocktail sausage, processed in FR | Chilled | PS | Oven | at consumer/FR [Ciqual code: 30746]</t>
  </si>
  <si>
    <t>Beer sausage, processed in FR | Chilled | Already packed - PET | Oven | at consumer/FR [Ciqual code: 30766]</t>
  </si>
  <si>
    <t>Liver sausage, processed in FR | Chilled | PS | Oven | at consumer/FR [Ciqual code: 30176]</t>
  </si>
  <si>
    <t>Frankfurter sausage, processed in FR | Chilled | Already packed - PET | Oven | at consumer/FR [Ciqual code: 30134]</t>
  </si>
  <si>
    <t>Ham sausage, processed in FR | Chilled | Already packed - PET | Oven | at consumer/FR [Ciqual code: 30764]</t>
  </si>
  <si>
    <t>Montbeliard sausage, processed in FR | Chilled | PS | Oven | at consumer/FR [Ciqual code: 30105]</t>
  </si>
  <si>
    <t>Morteaux sausage, processed in FR | Chilled | PS | Oven | at consumer/FR [Ciqual code: 30104]</t>
  </si>
  <si>
    <t>Morteaux sausage, boiled/cooked in water, processed in FR | Chilled | PS | Oven | at consumer/FR [Ciqual code: 30108]</t>
  </si>
  <si>
    <t>Strasbourg sausage, processed in FR | Chilled | PS | Oven | at consumer/FR [Ciqual code: 30742]</t>
  </si>
  <si>
    <t>Toulouse sausage, raw, processed in FR | Chilled | PS | No preparation | at consumer/FR [Ciqual code: 30110]</t>
  </si>
  <si>
    <t>Toulouse sausage, cooked, processed in FR | Chilled | PS | Oven | at consumer/FR [Ciqual code: 30011]</t>
  </si>
  <si>
    <t>Poultry sausage, delicatessen style, processed in FR | Chilled | PS | Oven | at consumer/FR [Ciqual code: 30130]</t>
  </si>
  <si>
    <t>Poultry sausage, processed in FR | Chilled | PS | Oven | at consumer/FR [Ciqual code: 30131]</t>
  </si>
  <si>
    <t>Sausage, dried, processed in FR | Chilled | Already packed - PP/PE | No preparation | at consumer/FR [Ciqual code: 30309]</t>
  </si>
  <si>
    <t>Swiss sausage, intended to be cook, processed in FR | Chilled | PS | Oven | at consumer/FR [Ciqual code: 30118]</t>
  </si>
  <si>
    <t>Viennese sausage, pork and veal, raw, processed in FR | Chilled | PS | No preparation | at consumer/FR [Ciqual code: 30750]</t>
  </si>
  <si>
    <t>Garlic sausage, processed in FR | Chilled | PS | Oven | at consumer/FR [Ciqual code: 30700]</t>
  </si>
  <si>
    <t>Sausage in a brioche crust, cooked, processed in FR | Chilled | PS | Oven | at consumer/FR [Ciqual code: 30707]</t>
  </si>
  <si>
    <t>Cooked sausage, pure pork, processed in FR | Chilled | Already packed - PP/PE | Oven | at consumer/FR [Ciqual code: 30701]</t>
  </si>
  <si>
    <t>Sausage from Paris, processed in FR | Chilled | Already packed - PP/PE | Oven | at consumer/FR [Ciqual code: 30705]</t>
  </si>
  <si>
    <t>Sausage from Paris, smoked, processed in FR | Chilled | Already packed - PP/PE | Oven | at consumer/FR [Ciqual code: 30706]</t>
  </si>
  <si>
    <t>Dry sausage, processed in FR | Chilled | Already packed - PP/PE | No preparation | at consumer/FR [Ciqual code: 30300]</t>
  </si>
  <si>
    <t>Dry sausage w walnuts and/or hazelnuts, processed in FR | Chilled | Already packed - PP/PE | No preparation | at consumer/FR [Ciqual code: 30311]</t>
  </si>
  <si>
    <t>Dry sausage, pure pork, processed in FR | Chilled | Already packed - PP/PE | No preparation | at consumer/FR [Ciqual code: 30301]</t>
  </si>
  <si>
    <t>Dry sausage, pure pork, superior quality, processed in FR | Chilled | Already packed - PP/PE | No preparation | at consumer/FR [Ciqual code: 30302]</t>
  </si>
  <si>
    <t>Sage, fresh, processed in FR | Ambient (long) | LDPE | No preparation | at consumer/FR [Ciqual code: 11069]</t>
  </si>
  <si>
    <t>Sage, dried, processed in FR | Ambient (long) | Glass | No preparation | at consumer/FR [Ciqual code: 11037]</t>
  </si>
  <si>
    <t>Salmon with sorrel, processed in FR | Chilled | PP | Microwave | at consumer/FR [Ciqual code: 25077]</t>
  </si>
  <si>
    <t>Salmon, smoked, processed in FR | Chilled | PVC | No preparation | at consumer/FR [Ciqual code: 26037]</t>
  </si>
  <si>
    <t>Salmon, canned, drained, processed in FR | Ambient (average) | Steel | No preparation | at consumer/FR [Ciqual code: 26119]</t>
  </si>
  <si>
    <t>Salmon, boiled/cooked in water, farmed, processed in FR | Chilled | PP | Oven | at consumer/FR [Ciqual code: 26217]</t>
  </si>
  <si>
    <t>Salmon, raw, farmed, processed in FR | Chilled | PS | No preparation | at consumer/FR [Ciqual code: 26036]</t>
  </si>
  <si>
    <t>Salmon, steamed, processed in FR | Chilled | PP | Oven | at consumer/FR [Ciqual code: 26038]</t>
  </si>
  <si>
    <t>Salmon, microwaved, farmed, processed in FR | Chilled | PP | oven | at consumer/FR [Ciqual code: 26211]</t>
  </si>
  <si>
    <t>Salmon, farmed, roasted/baked, processed in FR | Chilled | PP | Oven | at consumer/FR [Ciqual code: 26230]</t>
  </si>
  <si>
    <t>Salmon, grilled/pan-fried, processed in FR | Chilled | PP | Pan frying | at consumer/FR [Ciqual code: 26229]</t>
  </si>
  <si>
    <t>Salema, raw, processed in FR | Chilled | PS | No preparation | at consumer/FR [Ciqual code: 26111]</t>
  </si>
  <si>
    <t>Escaroles, processed in FR | Chilled | No packaging | No preparation | at consumer/FR [Ciqual code: 20090]</t>
  </si>
  <si>
    <t>Golden redfish, raw, processed in FR | Chilled | PS | No preparation | at consumer/FR [Ciqual code: 26210]</t>
  </si>
  <si>
    <t>Rye, whole, raw, processed in FR | Ambient (long) | LDPE | No preparation | at consumer/FR [Ciqual code: 9390]</t>
  </si>
  <si>
    <t>Celery salt, processed in FR | Ambient (long) | PVC | No preparation | at consumer/FR [Ciqual code: 11044]</t>
  </si>
  <si>
    <t>Salt, white, for human consumption (sea, igneous or rock), iodine added, no other enrichment, processed in FR | Ambient (long) | PVC | No preparation | at consumer/FR [Ciqual code: 11058]</t>
  </si>
  <si>
    <t>Salt, white, for human consumption (sea, igneous or rock), no enrichment, processed in FR | Ambient (long) | PVC | No preparation | at consumer/FR [Ciqual code: 11017]</t>
  </si>
  <si>
    <t>Sea salt, grey, no enrichment, processed in FR | Ambient (long) | PVC | No preparation | at consumer/FR [Ciqual code: 11083]</t>
  </si>
  <si>
    <t>Selles-sur-Cher cheese, from goat's milk, processed in FR | Chilled | LDPE | No preparation | at consumer/FR [Ciqual code: 12845]</t>
  </si>
  <si>
    <t>Semolina pudding, refrigerated, processed in FR | Chilled | PP | No preparation | at consumer/FR [Ciqual code: 39218]</t>
  </si>
  <si>
    <t>Durum wheat semolina, raw, processed in FR | Ambient (long) | LDPE | No preparation | at consumer/FR [Ciqual code: 9610]</t>
  </si>
  <si>
    <t>Sesame seed, processed in FR | Ambient (long) | LDPE | No preparation | at consumer/FR [Ciqual code: 15010]</t>
  </si>
  <si>
    <t>Sesame seed, husked, processed in FR | Ambient (long) | LDPE | No preparation | at consumer/FR [Ciqual code: 15035]</t>
  </si>
  <si>
    <t>Sesame seed, grilled, husked, processed in FR | Ambient (long) | LDPE | No preparation | at consumer/FR [Ciqual code: 15038]</t>
  </si>
  <si>
    <t>Syrup, with sugar (to be diluted), processed in FR | Ambient (average) | Glass | No preparation | at consumer/FR [Ciqual code: 18017]</t>
  </si>
  <si>
    <t>Light syrup for canned fruits in syrup, processed in FR | Ambient (long) | Glass | No preparation | at consumer/FR [Ciqual code: 20919]</t>
  </si>
  <si>
    <t>Syrup for canned fruits in syrup, processed in FR | Ambient (long) | Glass | No preparation | at consumer/FR [Ciqual code: 20918]</t>
  </si>
  <si>
    <t>Smoothie, processed in FR | Chilled | HDPE | Chilled at consumer | at consumer/FR [Ciqual code: 2500]</t>
  </si>
  <si>
    <t>Processed cheese snack w breadsticks, for children, processed in FR | Chilled | PP | No preparation | at consumer/FR [Ciqual code: 12356]</t>
  </si>
  <si>
    <t>Soybean, whole grain, processed in FR | Ambient (long) | LDPE | No preparation | at consumer/FR [Ciqual code: 20901]</t>
  </si>
  <si>
    <t>Tonguesole, raw, processed in FR | Chilled | PS | No preparation | at consumer/FR [Ciqual code: 26200]</t>
  </si>
  <si>
    <t>Common sole, boiled/cooked in water, processed in FR | Chilled | PP | Oven | at consumer/FR [Ciqual code: 26061]</t>
  </si>
  <si>
    <t>Common sole, raw, processed in FR | Chilled | PS | No preparation | at consumer/FR [Ciqual code: 26058]</t>
  </si>
  <si>
    <t>Common sole, steamed, processed in FR | Chilled | PP | Oven | at consumer/FR [Ciqual code: 26059]</t>
  </si>
  <si>
    <t>Common sole, fried, processed in FR | Chilled | PP | Pan frying | at consumer/FR [Ciqual code: 26062]</t>
  </si>
  <si>
    <t>Common sole, grilled, processed in FR | Chilled | PP | Oven | at consumer/FR [Ciqual code: 26248]</t>
  </si>
  <si>
    <t>Common sole, roasted/baked, processed in FR | Chilled | PP | No preparation | at consumer/FR [Ciqual code: 26060]</t>
  </si>
  <si>
    <t>Oat bran, processed in FR | Ambient (long) | Cardboard | No preparation | at consumer/FR [Ciqual code: 9640]</t>
  </si>
  <si>
    <t>Wheat bran, processed in FR | Ambient (long) | Cardboard | No preparation | at consumer/FR [Ciqual code: 9621]</t>
  </si>
  <si>
    <t>Maize/corn bran, processed in FR | Ambient (long) | Cardboard | No preparation | at consumer/FR [Ciqual code: 9641]</t>
  </si>
  <si>
    <t>Rice bran, processed in FR | Ambient (long) | Cardboard | No preparation | at consumer/FR [Ciqual code: 9643]</t>
  </si>
  <si>
    <t>Sorbet, on stick, processed in FR | Frozen | LDPE | No preparation | at consumer/FR [Ciqual code: 31013]</t>
  </si>
  <si>
    <t>Sorbet, in box, processed in FR | Frozen | PP | No preparation | at consumer/FR [Ciqual code: 39524]</t>
  </si>
  <si>
    <t>Sorghum, whole, raw, processed in FR | Ambient (long) | LDPE | No preparation | at consumer/FR [Ciqual code: 9360]</t>
  </si>
  <si>
    <t>Cheese souffl√©, processed in FR | Chilled | Cardboard | Microwave | at consumer/FR [Ciqual code: 25020]</t>
  </si>
  <si>
    <t>Soup, carrots, prepacked, to be reheated, processed in FR | Ambient (long) | Cardboard | Microwave | at consumer/FR [Ciqual code: 25913]</t>
  </si>
  <si>
    <t>Soup, tomato and vermicelli, dehydrated and reconstituted, processed in FR | Ambient (long) | Cardboard | Water cooker | at consumer/FR [Ciqual code: 25949]</t>
  </si>
  <si>
    <t>Soup, tomatoes and vermicelli, prepacked, to be reheated, processed in FR | Ambient (long) | Cardboard | Microwave | at consumer/FR [Ciqual code: 25933]</t>
  </si>
  <si>
    <t>Soup, tomatoes, dehydrated and reconstituted, processed in FR | Ambient (long) | Cardboard | Water cooker | at consumer/FR [Ciqual code: 25935]</t>
  </si>
  <si>
    <t>Soup, tomatoes, prepacked, to be reheated, processed in FR | Ambient (long) | Cardboard | Microwave | at consumer/FR [Ciqual code: 25914]</t>
  </si>
  <si>
    <t>Soup, chicken and vegetables, dehydrated and reconstituted, processed in FR | Ambient (long) | Cardboard | Water cooker | at consumer/FR [Ciqual code: 25928]</t>
  </si>
  <si>
    <t>Soup, chicken and vegetables, prepacked, to be reheated, processed in FR | Ambient (long) | Cardboard | Water cooker | at consumer/FR [Ciqual code: 25901]</t>
  </si>
  <si>
    <t>Soup, chicken and vermicelli, dehydrated and reconstituted, processed in FR | Ambient (long) | Cardboard | Water cooker | at consumer/FR [Ciqual code: 25950]</t>
  </si>
  <si>
    <t>Soup, chicken and vermicelli, prepacked, to be reheated, processed in FR | Ambient (long) | Cardboard | Microwave | at consumer/FR [Ciqual code: 25908]</t>
  </si>
  <si>
    <t>Soup, onions, dehydrated and reconstituted, processed in FR | Ambient (long) | Cardboard | Water cooker | at consumer/FR [Ciqual code: 25942]</t>
  </si>
  <si>
    <t>Soup, onions, prepacked, to be reheated, processed in FR | Ambient (long) | Cardboard | Microwave | at consumer/FR [Ciqual code: 25910]</t>
  </si>
  <si>
    <t>Soup, Asian-style with noodles, dehydrated and reconstituted, processed in FR | Ambient (long) | Cardboard | Water cooker | at consumer/FR [Ciqual code: 25923]</t>
  </si>
  <si>
    <t>Soup, Asian-style with noodles, prepacked, to be reheated, processed in FR | Ambient (long) | Cardboard | Microwave | at consumer/FR [Ciqual code: 25955]</t>
  </si>
  <si>
    <t>Soup, watercress, dehydrated and reconstituted, processed in FR | Ambient (long) | Cardboard | Water cooker | at consumer/FR [Ciqual code: 25957]</t>
  </si>
  <si>
    <t>Soup, watercress, prepacked, to be reheated, processed in FR | Ambient (long) | Cardboard | Microwave | at consumer/FR [Ciqual code: 25958]</t>
  </si>
  <si>
    <t>Soup, pistou (basil, garlic and olive oil), dehydrated and reconstituted, processed in FR | Ambient (long) | Cardboard | Water cooker | at consumer/FR [Ciqual code: 25917]</t>
  </si>
  <si>
    <t>Soup, pistou (basil, garlic and olive oil), prepacked, to be reheated, processed in FR | Ambient (long) | Cardboard | Microwave | at consumer/FR [Ciqual code: 25953]</t>
  </si>
  <si>
    <t>Soup, pumpkin, dehydrated and reconstituted, processed in FR | Ambient (long) | Cardboard | Water cooker | at consumer/FR [Ciqual code: 25954]</t>
  </si>
  <si>
    <t>Soup, pumpkin, prepacked, to be reheated, processed in FR | Ambient (long) | Cardboard | Microwave | at consumer/FR [Ciqual code: 25945]</t>
  </si>
  <si>
    <t>Soup, asparagus, dehydrated and reconstituted, processed in FR | Ambient (long) | Cardboard | Water cooker | at consumer/FR [Ciqual code: 25932]</t>
  </si>
  <si>
    <t>Soup, asparagus, prepacked, to be reheated, processed in FR | Ambient (long) | Cardboard | Microwave | at consumer/FR [Ciqual code: 25968]</t>
  </si>
  <si>
    <t>Soup, cereals and vegetables, dehydrated and reconstituted, processed in FR | Ambient (long) | Cardboard | Water cooker | at consumer/FR [Ciqual code: 25934]</t>
  </si>
  <si>
    <t>Soup, mushrooms, dehydrated and reconstituted, processed in FR | Ambient (long) | Cardboard | Water cooker | at consumer/FR [Ciqual code: 25936]</t>
  </si>
  <si>
    <t>Soup, mushrooms, prepacked, to be reheated, processed in FR | Ambient (long) | Cardboard | Microwave | at consumer/FR [Ciqual code: 25912]</t>
  </si>
  <si>
    <t>Soup, vegetables with cheese, prepacked, to be reheated, processed in FR | Ambient (long) | Cardboard | Microwave | at consumer/FR [Ciqual code: 25962]</t>
  </si>
  <si>
    <t>Soup, mixed vegetables, dehydrated and reconstituted, processed in FR | Ambient (long) | Cardboard | Water cooker | at consumer/FR [Ciqual code: 25905]</t>
  </si>
  <si>
    <t>Soup, mixed vegetables, prepacked, to be reheated, processed in FR | Ambient (long) | Cardboard | Microwave | at consumer/FR [Ciqual code: 25903]</t>
  </si>
  <si>
    <t>Soup, green vegetables, dehydrated and reconstituted, processed in FR | Ambient (long) | Cardboard | Water cooker | at consumer/FR [Ciqual code: 25964]</t>
  </si>
  <si>
    <t>Soup, green vegetables, prepacked, to be reheated, processed in FR | Ambient (long) | Cardboard | Microwave | at consumer/FR [Ciqual code: 25963]</t>
  </si>
  <si>
    <t>Soup, lentils, prepacked, to be reheated, processed in FR | Ambient (long) | Cardboard | Microwave | at consumer/FR [Ciqual code: 25900]</t>
  </si>
  <si>
    <t>Soup, leek and potato, dehydrated and reconstituted, processed in FR | Ambient (long) | Cardboard | Water cooker | at consumer/FR [Ciqual code: 25925]</t>
  </si>
  <si>
    <t>Soup, leek and potato, prepacked, to be reheated, processed in FR | Ambient (long) | Cardboard | Microwave | at consumer/FR [Ciqual code: 25907]</t>
  </si>
  <si>
    <t>Soup, split peas, prepacked, to be reheated, processed in FR | Ambient (long) | Cardboard | Microwave | at consumer/FR [Ciqual code: 25965]</t>
  </si>
  <si>
    <t>Soup, chorba frik, w meat and frik, processed in FR | Ambient (long) | Cardboard | Boiling | at consumer/FR [Ciqual code: 25915]</t>
  </si>
  <si>
    <t>Soup, fish and/or crustacean, dehydrated and reconstituted, processed in FR | Ambient (long) | Cardboard | Water cooker | at consumer/FR [Ciqual code: 25919]</t>
  </si>
  <si>
    <t>Soup, fish and/or crustacean, prepacked, to be reheated, processed in FR | Ambient (long) | Cardboard | Microwave | at consumer/FR [Ciqual code: 25904]</t>
  </si>
  <si>
    <t>Soup, gazpacho, cold, processed in FR | Ambient (long) | Cardboard | Microwave | at consumer/FR [Ciqual code: 25967]</t>
  </si>
  <si>
    <t>Soup, Moroccan, dehydrated and reconstituted, processed in FR | Ambient (long) | Cardboard | Water cooker | at consumer/FR [Ciqual code: 25924]</t>
  </si>
  <si>
    <t>Soup, minestrone, dehydrated and reconstituted, processed in FR | Ambient (long) | Cardboard | Water cooker | at consumer/FR [Ciqual code: 25956]</t>
  </si>
  <si>
    <t>Soup, minestrone, prepacked, to be reheated, processed in FR | Ambient (long) | Cardboard | Microwave | at consumer/FR [Ciqual code: 25916]</t>
  </si>
  <si>
    <t>Soup for baby, with vegetables and potatoes, processed in FR | Ambient (long) | PP | Microwave | at consumer/FR [Ciqual code: 20252]</t>
  </si>
  <si>
    <t>Soup for baby, with vegetables, cereals and milk, processed in FR | Ambient (long) | PP | Microwave | at consumer/FR [Ciqual code: 20253]</t>
  </si>
  <si>
    <t>Cream, light, 4 to 8% fat, liquid or thick, processed in FR | Chilled | PP | No preparation | at consumer/FR [Ciqual code: 19433]</t>
  </si>
  <si>
    <t>Chinese specialty or dumplings, processed in FR | Chilled | Cardboard | Oven | at consumer/FR [Ciqual code: 25169]</t>
  </si>
  <si>
    <t>Processed cheese with fresh cream cheese and walnuts, processed in FR | Chilled | PP | No preparation | at consumer/FR [Ciqual code: 12355]</t>
  </si>
  <si>
    <t>Uncured soft cheese, spreadable, around 30-40% fat, flavoured (ex : garlic and herbs), processed in FR | Chilled | LDPE | No preparation | at consumer/FR [Ciqual code: 19530]</t>
  </si>
  <si>
    <t>Uncured soft cheese, spreadable, around 20% fat, in a tub, processed in FR | Chilled | LDPE | No preparation | at consumer/FR [Ciqual code: 12340]</t>
  </si>
  <si>
    <t>Uncured soft cheese, spreadable, around 25% fat, in a tub, processed in FR | Chilled | LDPE | No preparation | at consumer/FR [Ciqual code: 12315]</t>
  </si>
  <si>
    <t>Speculoos biscuit, processed in FR | Ambient (long) | Cardboard | No preparation | at consumer/FR [Ciqual code: 24009]</t>
  </si>
  <si>
    <t>Spirulina, (spirulina sp.), dried, processed in FR | Ambient (long) | LDPE | No preparation | at consumer/FR [Ciqual code: 11086]</t>
  </si>
  <si>
    <t>European sprat, raw, processed in FR | Chilled | PS | No preparation | at consumer/FR [Ciqual code: 26173]</t>
  </si>
  <si>
    <t>Meal replacement low calorie, Custard cream dessert-type, processed in FR | Chilled | PET | No preparation | at consumer/FR [Ciqual code: 42000]</t>
  </si>
  <si>
    <t>Meal replacement low calorie, in powder, reconstituted with skimmed milk, processed in FR | Chilled | PET | No preparation | at consumer/FR [Ciqual code: 42004]</t>
  </si>
  <si>
    <t>Meal replacement low calorie, in powder, reconstituted with skimmed milk, milkshake type, processed in FR | Chilled | PET | No preparation | at consumer/FR [Ciqual code: 42005]</t>
  </si>
  <si>
    <t>Meal replacement low calorie, ready-to-drink, processed in FR | Chilled | PET | No preparation | at consumer/FR [Ciqual code: 42003]</t>
  </si>
  <si>
    <t>Sugar, white, processed in FR | Ambient (average) | Paper | No preparation | at consumer/FR [Ciqual code: 31016]</t>
  </si>
  <si>
    <t>Sugar, brown, processed in FR | Ambient (average) | Paper | No preparation | at consumer/FR [Ciqual code: 31017]</t>
  </si>
  <si>
    <t>Sugar, vanilla flavoured, processed in FR | Ambient (average) | Paper | No preparation | at consumer/FR [Ciqual code: 31044]</t>
  </si>
  <si>
    <t>Elderberry, berries, raw, processed in FR | Ambient (average) | No packaging | No preparation | at consumer/FR [Ciqual code: 13126]</t>
  </si>
  <si>
    <t>Surimi, on sticks, in slices or grated, crab flavour, processed in FR | Chilled | PS | No preparation | at consumer/FR [Ciqual code: 26046]</t>
  </si>
  <si>
    <t>Surimi, filled w cheese, processed in FR | Chilled | PS | No preparation | at consumer/FR [Ciqual code: 26239]</t>
  </si>
  <si>
    <t>Sushi or maki with seafood products, processed in FR | Chilled | PP | Microwave | at consumer/FR [Ciqual code: 25456]</t>
  </si>
  <si>
    <t>Tabbouleh with chicken, prepacked, processed in FR | Chilled | PS | No preparation | at consumer/FR [Ciqual code: 26269]</t>
  </si>
  <si>
    <t>Tabbouleh, prepacked, processed in FR | Chilled | PS | No preparation | at consumer/FR [Ciqual code: 25608]</t>
  </si>
  <si>
    <t>Pouting, raw, processed in FR | Chilled | PS | No preparation | at consumer/FR [Ciqual code: 26133]</t>
  </si>
  <si>
    <t>Tahini (sesame paste), processed in FR | Ambient (long) | LDPE | No preparation | at consumer/FR [Ciqual code: 15203]</t>
  </si>
  <si>
    <t>Mutton tagine, processed in FR | Chilled | PP | Microwave | at consumer/FR [Ciqual code: 25159]</t>
  </si>
  <si>
    <t>Chicken tagine, processed in FR | Chilled | PP | Microwave | at consumer/FR [Ciqual code: 25204]</t>
  </si>
  <si>
    <t>Tamarind, immature fruit, pulp, raw, processed in FR | Ambient (average) | No packaging | No preparation | at consumer/FR [Ciqual code: 13079]</t>
  </si>
  <si>
    <t>Tapenade (a puree of capers, pitted black olives, anchovy and herbs, with olive oil and lemon juice, processed in FR | Chilled | Glass | Microwave | at consumer/FR [Ciqual code: 11043]</t>
  </si>
  <si>
    <t>Tapioca, raw, processed in FR | Chilled | Cardboard | No preparation | at consumer/FR [Ciqual code: 4000]</t>
  </si>
  <si>
    <t>Taramasalata, prepacked, processed in FR | Chilled | PS | No preparation | at consumer/FR [Ciqual code: 8293]</t>
  </si>
  <si>
    <t>Taro, tuber, raw, processed in FR | Chilled | No packaging | No preparation | at consumer/FR [Ciqual code: 53200]</t>
  </si>
  <si>
    <t>Taro, tuber, cooked, processed in FR | Chilled | PP | Boiling | at consumer/FR [Ciqual code: 53201]</t>
  </si>
  <si>
    <t>Provencal-style tart, processed in FR | Chilled | Cardboard | Oven | at consumer/FR [Ciqual code: 25454]</t>
  </si>
  <si>
    <t>Tomato tart, processed in FR | Chilled | Cardboard | Oven | at consumer/FR [Ciqual code: 25561]</t>
  </si>
  <si>
    <t>Onion tart, processed in FR | Chilled | Cardboard | Oven | at consumer/FR [Ciqual code: 25529]</t>
  </si>
  <si>
    <t>Chocolate tart from bakery, processed in FR | Ambient (long) | PS | No preparation | at consumer/FR [Ciqual code: 23497]</t>
  </si>
  <si>
    <t>Lemon tart, processed in FR | Ambient (long) | PS | No preparation | at consumer/FR [Ciqual code: 23485]</t>
  </si>
  <si>
    <t>Cheese tart, processed in FR | Chilled | Cardboard | Oven | at consumer/FR [Ciqual code: 25444]</t>
  </si>
  <si>
    <t>Maroilles cheese tart or maroilles cheese flamiche, processed in FR | Chilled | Cardboard | Oven | at consumer/FR [Ciqual code: 25623]</t>
  </si>
  <si>
    <t>Salmon tart, processed in FR | Chilled | Cardboard | Oven | at consumer/FR [Ciqual code: 25555]</t>
  </si>
  <si>
    <t>Apricots tart, processed in FR | Ambient (long) | PS | No preparation | at consumer/FR [Ciqual code: 23494]</t>
  </si>
  <si>
    <t>Strawberries tart, processed in FR | Ambient (long) | PS | No preparation | at consumer/FR [Ciqual code: 23491]</t>
  </si>
  <si>
    <t>Fruit pie with confectioner's custard, processed in FR | Ambient (long) | PS | No preparation | at consumer/FR [Ciqual code: 23479]</t>
  </si>
  <si>
    <t>Red berries tart, processed in FR | Ambient (long) | PS | No preparation | at consumer/FR [Ciqual code: 23495]</t>
  </si>
  <si>
    <t>Vegetables tart, processed in FR | Chilled | Cardboard | Oven | at consumer/FR [Ciqual code: 25417]</t>
  </si>
  <si>
    <t>Scallops tart, processed in FR | Chilled | Cardboard | Oven | at consumer/FR [Ciqual code: 25564]</t>
  </si>
  <si>
    <t>Peer tart with almonds, processed in FR | Ambient (long) | PS | No preparation | at consumer/FR [Ciqual code: 24663]</t>
  </si>
  <si>
    <t>Goat cheese and spinach tart, processed in FR | Chilled | Cardboard | Oven | at consumer/FR [Ciqual code: 26267]</t>
  </si>
  <si>
    <t>Apple pie with custard (flour, eggs, cream, sugar, apple alcohol), processed in FR | Ambient (long) | PS | No preparation | at consumer/FR [Ciqual code: 23481]</t>
  </si>
  <si>
    <t>Fruit tart, processed in FR | Ambient (long) | PS | No preparation | at consumer/FR [Ciqual code: 23499]</t>
  </si>
  <si>
    <t>Apple tart, processed in FR | Ambient (long) | PS | No preparation | at consumer/FR [Ciqual code: 23490]</t>
  </si>
  <si>
    <t>Leek tart or pie, processed in FR | Chilled | Cardboard | Oven | at consumer/FR [Ciqual code: 25553]</t>
  </si>
  <si>
    <t>Tatin tart (caramelized upside-down apple tart), processed in FR | Ambient (long) | PS | No preparation | at consumer/FR [Ciqual code: 23496]</t>
  </si>
  <si>
    <t>Tartiflette (cheese fondue), processed in FR | Chilled | Cardboard | Microwave | at consumer/FR [Ciqual code: 25137]</t>
  </si>
  <si>
    <t>Crispbread, extruded and grilled, processed in FR | Ambient (short) | Cardboard | No preparation | at consumer/FR [Ciqual code: 7410]</t>
  </si>
  <si>
    <t>Biscuit, extruded and grilled, chocolate filling, processed in FR | Ambient (long) | Cardboard | No preparation | at consumer/FR [Ciqual code: 7412]</t>
  </si>
  <si>
    <t>Biscuit, extruded and grilled, fruits filling, processed in FR | Ambient (long) | Cardboard | No preparation | at consumer/FR [Ciqual code: 7413]</t>
  </si>
  <si>
    <t>Tempeh, processed in FR | Ambient (long) | PP | No preparation | at consumer/FR [Ciqual code: 20917]</t>
  </si>
  <si>
    <t>Duck terrine, processed in FR | Chilled | PS | No preparation | at consumer/FR [Ciqual code: 8232]</t>
  </si>
  <si>
    <t>Seafood terrine, with or without fish, processed in FR | Chilled | PS | No preparation | at consumer/FR [Ciqual code: 8292]</t>
  </si>
  <si>
    <t>Rabbit terrine, processed in FR | Chilled | PS | No preparation | at consumer/FR [Ciqual code: 8242]</t>
  </si>
  <si>
    <t>Fish terrine, processed in FR | Chilled | PS | No preparation | at consumer/FR [Ciqual code: 8291]</t>
  </si>
  <si>
    <t>Vegetable terrine or mousse, processed in FR | Chilled | PP | Microwave | at consumer/FR [Ciqual code: 8296]</t>
  </si>
  <si>
    <t>New Zealand spinach, cooked, processed in FR | Chilled | PP | Boiling | at consumer/FR [Ciqual code: 20158]</t>
  </si>
  <si>
    <t>Tea, brewed, without sugar, processed in FR | Ambient (average) | LDPE | Water cooker | at consumer/FR [Ciqual code: 18020]</t>
  </si>
  <si>
    <t>Black tea, brewed, without sugar, processed in FR | Ambient (average) | LDPE | Water cooker | at consumer/FR [Ciqual code: 18154]</t>
  </si>
  <si>
    <t>Oolong tea, brewed, without sugar, processed in FR | Ambient (average) | LDPE | Water cooker | at consumer/FR [Ciqual code: 18156]</t>
  </si>
  <si>
    <t>Green tea, brewed, without sugar, processed in FR | Ambient (average) | LDPE | Water cooker | at consumer/FR [Ciqual code: 18155]</t>
  </si>
  <si>
    <t>Tuna, in oil, canned, drained, processed in FR | Ambient (average) | Already packed - Aluminium | No preparation | at consumer/FR [Ciqual code: 26071]</t>
  </si>
  <si>
    <t>Yellowfin tuna, canned in brine, drained, processed in FR | Ambient (average) | Already packed - Aluminium | No preparation | at consumer/FR [Ciqual code: 26181]</t>
  </si>
  <si>
    <t>Yellowfin tuna, raw, processed in FR | Chilled | PS | No preparation | at consumer/FR [Ciqual code: 26064]</t>
  </si>
  <si>
    <t>Albacore, in olive oil, canned, drained, processed in FR | Ambient (average) | Steel | No preparation | at consumer/FR [Ciqual code: 26179]</t>
  </si>
  <si>
    <t>Albacore, raw, processed in FR | Chilled | PS | No preparation | at consumer/FR [Ciqual code: 26076]</t>
  </si>
  <si>
    <t>Albacore, steamed under pressure, processed in FR | Chilled | PS | Oven | at consumer/FR [Ciqual code: 26077]</t>
  </si>
  <si>
    <t>Skipjack tuna, raw, processed in FR | Chilled | PS | No preparation | at consumer/FR [Ciqual code: 26068]</t>
  </si>
  <si>
    <t>Tuna, in Catalan-style or in tomato sauce, canned, processed in FR | Ambient (average) | Already packed - Aluminium | No preparation | at consumer/FR [Ciqual code: 26243]</t>
  </si>
  <si>
    <t>Tuna, plain, canned, drained, processed in FR | Ambient (average) | Already packed - Aluminium | No preparation | at consumer/FR [Ciqual code: 26039]</t>
  </si>
  <si>
    <t>Tuna, raw, processed in FR | Chilled | PS | No preparation | at consumer/FR [Ciqual code: 26053]</t>
  </si>
  <si>
    <t>Tuna, roasted/baked, processed in FR | Chilled | PP | Oven | at consumer/FR [Ciqual code: 26041]</t>
  </si>
  <si>
    <t>Thyme, fresh, processed in FR | Ambient (long) | LDPE | No preparation | at consumer/FR [Ciqual code: 11070]</t>
  </si>
  <si>
    <t>Thyme, dried, processed in FR | Ambient (long) | Glass | No preparation | at consumer/FR [Ciqual code: 11038]</t>
  </si>
  <si>
    <t>Squid and spicy tomato sauce pie, processed in FR | Chilled | Cardboard | Oven | at consumer/FR [Ciqual code: 26268]</t>
  </si>
  <si>
    <t>Tiramisu, refrigerated, processed in FR | Chilled | PP | No preparation | at consumer/FR [Ciqual code: 19698]</t>
  </si>
  <si>
    <t>Infusion, brewed, without sugar, processed in FR | Ambient (average) | LDPE | Water cooker | at consumer/FR [Ciqual code: 18022]</t>
  </si>
  <si>
    <t>Canap√©s (toasts w various toppings), processed in FR | Chilled | LDPE | No preparation | at consumer/FR [Ciqual code: 25523]</t>
  </si>
  <si>
    <t>Tofu, plain, processed in FR | Chilled | PP | Microwave | at consumer/FR [Ciqual code: 20904]</t>
  </si>
  <si>
    <t>Provencal-style tomato (breaded tomatoes stuffed with garlic and parsley), processed in FR | Chilled | PP | Microwave | at consumer/FR [Ciqual code: 25524]</t>
  </si>
  <si>
    <t>Tomato, cherry, raw, processed in FR | Ambient (average) | No packaging | No preparation | at consumer/FR [Ciqual code: 20172]</t>
  </si>
  <si>
    <t>Tomato, in season, raw, processed in FR | Ambient (average) | No packaging | No preparation | at consumer/FR [Ciqual code: 20047]</t>
  </si>
  <si>
    <t>Tomato, raw, processed in FR | Ambient (average) | No packaging | No preparation | at consumer/FR [Ciqual code: 20047]</t>
  </si>
  <si>
    <t>Tomato, off-season, raw, processed in FR | Ambient (average) | No packaging | No preparation | at consumer/FR [Ciqual code: 20047]</t>
  </si>
  <si>
    <t>Stuffed tomatoes, processed in FR | Chilled | PP | Microwave | at consumer/FR [Ciqual code: 25103]</t>
  </si>
  <si>
    <t>Tomato, green, raw, processed in FR | Ambient (average) | No packaging | No preparation | at consumer/FR [Ciqual code: 20119]</t>
  </si>
  <si>
    <t>Tomato paste, concentrated, canned, processed in FR | Ambient (average) | Steel | No preparation | at consumer/FR [Ciqual code: 20068]</t>
  </si>
  <si>
    <t>Tomato coulis, canned (tomato puree semi-reduced 11%), processed in FR | Ambient (average) | Steel | Microwave | at consumer/FR [Ciqual code: 20260]</t>
  </si>
  <si>
    <t>Tomato paste, double concentrate, canned, processed in FR | Ambient (average) | Steel | No preparation | at consumer/FR [Ciqual code: 20268]</t>
  </si>
  <si>
    <t>Tomato, peeled, canned, drained, processed in FR | Ambient (average) | Steel | Microwave | at consumer/FR [Ciqual code: 20048]</t>
  </si>
  <si>
    <t>Tomato, pulp and peel, boiled/cooked in water, processed in FR | Chilled | PP | Boiling | at consumer/FR [Ciqual code: 20242]</t>
  </si>
  <si>
    <t>Tomato, roasted/baked, with skin, processed in FR | Chilled | PP | Oven | at consumer/FR [Ciqual code: 20289]</t>
  </si>
  <si>
    <t>Tomato pulp, canned, processed in FR | Ambient (average) | Steel | Microwave | at consumer/FR [Ciqual code: 20169]</t>
  </si>
  <si>
    <t>Tomato puree, canned, processed in FR | Ambient (average) | Steel | Microwave | at consumer/FR [Ciqual code: 20170]</t>
  </si>
  <si>
    <t>Tomato, dried, processed in FR | Ambient (average) | Glass | No preparation | at consumer/FR [Ciqual code: 20189]</t>
  </si>
  <si>
    <t>Tomato, dried, in oil, processed in FR | Ambient (average) | Glass | No preparation | at consumer/FR [Ciqual code: 20256]</t>
  </si>
  <si>
    <t>Tomme cheese (PDO) from the French Bauges munntains, processed in FR | Chilled | LDPE | No preparation | at consumer/FR [Ciqual code: 12763]</t>
  </si>
  <si>
    <t>Tomme cheese, from mountain or Savoy, processed in FR | Chilled | LDPE | No preparation | at consumer/FR [Ciqual code: 12759]</t>
  </si>
  <si>
    <t>Tomme cheese, from cow's milk, processed in FR | Chilled | LDPE | No preparation | at consumer/FR [Ciqual code: 12758]</t>
  </si>
  <si>
    <t>Tomme cheese, reduced fat, around 13% fat, processed in FR | Chilled | LDPE | No preparation | at consumer/FR [Ciqual code: 12760]</t>
  </si>
  <si>
    <t>Tonic drink, without sugar, with artificial sweetener(s), processed in FR | Chilled | PET | No preparation | at consumer/FR [Ciqual code: 18013]</t>
  </si>
  <si>
    <t>Tonic drink, with sugar, processed in FR | Chilled | PET | No preparation | at consumer/FR [Ciqual code: 18344]</t>
  </si>
  <si>
    <t>Tonic drink, with sugar and artificial sweetener(s), processed in FR | Chilled | PET | No preparation | at consumer/FR [Ciqual code: 18014]</t>
  </si>
  <si>
    <t>Jerusalem artichoke, raw, processed in FR | Chilled | No packaging | No preparation | at consumer/FR [Ciqual code: 20196]</t>
  </si>
  <si>
    <t>Jerusalem artichoke, cooked, processed in FR | Chilled | Steel | Boiling | at consumer/FR [Ciqual code: 20050]</t>
  </si>
  <si>
    <t>Spanish-style tortilla with onions (omelette with potatoes and onions), processed in FR | Chilled | LDPE | Microwave | at consumer/FR [Ciqual code: 22510]</t>
  </si>
  <si>
    <t>Wheat tortilla wrap, to be filled, processed in FR | Ambient (short) | LDPE | No preparation | at consumer/FR [Ciqual code: 7815]</t>
  </si>
  <si>
    <t>Corn tortilla wrap, to be filled, processed in FR | Ambient (short) | LDPE | No preparation | at consumer/FR [Ciqual code: 7813]</t>
  </si>
  <si>
    <t>Sunflower seed, processed in FR | Ambient (long) | LDPE | No preparation | at consumer/FR [Ciqual code: 15011]</t>
  </si>
  <si>
    <t>Sunflower seed, grilled, salted, processed in FR | Ambient (long) | LDPE | No preparation | at consumer/FR [Ciqual code: 15045]</t>
  </si>
  <si>
    <t>Riesling wine and pork pie, processed in FR | Chilled | Cardboard | Oven | at consumer/FR [Ciqual code: 25560]</t>
  </si>
  <si>
    <t>Caen-style tripe, processed in FR | Chilled | PP | Microwave | at consumer/FR [Ciqual code: 8601]</t>
  </si>
  <si>
    <t>Caen-style tripe, prepacked, processed in FR | Chilled | PP | Microwave | at consumer/FR [Ciqual code: 8602]</t>
  </si>
  <si>
    <t>Provencal-type tripe (with tomato), processed in FR | Chilled | PP | Microwave | at consumer/FR [Ciqual code: 8612]</t>
  </si>
  <si>
    <t>Tripe, beef, raw, processed in FR | Chilled | PS | No preparation | at consumer/FR [Ciqual code: 40502]</t>
  </si>
  <si>
    <t>Rainbow trout, raw, farmed, processed in FR | Chilled | PS | No preparation | at consumer/FR [Ciqual code: 27009]</t>
  </si>
  <si>
    <t>Rainbow trout, farmed, steamed, processed in FR | Chilled | PP | Oven | at consumer/FR [Ciqual code: 27015]</t>
  </si>
  <si>
    <t>Rainbow trout, farmed, roasted/baked, processed in FR | Chilled | PP | Oven | at consumer/FR [Ciqual code: 27014]</t>
  </si>
  <si>
    <t>Sea trout, raw, processed in FR | Chilled | PS | No preparation | at consumer/FR [Ciqual code: 26092]</t>
  </si>
  <si>
    <t>Trout, farmed, raw, processed in FR | Chilled | PS | No preparation | at consumer/FR [Ciqual code: 27008]</t>
  </si>
  <si>
    <t>Trout, farmed, smoked, processed in FR | Chilled | PVC | No preparation | at consumer/FR [Ciqual code: 27029]</t>
  </si>
  <si>
    <t>Salmon trout, raw, processed in FR | Chilled | PS | No preparation | at consumer/FR [Ciqual code: 27021]</t>
  </si>
  <si>
    <t>Trout, steamed, processed in FR | Chilled | PP | Oven | at consumer/FR [Ciqual code: 27007]</t>
  </si>
  <si>
    <t>Trout, roasted/baked, processed in FR | Chilled | PP | Oven | at consumer/FR [Ciqual code: 27006]</t>
  </si>
  <si>
    <t>Turbot, raw, farmed, processed in FR | Chilled | PS | No preparation | at consumer/FR [Ciqual code: 26201]</t>
  </si>
  <si>
    <t>Turbot, raw, wild, processed in FR | Chilled | PS | No preparation | at consumer/FR [Ciqual code: 26042]</t>
  </si>
  <si>
    <t>Turbot, raw, processed in FR | Chilled | PS | No preparation | at consumer/FR [Ciqual code: 26174]</t>
  </si>
  <si>
    <t>Turbot, roasted/baked, processed in FR | Chilled | PP | Oven | at consumer/FR [Ciqual code: 26094]</t>
  </si>
  <si>
    <t>Valen√ßay cheese, from goat's milk, processed in FR | Chilled | LDPE | No preparation | at consumer/FR [Ciqual code: 12848]</t>
  </si>
  <si>
    <t>Vanilla, alcoholic extract, processed in FR | Ambient (long) | PVC | No preparation | at consumer/FR [Ciqual code: 11065]</t>
  </si>
  <si>
    <t>Vanilla, aqueous extract, processed in FR | Ambient (long) | PVC | No preparation | at consumer/FR [Ciqual code: 11098]</t>
  </si>
  <si>
    <t>Veal, loin, raw, processed in FR | Chilled | PS | No preparation | at consumer/FR [Ciqual code: 6513]</t>
  </si>
  <si>
    <t>Veal, loin, saut√©ed/pan-fried, processed in FR | Chilled | PS | Pan frying | at consumer/FR [Ciqual code: 6512]</t>
  </si>
  <si>
    <t>Veal, neck, braised or boiled, processed in FR | Chilled | PS | Boiling | at consumer/FR [Ciqual code: 6591]</t>
  </si>
  <si>
    <t>Veal, neck, raw, processed in FR | Chilled | PS | No preparation | at consumer/FR [Ciqual code: 6590]</t>
  </si>
  <si>
    <t>Veal, chop, raw, processed in FR | Chilled | PS | No preparation | at consumer/FR [Ciqual code: 6510]</t>
  </si>
  <si>
    <t>Veal, chop, grilled/pan-fried, processed in FR | Chilled | PS | Pan frying | at consumer/FR [Ciqual code: 6511]</t>
  </si>
  <si>
    <t>Veal, shoulder, braised/boiled, processed in FR | Chilled | PS | Boiling | at consumer/FR [Ciqual code: 6563]</t>
  </si>
  <si>
    <t>Veal, shoulder, raw, processed in FR | Chilled | PS | No preparation | at consumer/FR [Ciqual code: 6560]</t>
  </si>
  <si>
    <t>Veal, shoulder, grilled/pan-fried, processed in FR | Chilled | PS | Pan frying | at consumer/FR [Ciqual code: 6562]</t>
  </si>
  <si>
    <t>Veal, bread escalope, cooked, processed in FR | Chilled | PS | Oven | at consumer/FR [Ciqual code: 25173]</t>
  </si>
  <si>
    <t>Veal, escalope, raw, processed in FR | Chilled | PS | No preparation | at consumer/FR [Ciqual code: 6521]</t>
  </si>
  <si>
    <t>Veal, escalope, cooked, processed in FR | Chilled | PS | Oven | at consumer/FR [Ciqual code: 6520]</t>
  </si>
  <si>
    <t>Veal fillet, raw, processed in FR | Chilled | PS | No preparation | at consumer/FR [Ciqual code: 6530]</t>
  </si>
  <si>
    <t>Veal fillet, roasted/baked, processed in FR | Chilled | PS | Oven | at consumer/FR [Ciqual code: 6531]</t>
  </si>
  <si>
    <t>Veal, knuckle or shank, braised or boiled, processed in FR | Chilled | PS | Boiling | at consumer/FR [Ciqual code: 6581]</t>
  </si>
  <si>
    <t>Veal, knuckle or shank, raw, processed in FR | Chilled | PS | No preparation | at consumer/FR [Ciqual code: 6583]</t>
  </si>
  <si>
    <t>Veal, tenderloin, raw, processed in FR | Chilled | PS | No preparation | at consumer/FR [Ciqual code: 6522]</t>
  </si>
  <si>
    <t>Veal, tenderloin, grilled/pan-fried, processed in FR | Chilled | PS | Pan frying | at consumer/FR [Ciqual code: 6523]</t>
  </si>
  <si>
    <t>Veal, tenderloin, roasted, processed in FR | Chilled | PS | Oven | at consumer/FR [Ciqual code: 6524]</t>
  </si>
  <si>
    <t>Calf, foot, raw, processed in FR | Chilled | PS | No preparation | at consumer/FR [Ciqual code: 6580]</t>
  </si>
  <si>
    <t>Veal, breast, raw, processed in FR | Chilled | PS | No preparation | at consumer/FR [Ciqual code: 6540]</t>
  </si>
  <si>
    <t>Veal, roast, raw, processed in FR | Chilled | PS | No preparation | at consumer/FR [Ciqual code: 6550]</t>
  </si>
  <si>
    <t>Veal, roast, cooked, processed in FR | Chilled | PS | Oven | at consumer/FR [Ciqual code: 6551]</t>
  </si>
  <si>
    <t>Veal, minced steak, 15% fat, raw, processed in FR | Chilled | PS | No preparation | at consumer/FR [Ciqual code: 6536]</t>
  </si>
  <si>
    <t>Veal, minced steak, 20% fat, raw, processed in FR | Chilled | PS | No preparation | at consumer/FR [Ciqual code: 6535]</t>
  </si>
  <si>
    <t>Calf, head, boiled/cooked in water, processed in FR | Chilled | PS | Boiling | at consumer/FR [Ciqual code: 6582]</t>
  </si>
  <si>
    <t>Rice noodle, cooked, unsalted, processed in FR | Chilled | PP | Microwave | at consumer/FR [Ciqual code: 9901]</t>
  </si>
  <si>
    <t>Rice noodle, dried, processed in FR | Chilled | LDPE | No preparation | at consumer/FR [Ciqual code: 9900]</t>
  </si>
  <si>
    <t>Wine, white, 11¬∞, processed in FR | Chilled | Glass | Chilled at consumer | at consumer/FR [Ciqual code: 5200]</t>
  </si>
  <si>
    <t>Wine, white, sparkling, processed in FR | Chilled | Glass | Chilled at consumer | at consumer/FR [Ciqual code: 5201]</t>
  </si>
  <si>
    <t>Wine, white, sparkling, flavoured, processed in FR | Chilled | Glass | Chilled at consumer | at consumer/FR [Ciqual code: 5209]</t>
  </si>
  <si>
    <t>Wine, white, dry, 11¬∞, processed in FR | Chilled | Glass | Chilled at consumer | at consumer/FR [Ciqual code: 5211]</t>
  </si>
  <si>
    <t>Wine, white, sweet, processed in FR | Ambient (average) | Glass | Chilled at consumer | at consumer/FR [Ciqual code: 1006]</t>
  </si>
  <si>
    <t>Wine, rose, 11¬∞, processed in FR | Chilled | Glass | Chilled at consumer | at consumer/FR [Ciqual code: 5206]</t>
  </si>
  <si>
    <t>Wine, red, 10¬∞, processed in FR | Ambient (average) | Already packed - Glass | Chilled at consumer | at consumer/FR [Ciqual code: 5203]</t>
  </si>
  <si>
    <t>Wine, red, 11¬∞, processed in FR | Ambient (average) | Already packed - Glass | Chilled at consumer | at consumer/FR [Ciqual code: 5204]</t>
  </si>
  <si>
    <t>Wine, red, 12¬∞, processed in FR | Ambient (average) | Already packed - Glass | Chilled at consumer | at consumer/FR [Ciqual code: 5205]</t>
  </si>
  <si>
    <t>Wine, red, 13¬∞, processed in FR | Ambient (average) | Already packed - Glass | Chilled at consumer | at consumer/FR [Ciqual code: 5208]</t>
  </si>
  <si>
    <t>Vinegar, processed in FR | Ambient (average) | Already packed - Glass | No preparation | at consumer/FR [Ciqual code: 11018]</t>
  </si>
  <si>
    <t>Vinegar, balsamic, processed in FR | Ambient (average) | Already packed - Glass | No preparation | at consumer/FR [Ciqual code: 11091]</t>
  </si>
  <si>
    <t>Vinegar, cider, processed in FR | Ambient (average) | Glass | No preparation | at consumer/FR [Ciqual code: 11090]</t>
  </si>
  <si>
    <t>Snapper, raw, processed in FR | Chilled | PS | No preparation | at consumer/FR [Ciqual code: 26146]</t>
  </si>
  <si>
    <t>Snapper, cooked, processed in FR | Chilled | PP | Oven | at consumer/FR [Ciqual code: 26147]</t>
  </si>
  <si>
    <t>Vodka, processed in FR | Ambient (average) | Glass | Chilled at consumer | at consumer/FR [Ciqual code: 1008]</t>
  </si>
  <si>
    <t>Poultry nuggets, processed in FR | Chilled | PS | Oven | at consumer/FR [Ciqual code: 25512]</t>
  </si>
  <si>
    <t>Wakame (Undaria pinnatifida), dried or dehydrated, processed in FR | Ambient (long) | LDPE | No preparation | at consumer/FR [Ciqual code: 20984]</t>
  </si>
  <si>
    <t>Atlantic wakame (Alaria esculenta), dried or dehydrated, processed in FR | Ambient (long) | LDPE | No preparation | at consumer/FR [Ciqual code: 20999]</t>
  </si>
  <si>
    <t>Whisky, processed in FR | Ambient (average) | Glass | Chilled at consumer | at consumer/FR [Ciqual code: 1005]</t>
  </si>
  <si>
    <t>Yakitori (grilled meat on skewers, Japanese-style, with sauce), processed in FR | Chilled | PP | Microwave | at consumer/FR [Ciqual code: 25565]</t>
  </si>
  <si>
    <t>Yogurt, Greek-style, ewe's milk, processed in FR | Chilled | PP | No preparation | at consumer/FR [Ciqual code: 19550]</t>
  </si>
  <si>
    <t>Yogurt, Greek-style, plain, processed in FR | Chilled | PP | No preparation | at consumer/FR [Ciqual code: 19860]</t>
  </si>
  <si>
    <t>Yogurt, Greek-style, on a bed of fruits, processed in FR | Chilled | PP | No preparation | at consumer/FR [Ciqual code: 19552]</t>
  </si>
  <si>
    <t>Yogurt, goat's milk, plain, around 5% fat, processed in FR | Chilled | PP | No preparation | at consumer/FR [Ciqual code: 19556]</t>
  </si>
  <si>
    <t>Yogurt, fermented milk or dairy specialty, flavoured, with sweetener, fat free, processed in FR | Chilled | PP | No preparation | at consumer/FR [Ciqual code: 19559]</t>
  </si>
  <si>
    <t>Yogurt, fermented milk or dairy specialty, flavoured, with sugar, processed in FR | Chilled | PP | No preparation | at consumer/FR [Ciqual code: 19575]</t>
  </si>
  <si>
    <t>Yogurt, fermented milk or dairy specialty, flavoured, w sugar, with cream, processed in FR | Chilled | PP | No preparation | at consumer/FR [Ciqual code: 19577]</t>
  </si>
  <si>
    <t>Yogurt, fermented milk or dairy specialty, w cereals, processed in FR | Chilled | PP | No preparation | at consumer/FR [Ciqual code: 19579]</t>
  </si>
  <si>
    <t>Yogurt, fermented milk or dairy specialty, with cereals, fat free, processed in FR | Chilled | PP | No preparation | at consumer/FR [Ciqual code: 19558]</t>
  </si>
  <si>
    <t>Yogurt, fermented milk or dairy specialty, with chocolate shavings, with cream, with sugar, processed in FR | Chilled | PP | No preparation | at consumer/FR [Ciqual code: 19580]</t>
  </si>
  <si>
    <t>Yogurt, fermented milk or dairy specialty, with fruits, with sweetener, fat free, processed in FR | Chilled | PP | No preparation | at consumer/FR [Ciqual code: 19581]</t>
  </si>
  <si>
    <t>Yogurt, fermented milk or dairy specialty, with fruits, with sweetener, fat free, fortified with vitamin D, processed in FR | Chilled | PP | No preparation | at consumer/FR [Ciqual code: 19582]</t>
  </si>
  <si>
    <t>Yogurt, fermented milk or dairy specialty, w fruits, with sugar, processed in FR | Chilled | PP | No preparation | at consumer/FR [Ciqual code: 19587]</t>
  </si>
  <si>
    <t>Yogurt, fermented milk or dairy specialty, w fruits, with sugar, with cream, processed in FR | Chilled | PP | No preparation | at consumer/FR [Ciqual code: 19589]</t>
  </si>
  <si>
    <t>Yogurt, fermented milk or dairy specialty, with fruits, with sugar, fortified with vitamin D, processed in FR | Chilled | PP | No preparation | at consumer/FR [Ciqual code: 19592]</t>
  </si>
  <si>
    <t>Yogurt, fermented milk or dairy specialty, plain, processed in FR | Chilled | PP | No preparation | at consumer/FR [Ciqual code: 19593]</t>
  </si>
  <si>
    <t>Yogurt, fermented milk or dairy specialty, plain, fat free, processed in FR | Chilled | PP | No preparation | at consumer/FR [Ciqual code: 19594]</t>
  </si>
  <si>
    <t>Yogurt, fermented milk or dairy specialty, plain, w cream, processed in FR | Chilled | PP | No preparation | at consumer/FR [Ciqual code: 19598]</t>
  </si>
  <si>
    <t>Yogurt, fermented milk or dairy specialty, plain, w sugar, processed in FR | Chilled | PP | No preparation | at consumer/FR [Ciqual code: 19599]</t>
  </si>
  <si>
    <t>ciqual_code</t>
  </si>
  <si>
    <t>step</t>
  </si>
  <si>
    <t>consumer</t>
  </si>
  <si>
    <t>dqr</t>
  </si>
  <si>
    <t>empty_process</t>
  </si>
  <si>
    <t>unit</t>
  </si>
  <si>
    <t>kilogram</t>
  </si>
  <si>
    <t>code</t>
  </si>
  <si>
    <t>02da92cd82fb73091698b3154f0110c4</t>
  </si>
  <si>
    <t>61aa380cbb2e876ad719082f9ae35022</t>
  </si>
  <si>
    <t>e612084260a0cf45df18796311991789</t>
  </si>
  <si>
    <t>734f33cf138fd2418e5d5b5dc495c2cd</t>
  </si>
  <si>
    <t>63ae5047cba504b7eb840819012ae814</t>
  </si>
  <si>
    <t>445da70e0e1d9ca7770e8cd55956913c</t>
  </si>
  <si>
    <t>683a8e09cfdcf8ab417d19c6575ba769</t>
  </si>
  <si>
    <t>9fa8aeecaa924dd7f9f84f548fe3c536</t>
  </si>
  <si>
    <t>f58e06aba7468efb460a192b71123172</t>
  </si>
  <si>
    <t>f3fd4ee93598b4bf646006050837540c</t>
  </si>
  <si>
    <t>095c1b5c2154995a7c82f31bb2578dc2</t>
  </si>
  <si>
    <t>e4dd32d00aa8082995b000e9cc8d9020</t>
  </si>
  <si>
    <t>a5fa16710bc3ab1cd5db13c1480af090</t>
  </si>
  <si>
    <t>987fdc4874d2d9ae382c109d34f5a68c</t>
  </si>
  <si>
    <t>e04732ba9d86685d9850948f35a70017</t>
  </si>
  <si>
    <t>d058d181a7987055c5542a13958fe939</t>
  </si>
  <si>
    <t>4495974a8711e921a98a7215232bdfde</t>
  </si>
  <si>
    <t>4814dd69681d938a12f3ceee22caa44d</t>
  </si>
  <si>
    <t>2200e78433dee2063b5818b424bb8755</t>
  </si>
  <si>
    <t>1ecd9012f96e4a23a724a2e6c0e28075</t>
  </si>
  <si>
    <t>52c08c38adc4c89aefa3c07c932b3478</t>
  </si>
  <si>
    <t>71e842f8b36438eaf094f266452564a0</t>
  </si>
  <si>
    <t>384d8d2fb42388048d0a3fdd32bee103</t>
  </si>
  <si>
    <t>6a1f254320e55f04427a70a40fb70074</t>
  </si>
  <si>
    <t>26ad27439d6c0096ff0e867af587a874</t>
  </si>
  <si>
    <t>af7bc9ae6dd6777616fb29337a82ad90</t>
  </si>
  <si>
    <t>32eb4282bc946720e3ec0d5e291d3e23</t>
  </si>
  <si>
    <t>54992c4e81143d56f0037e18f1aa517c</t>
  </si>
  <si>
    <t>79cfc10896d43d3be710210f0f31acaa</t>
  </si>
  <si>
    <t>3cd0246001d05213e18b850e8e0f16fb</t>
  </si>
  <si>
    <t>bf26f90d2c743dcefc9058a161d06bd1</t>
  </si>
  <si>
    <t>cecfa42401c27a4d88ba90f9c8888d96</t>
  </si>
  <si>
    <t>8fce08fb22602e65a6af3daed0c8655a</t>
  </si>
  <si>
    <t>afa11fd8eb0c00f4add827b29616e1bf</t>
  </si>
  <si>
    <t>7322c3fa2eb44387f72bdbc5b24ef194</t>
  </si>
  <si>
    <t>2c1694f0730db8469a5a8edb52ccb71a</t>
  </si>
  <si>
    <t>597571f1137e2d82f0a7da6220cc40ce</t>
  </si>
  <si>
    <t>4e3a6c64b799b76d49b2391bb567b161</t>
  </si>
  <si>
    <t>bc908b0d62cf37d0e73612a3bba62cfd</t>
  </si>
  <si>
    <t>5cc646b184550c8d25a9e8ac028e76e0</t>
  </si>
  <si>
    <t>f57567a5c5de73b074f48d7c9fbbcbfe</t>
  </si>
  <si>
    <t>86c02d2a9c8d393c575bf38411fe4225</t>
  </si>
  <si>
    <t>7cd864db58bc7e2ef8518d5415443a8a</t>
  </si>
  <si>
    <t>498a6d0470ccf186288cdd02986d6f47</t>
  </si>
  <si>
    <t>ed8da504a3ad2d0ac21aaaecb57787b1</t>
  </si>
  <si>
    <t>bd6376afbdb703c58278dd870257cacf</t>
  </si>
  <si>
    <t>f36807867190584ecb8a3d76f89d5555</t>
  </si>
  <si>
    <t>f9d4f507e2aa5f33cae196a31605e675</t>
  </si>
  <si>
    <t>aa21976310bd49431819c3b5d37433c3</t>
  </si>
  <si>
    <t>38937dbc8a8d23f712c8707b5fa9addd</t>
  </si>
  <si>
    <t>ca577d71b2541536ac369c9d820caa66</t>
  </si>
  <si>
    <t>e2cc71e777648e49672052a54e4f319a</t>
  </si>
  <si>
    <t>a86fc85906375fc6cad60f16d79094d3</t>
  </si>
  <si>
    <t>e66c518c5a8e5f2a1c036dcb89bdfb52</t>
  </si>
  <si>
    <t>3803d57f8f1da802efaf09bac8784154</t>
  </si>
  <si>
    <t>d580d78943fce2f29ad6fd87ff1dccca</t>
  </si>
  <si>
    <t>2035fddd9806860b8227aa96e8885794</t>
  </si>
  <si>
    <t>036188d5b04492893ad60dbf5ebdf3c3</t>
  </si>
  <si>
    <t>f57b974712da5850bf575e844bec4c17</t>
  </si>
  <si>
    <t>c7f5de2686c8342dd575064ac0f40f9f</t>
  </si>
  <si>
    <t>892713ee67a77dd4a61333058d552284</t>
  </si>
  <si>
    <t>822c5a48609db64bfae318e2c0ea0b54</t>
  </si>
  <si>
    <t>3ccef27caa3a3378783b983e6699015b</t>
  </si>
  <si>
    <t>69ce050957d2b91a29adde4b8d20c11d</t>
  </si>
  <si>
    <t>6a4895e8a308e7011c464d1dd228558c</t>
  </si>
  <si>
    <t>2284ec69ce732e95c0b7ca4ff96af2f6</t>
  </si>
  <si>
    <t>fb4f0d59cc4954b5a3393a4616f4aff4</t>
  </si>
  <si>
    <t>15f44e8f862f105785a176284c7244e5</t>
  </si>
  <si>
    <t>1c32b58a958b4cf54d068f3608583303</t>
  </si>
  <si>
    <t>6b823de9a827f109c18a4e01f231a94e</t>
  </si>
  <si>
    <t>0f5978ff16f108cf21cc8149121ac4ff</t>
  </si>
  <si>
    <t>76c20cc0b86a4e72b4cccc1d8479b4bc</t>
  </si>
  <si>
    <t>2669f80a348a871f3cfb8d3fd1abf4b8</t>
  </si>
  <si>
    <t>af200ccbfc01c04718a01b6c10598164</t>
  </si>
  <si>
    <t>7ed75c640d448d06477c3cd3614af5f1</t>
  </si>
  <si>
    <t>1630bf3668991ba646ac1b4af914bcd3</t>
  </si>
  <si>
    <t>8b942d27f0889bb68b237b479b82208f</t>
  </si>
  <si>
    <t>f4be3b1ba81303ab20187327a331b113</t>
  </si>
  <si>
    <t>2db1ff2d175c482d48eb427136d5ce04</t>
  </si>
  <si>
    <t>569e391f23f2d3e86845ab3cef8738a7</t>
  </si>
  <si>
    <t>83a7834ec1be2a195700ea766ca09126</t>
  </si>
  <si>
    <t>5db01561b8cb12fcf38922fb56eff6d7</t>
  </si>
  <si>
    <t>500ecc6a0b4919f139ac3720587ca587</t>
  </si>
  <si>
    <t>57dce2a5c0b8d5748223de30ef6e6c02</t>
  </si>
  <si>
    <t>15c0b7896affc6620a23b9b8e669e413</t>
  </si>
  <si>
    <t>ff515b25c03a6d96e85fc69ebde496db</t>
  </si>
  <si>
    <t>269420cc926ee87d8dcef1390c6352bd</t>
  </si>
  <si>
    <t>0dd31610b7edeae16d4e3b45da19d7ac</t>
  </si>
  <si>
    <t>4df47c70b41cc7c3cd324631d60c9803</t>
  </si>
  <si>
    <t>d6065a5e44078487a5ac93d00a49a387</t>
  </si>
  <si>
    <t>bf4452c186e67363db350416d279e6c7</t>
  </si>
  <si>
    <t>9e6c202f2802b170e4d12887b835c4eb</t>
  </si>
  <si>
    <t>d2af27d5421a9d39b41448e624d94bd0</t>
  </si>
  <si>
    <t>d192482ed20137264ce2e10d60758522</t>
  </si>
  <si>
    <t>fbbc4aedaddaaadaf50e8c77986a0777</t>
  </si>
  <si>
    <t>a8e4331f2ab64d66605050085ce446ea</t>
  </si>
  <si>
    <t>4e3f24bbe3b00fb196c1fe5f5fecd430</t>
  </si>
  <si>
    <t>311fd4abb569a6cd5806fc29f887815e</t>
  </si>
  <si>
    <t>565d6ba8df5d3405f85bda0268f17aee</t>
  </si>
  <si>
    <t>4057bb8d51d754281cfcf1d398e6a572</t>
  </si>
  <si>
    <t>98e410307e0c87cae09f0f0512af689f</t>
  </si>
  <si>
    <t>8be303d3cee6d0dcaa6530978dac54a9</t>
  </si>
  <si>
    <t>362141a63c715ab2508ee16b22c06f1b</t>
  </si>
  <si>
    <t>f2ad92a7d8699cf2f4533b9fb319243e</t>
  </si>
  <si>
    <t>d674463786e96fd815fb38a6b2b9f753</t>
  </si>
  <si>
    <t>21efb245913430f802eb93dc08b6231d</t>
  </si>
  <si>
    <t>f7cb0ede183c98528ee5a3a4182d12cd</t>
  </si>
  <si>
    <t>0635d704f977d0ba53e74a508533430d</t>
  </si>
  <si>
    <t>4b8786c0389b1a5c455916ef6899e4bd</t>
  </si>
  <si>
    <t>f2338d02e333d544d55a24f2d8072380</t>
  </si>
  <si>
    <t>9388a121fee2fd28f64bc31fbd97d449</t>
  </si>
  <si>
    <t>381f729713b1e44d210ffbbb00f90300</t>
  </si>
  <si>
    <t>777010a0c2be73c031330c2889508dba</t>
  </si>
  <si>
    <t>e4e60dd07e483f2aba342e2a14b89bcd</t>
  </si>
  <si>
    <t>9040ba9cd1f83e557af0826e717a340b</t>
  </si>
  <si>
    <t>464e34b3947b6d29afa090c45d0e457c</t>
  </si>
  <si>
    <t>1a79e41fbc949e3c35b157dc67b68274</t>
  </si>
  <si>
    <t>3a2bed6a85f6304b6b2f0fa0641ca67a</t>
  </si>
  <si>
    <t>987734fecd32dde17ae2f420cb242aa5</t>
  </si>
  <si>
    <t>9bf9a72b3413938c78ab38a67283dc60</t>
  </si>
  <si>
    <t>80c67f2bedba6b500ef73966b2a53ee5</t>
  </si>
  <si>
    <t>21ba9cff43519272ec9a26dc50894fa5</t>
  </si>
  <si>
    <t>79f8c9ec746e6e8d27cb7236173ecd24</t>
  </si>
  <si>
    <t>46b2858aab0d20fcd20e8005efb040d1</t>
  </si>
  <si>
    <t>db22a89707263823bc1b734275243ec8</t>
  </si>
  <si>
    <t>6b6855970c34b8af53ee78533aefe930</t>
  </si>
  <si>
    <t>0f01d6b79432a229e52e58d399618fb3</t>
  </si>
  <si>
    <t>1aade64da0f44a633526d3d596f8d18e</t>
  </si>
  <si>
    <t>6ac74280462431c64d6f0fcae17526dd</t>
  </si>
  <si>
    <t>5c5aca20afa6683bebf3918e6fec6285</t>
  </si>
  <si>
    <t>70705468dfac9c40f864467ac5e7c457</t>
  </si>
  <si>
    <t>db775b7a9255fa34ddb4cb5e49ecc96a</t>
  </si>
  <si>
    <t>055190525e2b2e7094f09ea38305b5fe</t>
  </si>
  <si>
    <t>3f924c9034a439d610be4bf24a4fbfc7</t>
  </si>
  <si>
    <t>293351355f58e55efc1d306ad176b0b0</t>
  </si>
  <si>
    <t>916e0f8315cb05a78cc9c1edc307291a</t>
  </si>
  <si>
    <t>3042d96c48a6f7d245f0872dde084318</t>
  </si>
  <si>
    <t>637a6c138118f5c26f63effedfac1b69</t>
  </si>
  <si>
    <t>9e8cab21eb1040b6afee271dc8bbe7e1</t>
  </si>
  <si>
    <t>8a2470b8ff1c49c0ba63344b86ce2c81</t>
  </si>
  <si>
    <t>15c83c5f91b58c4769537b534d1491bf</t>
  </si>
  <si>
    <t>a9fed2af24385fc1d5de50a8c50bb713</t>
  </si>
  <si>
    <t>24606e0629cf7f43693eec50905eec07</t>
  </si>
  <si>
    <t>74236c38d398c9897fafd1a93fb7585e</t>
  </si>
  <si>
    <t>79c049b91be9f931855ee5c6b164b159</t>
  </si>
  <si>
    <t>91a548530fde35d20d5d32fc22577536</t>
  </si>
  <si>
    <t>2036bc451f3b71219655248d783f4b38</t>
  </si>
  <si>
    <t>caae24378ba49932366089de924b3dcb</t>
  </si>
  <si>
    <t>c40a5f696a2b386728a3568829299d8c</t>
  </si>
  <si>
    <t>5ae6d2a8d73dae8f5856268cc2e7acf4</t>
  </si>
  <si>
    <t>5aba1885806a294bdae0505bc0a473dd</t>
  </si>
  <si>
    <t>c4d5cc6175c9d1eb7f8262adbc7a9a51</t>
  </si>
  <si>
    <t>c39ad2847784a4f8bb594f8443f6a597</t>
  </si>
  <si>
    <t>030476bbb8c3f1893226cb1138ee15ba</t>
  </si>
  <si>
    <t>f2c5b9e75fae4df448dc02544d0f2e18</t>
  </si>
  <si>
    <t>88eed5f8b517320ca7a5578fc1010d1b</t>
  </si>
  <si>
    <t>b885aabef9c5c68cf84a149791b4d4bc</t>
  </si>
  <si>
    <t>e970107e4afe62262f5c4f0008c42241</t>
  </si>
  <si>
    <t>072d188928225c120e7c0188e6f7fbd1</t>
  </si>
  <si>
    <t>081f501fb4cc85fc8f3e65f765a97e1b</t>
  </si>
  <si>
    <t>637c223ada63e335ba657d6d4fcc08ad</t>
  </si>
  <si>
    <t>696abfefa3395bfda2d9b17985e07486</t>
  </si>
  <si>
    <t>0f090184124a15f74ed85fcd7f5b01c3</t>
  </si>
  <si>
    <t>aa62f059df60c7e89cd7e80bdb6f4e8f</t>
  </si>
  <si>
    <t>6567ba7549785c00aafedd1d38e38794</t>
  </si>
  <si>
    <t>0b4fecaa513e07ca0276a77baa5093d9</t>
  </si>
  <si>
    <t>fedeba05486f31ff4fcaec244f859d10</t>
  </si>
  <si>
    <t>d347d2e36bee42e577fbc830a2b1e372</t>
  </si>
  <si>
    <t>2f4b6d6b9ee5ee405ebdcad9af341929</t>
  </si>
  <si>
    <t>7b3a9087d283a7baee73a0d2570d53e2</t>
  </si>
  <si>
    <t>df0a6fe0f5d29c83f45dec79fa445915</t>
  </si>
  <si>
    <t>45ea67ece558c1980fff23cd5546bb34</t>
  </si>
  <si>
    <t>9084d02dcf435e16ea2c327362d8236f</t>
  </si>
  <si>
    <t>e3ad4cd31fc6ece43d1e5375d5bf6b0d</t>
  </si>
  <si>
    <t>ebb5b301fd6391163ae251bedeb62042</t>
  </si>
  <si>
    <t>92a22c377d3333d3496da8d308fb9f42</t>
  </si>
  <si>
    <t>9022a14a98a5cebf860f8517e22ba929</t>
  </si>
  <si>
    <t>b569b37f00f77a7bc25c4cde9a574228</t>
  </si>
  <si>
    <t>a89718bda94c443de982525826a8a59f</t>
  </si>
  <si>
    <t>006dcdc0a5c2daa4f61af0123f706a08</t>
  </si>
  <si>
    <t>dbfb54a8debd72c6e3e14bf8f6e54be9</t>
  </si>
  <si>
    <t>3791b3166ae45bb31bb95bba84756839</t>
  </si>
  <si>
    <t>c79730e2be73f031a712608ac6463a2f</t>
  </si>
  <si>
    <t>3f91175fd20610b139412433f00157ac</t>
  </si>
  <si>
    <t>fe278e2225ec21c082f0b0a111f86fbb</t>
  </si>
  <si>
    <t>2ec55a9637cbeff681e642411010b68f</t>
  </si>
  <si>
    <t>7e560ad04a871232e8ebe091097e0948</t>
  </si>
  <si>
    <t>e3e353140a305655b8e4d889c0c9b6b7</t>
  </si>
  <si>
    <t>affdc56c12750080ea39da3d7f8d8326</t>
  </si>
  <si>
    <t>6fed47704431702196cf94e5618642f4</t>
  </si>
  <si>
    <t>829793fad0c8f65042f9ce82aa81c262</t>
  </si>
  <si>
    <t>7d23979d158377a39b968cd2244b4726</t>
  </si>
  <si>
    <t>4800b7a11d55f5c0ccccd8de49b1e020</t>
  </si>
  <si>
    <t>ad8e000f07222f30630c9c8920113872</t>
  </si>
  <si>
    <t>507272bb285c792ffef4253114a975d2</t>
  </si>
  <si>
    <t>c17163cb666cd8d9cad32a6a7288b660</t>
  </si>
  <si>
    <t>70a0803f4f4fd008fc0ec7e271ce1fab</t>
  </si>
  <si>
    <t>7e097b25a788c64d82b9a6dba238fc49</t>
  </si>
  <si>
    <t>c0dd8c52334a6a03f066135536a00e3a</t>
  </si>
  <si>
    <t>e8e1a756441397f03d7a526ca7d6b2be</t>
  </si>
  <si>
    <t>9dea773b2aff16555996dc52922d361c</t>
  </si>
  <si>
    <t>1725a492c081383b9d10575a127bc0e7</t>
  </si>
  <si>
    <t>e5d8d55a7479fe57e1380eb1c6724700</t>
  </si>
  <si>
    <t>860abb530bc495188721a5029cadf245</t>
  </si>
  <si>
    <t>1a4a3fe5f2dd233355e62f9c937c1d19</t>
  </si>
  <si>
    <t>9b20f0b5a52d2213a796f8e0cb7089d1</t>
  </si>
  <si>
    <t>062f24d1071a96e0a38ba3e22c13b97d</t>
  </si>
  <si>
    <t>23b3e9448e2b50d032b055bf9d78a29f</t>
  </si>
  <si>
    <t>03da993dc3d9d695ea452cd6c2388531</t>
  </si>
  <si>
    <t>d490821849a035b7462298be8e5c4ba6</t>
  </si>
  <si>
    <t>a8b39c670841a42839abbb332cb8dbb2</t>
  </si>
  <si>
    <t>f4455e1eb5c20a47d5b4c23fde605ab4</t>
  </si>
  <si>
    <t>45482da845675453277b186d1ca1c46e</t>
  </si>
  <si>
    <t>0e946a1cd8663d91cfe89e7818fdb944</t>
  </si>
  <si>
    <t>15bbaab6bcd2682d36119b72850e83bf</t>
  </si>
  <si>
    <t>d30ab926324c49834494fc5c5039b298</t>
  </si>
  <si>
    <t>5b3b37564ea8f4432b83e162b3a70e09</t>
  </si>
  <si>
    <t>572322917d7901a3bc5284950978daf3</t>
  </si>
  <si>
    <t>005225451c038bcd07d9ebe4984ea6aa</t>
  </si>
  <si>
    <t>4faf45f39b3c980fccb76e12b454ed0b</t>
  </si>
  <si>
    <t>77d7a9a1753c424dc2f64c42c2e53207</t>
  </si>
  <si>
    <t>119164d4578186fb2dc01e8d9a83090e</t>
  </si>
  <si>
    <t>9469c3ca4d49467b38f2251d912955c9</t>
  </si>
  <si>
    <t>098fb155a04ec6087caaf4f986155eb9</t>
  </si>
  <si>
    <t>849f3cad9ed40be0b4e107fd7672defc</t>
  </si>
  <si>
    <t>290dd03764179856743e535a6c154d49</t>
  </si>
  <si>
    <t>0f71ab78e4802e0bd4060fe270b332cb</t>
  </si>
  <si>
    <t>25be167aa4b5254f3ecf3b0bc476eddb</t>
  </si>
  <si>
    <t>d3c1c1b291cacada906b64e621a6f46f</t>
  </si>
  <si>
    <t>f574dbb3315c2af502471aa932378e82</t>
  </si>
  <si>
    <t>1dcc9ac0dd9d16d5b59c4c71ff28be94</t>
  </si>
  <si>
    <t>6174d8070d13faf438005d1f632a61c2</t>
  </si>
  <si>
    <t>061916753726d32fe831502acec75ead</t>
  </si>
  <si>
    <t>1738db60fc14a4cd75fbe6f0c729df24</t>
  </si>
  <si>
    <t>709264d14d8cc0e14de0304483ec9904</t>
  </si>
  <si>
    <t>838a05e0fed088d63d4e82c5d4420709</t>
  </si>
  <si>
    <t>0da6991180507c24d45304e516488b52</t>
  </si>
  <si>
    <t>755b827523d996138814cd46f61e019a</t>
  </si>
  <si>
    <t>0a2990b5c2e34142070e9b3a5c44fc66</t>
  </si>
  <si>
    <t>990c6451af0e54432d364ec38e25bac6</t>
  </si>
  <si>
    <t>ef495f4e1eba7bf7a3c077d697e6e87f</t>
  </si>
  <si>
    <t>c2df1f6607b9e186cef8c3731dec56b3</t>
  </si>
  <si>
    <t>7a2819bd5ccbfe3e414d1846de08bcd9</t>
  </si>
  <si>
    <t>c755b7afcee9be16bec05b4ff8635b87</t>
  </si>
  <si>
    <t>2e31a20d3138e2a99e50659491b1867c</t>
  </si>
  <si>
    <t>db835f0ce298352aa931e672690d5964</t>
  </si>
  <si>
    <t>5dd69e5b796bef8ed3c9f2263f045699</t>
  </si>
  <si>
    <t>722ab960d3b37931244792892780c1c6</t>
  </si>
  <si>
    <t>0cfb9c11eeb8f98c5951e83d72acfdb2</t>
  </si>
  <si>
    <t>6a71c2e4c20f250703d9d828b7eb7d87</t>
  </si>
  <si>
    <t>746183650c5018742c27257360ad6610</t>
  </si>
  <si>
    <t>ee8b81cf529a2822fd96af4fcab4482c</t>
  </si>
  <si>
    <t>480edcefd58b9a9c6f880b9b56eb527f</t>
  </si>
  <si>
    <t>bbe9be2aea34ffc897177ab9e7e3c4de</t>
  </si>
  <si>
    <t>4043d49378a06e6ea953ef1e54ef192b</t>
  </si>
  <si>
    <t>bbe54b75a57af9415da0b3f48f4771e3</t>
  </si>
  <si>
    <t>2732d55d04f89a1948219995d86fef0f</t>
  </si>
  <si>
    <t>49276183d3c1c9c96fe7b5a66e19c268</t>
  </si>
  <si>
    <t>1936c4aebb8c10c2d548c9f08e23dc80</t>
  </si>
  <si>
    <t>a22e3cb4ca1c92b5f8c25c454ca094ad</t>
  </si>
  <si>
    <t>400797744c47a010ec21b7ae468c033c</t>
  </si>
  <si>
    <t>a684d1551e5ed169dffdecb209f27e18</t>
  </si>
  <si>
    <t>9b3c761eb58af27b17aa55e2f2a2d096</t>
  </si>
  <si>
    <t>dec6e72444baac0f8b8835e6bb2b2c1a</t>
  </si>
  <si>
    <t>0ca93bb60228b9284b986872cd121272</t>
  </si>
  <si>
    <t>8352386885be15eed08114e5cb435cbd</t>
  </si>
  <si>
    <t>125810cf7b15f8b0e1d2055a74b2cf03</t>
  </si>
  <si>
    <t>bb03e034246a762e6c0dae02a600644e</t>
  </si>
  <si>
    <t>e2bd523a06e2b52884a72c33034020fe</t>
  </si>
  <si>
    <t>28eb01189d50a58151535aafaf4c4e60</t>
  </si>
  <si>
    <t>eef27c9dde356e4fed6e5056c791d1f0</t>
  </si>
  <si>
    <t>5d2ca4ae27c20e5849e2bed1ee1b74fe</t>
  </si>
  <si>
    <t>139562a13dc9ccb1e0e96c787dc149c5</t>
  </si>
  <si>
    <t>7209c29191c467f8729efcab4a5db423</t>
  </si>
  <si>
    <t>80f113bf16fbaebd741e92a65d4523b7</t>
  </si>
  <si>
    <t>e756223b1cbbddf854829b1fcc4123eb</t>
  </si>
  <si>
    <t>1e8af8fa21d3a45176360319975ea51a</t>
  </si>
  <si>
    <t>a6914da9d2c952c97b0b5caa6c036f8d</t>
  </si>
  <si>
    <t>1e00aabea9b5fbd59b775f980da9ad9f</t>
  </si>
  <si>
    <t>c29de59feccda144c7e87f188c9da0f8</t>
  </si>
  <si>
    <t>7617144b46d6a769e7483fb44e42921e</t>
  </si>
  <si>
    <t>daf188526ad09d69bc277058b9dc3bba</t>
  </si>
  <si>
    <t>fd785ffbf6111bae971b694397644a54</t>
  </si>
  <si>
    <t>e2103221cc93a70822edb8ba657957ef</t>
  </si>
  <si>
    <t>adc542d9356672aacdbe609a3d91b919</t>
  </si>
  <si>
    <t>5e52e2a625f19197128dc27eed27acb0</t>
  </si>
  <si>
    <t>1da493692dfb0180566a07c62ac6469b</t>
  </si>
  <si>
    <t>25ed0d7fdb07f07a5e10f89dd1c4c445</t>
  </si>
  <si>
    <t>0693bd1ff50afc43647e316171e365ea</t>
  </si>
  <si>
    <t>26f12e2a75f9c625d08f3c1e46d0be83</t>
  </si>
  <si>
    <t>2ea2b455b64fdfb5c8358e71ce72fbce</t>
  </si>
  <si>
    <t>57a3c07889e97239873d70bf7c5550f1</t>
  </si>
  <si>
    <t>dbac5da8bf9d68ecc733181b33f4038e</t>
  </si>
  <si>
    <t>2358e3f75d602a59d6f02bfcee8d2a58</t>
  </si>
  <si>
    <t>203d5afd742fee01a467808cb7fe43d6</t>
  </si>
  <si>
    <t>186609f55a9fe76d9f3da7ada2f804e0</t>
  </si>
  <si>
    <t>08bb4faf457419b71ad3b940d608d080</t>
  </si>
  <si>
    <t>c172c63216ef1c2b80c125d846c13e95</t>
  </si>
  <si>
    <t>1701a270787c920938bfb464c4253167</t>
  </si>
  <si>
    <t>8b9414804453f79e17f9cec735d9536c</t>
  </si>
  <si>
    <t>65b9cf01bb7d7d1e0637547680cdb59d</t>
  </si>
  <si>
    <t>4a178aafecb2b21a83e1940750a2b180</t>
  </si>
  <si>
    <t>d3faf7ad4a5423ff484f26c968442f6e</t>
  </si>
  <si>
    <t>d081e87b6766db04b12423b402eb8fbb</t>
  </si>
  <si>
    <t>feab8600f0a75d0b384cd837bc8bef10</t>
  </si>
  <si>
    <t>2077d5c49721b702a135d63b0a45ed90</t>
  </si>
  <si>
    <t>c633f4fed631099b38a881a599de2952</t>
  </si>
  <si>
    <t>7a1c6726bfd536a2f542b7787750b7d3</t>
  </si>
  <si>
    <t>34950c6dfa66227119ef3bc54623073c</t>
  </si>
  <si>
    <t>5407f21f7d4efc214b54915e4ce8f1b5</t>
  </si>
  <si>
    <t>4f6036b17468c11c4d5d78f0c37ab9dd</t>
  </si>
  <si>
    <t>c6d8e8358ee37d7c819cb1aad8af897b</t>
  </si>
  <si>
    <t>22a5f5d37426b6fc24caf85a5503ee51</t>
  </si>
  <si>
    <t>9b48ca4427dceef3af8ae9d6050d451a</t>
  </si>
  <si>
    <t>351ecadc3687db4bee6426ecd6648d50</t>
  </si>
  <si>
    <t>994a7bb7ce4921264e049b00a69913e8</t>
  </si>
  <si>
    <t>8dec6560dd55da4ba8ec35816df55b17</t>
  </si>
  <si>
    <t>fb7414dc11f1526d8fb9957a6f8b4347</t>
  </si>
  <si>
    <t>a2801c18fa98b5f9e83f46e4abab5117</t>
  </si>
  <si>
    <t>1557057019203ce0fc892ccadbeb9f8c</t>
  </si>
  <si>
    <t>68ae7dc340af741bff0a18db9e977a7a</t>
  </si>
  <si>
    <t>29af87c9b47de366c9a8e67cc1375631</t>
  </si>
  <si>
    <t>6d05da0b6d19ed67aeb82a208ac4d01d</t>
  </si>
  <si>
    <t>36bfe70727a1721dc04143f54311637b</t>
  </si>
  <si>
    <t>c83de0c4648c59c08836ebe8127ef360</t>
  </si>
  <si>
    <t>ddf05de01915dc303a4ec213b6dbc3ad</t>
  </si>
  <si>
    <t>86fff037956ef20a6cd850d1686600cd</t>
  </si>
  <si>
    <t>84be891b3a2b43bc362a4333a51b78b6</t>
  </si>
  <si>
    <t>27bd0a1eb7245d5fbe6ea25d3720ddb8</t>
  </si>
  <si>
    <t>2832ef8188a261c71f5dd15923c4b4f0</t>
  </si>
  <si>
    <t>012a44cc7ab0d86366a9a05e0920f653</t>
  </si>
  <si>
    <t>fa32c229136e0ec63fdc9ca49c2bcefa</t>
  </si>
  <si>
    <t>1dfedf2c7f583e254261c152c024c94a</t>
  </si>
  <si>
    <t>ebc488d5ba647d10123cd225c937e30f</t>
  </si>
  <si>
    <t>30cffde4562cc7b8e0c5615b0664a3b9</t>
  </si>
  <si>
    <t>b388af68603b2a73d11c23fe48541339</t>
  </si>
  <si>
    <t>dc4fb599f11ea8fae9490682029beb61</t>
  </si>
  <si>
    <t>e88ea6427f6677fd72dbeb0257654b56</t>
  </si>
  <si>
    <t>306e16a29ac8878d41b78630f7b27630</t>
  </si>
  <si>
    <t>da73b414844da5b4e7ff10caf1658612</t>
  </si>
  <si>
    <t>bdc5b75f6730d608f6b3010e51c00ace</t>
  </si>
  <si>
    <t>cfdfbe13c0ce31be8ccadd858ffe2837</t>
  </si>
  <si>
    <t>e2ebf9cfce838e67f455cb8e1a18973e</t>
  </si>
  <si>
    <t>46cf57a907c582c99cd8f611e9790a92</t>
  </si>
  <si>
    <t>1b536cd6ac75ed7bff84dacb4c46ceef</t>
  </si>
  <si>
    <t>e861a8b208e72bd0bc2944e6b330e6f3</t>
  </si>
  <si>
    <t>b734ba890c8d3a4b01e828a30205063a</t>
  </si>
  <si>
    <t>3aaf36349bb5817f96ea72cbb9a9cb5a</t>
  </si>
  <si>
    <t>4957bc3b59f68eb2820890ebdee9b034</t>
  </si>
  <si>
    <t>c9447b108aa9dac7998559edb0b7e96a</t>
  </si>
  <si>
    <t>e7f22e66c378cdce184e0000065b97f0</t>
  </si>
  <si>
    <t>fcb4bf0a719bdfd3dd9e6f5fb12a337f</t>
  </si>
  <si>
    <t>287961743d0e186384b26f3d8a535a2e</t>
  </si>
  <si>
    <t>19f9dc7e2352ae8c11e50bbe99f78bc5</t>
  </si>
  <si>
    <t>1638ec1f138f95c84cdf5a7c1f97feac</t>
  </si>
  <si>
    <t>2f333b3502da83914f008794d7a8e51d</t>
  </si>
  <si>
    <t>6fc7720819107ae245f6c3a1d9e0424e</t>
  </si>
  <si>
    <t>769a38d53175f67143b1d60788f56e89</t>
  </si>
  <si>
    <t>35e850b900cb83137d231351f74b00b9</t>
  </si>
  <si>
    <t>cbfa26992863d94134e74ddb3e341554</t>
  </si>
  <si>
    <t>8fb5c4651844179464bb3bc12d3d1557</t>
  </si>
  <si>
    <t>6011afcd24957eb578c4c774ea58597c</t>
  </si>
  <si>
    <t>780928707a855b53b81f96a32038e43f</t>
  </si>
  <si>
    <t>8d5577a79b1c69df383d01d255f9c840</t>
  </si>
  <si>
    <t>b059251f3230790d88efee8014091e92</t>
  </si>
  <si>
    <t>9552afd2e0cf962c29f6525107a07102</t>
  </si>
  <si>
    <t>61a03b1a6e4ae4d8e179bbb62d248e2f</t>
  </si>
  <si>
    <t>af96b3aefb3cacccbe212576fa3981b5</t>
  </si>
  <si>
    <t>ba14edef9f98bd9df59f29ba76926dcb</t>
  </si>
  <si>
    <t>1bfb9175cd7c55274a8fbe3694672dd7</t>
  </si>
  <si>
    <t>966af6bba4655f509983859085dd01b8</t>
  </si>
  <si>
    <t>ca366e7b5b7faa10da3cad645f359887</t>
  </si>
  <si>
    <t>278d0a0df0a2fe255e354f7c81abc425</t>
  </si>
  <si>
    <t>34c7db90ec2458e564c2bdac90837867</t>
  </si>
  <si>
    <t>3672244d49f357828998c1ede09c88cd</t>
  </si>
  <si>
    <t>42e78185abe118980ab95dbba73bf2ca</t>
  </si>
  <si>
    <t>3aedbdcbe448425a510676068273222d</t>
  </si>
  <si>
    <t>fdb48e21633419275ae85e5557fc21e0</t>
  </si>
  <si>
    <t>a9eea1ffa34dd8ca7f76fe6e30341bfa</t>
  </si>
  <si>
    <t>b9e415bf7e9097e42fc82e1694db051e</t>
  </si>
  <si>
    <t>a97ebef2003f9f6a2f73c07076ff8917</t>
  </si>
  <si>
    <t>33e28c1ae03f017f14850bd074b4c1da</t>
  </si>
  <si>
    <t>371560a0ff2d5e27edde2584118230b5</t>
  </si>
  <si>
    <t>7e0e1346730e176fbd645d35a05803f7</t>
  </si>
  <si>
    <t>c3bc420ae28d79b0a2e56d8297d718e5</t>
  </si>
  <si>
    <t>96e32c43d7228119d4505389e83d0983</t>
  </si>
  <si>
    <t>f6a8a13c9e98c36b4d3d32b0e83d3234</t>
  </si>
  <si>
    <t>2f93319650cec56463fe9ea583e08bc9</t>
  </si>
  <si>
    <t>78aac7ec9f72d8aa0fa34dfb08af573c</t>
  </si>
  <si>
    <t>faa9dea86b602da39d9d5991c3be9d05</t>
  </si>
  <si>
    <t>bc856e753bf3fa8420330799d11f5825</t>
  </si>
  <si>
    <t>64ece3b802de455cfc47583e7417a974</t>
  </si>
  <si>
    <t>3f3c8eca1b9694abf29c63911aa34d3a</t>
  </si>
  <si>
    <t>5367afb4bf8b30b2eac48b2a6d40f058</t>
  </si>
  <si>
    <t>a7f9a4e1c9acd2e21261d4d5714b83db</t>
  </si>
  <si>
    <t>3df55a7894951582cc4b44b3cedb0da9</t>
  </si>
  <si>
    <t>815634a343c6d82494245c5cdd0765bd</t>
  </si>
  <si>
    <t>67704006c6b8f27f29cc5bd8a3ea6069</t>
  </si>
  <si>
    <t>41a1e84123659eda1d63673fb6fb7cad</t>
  </si>
  <si>
    <t>a15124f5550b0ae22b37bb4b04c6b9a2</t>
  </si>
  <si>
    <t>58030c96b0898f5477071689ec68b290</t>
  </si>
  <si>
    <t>adcc71fa3e55fc2f26665f16590f57d0</t>
  </si>
  <si>
    <t>5a84f8674a8e31e0bebae307af942609</t>
  </si>
  <si>
    <t>8aad27311205f7db1bf0c534ec8d8518</t>
  </si>
  <si>
    <t>ee32fb3d7c26d5edeb25c5e5f9520a3d</t>
  </si>
  <si>
    <t>568ba42e66dd09e23e34a7644d08993f</t>
  </si>
  <si>
    <t>493ffb9f1f17045000954a9ee730be55</t>
  </si>
  <si>
    <t>844bf7ae526f35fbd36a10d5952b5eae</t>
  </si>
  <si>
    <t>cc6e3012b405f33f90f022714001d7b5</t>
  </si>
  <si>
    <t>7eb308495cddf90728c6851525d00dea</t>
  </si>
  <si>
    <t>45df6451bca4527cce036f59b51a3fb4</t>
  </si>
  <si>
    <t>252253ded4de37187af8b4c746ca7841</t>
  </si>
  <si>
    <t>8ea948d98d5b37c5211705451355cac0</t>
  </si>
  <si>
    <t>80e6b9d601a01c849b35184115b37185</t>
  </si>
  <si>
    <t>09404c18f18559fb7365622cd056865e</t>
  </si>
  <si>
    <t>630eb8a30db843fcdde3d88699547a8f</t>
  </si>
  <si>
    <t>f8e53fa35f8a3b8b55ff53c8c27e7f4b</t>
  </si>
  <si>
    <t>1f11d040ca93dbe269849f9149599c04</t>
  </si>
  <si>
    <t>65150940918c83451cf86b6faf1a680b</t>
  </si>
  <si>
    <t>e4f676edd87d5b5625af37ffb53a57cd</t>
  </si>
  <si>
    <t>3c0083fc470e6760f62af7524a970c5b</t>
  </si>
  <si>
    <t>35db21f55e89bd0be106e7ccdb73cd4f</t>
  </si>
  <si>
    <t>5fb8df02b13adb9690761fcf207895cf</t>
  </si>
  <si>
    <t>d17e0aab10ce8fc839d70649f7eb3620</t>
  </si>
  <si>
    <t>f5464beed78d361fa394519c7491e31d</t>
  </si>
  <si>
    <t>497cbb211d53d897747dd2c13720d83f</t>
  </si>
  <si>
    <t>f9e7ae44cd0433b8468a9ed82da5b728</t>
  </si>
  <si>
    <t>688c6cbc5ea0c34ed87dbec042491a26</t>
  </si>
  <si>
    <t>d6fb36f0bdf48648b9417240b25136f3</t>
  </si>
  <si>
    <t>542314c575cddacaf00631810f67132a</t>
  </si>
  <si>
    <t>c633c573d1890731c12e7c0e2e208e1d</t>
  </si>
  <si>
    <t>fb09bd8713b0d3e519759f9c2af47856</t>
  </si>
  <si>
    <t>d97f1ec5d2aa2b26c06b9dcc873ec1d1</t>
  </si>
  <si>
    <t>b88efc23545dc09d273dc9b0d441860d</t>
  </si>
  <si>
    <t>312cf318c87a5b9f4ad23e99b6b4a3c7</t>
  </si>
  <si>
    <t>ec798536448225c2781388ad6db47199</t>
  </si>
  <si>
    <t>33e0c0469758a1007f085a56f4a5111f</t>
  </si>
  <si>
    <t>dfa209664aced131df99ba46ff149453</t>
  </si>
  <si>
    <t>8c9ddf73f74360006290f5f00ae7da62</t>
  </si>
  <si>
    <t>406e1e4d830c118f2d9728a2b2e7c6b1</t>
  </si>
  <si>
    <t>e4cacbe10bdf29db2df8db8a2f5c2d73</t>
  </si>
  <si>
    <t>3455a07613097b9b6aff4a2dc98dc301</t>
  </si>
  <si>
    <t>4230afae244c4cea7d06b5f9989834e6</t>
  </si>
  <si>
    <t>119fe5a1c1c45c015d982dda715eb1c3</t>
  </si>
  <si>
    <t>1c59c58f0f01e7c775c1209b745a86c4</t>
  </si>
  <si>
    <t>613367b82b01228f991e65187c6ad688</t>
  </si>
  <si>
    <t>d070f7053961732c4b97741a67e34fd0</t>
  </si>
  <si>
    <t>f52a9c147752b83895817e4e8de14367</t>
  </si>
  <si>
    <t>592c368bc6bb7256b5b79a8c380e2002</t>
  </si>
  <si>
    <t>fd841220c022b74aadc4b7257d6eb9c2</t>
  </si>
  <si>
    <t>49fd84884705f5bbac75e2ccd58d7271</t>
  </si>
  <si>
    <t>5067f4b3cc0b600a25de028a7961cd04</t>
  </si>
  <si>
    <t>beba48327aa2dd8e79fd863f81a6780c</t>
  </si>
  <si>
    <t>b76394fb69c18d2a7bfadc3cac571678</t>
  </si>
  <si>
    <t>1b0790b1b7ece2243ec0914beb1e5af1</t>
  </si>
  <si>
    <t>6749fe75d835c0d89feee36b614b2b73</t>
  </si>
  <si>
    <t>191979b77bcc1db80f7f31069af9a3c7</t>
  </si>
  <si>
    <t>8a0d4075d8ec8f2e58cedbd85404a7f7</t>
  </si>
  <si>
    <t>aa3e73d6dc016f675b27851007b8eaf6</t>
  </si>
  <si>
    <t>d2ce445be48411b519b849d5cea32dec</t>
  </si>
  <si>
    <t>64b41a4f438f3da9a5d2350e15052b1e</t>
  </si>
  <si>
    <t>c5aba0067cb771474344ade9f2a5988b</t>
  </si>
  <si>
    <t>d99e15eb5d9fa01398d5cb1f30694a9c</t>
  </si>
  <si>
    <t>7da1d0ee9ef2b39f4f56dc69c0cafb54</t>
  </si>
  <si>
    <t>df18aca5cf276a20ce5e5ca04fdea2bd</t>
  </si>
  <si>
    <t>5c3e1fe8fee3744bfa68f3534eea04b0</t>
  </si>
  <si>
    <t>06210ee5ff097a8418b5a2a0efb81ace</t>
  </si>
  <si>
    <t>97884afaf853d47348ed5810e8b0a9e2</t>
  </si>
  <si>
    <t>3663103078837015e68bc59de6156555</t>
  </si>
  <si>
    <t>745bc2efa5c5f2a0f81daf5349b9b23f</t>
  </si>
  <si>
    <t>d9ea4e54ceac2207e9d421ff464c0903</t>
  </si>
  <si>
    <t>3fdf34c7d28c17286779952faa691b51</t>
  </si>
  <si>
    <t>3bacb89623066017fbb0e23334044263</t>
  </si>
  <si>
    <t>bb402b02234da8aabb6281a1f7dc7f91</t>
  </si>
  <si>
    <t>571aec5802b9b855db0f9e020cd5ab28</t>
  </si>
  <si>
    <t>e4aaefd78ba66d0fecdeccf8e911a2fa</t>
  </si>
  <si>
    <t>4dc34baf8eeeb02782a14262b8b01c91</t>
  </si>
  <si>
    <t>0d92d3fcedef93b16258879c8eed07e0</t>
  </si>
  <si>
    <t>3c4f1219400181b1a0b86e708f6d4aba</t>
  </si>
  <si>
    <t>348b60e5117bab46c6d70fe5f3b16cf6</t>
  </si>
  <si>
    <t>a4a4e4d48e03efef0292e4c7c0e5ea2a</t>
  </si>
  <si>
    <t>62ee2613231ece12fe9219a884d787c1</t>
  </si>
  <si>
    <t>21bd33cdc0b4875851576e4c59b738bb</t>
  </si>
  <si>
    <t>b5d7e394f77ddcd388d249bfb6306a4e</t>
  </si>
  <si>
    <t>673fa86ae9f83b00fa54f7ab80282a00</t>
  </si>
  <si>
    <t>9b6e6c95c03a25a10bb47dd510cd8405</t>
  </si>
  <si>
    <t>60d224466f60a5d9bb68435a60a78b5a</t>
  </si>
  <si>
    <t>8108a9e4ec92c08f32f824e4530c3ba1</t>
  </si>
  <si>
    <t>789a221c3468a1f940f1e42cfb2bc3d3</t>
  </si>
  <si>
    <t>0470fa53145c7e4000a09a4da4846772</t>
  </si>
  <si>
    <t>fa67f32396b1dd6175aea216046f30de</t>
  </si>
  <si>
    <t>0a849a10a14da46d1987ca66df31e507</t>
  </si>
  <si>
    <t>fc51a772cda653efcf0b60e051ec0228</t>
  </si>
  <si>
    <t>02ef4b7092cb4eeac6f438dd8079e5dc</t>
  </si>
  <si>
    <t>da409369f7456a8444d249a1a0579364</t>
  </si>
  <si>
    <t>304b8c6ae250b0918ec156b28c8d5215</t>
  </si>
  <si>
    <t>6a43a979c63676d82d2cbbb88ec1fc45</t>
  </si>
  <si>
    <t>2ac323fe70f1e56ed5962c0fffe26458</t>
  </si>
  <si>
    <t>4a45da0b810de875d0f60752ffd1ccff</t>
  </si>
  <si>
    <t>fd47785ae578de2dbfa7a5d62b1a2c5e</t>
  </si>
  <si>
    <t>3d064dfa00ba01c20a05faf17425fdfe</t>
  </si>
  <si>
    <t>71ec494eea716b54275b5515179b3a37</t>
  </si>
  <si>
    <t>41228f161fd7d2932a6512b4f0e7a4bc</t>
  </si>
  <si>
    <t>f113ce97849e2c926b0ea8bbeac421d4</t>
  </si>
  <si>
    <t>026ec1d8632f43532844ddd8d6bb8104</t>
  </si>
  <si>
    <t>74e6351fe32cf939320d0a782cb8d37f</t>
  </si>
  <si>
    <t>fe7cd226230743740b96ae3fd7b2fcab</t>
  </si>
  <si>
    <t>353cc5be4ab463b6bed7a0090783ec63</t>
  </si>
  <si>
    <t>40d03ba3647c7ff12a5f920fa89720de</t>
  </si>
  <si>
    <t>156515e90516e4bc8eb46a277800596a</t>
  </si>
  <si>
    <t>c17dbe033eca08adb4d0a5dc8e80a0df</t>
  </si>
  <si>
    <t>9b2615ac5fb5f7949182c8755e65e73a</t>
  </si>
  <si>
    <t>922e6604cb150e49475301c51fbdd57a</t>
  </si>
  <si>
    <t>c7e2343a1c15ab2a5c035e3ff1a73c61</t>
  </si>
  <si>
    <t>09edc374e572cecdb60eaa6baa8f8e86</t>
  </si>
  <si>
    <t>423ffa50a3dd19e5cf9cb96f68c19f58</t>
  </si>
  <si>
    <t>e7699a96cd7d90c22d3d16d1100ed0ff</t>
  </si>
  <si>
    <t>bd4cf4d177fa1d85129785a15eb149b8</t>
  </si>
  <si>
    <t>2d6e30e85a8a5e6958b4f15244b964d6</t>
  </si>
  <si>
    <t>7b7ce5b455704c90143e1194d9356077</t>
  </si>
  <si>
    <t>729a943af4c3442a5cb42a8562632846</t>
  </si>
  <si>
    <t>32baca0d620d608139ff88272759c271</t>
  </si>
  <si>
    <t>8479e4beb0c3e2fc2d65db0aa0e9ca43</t>
  </si>
  <si>
    <t>8c62b7c4b62bdfd990c096e6126cf9d9</t>
  </si>
  <si>
    <t>12a11b1c2cf3d829d745a2c1439b9ce2</t>
  </si>
  <si>
    <t>dbb51d598126592209208bc4c7700cb2</t>
  </si>
  <si>
    <t>1ecd299989886e2296d7b6e07c91577e</t>
  </si>
  <si>
    <t>5700148af0cbb2e3f275ad0a0825c5f2</t>
  </si>
  <si>
    <t>e3d2aa18af427372ce86f4cbd7fc5c6d</t>
  </si>
  <si>
    <t>37fbf889abb3a795596fc5492f5d1d28</t>
  </si>
  <si>
    <t>d6f4a41ef747b16a16581914bb35bd1f</t>
  </si>
  <si>
    <t>1da766ace3496ee66e4626f473307f21</t>
  </si>
  <si>
    <t>3ca09221d8cd2360a8645cac2520a7d3</t>
  </si>
  <si>
    <t>5744360dbdde346356e7e593f64b3119</t>
  </si>
  <si>
    <t>b596c38ca547300983f3882b0adcb80f</t>
  </si>
  <si>
    <t>bba8157774128b70139ea2c1aa79ce0c</t>
  </si>
  <si>
    <t>24f1a3745b0f13755b0ed1466029bdbe</t>
  </si>
  <si>
    <t>bf5a3321cdaac6830266784c11972b97</t>
  </si>
  <si>
    <t>c972890e22fd79152b1e9c1e83c959db</t>
  </si>
  <si>
    <t>9facc4a62d42321f934c0ab61c5c7e34</t>
  </si>
  <si>
    <t>886ff150b97b3e7a24c8427e79ed3bfa</t>
  </si>
  <si>
    <t>2c75fcebf6ebf6340adf8d8ffca577bc</t>
  </si>
  <si>
    <t>d291321ad931fd68ccb334bf81249b50</t>
  </si>
  <si>
    <t>aa171d33bae53681d3d8960d6688db86</t>
  </si>
  <si>
    <t>bc7896b100f7314c9843a8aaef9982ab</t>
  </si>
  <si>
    <t>183ab04338967d5c2105d23487846fe1</t>
  </si>
  <si>
    <t>fb73fbd9b9c0b4858310f26aee3e7d58</t>
  </si>
  <si>
    <t>1ed9c9015239ccd00fc1f7b815cea495</t>
  </si>
  <si>
    <t>b728c9b3d675e69f973b8a58ac5e12a9</t>
  </si>
  <si>
    <t>7dc2c1823649c5a0fe1fcb7445572fbf</t>
  </si>
  <si>
    <t>bb57a33728ab30fdd76a3fd96d9a2a4c</t>
  </si>
  <si>
    <t>8ef7d228060e7f6066f635028856dca0</t>
  </si>
  <si>
    <t>d2f045ccdc28136758e3b4002bee19eb</t>
  </si>
  <si>
    <t>90997738291747d4a41bb569999ae9b1</t>
  </si>
  <si>
    <t>f1a1180dcc5371e6b3acb2b3be225caf</t>
  </si>
  <si>
    <t>56f8697b7a86d53edb6093a4aabe92ef</t>
  </si>
  <si>
    <t>92b8e550388d9b6a64a609df67828aa1</t>
  </si>
  <si>
    <t>cecc2c112f140cae94e148b01385ea79</t>
  </si>
  <si>
    <t>a607a47603a04c7bffe84ea11b416448</t>
  </si>
  <si>
    <t>9f01baca46007b511eb4cca365ea28ea</t>
  </si>
  <si>
    <t>e8618bb122df2918103565c7b3d375dc</t>
  </si>
  <si>
    <t>3d5eb6ec064075750021bcd763f23552</t>
  </si>
  <si>
    <t>369e4ad7d8561062a014a640b1f969a7</t>
  </si>
  <si>
    <t>33f4234f3185b940cf7dce40230075b3</t>
  </si>
  <si>
    <t>7e51bba4f83290d1362aab57d808b62b</t>
  </si>
  <si>
    <t>dd0f7515a023c4a207c5e57de4a3282e</t>
  </si>
  <si>
    <t>86d74e969d37366535397225b7fa24f3</t>
  </si>
  <si>
    <t>5fec58a6a730b8f5ad524736f8b78d86</t>
  </si>
  <si>
    <t>bb4bffcc948bb9628804ee883b230349</t>
  </si>
  <si>
    <t>fc1b292d19abba76292a836fa9e1b324</t>
  </si>
  <si>
    <t>73eab9a91c0c3003228f86927dbcff84</t>
  </si>
  <si>
    <t>e8529f76c4136a4c40242ab3e0523b46</t>
  </si>
  <si>
    <t>ff308c578d98ba2cd5832e9b2bcfeaa2</t>
  </si>
  <si>
    <t>5dbdb698e94305681d4cede45d1459a2</t>
  </si>
  <si>
    <t>5a90a886ffc79be4e0e49c39de312e79</t>
  </si>
  <si>
    <t>5d26eede7bb784485d51bd97ddcdbdcf</t>
  </si>
  <si>
    <t>4d42f7a2d9818a7d3582c3bde41e7471</t>
  </si>
  <si>
    <t>e8ce57b886374e73d5d6b203922da7be</t>
  </si>
  <si>
    <t>17371cf78015a2165220efeaad1b2241</t>
  </si>
  <si>
    <t>c8e1e5c76a1271d66559c0d8f80832af</t>
  </si>
  <si>
    <t>c152a5cdefc1dde8c7d9be8c0fc698c7</t>
  </si>
  <si>
    <t>464557b938e36d662ec15b55329f9440</t>
  </si>
  <si>
    <t>3f65509be56434bc583eacf1c5baedb2</t>
  </si>
  <si>
    <t>dbf58607f7325687e93b4345e848642f</t>
  </si>
  <si>
    <t>be417f897cec989bc35bb3c98288f326</t>
  </si>
  <si>
    <t>9d82efee7ee2426ef1e81e20c66baf08</t>
  </si>
  <si>
    <t>46d3f0e647be54d8da433f5135287a54</t>
  </si>
  <si>
    <t>a204143a54e3787bee760feba4eceb6e</t>
  </si>
  <si>
    <t>4021a7732934f6c61e0f36bee165d487</t>
  </si>
  <si>
    <t>818b59516b2b16d1a5c72f6500133872</t>
  </si>
  <si>
    <t>1a46576e6912bc4492a7eedc58d8e6c6</t>
  </si>
  <si>
    <t>208da2c2872799b9f4cd3b23d3b7baf5</t>
  </si>
  <si>
    <t>5c31ba14f7f8347e77007313288f3542</t>
  </si>
  <si>
    <t>063a2a294b13c2af98862890fa571102</t>
  </si>
  <si>
    <t>432727bc8482138df79207b698d74197</t>
  </si>
  <si>
    <t>9689638081dec73071b33ecacfc0d90c</t>
  </si>
  <si>
    <t>9c82384574cbdd95e2726fddf8f8cdab</t>
  </si>
  <si>
    <t>3e31a0dc695f65eba3ce3bf6adb79fd4</t>
  </si>
  <si>
    <t>ef29cde4c83de676bb74d0530fbff095</t>
  </si>
  <si>
    <t>501658d64b7fa9edfbcb5c44c28bfaf6</t>
  </si>
  <si>
    <t>fd06962fac88658c00ca52359d61f6e0</t>
  </si>
  <si>
    <t>650a5c1f3af1849cf720b01ba88af9a4</t>
  </si>
  <si>
    <t>5438629482bd44b96fc10db081b05cec</t>
  </si>
  <si>
    <t>77dfc36054a7ac8c6bfc66177d9b1d58</t>
  </si>
  <si>
    <t>7ef6116c46a75ad47be69dc915ee7fa2</t>
  </si>
  <si>
    <t>2f272a844c6be19e6ce62c4960650753</t>
  </si>
  <si>
    <t>da2396eb4e25ca211b0d80e2eca3083e</t>
  </si>
  <si>
    <t>5020176e91f70bded8b7954faf1fa7b5</t>
  </si>
  <si>
    <t>a30e9dc1a8a61126f0c3cf3e4880a228</t>
  </si>
  <si>
    <t>5492b15d3d713fc926d0af9f34672eeb</t>
  </si>
  <si>
    <t>343fb5f0432891a6eecc71d40f5ebdf7</t>
  </si>
  <si>
    <t>e6e5121a399c99b6b3426c71510b2808</t>
  </si>
  <si>
    <t>e5a42dfc6098d510abba0265f9313d21</t>
  </si>
  <si>
    <t>cb20a7ee7af543cb8acdffc394352d2e</t>
  </si>
  <si>
    <t>ee076efb19e182d4def7482a67e901c1</t>
  </si>
  <si>
    <t>9c9a7aefeecc82e3c0d6cf8e150f7ff0</t>
  </si>
  <si>
    <t>2ecc0fd20071c201a1753cc192b01630</t>
  </si>
  <si>
    <t>7fadee46297140ab62d3ff4299ee79d8</t>
  </si>
  <si>
    <t>95c6171a8bfe395e487e651cc6116a6f</t>
  </si>
  <si>
    <t>b7d58ac9c2117a048854b9aff2db2902</t>
  </si>
  <si>
    <t>dc0a082ec95928c0c8bb08133e97e602</t>
  </si>
  <si>
    <t>a537063e8968ce750a4eb0d98a777feb</t>
  </si>
  <si>
    <t>a10c10f61ed59db9d8cc39a1afc39d92</t>
  </si>
  <si>
    <t>83883b95c81c262cd58fcf75aa267c75</t>
  </si>
  <si>
    <t>cfef0da00680d00db44302e6a1a4e49e</t>
  </si>
  <si>
    <t>7c5a6325ab0c368731966bb0be20607b</t>
  </si>
  <si>
    <t>93e9fa28d9199a67a3782bb7ffe36f3b</t>
  </si>
  <si>
    <t>825029deb3cc92d3ff6c634cb7def8bb</t>
  </si>
  <si>
    <t>62dbd9e870d3a3831587d2bc415d3c21</t>
  </si>
  <si>
    <t>1c2ec4438e08bfdbc7350d430daf68a2</t>
  </si>
  <si>
    <t>d0ef77941f48a233cd247eec9d62ac13</t>
  </si>
  <si>
    <t>9c094b146fa6661526f04e4e7a66f6a6</t>
  </si>
  <si>
    <t>93b3c4aac9f80840f8d1419c439adbc3</t>
  </si>
  <si>
    <t>9ec9fce6ac0146dd960c281cd4909517</t>
  </si>
  <si>
    <t>d67545ebce014db98189bddd05c78d57</t>
  </si>
  <si>
    <t>21c0abf28ae248cf3916300eb7a2c8ca</t>
  </si>
  <si>
    <t>b6aff9920af3490713833041d09dd35b</t>
  </si>
  <si>
    <t>12f13dfe7ff700cac5c272230be0621f</t>
  </si>
  <si>
    <t>238ebe7e626f7240b6dfa29560e3395c</t>
  </si>
  <si>
    <t>3e9790899078be79872ff52c2d75ec8b</t>
  </si>
  <si>
    <t>bc348ecf790fc734da2bd3ae5510499f</t>
  </si>
  <si>
    <t>30ebbe8ed62730496ca3b2a48c8207a0</t>
  </si>
  <si>
    <t>fb53a9fd96cbdf4ad1b49e9f061eb215</t>
  </si>
  <si>
    <t>aba0461b20fcb3d817d84bce309a191a</t>
  </si>
  <si>
    <t>2649bb48f0b3457a5ec14c27fdb78f9b</t>
  </si>
  <si>
    <t>21b3bca1fe13a59662d22bca4aafb682</t>
  </si>
  <si>
    <t>c88d547f87092323fa5cfeeecd37daf8</t>
  </si>
  <si>
    <t>63bc0edbea46c808a0f52799457ab1b3</t>
  </si>
  <si>
    <t>21cfb65d241d133d3a3b7b63f258c490</t>
  </si>
  <si>
    <t>2f7339b0fac0e7280bee6bfade6a76d6</t>
  </si>
  <si>
    <t>60cda63a193c4cc9b29e32a5744052eb</t>
  </si>
  <si>
    <t>9aca36aecba910509bb505396143e112</t>
  </si>
  <si>
    <t>15ff7315dbc232ef541f4ffbfcfc4248</t>
  </si>
  <si>
    <t>bb183be247a46ec0955ef65c525bcc9f</t>
  </si>
  <si>
    <t>b6100a7f37884828c4c4bb6cde0f3435</t>
  </si>
  <si>
    <t>92c7bd136be527da8bf712b4e6f88116</t>
  </si>
  <si>
    <t>083723e22f075d5d85830b6d96e1e2ca</t>
  </si>
  <si>
    <t>6f622b26efe3791c84a7fd377f6234f1</t>
  </si>
  <si>
    <t>19e62a3f32de5aac7cacb1c9e6e3794c</t>
  </si>
  <si>
    <t>1f65347afbd5f748e4bcd838ceabb02a</t>
  </si>
  <si>
    <t>6fac9dca13419e2e5ae14c96823cf300</t>
  </si>
  <si>
    <t>23e1cae7299ba8a962ebba01ee7ca26d</t>
  </si>
  <si>
    <t>815e30fee3541dab37bf076ac24ce98a</t>
  </si>
  <si>
    <t>e898121c72f445e65fd3e824b0b8b7f3</t>
  </si>
  <si>
    <t>0dffd63732584fbe886e26aa6522e42d</t>
  </si>
  <si>
    <t>e741648f79f6cf1a8411450f667af5da</t>
  </si>
  <si>
    <t>c33e5324ce7cc3c399bd548bff0394eb</t>
  </si>
  <si>
    <t>5a0632a030f8faf14073121cd8a7bc6a</t>
  </si>
  <si>
    <t>8047ddadd16f4582b3a9f9fc4348497c</t>
  </si>
  <si>
    <t>5881648162d8d75be0533257e01e63c3</t>
  </si>
  <si>
    <t>43129b8994aa8121caa3f9489f91f5b9</t>
  </si>
  <si>
    <t>9720933b334ac76dae647dc1b5a2530f</t>
  </si>
  <si>
    <t>106a5e67de9d4c98c38057bad268da23</t>
  </si>
  <si>
    <t>46e220482619528dc5f04f8c07e2855f</t>
  </si>
  <si>
    <t>9191c3240dae3b8b5b03e2cafcefb3f2</t>
  </si>
  <si>
    <t>68d5dc0412f249d027c9da722d45b49b</t>
  </si>
  <si>
    <t>9bc66e9f1c2bc20dd077655849e6486e</t>
  </si>
  <si>
    <t>458c3cac8159979e216f74600be8fbb1</t>
  </si>
  <si>
    <t>74fc3f16c8005f233df9b45525b65b42</t>
  </si>
  <si>
    <t>b3efdd57a74bc9767bdb3172dc916bee</t>
  </si>
  <si>
    <t>126c3d3854d1352769cf0426caa65f69</t>
  </si>
  <si>
    <t>acccc13b51edae36db508c64c62a9c85</t>
  </si>
  <si>
    <t>673a00ef03da4c5e88da212aea1eded8</t>
  </si>
  <si>
    <t>d60b51cf312e6f9e7889d03f014142c0</t>
  </si>
  <si>
    <t>6acf01016d85794078aec0f487c3a108</t>
  </si>
  <si>
    <t>e1a6a04a67103a5e21f6c1408c6bc1c8</t>
  </si>
  <si>
    <t>46617b3440f6443b5d8694fbe02ef97e</t>
  </si>
  <si>
    <t>3f6545b8eae0a1753b34d44edf717519</t>
  </si>
  <si>
    <t>a4d538b58aa44bd2ec05ec602e653ee8</t>
  </si>
  <si>
    <t>e2254eed3819b6b3921503ec9961ef60</t>
  </si>
  <si>
    <t>9ab926c51b1b7d11bdd9f9f79ddd0f90</t>
  </si>
  <si>
    <t>43c52bec6b3040633612dc7580d565e8</t>
  </si>
  <si>
    <t>57c809cc0096472ce634322ad05726d1</t>
  </si>
  <si>
    <t>a4e389f644524fb8072e88ce71408789</t>
  </si>
  <si>
    <t>6d6bf7a3afa3bcbaeb943c424c735abb</t>
  </si>
  <si>
    <t>b4d65147625ea5ec8d0b4731f2a13f1c</t>
  </si>
  <si>
    <t>3d89e6e5d4c4e286bdd7b9c774e54086</t>
  </si>
  <si>
    <t>e6819b04894056538d5276e5f7741d13</t>
  </si>
  <si>
    <t>6cf1e9cec80b9970e98a5f5834b48ff5</t>
  </si>
  <si>
    <t>4581d81377fecb3c419daebe4a38a18c</t>
  </si>
  <si>
    <t>e837b0f0d9254c51fa4c1cfc6fd8ac65</t>
  </si>
  <si>
    <t>edd759061e6b6e0452855d14658e7d74</t>
  </si>
  <si>
    <t>a841526906c21b9ba3f357f6a4f2f87d</t>
  </si>
  <si>
    <t>7e3e85430e3211a97f3e7d292372898c</t>
  </si>
  <si>
    <t>97de2ec80cf07782b52b859e6fd5e579</t>
  </si>
  <si>
    <t>0036853bc2e017950664aba55c13d6d0</t>
  </si>
  <si>
    <t>8eb92cf653b9e417b0042fdf850bc776</t>
  </si>
  <si>
    <t>f27c628bc9be052797c8a8883a9b7ae4</t>
  </si>
  <si>
    <t>f24617038de9c4c7b263909867a3e09b</t>
  </si>
  <si>
    <t>c5b7be011f38fd3b757c1e179eef44cc</t>
  </si>
  <si>
    <t>7bac70ba0489543367a025dc8d0074ad</t>
  </si>
  <si>
    <t>102c51c1e5826d33403b910d78c51968</t>
  </si>
  <si>
    <t>0a067fe862b898b21485e934e5eca8ec</t>
  </si>
  <si>
    <t>d0186e726d217fe549e0c56419011465</t>
  </si>
  <si>
    <t>27db358995ccfd555dd85a885bc29360</t>
  </si>
  <si>
    <t>07a818cac7a5e8de7fc0c68d1f12d330</t>
  </si>
  <si>
    <t>cfeb91687af1c01f306271d6ce479fad</t>
  </si>
  <si>
    <t>cb1aa48894eff9ac3d667d2ddc0b2531</t>
  </si>
  <si>
    <t>c806c84230e2886b0b8fd7b0b9625865</t>
  </si>
  <si>
    <t>423f4a7e9f5ec9432f03ab87bb18d61a</t>
  </si>
  <si>
    <t>607086e70e489692a1f16a6a0cd412f6</t>
  </si>
  <si>
    <t>efbd87f446064d8a56576cd33b249b97</t>
  </si>
  <si>
    <t>b4a355450c7109d3a94cc810b4dc193c</t>
  </si>
  <si>
    <t>4c5cac01307499bc5cdb849917838671</t>
  </si>
  <si>
    <t>4a20576904c4cf5697d11fd158cd1433</t>
  </si>
  <si>
    <t>6bc4511b4907189aaeb805f7426b16e0</t>
  </si>
  <si>
    <t>ddf5cb421d1f472490653a12b4fc0073</t>
  </si>
  <si>
    <t>f778e94a1fea2302118b87a05c11ed2e</t>
  </si>
  <si>
    <t>a2ceb751b76e00133beb2aba947c9993</t>
  </si>
  <si>
    <t>bec95dd975b2a990109f10b9e1888b68</t>
  </si>
  <si>
    <t>a38c95b4a8ac7d90adc59469084e98ac</t>
  </si>
  <si>
    <t>f168d9d7a57a07bd65141293f072b961</t>
  </si>
  <si>
    <t>9695d4230b87badf22b5bde37284cdca</t>
  </si>
  <si>
    <t>3f49df6040b4240efda8c33927a3de85</t>
  </si>
  <si>
    <t>5727e56f813fb4c2ff89156d29bf43fc</t>
  </si>
  <si>
    <t>71a829b8c601da1a3ef43f3a8b6d24c4</t>
  </si>
  <si>
    <t>5552fd264b30257db3b4d943cf433341</t>
  </si>
  <si>
    <t>79b8168db2c3218021fb617fda1a30ab</t>
  </si>
  <si>
    <t>e9a45c30c48ec9d0e805495950bbb250</t>
  </si>
  <si>
    <t>f63ebf1ae52571081f1e127e7197c458</t>
  </si>
  <si>
    <t>0e0cc66914e04cd7ca7f082fa89f8780</t>
  </si>
  <si>
    <t>aefc0f0fec15c99dfd9a901894d9a027</t>
  </si>
  <si>
    <t>57017aa8c516e7e26a69b6b702cbb7bb</t>
  </si>
  <si>
    <t>75a39fe0b824b400832f587e2541f1c6</t>
  </si>
  <si>
    <t>f328c8e71b9e1eeaf81c0f9a98c6c658</t>
  </si>
  <si>
    <t>f6e8c25fa515dee67f27d0a71e6aacba</t>
  </si>
  <si>
    <t>66643f8bf28d171c42cad9adb5c38626</t>
  </si>
  <si>
    <t>10704491d12afc29eede2a8dc8cbb76d</t>
  </si>
  <si>
    <t>53375b4dd896786f3db0d806ea56ffcc</t>
  </si>
  <si>
    <t>267974f93793223f768e1f5c6c39c2f2</t>
  </si>
  <si>
    <t>4f798f058a8e3e38f4e9f4830b002ebc</t>
  </si>
  <si>
    <t>37f92501e88d324d9cb76f19866eb840</t>
  </si>
  <si>
    <t>1a3f04133f687be7c7c7b57f73509ad5</t>
  </si>
  <si>
    <t>0d45fa23eeeda57f725b773fc5acbb9a</t>
  </si>
  <si>
    <t>d0b7c7a8ddea0ec99eeb1485b7a57add</t>
  </si>
  <si>
    <t>716bb03a8561e7e454d47451b6fb5b86</t>
  </si>
  <si>
    <t>46f081f9e83fc204b642c9a5dfda08db</t>
  </si>
  <si>
    <t>32b0fddf28da2f4b0440750fa6e5ff01</t>
  </si>
  <si>
    <t>c987128308bbf9187d26564c1d37a1f3</t>
  </si>
  <si>
    <t>b115497c37ce8710069e8c48bede0c66</t>
  </si>
  <si>
    <t>7fc3646a0bddf072a48d13587b1f2963</t>
  </si>
  <si>
    <t>f052c2792afa81eb2195edd19cd0b5bd</t>
  </si>
  <si>
    <t>b1be885d8e7f4bb7f22b023165f17265</t>
  </si>
  <si>
    <t>2200d9215120b8c51ae3adac12b17057</t>
  </si>
  <si>
    <t>8d023898b1adb3e85c3e95e2890181a5</t>
  </si>
  <si>
    <t>3a7c8fcdba6866a0fa76d7c675180c74</t>
  </si>
  <si>
    <t>c08511e42c0ce68544ef2a3337d82c9a</t>
  </si>
  <si>
    <t>f8d9090ea573acf3a54ef8fce2ca502e</t>
  </si>
  <si>
    <t>99372553a6fbf9769e6bfc4c5a33fbe0</t>
  </si>
  <si>
    <t>86a98013612b1227894d34d52e963c33</t>
  </si>
  <si>
    <t>1d121108f2ee3d825991547f75e88ece</t>
  </si>
  <si>
    <t>cdfdc2fcd61d4b7aab028d9d3cf807c6</t>
  </si>
  <si>
    <t>6a8bf005f7ce8145697142f7be230777</t>
  </si>
  <si>
    <t>6c383eb41da223030725c8bdeabdf14e</t>
  </si>
  <si>
    <t>10f4fd03a1c1868727c00a5ab209b9f7</t>
  </si>
  <si>
    <t>1a47e4b93a5f2429e3dbff1ffe23ede7</t>
  </si>
  <si>
    <t>5f885b8d000001daca003b377b0964a4</t>
  </si>
  <si>
    <t>7fc82751865674fc04830fa86ff6e1ee</t>
  </si>
  <si>
    <t>cb8d161c8cc5878aab6e058f1c866c64</t>
  </si>
  <si>
    <t>08fe70c2f4a0af2307cf032668a34718</t>
  </si>
  <si>
    <t>5a1fb90f30647daadeada49f9eaa6254</t>
  </si>
  <si>
    <t>974a46fbce98374b35f7d19c20bbe653</t>
  </si>
  <si>
    <t>a12822c4230b04dbf7feea81b4c8f502</t>
  </si>
  <si>
    <t>2ffc70ab111c7afc4a854d9d9229c4d1</t>
  </si>
  <si>
    <t>6a4b3d8c739e48fedeb5cc756659d6ea</t>
  </si>
  <si>
    <t>64765d2890539eb6b70f538409cf371c</t>
  </si>
  <si>
    <t>e86c3b6979fa1942497ee2df248e3711</t>
  </si>
  <si>
    <t>ecd099418545c77761546011cf9f1c5c</t>
  </si>
  <si>
    <t>3cc6197019d6dd0ef23af82f12a25714</t>
  </si>
  <si>
    <t>fbfb302229c7b2e68ddc3b35f71577f2</t>
  </si>
  <si>
    <t>601a7c7242b73c9ff26d82b910b2160f</t>
  </si>
  <si>
    <t>e27c9b883a211dff6f7d0a99b4b95de0</t>
  </si>
  <si>
    <t>d6b35831ed19d4e00d85f2cfe8e0a10b</t>
  </si>
  <si>
    <t>967ca919f39d92cac677f584d6c6dabd</t>
  </si>
  <si>
    <t>3c17e6355b6f58657f0c2815a1fab507</t>
  </si>
  <si>
    <t>7b3dff3f60f2556b3a7214624bb2a9d1</t>
  </si>
  <si>
    <t>8893d883c5b345d6198a7efcc400fae2</t>
  </si>
  <si>
    <t>3b2f20f00d3720cbfc687d37c561fb3c</t>
  </si>
  <si>
    <t>55088ddfa702e6ff9280609171f75ba1</t>
  </si>
  <si>
    <t>949cb0c149dc8b407af3662f62c47420</t>
  </si>
  <si>
    <t>ec124f30f699fea2a3112282bb1a96ac</t>
  </si>
  <si>
    <t>02fc86c1602abd74142b33840a7c8c5d</t>
  </si>
  <si>
    <t>86636eca9cc24695e06b642676572445</t>
  </si>
  <si>
    <t>f411bd2661ca9a9b95a8a5ee9957ea29</t>
  </si>
  <si>
    <t>78dad64f9558acce9d3bf2bb73f08967</t>
  </si>
  <si>
    <t>3fd590c8d64402b2e515d023166c94d0</t>
  </si>
  <si>
    <t>dd80d34769d3cf9be500c972976afa31</t>
  </si>
  <si>
    <t>ac65d1e53cc5249536e00a28d88dd421</t>
  </si>
  <si>
    <t>8b89c6bd614f1e417ef99591f8f2a98b</t>
  </si>
  <si>
    <t>835eb41c95a5a07f2b33d03187d19740</t>
  </si>
  <si>
    <t>818647f1d75b850d1ae0c3b2f513291e</t>
  </si>
  <si>
    <t>aa8ea7a9a01d900088f67f0d9226fde9</t>
  </si>
  <si>
    <t>7922fcccf87d7ba629d9cebc930cb511</t>
  </si>
  <si>
    <t>977f242d926dd5f4095b49eb09958e07</t>
  </si>
  <si>
    <t>65d09a7a2b6539010170c4981b3e263f</t>
  </si>
  <si>
    <t>2f39d4accc3e3e3d500bb2491d2278c1</t>
  </si>
  <si>
    <t>cf23633fbca1ad8ffceadd503177c331</t>
  </si>
  <si>
    <t>d9bb0296659aa970b78576f5c51b122b</t>
  </si>
  <si>
    <t>59196a657efc1b8027821d4c70a19b7f</t>
  </si>
  <si>
    <t>ca8550af3d81f22714003f37f08f21d2</t>
  </si>
  <si>
    <t>31cf17f0249def98b60e4f73a49c42e0</t>
  </si>
  <si>
    <t>a4c246c464e5eab659009ada7f706893</t>
  </si>
  <si>
    <t>5cad75be6901a41d99d9475ee0c18497</t>
  </si>
  <si>
    <t>51b4688a880f965db6659e9e9ea37fc4</t>
  </si>
  <si>
    <t>d2e74610431aaa97bbc1e62f26b258fe</t>
  </si>
  <si>
    <t>c9ec65840ba33867cd22b120ed4c7363</t>
  </si>
  <si>
    <t>920d0eade4dc494bacd29d1e87cd1c04</t>
  </si>
  <si>
    <t>087b64496039fa181db5b3e7f767d1a7</t>
  </si>
  <si>
    <t>3f707e6ac44ef4d439124be55a5b8df0</t>
  </si>
  <si>
    <t>136b1c99b36f3b5e2fc3e0d4099cd37a</t>
  </si>
  <si>
    <t>4dfd359e43e7b532cb558ed2ecade93a</t>
  </si>
  <si>
    <t>d7631eb418e2257f34045c77fd8e27c6</t>
  </si>
  <si>
    <t>e4cb0102a4e0c5e42a977e95ce69b38f</t>
  </si>
  <si>
    <t>2b673312a640df4ffbfc3369471190f9</t>
  </si>
  <si>
    <t>52599f9b82254711647f1cb56708441c</t>
  </si>
  <si>
    <t>63842338692b8d0af39ff015ef23f13d</t>
  </si>
  <si>
    <t>cd91dbcb8d6a6b4a753dd22536eb0420</t>
  </si>
  <si>
    <t>102393120f106a4d65c64c9e7f6f4494</t>
  </si>
  <si>
    <t>9fa98abcbe7090706674a7bc2b454c5f</t>
  </si>
  <si>
    <t>c8581ea8c7a0fd6a9241df0017f7766f</t>
  </si>
  <si>
    <t>ec8c71cfce9a1fe4721836d57ed7e1d8</t>
  </si>
  <si>
    <t>ccdd853976fdec5d27de1fe5514a2efe</t>
  </si>
  <si>
    <t>bb827647f7fab7de86376070bb16be47</t>
  </si>
  <si>
    <t>963b91607a9a52a99e06642d5953ce7f</t>
  </si>
  <si>
    <t>dc2425cc85dc0a4d2ae305c6fcf31baa</t>
  </si>
  <si>
    <t>fd5eb4db4052125f4777577b9736b949</t>
  </si>
  <si>
    <t>f6fc027b04a59a1fec9661ca763c18fe</t>
  </si>
  <si>
    <t>8195344a28ae43b6ea5debb023f3c4b6</t>
  </si>
  <si>
    <t>6743ca1d28017f142331dca9c4982eb3</t>
  </si>
  <si>
    <t>83f1fb86836e3665c1baaf70756d440e</t>
  </si>
  <si>
    <t>2febeda202fba7e9d2988000fbe074bf</t>
  </si>
  <si>
    <t>e2c4cc0e460aead9f3da4193f9ea0fdc</t>
  </si>
  <si>
    <t>5bded2e1162a9028141441b239b89573</t>
  </si>
  <si>
    <t>64ae7f25ed7f68f01e6794554863b1a2</t>
  </si>
  <si>
    <t>81f5f644fda11301df1fd04ef67f40b4</t>
  </si>
  <si>
    <t>fbfa454057b5f129b576e5a3fea394fc</t>
  </si>
  <si>
    <t>971c1b38ab16ef0fac73d47c9308953f</t>
  </si>
  <si>
    <t>32ac813aa7d1669c366180336cb4494b</t>
  </si>
  <si>
    <t>18cf3105f216f9c5d47a1f7c2d1b766e</t>
  </si>
  <si>
    <t>25e96cd59298fc2e51665748403344d9</t>
  </si>
  <si>
    <t>4c64c5fb7b7aa39a5a38f80a18f75cbe</t>
  </si>
  <si>
    <t>e6eb12ea221d012507eb5d04636dabec</t>
  </si>
  <si>
    <t>2b981845dcfd45b4a82e210edd8f680f</t>
  </si>
  <si>
    <t>3b9300a4f279ee9e58e71372371ce203</t>
  </si>
  <si>
    <t>be175f7853e422011e032ee4ecab6bbf</t>
  </si>
  <si>
    <t>96c93372e4928ac030e716c45c9ca938</t>
  </si>
  <si>
    <t>63cff2afd32ad3b345633cb21fcb82cf</t>
  </si>
  <si>
    <t>a434886ecaea7660987d77a68961317d</t>
  </si>
  <si>
    <t>02fc25885e69fbd1bc8197d20781d127</t>
  </si>
  <si>
    <t>cdc3b19007d6e38583ce62185be666ef</t>
  </si>
  <si>
    <t>01defbaf6b0ee94f4811f1b0d264dc5f</t>
  </si>
  <si>
    <t>526bc8a41d16fac99a0561e226ef3ccc</t>
  </si>
  <si>
    <t>f9606556c4f0e0c37b98d0ef63d36b8c</t>
  </si>
  <si>
    <t>95a839b93194e00ba74dae4cac16de63</t>
  </si>
  <si>
    <t>6bc47f47d815b9ad048b118e871e2c28</t>
  </si>
  <si>
    <t>85e53001ee00a6730a27e1f82a59c544</t>
  </si>
  <si>
    <t>5e162a1fc434d8f87a50e9ca1803b01f</t>
  </si>
  <si>
    <t>2624e9226184b423516deb2532f9e3c2</t>
  </si>
  <si>
    <t>4782ee72d638bf4b508ccce0962fcd00</t>
  </si>
  <si>
    <t>314f5b1c2f76eed60ecc981ff68a7dec</t>
  </si>
  <si>
    <t>e596255ce5be809dcc9685d12c81b389</t>
  </si>
  <si>
    <t>a619367afd90593b47e4004abdc892a5</t>
  </si>
  <si>
    <t>d79b7fad962c92b44e03fd05e4bd88f1</t>
  </si>
  <si>
    <t>7d30106a8944e91e09321d71d247721e</t>
  </si>
  <si>
    <t>e7c6a8e5efdf8ad65b5ea0c98fd2ef10</t>
  </si>
  <si>
    <t>a7931eeb18123384137a414c4c2abda3</t>
  </si>
  <si>
    <t>51a63fc0a4c829fa6042ab6753460044</t>
  </si>
  <si>
    <t>27dc48ea73b5c765f0c152e4d74b4f83</t>
  </si>
  <si>
    <t>d30669261d89ded0954c8b3f3b570834</t>
  </si>
  <si>
    <t>9b43d026b958a828db48ed183cfbb63e</t>
  </si>
  <si>
    <t>3bf249a8b9d35559128044379e3fc961</t>
  </si>
  <si>
    <t>b57d6b06a1337da24c385c500f0de930</t>
  </si>
  <si>
    <t>f3285e3f6427ac48d8506b2f3ab305ef</t>
  </si>
  <si>
    <t>b71dad87d17c36b239db8555a5f51768</t>
  </si>
  <si>
    <t>316e96d2733208cb0e3b5b9cfaf23bc4</t>
  </si>
  <si>
    <t>1b149070ea9ad6ef6928aa87aa0d9fed</t>
  </si>
  <si>
    <t>60ffeb0a880d2f5bf81361e517b2f551</t>
  </si>
  <si>
    <t>15576bed0bce38ff2040f13bc89024ac</t>
  </si>
  <si>
    <t>71c43f26fce3a953996e0db3ca9cda30</t>
  </si>
  <si>
    <t>8aa700bdab4ca9055ea8516f07fb24f0</t>
  </si>
  <si>
    <t>66adc3548e0dadc66e803c0d7a5c5399</t>
  </si>
  <si>
    <t>a6163c1e921a376c67cb03c067bed7a3</t>
  </si>
  <si>
    <t>4f673f9dc2d2092ccf3b4fccb919cca8</t>
  </si>
  <si>
    <t>2a9dee44d26017b6b7b67ce36260077d</t>
  </si>
  <si>
    <t>2ab8b585907f7edb43d1490d915fd23f</t>
  </si>
  <si>
    <t>15af2057737871e718c0a7e82c56ff14</t>
  </si>
  <si>
    <t>fa56c9503dec758c2167a897c93738b4</t>
  </si>
  <si>
    <t>bd71f0289e027aa5e19488d88f6b11c2</t>
  </si>
  <si>
    <t>9aeeaed40b76f8c86819db019ecacd5d</t>
  </si>
  <si>
    <t>aae0ee4a1cae1c86c1631ebb1cbfe1a2</t>
  </si>
  <si>
    <t>f5e242f0c265391bba7361fd97544195</t>
  </si>
  <si>
    <t>17faf44db8bba3f65359d81e60732198</t>
  </si>
  <si>
    <t>19fd8728c35e2a830a7ef7edbb69f836</t>
  </si>
  <si>
    <t>ea66d0b4506f82b6fb997cc8cdaea04d</t>
  </si>
  <si>
    <t>4d99083336650aaf03cd27f82073a910</t>
  </si>
  <si>
    <t>173b61bae86afbe5f0a09dbbe4bf530c</t>
  </si>
  <si>
    <t>b250f928871a53168f69c5b5a2cc76ef</t>
  </si>
  <si>
    <t>59a150c44af49f16aa5850cd5def1966</t>
  </si>
  <si>
    <t>5c104b7c9739aae922ba93f4b6f53d48</t>
  </si>
  <si>
    <t>a46b65482992aecf01b6665238aebeb9</t>
  </si>
  <si>
    <t>c70d2a0f181f4532895c452535e24a6d</t>
  </si>
  <si>
    <t>b642893d0d9bb359ac36d5d4b4553694</t>
  </si>
  <si>
    <t>ebba86cce2f27d0a7a4681f952c8bb2a</t>
  </si>
  <si>
    <t>fd5f5cc0b3f95698d2925e935ab28e0e</t>
  </si>
  <si>
    <t>54d1517c7b849b8d6868e7798b732386</t>
  </si>
  <si>
    <t>7bcd639b52c810c2734d8409784a97bc</t>
  </si>
  <si>
    <t>7c63d2dec459693db088a7c1c7101f27</t>
  </si>
  <si>
    <t>dcad3b9532cc41594e9ee27de957a9ea</t>
  </si>
  <si>
    <t>c6d044c22d8e639742c7baf3e7f89015</t>
  </si>
  <si>
    <t>563d9b7f032c6e87005ae41e5ceeba31</t>
  </si>
  <si>
    <t>c5625f1034f99950e0a5239c23dc588f</t>
  </si>
  <si>
    <t>f2f9ddf636fb5a7672a7d236ed147b63</t>
  </si>
  <si>
    <t>aa29d3d72572cab94a73a4a8d07f279c</t>
  </si>
  <si>
    <t>099d69ebc9c90e2eb05c99f6a6ecb128</t>
  </si>
  <si>
    <t>566927e7ee73cb29d458a75f669b8fa3</t>
  </si>
  <si>
    <t>bfaf3de3e4ba5fc7e4367b38cedf8a21</t>
  </si>
  <si>
    <t>4a6b81afffa4e9af727f49a12a68b21f</t>
  </si>
  <si>
    <t>27b5df2f34e241091ad1d587d81de7a1</t>
  </si>
  <si>
    <t>7868e5b3586553b9421c8ad6b0897ebc</t>
  </si>
  <si>
    <t>9de4514dab73c941fefc6780c40affc2</t>
  </si>
  <si>
    <t>b48a6565ac830baa4f24e70b9131cafa</t>
  </si>
  <si>
    <t>b853ddd905e2d2b72d46cc83a3a73d42</t>
  </si>
  <si>
    <t>2fb1bf5cb751b4bb5381d0e68cb9eac2</t>
  </si>
  <si>
    <t>65ca7f2257d5ff7f398b6379d7a43d74</t>
  </si>
  <si>
    <t>0ff980b4cd9632afbaa4ad70438d2758</t>
  </si>
  <si>
    <t>e82f56c15015c568d47f5af5c27a5476</t>
  </si>
  <si>
    <t>f657b7e6a2260334b3c2186206593cd3</t>
  </si>
  <si>
    <t>bea8b1dde6226dfa992078fc6b3ec0a1</t>
  </si>
  <si>
    <t>22e163f9971adb992c7694cd3806d0ea</t>
  </si>
  <si>
    <t>43c096c5822adc4fee461f40f65a0217</t>
  </si>
  <si>
    <t>f70c2529cdc42fea543ca113a4a0eac3</t>
  </si>
  <si>
    <t>c96cbe5f2e507c947612035eeb52b595</t>
  </si>
  <si>
    <t>e23cd2e4a7540f6e63d2bace45c33d96</t>
  </si>
  <si>
    <t>f25d9ec673dff335f30f6e79598c110c</t>
  </si>
  <si>
    <t>da9e7fbde467d5cb8f06b39cec17d47b</t>
  </si>
  <si>
    <t>97aa93837df9eeb3b810c679db581c5d</t>
  </si>
  <si>
    <t>9d9bf210670ea4012fc38e79a1caa7e0</t>
  </si>
  <si>
    <t>12c6b5d79628254ab063c57ff00f66ef</t>
  </si>
  <si>
    <t>f729e35e506ee7636a2b3c4d99e1b0ba</t>
  </si>
  <si>
    <t>e48078b85822e7dd06877e09aaf9864f</t>
  </si>
  <si>
    <t>eee6421ef29acd7c099a49cca6781576</t>
  </si>
  <si>
    <t>da99a195e0fc183b876e726acc6ecdb4</t>
  </si>
  <si>
    <t>f4c9e41683dec4584de3b35637abd283</t>
  </si>
  <si>
    <t>c36e047c12da670fa88e436c4afdc81c</t>
  </si>
  <si>
    <t>a9f0988ecabe0bf2f2991c27ee99f720</t>
  </si>
  <si>
    <t>8383284a2a16acceb059e9f78ebedc8b</t>
  </si>
  <si>
    <t>ac4f7f237739b160a5ceb3c0e4458f4e</t>
  </si>
  <si>
    <t>29e830f6dc306a9af3dcc1903496bfd2</t>
  </si>
  <si>
    <t>ee8086fe9e23d20ca2f9b499f17c3580</t>
  </si>
  <si>
    <t>db80c4b67b45dcbe338e9654dd503168</t>
  </si>
  <si>
    <t>bd26ac4bf8dc79c357bfc20a63951a40</t>
  </si>
  <si>
    <t>e6bd7ba76103906dd6f32aa693f0baab</t>
  </si>
  <si>
    <t>ca42dcc9c54727437f9d72fdc96754da</t>
  </si>
  <si>
    <t>d7edd6a921ee546f56b725fde65e447b</t>
  </si>
  <si>
    <t>354dd5c45954c6a11adabeaa1683d124</t>
  </si>
  <si>
    <t>e07c9b78dc237ca5ee51c3eea5320f01</t>
  </si>
  <si>
    <t>bce1a77a96682fe05c236fcd1121edcd</t>
  </si>
  <si>
    <t>c1e485d763729a24ca0269d67a243e4e</t>
  </si>
  <si>
    <t>ef699b8765f5d1b0fab5840766c08753</t>
  </si>
  <si>
    <t>10b980ee072bd9c32be9eaacf26579f4</t>
  </si>
  <si>
    <t>aca57afe2dafb530b37ff2bb51d8aef1</t>
  </si>
  <si>
    <t>4916932bded58668bc1d906f59c62208</t>
  </si>
  <si>
    <t>1f8ec8540b2ae63891fd3506d926c270</t>
  </si>
  <si>
    <t>d430c4f7934dafd5edb2df548dea4747</t>
  </si>
  <si>
    <t>e84725bde13e057c7de901b09cac4131</t>
  </si>
  <si>
    <t>43cfd051d908e220810a0ad620d938e3</t>
  </si>
  <si>
    <t>c97981b5741a23f4f7567424d6004b4f</t>
  </si>
  <si>
    <t>0c954dcba76f7a9efe5c77e5178d6145</t>
  </si>
  <si>
    <t>3e67f3a78c2c86e6631017986b6ee691</t>
  </si>
  <si>
    <t>bdd25dad311eb247ff7701523297aa70</t>
  </si>
  <si>
    <t>f09ba8195b781c205834aec40e7b7046</t>
  </si>
  <si>
    <t>42c6920543a24949c105279a6d3d8feb</t>
  </si>
  <si>
    <t>bdc7f2814ce903aafd9ec79e12427e96</t>
  </si>
  <si>
    <t>c7351e22237510a0fa7c1377c1e09ca7</t>
  </si>
  <si>
    <t>bfcea4a1db2401570c8e62250f8beed1</t>
  </si>
  <si>
    <t>fd09a70836249ae62ca2e8ac5c61a929</t>
  </si>
  <si>
    <t>ada3b51bc014ad8953f745bece69e983</t>
  </si>
  <si>
    <t>5003b4ab24e5fa730d19f5de3e80b819</t>
  </si>
  <si>
    <t>ffaa521d485e388659f92f30f4a4f400</t>
  </si>
  <si>
    <t>a8d66373c2a46a2cd433f51b17904aef</t>
  </si>
  <si>
    <t>7c23251d594c00de7096fd1413ab6a03</t>
  </si>
  <si>
    <t>10fd16a8cabd17befb203d346dd08197</t>
  </si>
  <si>
    <t>4836197e03989bcd4a5390a89434e5d9</t>
  </si>
  <si>
    <t>773d48c5ee5f75a4657c255058180ce2</t>
  </si>
  <si>
    <t>98bf1b9fb71adb66b81d8dd5d33a6bd7</t>
  </si>
  <si>
    <t>de9a3412a434f7efa0fc1295a53cf17a</t>
  </si>
  <si>
    <t>e550f37b673d0546fa5ffea68978b4b7</t>
  </si>
  <si>
    <t>e3b5ee5165301152f3f268876841aeb9</t>
  </si>
  <si>
    <t>41e7eac088bb3a3e30025abd5adfbb82</t>
  </si>
  <si>
    <t>2d5fd5912f228f60bd33834a831af88b</t>
  </si>
  <si>
    <t>46200421208ab1435a0e6c3a88568e94</t>
  </si>
  <si>
    <t>33cde6c6f263c3564bcb531a8e433109</t>
  </si>
  <si>
    <t>c1272d800e9bb7f3352a0fbd09d8a1a6</t>
  </si>
  <si>
    <t>55b80dd3b4cb19bfae672f3c9f141182</t>
  </si>
  <si>
    <t>e2228502b4d1c018cb6d82003ae9cb7a</t>
  </si>
  <si>
    <t>a5e1350dd0d57d4103b437737e7a0301</t>
  </si>
  <si>
    <t>1faad5d2c4432e4ecf59fdfc73747573</t>
  </si>
  <si>
    <t>73e91ec63301ccf8496bac119e54599e</t>
  </si>
  <si>
    <t>0ea6920ec6d31539f3e3bc41bb92c180</t>
  </si>
  <si>
    <t>8a9a8bce430d55c4ea1d5476fee7b342</t>
  </si>
  <si>
    <t>228f2baea3d914582419038ef1c3dd4d</t>
  </si>
  <si>
    <t>b4d490afdda742d32dbd8480232461bb</t>
  </si>
  <si>
    <t>0dd3c5411b5f4d80c491d6ffd69b2c9a</t>
  </si>
  <si>
    <t>27dcece8b43b0347c61f534db2667343</t>
  </si>
  <si>
    <t>623833f692dc7cc38c0e84aa510a3492</t>
  </si>
  <si>
    <t>ccb9f94d4965ba1bc138774fa384d19c</t>
  </si>
  <si>
    <t>ba225f39abaf4e3b0ded9e8d7c24f56f</t>
  </si>
  <si>
    <t>001ee1354ca95f6565d7ecdf15ebafd5</t>
  </si>
  <si>
    <t>4dddb5b27d49a5cf75e572252a029d44</t>
  </si>
  <si>
    <t>cd7d35cb70817a335fa5e9dc4fbf0257</t>
  </si>
  <si>
    <t>31a7c4c298e082b8e4a3ddb4ea0d4090</t>
  </si>
  <si>
    <t>f2e048ff4addd3bc38e3eca50aa8c002</t>
  </si>
  <si>
    <t>541633ba6992367a5ed720f978a0185c</t>
  </si>
  <si>
    <t>434230d14b919ef1c709158f36c09f51</t>
  </si>
  <si>
    <t>bf7f974faa571f74f3b2121037e64bd3</t>
  </si>
  <si>
    <t>d8edfdc206d5b11af93cb1f09acb4b57</t>
  </si>
  <si>
    <t>b43e43097b96072e4d3187f5cdd3bb37</t>
  </si>
  <si>
    <t>b6f9fcdb439467c90e65348ce0a51d01</t>
  </si>
  <si>
    <t>d61e175d23ef4bd69b698eab6860bbbc</t>
  </si>
  <si>
    <t>1dd52f312ae31378fde17bb74d5efee7</t>
  </si>
  <si>
    <t>784cd2245bd5595072f4feba8101d053</t>
  </si>
  <si>
    <t>a25729e8b941782246f08685b2f80136</t>
  </si>
  <si>
    <t>0e71a6a4fd3ec96f65c865c578af571e</t>
  </si>
  <si>
    <t>45fec89e137f88f26e960824bcdb508a</t>
  </si>
  <si>
    <t>7275df6e6e558a307cb480ff5780c499</t>
  </si>
  <si>
    <t>f4cab3b18407937d0c01c4eb8c85c470</t>
  </si>
  <si>
    <t>dc91aac7c39b0fb304b38bd588795b04</t>
  </si>
  <si>
    <t>038f4dc7936710e32798fbff8bfce969</t>
  </si>
  <si>
    <t>0cefca36fad9bbd4f4b2648bacf164e1</t>
  </si>
  <si>
    <t>02f67fb0998db3ae128c13c4004ea93f</t>
  </si>
  <si>
    <t>7110390f0c2487236cb6286958f01823</t>
  </si>
  <si>
    <t>5a04f31f1e7dc20a6eed2d2d2e7df21a</t>
  </si>
  <si>
    <t>9818a90705d9047f69b6dfb43f88c9fc</t>
  </si>
  <si>
    <t>26df80da97ba064e395d6214d865a1fd</t>
  </si>
  <si>
    <t>d5ab43c0f7858dcbe600305f3e49f1f5</t>
  </si>
  <si>
    <t>317677dd78b3de2f5e92af6aac7aed96</t>
  </si>
  <si>
    <t>5dc4caefa8f6256248b1e3adc3e70d88</t>
  </si>
  <si>
    <t>81f90b9fa01d52c1db8e781e6ff549bd</t>
  </si>
  <si>
    <t>2b42416dd8866c1f62bc9b437e821f12</t>
  </si>
  <si>
    <t>129dca0c61c4a301ea0f7a01f5f3227c</t>
  </si>
  <si>
    <t>9d43f1750d0486802b3011907751026c</t>
  </si>
  <si>
    <t>e4f498e692b857215427a9a2bd194b61</t>
  </si>
  <si>
    <t>3bf0aaf0b252a732f12e6e501293a53f</t>
  </si>
  <si>
    <t>6b07445ecb701ecab5e8c55489c61499</t>
  </si>
  <si>
    <t>e6f56bf142051deea8e4105470f7f4ed</t>
  </si>
  <si>
    <t>c5fda27bbc2002d3609542c3e5d916ef</t>
  </si>
  <si>
    <t>90c437be8f79cb3564744a288e52fadb</t>
  </si>
  <si>
    <t>49b3442fdbb0f26a526971dc2980e0ba</t>
  </si>
  <si>
    <t>b2306d95d414c547c6c2985eec0ba4af</t>
  </si>
  <si>
    <t>5c95668df24bec4f1152e45524a9ca41</t>
  </si>
  <si>
    <t>1ed4faaaae56d7d46567b81b8e3c5ac1</t>
  </si>
  <si>
    <t>3c11b196dc60e42f400814aad08a0f3e</t>
  </si>
  <si>
    <t>ead568931faf8c5dd76302d2a5bbf49a</t>
  </si>
  <si>
    <t>5234dba6b907726795f2792f0f60d404</t>
  </si>
  <si>
    <t>0646997c780c89cb0196bb51ccd9d7b6</t>
  </si>
  <si>
    <t>4eb6c0d5ce54763fece5f7138f7bb457</t>
  </si>
  <si>
    <t>a1b7f541c818452e8deb395779806791</t>
  </si>
  <si>
    <t>4e178ddf034ecdd848d4c245dc12b5ee</t>
  </si>
  <si>
    <t>6e97f7ef6fbe957fa65f94c1fb2bf874</t>
  </si>
  <si>
    <t>8f0c3cb2a0c6e39d6c39fe666a6cf8ad</t>
  </si>
  <si>
    <t>37fe77e450f2399e7d8f987a3d52ad2c</t>
  </si>
  <si>
    <t>1815e9f8e192b0bd11aa1161aa66889f</t>
  </si>
  <si>
    <t>76983fb54b61e7f53d61adb1c3a22cd3</t>
  </si>
  <si>
    <t>b1f219da26758b5df5515a0cfdc57a60</t>
  </si>
  <si>
    <t>dff205d55839bf75613438259808dded</t>
  </si>
  <si>
    <t>3c945e8cf25107fb581b2de93cd252cb</t>
  </si>
  <si>
    <t>cf21c49f6af836d4fbfaca674c83a558</t>
  </si>
  <si>
    <t>5fa0c7592d601d545e4abc7ed46ca673</t>
  </si>
  <si>
    <t>3f4b7f41f5435822cd43b41902c64b5e</t>
  </si>
  <si>
    <t>0ad2a6608d7dd5db253e3b6794b52a51</t>
  </si>
  <si>
    <t>04b8e885cbf89e69b9d737db16a9b499</t>
  </si>
  <si>
    <t>77eb0446e2b2e192f3ce1217c8b9f7b3</t>
  </si>
  <si>
    <t>337af45c63233802a5e52c4f858c6a43</t>
  </si>
  <si>
    <t>f7fcc9b45feb4973305cd7e5591eb556</t>
  </si>
  <si>
    <t>5cbf59c4a776e607b83b2ba99bb42942</t>
  </si>
  <si>
    <t>3d71eeb01c7e1a36dac1f277bde38f41</t>
  </si>
  <si>
    <t>0f49cee096e60c6f4010e860e80073e1</t>
  </si>
  <si>
    <t>1c6f92f3c0a0be5975a2b9d48fc49601</t>
  </si>
  <si>
    <t>d0af2dcb4d84cfea73f2d897b073b2d3</t>
  </si>
  <si>
    <t>ec7863d327bd1b72195c941ae784c0da</t>
  </si>
  <si>
    <t>73e9f5ca0560ec86d0678074023a3cfa</t>
  </si>
  <si>
    <t>98f209b68b31ac060612c3312d5742d2</t>
  </si>
  <si>
    <t>ee55cdf265b0eddbd5cc745c288c7d48</t>
  </si>
  <si>
    <t>fd38efb6a95e5dc3bbf6ce6059e235e9</t>
  </si>
  <si>
    <t>8b0c79cfd8185920eb0dd6088bac42fe</t>
  </si>
  <si>
    <t>65a14ad7b52767a1951f08d12c77760b</t>
  </si>
  <si>
    <t>522ab873b7a5778f6cf7dd132393175a</t>
  </si>
  <si>
    <t>323ad72de6614f3f1f124db1281f9ea4</t>
  </si>
  <si>
    <t>049caf87615422fff9e135fe69bfe436</t>
  </si>
  <si>
    <t>4dd2a8165bc3f47fbbc29514d54a290d</t>
  </si>
  <si>
    <t>54c3a92ab2f009c6a76572088ee75692</t>
  </si>
  <si>
    <t>63eeecb73972e792d3920fade1a62f99</t>
  </si>
  <si>
    <t>abe26588e779767c4faca8bee9e44a20</t>
  </si>
  <si>
    <t>7958d9c101a6bb51adfee64f40db265e</t>
  </si>
  <si>
    <t>ba66e60b64f54e3ecfb46f6a29339452</t>
  </si>
  <si>
    <t>cb23fee2073d68fa3d13752e99b4685c</t>
  </si>
  <si>
    <t>4d3470044ce4f12150201d6e09022f37</t>
  </si>
  <si>
    <t>d03c0f19dc39a4335fbf20813891931b</t>
  </si>
  <si>
    <t>7e11bbd8ba360ba8eac5cda28a4677f9</t>
  </si>
  <si>
    <t>4ae14473b49a3475d6c87d1d8e7be7b6</t>
  </si>
  <si>
    <t>2da35539f130ed99a487f875409f7739</t>
  </si>
  <si>
    <t>1cd294f56e0e2fbc55453a78449f22ae</t>
  </si>
  <si>
    <t>68d12dd221dc1b0a9cdbc018dcdeb5fd</t>
  </si>
  <si>
    <t>5b0ba573a6a3840d2f0e2f61efc303b0</t>
  </si>
  <si>
    <t>2f35b5ec46cd520254b228462349abf6</t>
  </si>
  <si>
    <t>6e16867c6246e9ff1dcc1ca8a434ee74</t>
  </si>
  <si>
    <t>d46ff7c4f358333330b587eb608d9dae</t>
  </si>
  <si>
    <t>aa60508ba53e034a732ec9cd157e4b6d</t>
  </si>
  <si>
    <t>de9111db7da51136d2048f71bfc7f8db</t>
  </si>
  <si>
    <t>69baff5bde5ebb8a2d95116841cdd619</t>
  </si>
  <si>
    <t>9257ca53a4816b93a0ee31d152f92be7</t>
  </si>
  <si>
    <t>b0472c6ba3137aa8e0575055e2394c64</t>
  </si>
  <si>
    <t>34a03a574487946b3f432efa086ae471</t>
  </si>
  <si>
    <t>ee3df1a816f39e4fda8eddbf7eb447de</t>
  </si>
  <si>
    <t>4fc0555c0a032cc36dff6659b6e4c233</t>
  </si>
  <si>
    <t>822be8747fd7f1ab3ee31d09075369ee</t>
  </si>
  <si>
    <t>c7ae00dd0bc99998494bdb0bdccd671c</t>
  </si>
  <si>
    <t>1f0dad4c34e5e2833ff21ac91c21f830</t>
  </si>
  <si>
    <t>9f34d47852945421981e4dc58fa59c68</t>
  </si>
  <si>
    <t>7c071d89e6a0e626b52f30782f0c6bdb</t>
  </si>
  <si>
    <t>4f42c63bfc5549b7cb4cdbfbea260c8e</t>
  </si>
  <si>
    <t>ffb2d735882962ce37c8084261d71c29</t>
  </si>
  <si>
    <t>a408057061c9e600da2bf4bc2f79b345</t>
  </si>
  <si>
    <t>c752cdbe7839b90443f98d882f8e8aef</t>
  </si>
  <si>
    <t>aadad5425251b64c56414f70fc63d7c3</t>
  </si>
  <si>
    <t>69a6bd1659e1f0d8bed7702ab672d63b</t>
  </si>
  <si>
    <t>afa86b0ffee297622107ecf0cf9627a3</t>
  </si>
  <si>
    <t>1d1842d8350074167f08f4f482050c7f</t>
  </si>
  <si>
    <t>054d98827c6caaf300dcb36ff6ef7b5d</t>
  </si>
  <si>
    <t>894d63a9d7ceb99a87a4115a0cebe3af</t>
  </si>
  <si>
    <t>27af4189f31918a3ffe4d2a41575a851</t>
  </si>
  <si>
    <t>43d0499da696d0cfcdd5ecb6f2cb27bd</t>
  </si>
  <si>
    <t>7ced08b8a3f24c0009b32b3973dffd63</t>
  </si>
  <si>
    <t>164b34f12e7e761ee1e388b203a13f10</t>
  </si>
  <si>
    <t>7f8a2b14c733db40b8684264bca7a96d</t>
  </si>
  <si>
    <t>3b4209861785e57fa6c56fabc64faee0</t>
  </si>
  <si>
    <t>eb5991940a3f99f4cf69e1a04aaa5b66</t>
  </si>
  <si>
    <t>1eefec7f84cb9d03c62c668ac13b110a</t>
  </si>
  <si>
    <t>ecc9db605de5d1b5ee3aa060b21dda35</t>
  </si>
  <si>
    <t>1bda33a616eefa6fed7c75011798a3d7</t>
  </si>
  <si>
    <t>61b82828d7656c537186e0a9a4938fbd</t>
  </si>
  <si>
    <t>cd29c126a03706a0fdb05755fc3c4277</t>
  </si>
  <si>
    <t>5a5204484fef4e878c0f8d1fcc62b9d7</t>
  </si>
  <si>
    <t>1578906f92f56a0369d77f726f7b1ebd</t>
  </si>
  <si>
    <t>eacd8ea36e65312325e3b102c7ffa9ba</t>
  </si>
  <si>
    <t>01d90f255b417c0f6030b06e188245de</t>
  </si>
  <si>
    <t>acab0245ead5319d1fc62b006741a9f0</t>
  </si>
  <si>
    <t>24c26257ec3927028c48910b67e762f6</t>
  </si>
  <si>
    <t>a1a9aea2395d180e017f6a484179346b</t>
  </si>
  <si>
    <t>50b8cd1f364671377e6c658cc48d4395</t>
  </si>
  <si>
    <t>c4e0ec6bb343b85af26ce7122820f94c</t>
  </si>
  <si>
    <t>d56b1d372bca05cd0025f4fe2dbd0861</t>
  </si>
  <si>
    <t>21bd0863ee81dfa5b0557dfb9e855b75</t>
  </si>
  <si>
    <t>815ec2a8d79c661e623c86ab7034d3e7</t>
  </si>
  <si>
    <t>2ca5f998f7578c07b29e514586d3d40a</t>
  </si>
  <si>
    <t>a838539596d915b178ed446356257881</t>
  </si>
  <si>
    <t>71f2e95c96a153b8a5d9c8670ac00e98</t>
  </si>
  <si>
    <t>4a691902154eb0f59269151043e48369</t>
  </si>
  <si>
    <t>ac50a020e9e3606a874e41c4da52a535</t>
  </si>
  <si>
    <t>58debc94f7d04465199240389496fe25</t>
  </si>
  <si>
    <t>b6af7a3f14b0df635f0e05bc7eb155cd</t>
  </si>
  <si>
    <t>1b2e07fd09248abc76875a5953e99e4a</t>
  </si>
  <si>
    <t>1de3739eb77fa28bf80dfce4d589c9f7</t>
  </si>
  <si>
    <t>97314b2273303ba7b7931cddac82e45e</t>
  </si>
  <si>
    <t>59c464d55cb32bc7d61b2487db8397cf</t>
  </si>
  <si>
    <t>e27a36b908db55538afff3e45c240acf</t>
  </si>
  <si>
    <t>6ab2b7f56c9bf07bccdbafe9c2612de1</t>
  </si>
  <si>
    <t>94ef8a65f5da5728c22551e6fef96f36</t>
  </si>
  <si>
    <t>ada561fbad77aec7320c8c0e151250a9</t>
  </si>
  <si>
    <t>72abb227a9dc1e67c0e6307aebbb3ebf</t>
  </si>
  <si>
    <t>dc4fc2a090acfff5b4b2ee8116ba8f41</t>
  </si>
  <si>
    <t>c00f59b10dc7cf4707225f55a271dc0d</t>
  </si>
  <si>
    <t>0cd4bc76755887256fba6743bd2970f1</t>
  </si>
  <si>
    <t>58b6ab0e4668ecead381f30b01daeb78</t>
  </si>
  <si>
    <t>0430fb0954622577084262adddb6e800</t>
  </si>
  <si>
    <t>f5d305c478f8605ffedeae8526a76ca6</t>
  </si>
  <si>
    <t>9eb891c2b162b81f17e5930fb468650e</t>
  </si>
  <si>
    <t>37213ca95633f4fad9218fb0009510a5</t>
  </si>
  <si>
    <t>2574e0ba3b75148b78c3539b6aa7fbb9</t>
  </si>
  <si>
    <t>9dc617f554781cd1ac8fecd55e2c455b</t>
  </si>
  <si>
    <t>bd83ba37027cd4d69e758d05514ac22a</t>
  </si>
  <si>
    <t>593d6e80ad89a077a225cd8de6223121</t>
  </si>
  <si>
    <t>eea3a07439d705f0d35f73efeebc9362</t>
  </si>
  <si>
    <t>f6deb0aec834f432cd196763d5938601</t>
  </si>
  <si>
    <t>6de3129fa4fa045ad53964ee80258b74</t>
  </si>
  <si>
    <t>bec413ee6a08495bf44b9460d175ecd7</t>
  </si>
  <si>
    <t>f02f7170a9a49d1e247f646d6f09f201</t>
  </si>
  <si>
    <t>818a33381ab45757a73b275c86e81634</t>
  </si>
  <si>
    <t>de7e04e218a522af0b52ed6eccd398e7</t>
  </si>
  <si>
    <t>26049f4e4a600081cfc8b5d84f0a1931</t>
  </si>
  <si>
    <t>87fd903947bce3f39dfcd26eba8922b8</t>
  </si>
  <si>
    <t>3bf7e05901fe13a369ad1f0432abdc02</t>
  </si>
  <si>
    <t>99631fb7b4c0eb98fe6edda9fee91660</t>
  </si>
  <si>
    <t>be0b7acbc52ed2021ef2598662344db4</t>
  </si>
  <si>
    <t>bcba28a0034b677da69dd59c248463d4</t>
  </si>
  <si>
    <t>beaa31074d2fe359349e1593fb4d4050</t>
  </si>
  <si>
    <t>7ba69cb1d0db1aae538b0a08762e8685</t>
  </si>
  <si>
    <t>518d5941cd126736371eb28dce1067d8</t>
  </si>
  <si>
    <t>1b4b547b63d6423191f2d7caf6bf3ac0</t>
  </si>
  <si>
    <t>a3d4cc9bb7d994ae1a4bfb02c65b99c7</t>
  </si>
  <si>
    <t>7a2f8cc0a19c8ea9f16399ba08e9850f</t>
  </si>
  <si>
    <t>9fe03f1ea46047f6eac227ff594b1a34</t>
  </si>
  <si>
    <t>fdcd4a12888420cfa7b8413dca6ae1dc</t>
  </si>
  <si>
    <t>501abc561660997dec328f4d4481d54d</t>
  </si>
  <si>
    <t>3918d8ef08855d38dcfff679b00b231d</t>
  </si>
  <si>
    <t>4e2d984b04f7ffbd61a194a8ab0fafbc</t>
  </si>
  <si>
    <t>5d82f73cdfd5e5e8fa7faf8093bae5f1</t>
  </si>
  <si>
    <t>467357086beb73c1393f75f9b4f6f0b9</t>
  </si>
  <si>
    <t>5c41d33c00197802431e8f4c772cbeed</t>
  </si>
  <si>
    <t>c1aa1c5682179a50b65bc928bd94b2d2</t>
  </si>
  <si>
    <t>61b57b8eaee143e88c2ce6c096465bbc</t>
  </si>
  <si>
    <t>0fc48bd61c6955f1a868ead31045e821</t>
  </si>
  <si>
    <t>3a6dfe160823af80812d4237ec484048</t>
  </si>
  <si>
    <t>6f094c380721d67480c2e44ec18e29c3</t>
  </si>
  <si>
    <t>d1d6971d06c04188a61d105fc17163d5</t>
  </si>
  <si>
    <t>19ab18ba891b8083cf5cf3cb5e41aea3</t>
  </si>
  <si>
    <t>42dd73dc000bbaab062210cd20aa476d</t>
  </si>
  <si>
    <t>e6e439e2b28bf1cc5412c92ed8f15f1b</t>
  </si>
  <si>
    <t>7b19cd94a03329d7de03703f7bcb665d</t>
  </si>
  <si>
    <t>dac1feb38c54c051360f8ad795e9811d</t>
  </si>
  <si>
    <t>ca99cdcfc8e7a5fa0e4cb5bbcab7e79c</t>
  </si>
  <si>
    <t>cccf2213771c0a8614437cfde3cbd4a9</t>
  </si>
  <si>
    <t>5e91620c3d3fe609ffd2ae9f5301b218</t>
  </si>
  <si>
    <t>23099a538c6d78af328d8c7e55d82b48</t>
  </si>
  <si>
    <t>4d04d73e145f287db2daf7de0992e019</t>
  </si>
  <si>
    <t>766d77cf9bca1706a76c6d541e4076e6</t>
  </si>
  <si>
    <t>97af7d1a92299a10bd33431f6328e687</t>
  </si>
  <si>
    <t>9927594e5e50413ed076791ad2257241</t>
  </si>
  <si>
    <t>a1112d490cdfa7328d21b7bbee910944</t>
  </si>
  <si>
    <t>14bf3ade4aaaae3ef6c43adeafcf9da2</t>
  </si>
  <si>
    <t>0834e50a4b748d73a417ae2b571dc464</t>
  </si>
  <si>
    <t>22903df573cf50c332de5ec27ddbe57c</t>
  </si>
  <si>
    <t>9f0087eeb7692d420b1d1f5e4efba025</t>
  </si>
  <si>
    <t>78af6bc38bd265db1a3bb86e77bcd4b1</t>
  </si>
  <si>
    <t>eef5a5ddcfbb54b2a8e2d67bb57a0178</t>
  </si>
  <si>
    <t>8a245103e6cadd61477496b1edebf4fe</t>
  </si>
  <si>
    <t>12889aa536b0fd016db044cde9ed49f3</t>
  </si>
  <si>
    <t>78fd2ab5df706506a1136774fe102c21</t>
  </si>
  <si>
    <t>6f8f1be6293d31353122de2f91209037</t>
  </si>
  <si>
    <t>2122023ab79d5fbcb3bc7225c5ff7e29</t>
  </si>
  <si>
    <t>59047389af7fac1e8918cda2d641f580</t>
  </si>
  <si>
    <t>c425da80723e82a1688adc66b1defcb2</t>
  </si>
  <si>
    <t>d59a1d62af422e6157e7cb768052139d</t>
  </si>
  <si>
    <t>d440665baaa197cf33f932662c5ecebf</t>
  </si>
  <si>
    <t>0a779761282e31974fe6ab512a37275a</t>
  </si>
  <si>
    <t>31160629b150327583c1447294f75caf</t>
  </si>
  <si>
    <t>f6f0c0d9dd635284befabf37e2b0f569</t>
  </si>
  <si>
    <t>3e5234a3aac39f2468a981467c601408</t>
  </si>
  <si>
    <t>c353941f4499ba6c9c21c6ee572a0fef</t>
  </si>
  <si>
    <t>b660a5841993311118bd6ee7f6eeabef</t>
  </si>
  <si>
    <t>407eda91221816e271f25d83d7a9dc20</t>
  </si>
  <si>
    <t>493c979fbc13419b87ea58ffc9374e58</t>
  </si>
  <si>
    <t>436efe9c0147be798a8bb67b458d9496</t>
  </si>
  <si>
    <t>e78ddbe55c32f374f17659196c29720c</t>
  </si>
  <si>
    <t>6e013a0492ccb5bd4664795c4417c49f</t>
  </si>
  <si>
    <t>61035d122f879469cd02b852f57acde9</t>
  </si>
  <si>
    <t>7675b64ebe07353801f166503d426d64</t>
  </si>
  <si>
    <t>b3daa18dc2b3b8537e7ea150bf509402</t>
  </si>
  <si>
    <t>cc2d26591fbe210c5b4a09d667c9bca8</t>
  </si>
  <si>
    <t>ba3ce4d77b50777175c64ea7c2753efa</t>
  </si>
  <si>
    <t>876d8ba791666b087f62af68e3742683</t>
  </si>
  <si>
    <t>93aa3e52b33346812af32fde28a26c14</t>
  </si>
  <si>
    <t>1e8a72ea25c9f788999b2af931ca0224</t>
  </si>
  <si>
    <t>b3734a7ff6bea449d8c047aa4a7a4b08</t>
  </si>
  <si>
    <t>fe018de66deae592597c12afcd4aa92a</t>
  </si>
  <si>
    <t>9e270d7428a20e155256d90ac16744a4</t>
  </si>
  <si>
    <t>639787f8082cfcb3e69532fb350d7965</t>
  </si>
  <si>
    <t>dcafa49a30625e797c0a51980b9c42d5</t>
  </si>
  <si>
    <t>b311085d8be227f52580b7e09be14b24</t>
  </si>
  <si>
    <t>e39cbfab5390c22e88eabd839147fec7</t>
  </si>
  <si>
    <t>f8670157e7ca2a1f2b3444e20d338caa</t>
  </si>
  <si>
    <t>d996522e20d6760abfa3b2a326186e54</t>
  </si>
  <si>
    <t>33f1f7973af075e3a6d8c5f3ced27267</t>
  </si>
  <si>
    <t>9aef3e5432cf845c516ec3bf164f4454</t>
  </si>
  <si>
    <t>fc8c3c62cbb0b8468504537a5d22113c</t>
  </si>
  <si>
    <t>0450ac4e8906ea147d55a8b1e6b41194</t>
  </si>
  <si>
    <t>6f879769e4323625b2475dcbd68dffbe</t>
  </si>
  <si>
    <t>a5c5bf9ced3af6680c33e9a42bb05a23</t>
  </si>
  <si>
    <t>ca346be5d5788bd96efb7a732fb964b0</t>
  </si>
  <si>
    <t>1d9837e521d203e28e2e4f427402b857</t>
  </si>
  <si>
    <t>371fa3f264309c3f8f3b280522764cd7</t>
  </si>
  <si>
    <t>82a51e68f81e4d8a125741454d8d41c3</t>
  </si>
  <si>
    <t>05a12e49c1763a24d754559c91162a71</t>
  </si>
  <si>
    <t>f208ee99435a57bb25d5c158dd4b1df6</t>
  </si>
  <si>
    <t>e36df4a0e5f1a3dd3bf65d7acd845029</t>
  </si>
  <si>
    <t>80b1afe3b3ebf386ab763196438e98ee</t>
  </si>
  <si>
    <t>529e8e0c209e663d4f78bb3216eda17b</t>
  </si>
  <si>
    <t>c731b190496acda0f76e1635cda038c9</t>
  </si>
  <si>
    <t>953e17140d6b2eb9394d3a4efd0d35c8</t>
  </si>
  <si>
    <t>058f089f7e3bdf7a2ac89765bb9b5960</t>
  </si>
  <si>
    <t>4f2c0ba4d1a5899fc98f3c2820b17498</t>
  </si>
  <si>
    <t>b77f9d9c2b48c833ee0706d67276b359</t>
  </si>
  <si>
    <t>f9756e1dcd74c1c8a5a7848e7f2b7513</t>
  </si>
  <si>
    <t>12b9e34744a2eab139c2486560ce0a35</t>
  </si>
  <si>
    <t>887d166c762d898218f7fdf3969343ae</t>
  </si>
  <si>
    <t>e6c41d19f754ee8e675695bce08e4b0e</t>
  </si>
  <si>
    <t>df250c919ac414c96e86bd6fce3b7784</t>
  </si>
  <si>
    <t>b41bc69a9e6723ceea96a7b707f50b63</t>
  </si>
  <si>
    <t>35b16021047062bf0b1c73a9c46ff055</t>
  </si>
  <si>
    <t>18e6f4a1d8913209dba53ac2acbbbf67</t>
  </si>
  <si>
    <t>bca4daca4c2be7d9343b981d22b0d015</t>
  </si>
  <si>
    <t>47168c547ee2955b55f06a42e47c66c8</t>
  </si>
  <si>
    <t>43296c23f97c9407753b363fee496e1a</t>
  </si>
  <si>
    <t>989d679a8045ac0400b4669fa61d101b</t>
  </si>
  <si>
    <t>6ec99d290cf9ce194843cde3c364d26b</t>
  </si>
  <si>
    <t>d5c8e0540e30e765d2fbc0b70d24301b</t>
  </si>
  <si>
    <t>f15b253f49ef19ec34bca747b0d9731f</t>
  </si>
  <si>
    <t>9b7f82306fd41687d1ef1226edcf1842</t>
  </si>
  <si>
    <t>c0691a3f6a9dba4c404cca61dca291c3</t>
  </si>
  <si>
    <t>7a084bcdb6b7850a232e1e8c3be3639a</t>
  </si>
  <si>
    <t>21300cfccfc1f7cf72cf9c976b4308f2</t>
  </si>
  <si>
    <t>58562a12e53e1f32d56b2dd8812ccf63</t>
  </si>
  <si>
    <t>4182bcbfb0d8a34dadbe3ef605cd73e9</t>
  </si>
  <si>
    <t>879a8a235211a743cc3097d13f46ea2d</t>
  </si>
  <si>
    <t>cc2002590446ab53f965f75dbb31fc78</t>
  </si>
  <si>
    <t>b651eb236efbf2c590db43915a4213e9</t>
  </si>
  <si>
    <t>21ed986223ee8bc33144e994c8cf0f53</t>
  </si>
  <si>
    <t>4afbaa8b240fbe4bae9f2e6fe4be0904</t>
  </si>
  <si>
    <t>c371dff310baeed067a32a846719acfe</t>
  </si>
  <si>
    <t>675db7890b8d1f37bfb91f8b2b1cfd4b</t>
  </si>
  <si>
    <t>5f3c9501848ef18f1e558d3f36ccc979</t>
  </si>
  <si>
    <t>86444e5e06c802256f15dc780e0b0bc8</t>
  </si>
  <si>
    <t>13366ea0d1fd2343c5eaf23ca8ea17f5</t>
  </si>
  <si>
    <t>3084afa5c89ba7789782e3acb93cd584</t>
  </si>
  <si>
    <t>da3b712b53057a88a4e7e59b284ae494</t>
  </si>
  <si>
    <t>5acaaa1aff0b8441012126051457816f</t>
  </si>
  <si>
    <t>038a2bab3d5c1794adcb568ac4a53feb</t>
  </si>
  <si>
    <t>86be9336b22996514878e301268eef12</t>
  </si>
  <si>
    <t>d077f908ab09791615339156fb9cf9ad</t>
  </si>
  <si>
    <t>d70bafb46caf4f286a58072d15b19288</t>
  </si>
  <si>
    <t>0884191ffacfd4e6c268118f02a03c54</t>
  </si>
  <si>
    <t>56034b7114a003aed8c6995bfdf3a1ba</t>
  </si>
  <si>
    <t>75e76fce53a50bea0890de0c6064994c</t>
  </si>
  <si>
    <t>03c9fa77b5ca700f66453a1d244ec755</t>
  </si>
  <si>
    <t>457613ec2edcd27113c335e8341f0b5d</t>
  </si>
  <si>
    <t>8b0cbc03f39ecf3f5eac3d61551b3a84</t>
  </si>
  <si>
    <t>73cf24e92babf80eeac83c81d4368f53</t>
  </si>
  <si>
    <t>7ec260318721ea473b2457e3785e5a57</t>
  </si>
  <si>
    <t>22ee9f726da60cebd350597ddfbc6fb6</t>
  </si>
  <si>
    <t>cba19d6bea891bbb8c3389d70fde97b1</t>
  </si>
  <si>
    <t>111bb31f20b88069428e148d825dd41e</t>
  </si>
  <si>
    <t>36cc453773ddc68a530a4d876005c126</t>
  </si>
  <si>
    <t>6c913f329396ec5fa15162833b409e96</t>
  </si>
  <si>
    <t>ca79fd9498f863d3403210d6c2632c6d</t>
  </si>
  <si>
    <t>26f229e798e38e53c626cae5bc5102cf</t>
  </si>
  <si>
    <t>895a7944baf1e649ff79e1b4adeb2699</t>
  </si>
  <si>
    <t>7d850a81dab4a7cd2f68d92c3d51ad35</t>
  </si>
  <si>
    <t>e2c17ea9e2630222b81578f9fc54f7b0</t>
  </si>
  <si>
    <t>ad7a31b715fc118272a238320bcbc11d</t>
  </si>
  <si>
    <t>f7708ece431364ddb54645d4df27fda6</t>
  </si>
  <si>
    <t>0d1fc73549b4e87b52ebbed00be81580</t>
  </si>
  <si>
    <t>a4ed6acc9ecda5bbecca89d8db29ea34</t>
  </si>
  <si>
    <t>b6222afde0b7c6510418fdb45a76c0ce</t>
  </si>
  <si>
    <t>33deac8d8b7e24284e57ec24ae0cc513</t>
  </si>
  <si>
    <t>94c12444a886709ce9a1870e2caf5c95</t>
  </si>
  <si>
    <t>af0d05aced1b57845870bd8d19c9c686</t>
  </si>
  <si>
    <t>4c4ae1caab7fa8ba16f85e628c1fc383</t>
  </si>
  <si>
    <t>e776b0ffef84da36614cba3d92d916bf</t>
  </si>
  <si>
    <t>ffd08706decd8966ee7943450f6aca7d</t>
  </si>
  <si>
    <t>e6bfe93891f73817e8149cf9389f0e57</t>
  </si>
  <si>
    <t>16a8693c7a0e75690c38a3dc35353253</t>
  </si>
  <si>
    <t>d8969d78714b429db36cc9b70b68ca6d</t>
  </si>
  <si>
    <t>96cf4ad9149ff238f6ea6e45faeef5c2</t>
  </si>
  <si>
    <t>2dd414556ccca571e8a50ee66455cc17</t>
  </si>
  <si>
    <t>4d57a5b0ecc3e16dd1ff3d859184fd37</t>
  </si>
  <si>
    <t>36aa1533542b49ee2e65b4aca7019993</t>
  </si>
  <si>
    <t>e919664eae2c6199aaa1c30e100be708</t>
  </si>
  <si>
    <t>6accd0f440a320e09ac4591a533b65cd</t>
  </si>
  <si>
    <t>81f67860de7c3f352a9694307425a7be</t>
  </si>
  <si>
    <t>bab03881a807f52fe7545d5c14ddf790</t>
  </si>
  <si>
    <t>6037476efe350097938897a5b02e476f</t>
  </si>
  <si>
    <t>289635023cbb5006955d3e89d03bd8d5</t>
  </si>
  <si>
    <t>1f889473f0ec0396fb2bb5e4da563049</t>
  </si>
  <si>
    <t>c1171959763cb9da9ebec98e707578d2</t>
  </si>
  <si>
    <t>ee9ea8729fedfd59058219dc36b61f65</t>
  </si>
  <si>
    <t>ff47e112cbe79edf7203ae0e023b10fa</t>
  </si>
  <si>
    <t>d3400d8d97d1d458479c44bd4080bc3b</t>
  </si>
  <si>
    <t>012335f9fd2e5bd46301372aa665c1de</t>
  </si>
  <si>
    <t>7949139be9dfb296b89ca89a6498bfbb</t>
  </si>
  <si>
    <t>5312294fead55cd42d327343596be136</t>
  </si>
  <si>
    <t>cd390bbdc1c49df4b62c2c492b12e76a</t>
  </si>
  <si>
    <t>e1e8f6e05794c36f76d3134bc228a02c</t>
  </si>
  <si>
    <t>facae88928e05c42eeadf01991c3b9a5</t>
  </si>
  <si>
    <t>f2754a099de199a9417302fbf14e2f2f</t>
  </si>
  <si>
    <t>96f7c037b5ac4629c00c64f9ce7e73fa</t>
  </si>
  <si>
    <t>927fdf8c4726e0ad3cff1beb27f351db</t>
  </si>
  <si>
    <t>36a46a33f3a42e9cacd79c416a7848b7</t>
  </si>
  <si>
    <t>b3877ee1b4923ff453adcee2a15869a2</t>
  </si>
  <si>
    <t>6115ba4f9916f1f4fe3177bbcb9f1a51</t>
  </si>
  <si>
    <t>e1e2f8d79f770d40500564610a96c81a</t>
  </si>
  <si>
    <t>8d5e51c7a236536020843faff6355b31</t>
  </si>
  <si>
    <t>76cb1bdc2bd1b56c925054f13c0b060e</t>
  </si>
  <si>
    <t>8e010b763fece48ab4b4ad841dacf2f8</t>
  </si>
  <si>
    <t>6a37db5f7202a12c722933025443f012</t>
  </si>
  <si>
    <t>fd5a86a528c781c7e7711a1ddba1cf43</t>
  </si>
  <si>
    <t>26708fa28d3713268f1a61b45ec4391f</t>
  </si>
  <si>
    <t>fb05a739e6cd090208ef7f1355a1d99d</t>
  </si>
  <si>
    <t>295d30c10f7b933b647a4f15cc63c41e</t>
  </si>
  <si>
    <t>d28f9c3cc58da2c197d54f25e774b337</t>
  </si>
  <si>
    <t>bb5f36837d913743aa6f2cc28688e54c</t>
  </si>
  <si>
    <t>660c0a09708a483065b8a2d2af6983f8</t>
  </si>
  <si>
    <t>ec3fad0ca7211c3dabfaefdbe6edddd3</t>
  </si>
  <si>
    <t>372d5d076b9df181075777127fb01d8b</t>
  </si>
  <si>
    <t>0c0ac61a07c8d84e9cca0424a909dc01</t>
  </si>
  <si>
    <t>4800e1abc2714337050b0b28f03ab91f</t>
  </si>
  <si>
    <t>39603b4cd39f2863aae5a029856ccf64</t>
  </si>
  <si>
    <t>f8e19de50b608845c05c06294fdf1d1b</t>
  </si>
  <si>
    <t>70895b4f86688aac596348b5cbfabe3a</t>
  </si>
  <si>
    <t>1d42e9c9eb0ae77756c2077a1eaa03be</t>
  </si>
  <si>
    <t>d9d9f042a492962a8e34ec7f6e6919a6</t>
  </si>
  <si>
    <t>b3099283b2fe2a17f1e17c33f3534b9b</t>
  </si>
  <si>
    <t>3031fdb735416b0fcaf1a3fd0effe989</t>
  </si>
  <si>
    <t>885fec3215334e1cc71fa54ce6599d99</t>
  </si>
  <si>
    <t>823e8647e62a79129dd51febdc0c3b71</t>
  </si>
  <si>
    <t>73bdd7e307672e069f4f798432ed7e63</t>
  </si>
  <si>
    <t>bdf74ba12db593637f066d89e5281a71</t>
  </si>
  <si>
    <t>83b548fec7556acf9baaccfbe59a1bae</t>
  </si>
  <si>
    <t>820ae1a2caa0fa4ccf6ce9e917dc113c</t>
  </si>
  <si>
    <t>859354fedf538d4e6bf2a339ebb88c35</t>
  </si>
  <si>
    <t>76a3509ce1c6018545d537106ef7a4fc</t>
  </si>
  <si>
    <t>ff51d86ee8a6749e57a889f6fa198557</t>
  </si>
  <si>
    <t>5ef3471aa5738a8174300eaa34eeb25f</t>
  </si>
  <si>
    <t>795a252998adaf275e20f33748ed2f31</t>
  </si>
  <si>
    <t>e62e2b69e5e0681f19f1ab6a671acbf6</t>
  </si>
  <si>
    <t>cec45e9015de9c16c1a74b734960be77</t>
  </si>
  <si>
    <t>ceb9f15d78d55710bd5ea05746be549d</t>
  </si>
  <si>
    <t>9719dc223a8d99a1125041ef38124a52</t>
  </si>
  <si>
    <t>a8bd7808813805cac442d0b4526dfc11</t>
  </si>
  <si>
    <t>74d3b9643f32a145d98615f7ebcae29e</t>
  </si>
  <si>
    <t>519b582a5e8f78f90cff0b2e1ce78e87</t>
  </si>
  <si>
    <t>1f4e7999145bca3437ae4bb8a1eb2b41</t>
  </si>
  <si>
    <t>bb822f20b8dc4687fb0cb8c9a61106a4</t>
  </si>
  <si>
    <t>aa3aaf42b91beea3252d98420dead188</t>
  </si>
  <si>
    <t>72b11d1f7c0d4ca3fdac3d7d386f9c65</t>
  </si>
  <si>
    <t>69e00b03cfa8e15d18baeb41147dad80</t>
  </si>
  <si>
    <t>f4162bb84fc5739ebf0ddcda165b6ccf</t>
  </si>
  <si>
    <t>fe7ea4b53edb0ca764506d2e2af5e9c7</t>
  </si>
  <si>
    <t>62ea4f998db8eed83fc8f27392ad3fad</t>
  </si>
  <si>
    <t>2c77f16e7754c69aa1f5e94d38a361ab</t>
  </si>
  <si>
    <t>128bcb23655fb3abf2eebbf6087778ff</t>
  </si>
  <si>
    <t>36f3f98dd773c307130efd93c792e923</t>
  </si>
  <si>
    <t>212db14ab2a3e8aa715f70dfe7a4a7d9</t>
  </si>
  <si>
    <t>5b5afd78af7f434a6808705da30221af</t>
  </si>
  <si>
    <t>4fd81a463082bd0bb443e796935b4458</t>
  </si>
  <si>
    <t>f1a514b67e50b59168d54e52e69b74cc</t>
  </si>
  <si>
    <t>5e52c98165480e87c54394bab0aa1545</t>
  </si>
  <si>
    <t>d80495ba8799f4a27e741b3c6b7884c7</t>
  </si>
  <si>
    <t>3818e61d5f1a782a8fcd1c1f3ad6744f</t>
  </si>
  <si>
    <t>1cf89b6716717230f9270c13f0ecf38d</t>
  </si>
  <si>
    <t>f8ea7ad3ebdf8936e2bb9d4b96af26dd</t>
  </si>
  <si>
    <t>6e5785ff1c35dc00a523526be25042c5</t>
  </si>
  <si>
    <t>51f0b389e0ba2a6f34b26087b6310905</t>
  </si>
  <si>
    <t>323fff40b3ebc027497a7529cb121611</t>
  </si>
  <si>
    <t>8cd7ae4f3f863f1fe6807901f86ec487</t>
  </si>
  <si>
    <t>6cdf71699ed7544fc4b4ac9576d828fb</t>
  </si>
  <si>
    <t>9db7208136aafb9c294dc6cad2c7226b</t>
  </si>
  <si>
    <t>9e24cfbe5650e761116c23fabc6ecc6d</t>
  </si>
  <si>
    <t>68089cdb5c9ebb1ffa48f01af62d5383</t>
  </si>
  <si>
    <t>6a0630a065df48e98413a8a9e556e15b</t>
  </si>
  <si>
    <t>bd5a1907307b9a7e81a3476316cc088b</t>
  </si>
  <si>
    <t>83bbba74c81507c60ac788eaf2ea0358</t>
  </si>
  <si>
    <t>f5ef775a6d0cb1c4f147cd0e000fd28f</t>
  </si>
  <si>
    <t>77d57b930bd12ea8774c362343b8697a</t>
  </si>
  <si>
    <t>0256d39b29f98451b66a38e14f3558dc</t>
  </si>
  <si>
    <t>4e2782e1eb2611a4c9d88af46f2cccc7</t>
  </si>
  <si>
    <t>546217361adaf23fa3c37112d4012ccb</t>
  </si>
  <si>
    <t>bd494defc05d8ded1f64f8c8f7cdb01e</t>
  </si>
  <si>
    <t>69172ca0f4c20628450895df940e195f</t>
  </si>
  <si>
    <t>97308ef2662ac3f96caad6ea359e5100</t>
  </si>
  <si>
    <t>8bf51eff58663456523e93229dd33896</t>
  </si>
  <si>
    <t>9671ef03a501ab4b477e6f5fdbcef4e6</t>
  </si>
  <si>
    <t>ab048710898676789c3f39b10cfb9734</t>
  </si>
  <si>
    <t>a0c5def7a829ee2e2c9d5b17ac4b83b6</t>
  </si>
  <si>
    <t>77e9bc114726dc5a559363a528342bfc</t>
  </si>
  <si>
    <t>fd1cdd4b42bd4e4665fe4c0fcecd8e6b</t>
  </si>
  <si>
    <t>a3d57879190e444e4cdf9ce99defdbe3</t>
  </si>
  <si>
    <t>f484e39615960805276bbb7633a629f7</t>
  </si>
  <si>
    <t>18eb594e8f8a14c983a3aab14e4d05eb</t>
  </si>
  <si>
    <t>199c933d15ba218a860eeccb2086df94</t>
  </si>
  <si>
    <t>f3beee30e48526eeb0dbe75caeb8b2b7</t>
  </si>
  <si>
    <t>48af5f0bd9526e99316a990a688873be</t>
  </si>
  <si>
    <t>8dcb9faaf42f909466886eae7b5c84da</t>
  </si>
  <si>
    <t>3ef7e87825db8dd2d46dc9f00039bf34</t>
  </si>
  <si>
    <t>9106bcd5b115d9a831559467e60b5d13</t>
  </si>
  <si>
    <t>8733483c8cfc58d0a130b669043d3216</t>
  </si>
  <si>
    <t>2eb259a51ecc94cd83485200d81bb8a6</t>
  </si>
  <si>
    <t>43f1adde39fe83c77486df90aafa5c8e</t>
  </si>
  <si>
    <t>1bf92f2e28cba1f816c852da12e0073d</t>
  </si>
  <si>
    <t>6a09cbc89484e868c1d7cf3e15af4958</t>
  </si>
  <si>
    <t>fc236321c9b739c42c258a597b3ccb6f</t>
  </si>
  <si>
    <t>9c1a9f0b3d5a4784811f3145be40dc47</t>
  </si>
  <si>
    <t>ffea9e0906d9cb0916a730d098f9ee31</t>
  </si>
  <si>
    <t>bba80d51e1cdfad983be5212558ff609</t>
  </si>
  <si>
    <t>90e82cbb9b7bbde8f94311ec248d4ed1</t>
  </si>
  <si>
    <t>3f6fe1e883e28365eb7000d779f6724b</t>
  </si>
  <si>
    <t>1f2b09598d7728f401efd5e26e2e71e3</t>
  </si>
  <si>
    <t>17c8934ab744d1ac34b5d99eb841fea3</t>
  </si>
  <si>
    <t>39291e229338d75ec27d78ef98025a14</t>
  </si>
  <si>
    <t>29f7afdd760b857cbac737e24c1d764a</t>
  </si>
  <si>
    <t>bf29e7c5e842394b478dc811d60301a6</t>
  </si>
  <si>
    <t>38f134e744886c96e9e28e565a66d68f</t>
  </si>
  <si>
    <t>2410a2a4aed31bfe7653abc90dc3e345</t>
  </si>
  <si>
    <t>26cef8228546e86eed872cdb5620ce66</t>
  </si>
  <si>
    <t>77a8ff126f785469f339e382a93bd220</t>
  </si>
  <si>
    <t>58a1ae442c21a5920bb03f3c355d3edf</t>
  </si>
  <si>
    <t>2f61bfe756aab4c26ca3e55d9e8b7b2c</t>
  </si>
  <si>
    <t>99bb9e61e0f19efde67818f0128c60d1</t>
  </si>
  <si>
    <t>9ac94d1d8913acfb9f10fc4e1ce22e0b</t>
  </si>
  <si>
    <t>d64f6e907cb94e2c518a6f5747f105a3</t>
  </si>
  <si>
    <t>d8ec2d1a0a6c14b5fca4f7646afaee25</t>
  </si>
  <si>
    <t>b1b663bac4930996bf9bf50f143bb56c</t>
  </si>
  <si>
    <t>41d45c81dd8dff4f7056b90aae1a7301</t>
  </si>
  <si>
    <t>b296ac84b197a7449086db440af753ee</t>
  </si>
  <si>
    <t>cc43fb522ad79e2fc2dd5714005914fd</t>
  </si>
  <si>
    <t>7ed6742cd6f7889bddafc2180a6a970b</t>
  </si>
  <si>
    <t>5e6e5ccc283e0f2d1e496c272614f97d</t>
  </si>
  <si>
    <t>4fb0ce0db6560dfc73bb90f5f52a06e5</t>
  </si>
  <si>
    <t>c6048f59027a62fd733bdbb95d02d247</t>
  </si>
  <si>
    <t>86a4b82bc1517795e25d7031ef322823</t>
  </si>
  <si>
    <t>0743f5aa368fa611cb3cd8d83c747dd7</t>
  </si>
  <si>
    <t>c9e484f8efc2a46c1221dd848f269339</t>
  </si>
  <si>
    <t>efd877b41981fb61c28ac63874d7d462</t>
  </si>
  <si>
    <t>759377ac92397de966bda840341e6d09</t>
  </si>
  <si>
    <t>01e3d531a1d16c6ff8b3afb8e1e26811</t>
  </si>
  <si>
    <t>9b20270df573bc14946464a29a52c7b4</t>
  </si>
  <si>
    <t>d043646bdffd80c322bbad436f929230</t>
  </si>
  <si>
    <t>3f0024ed3b163f37f3d466b21414637c</t>
  </si>
  <si>
    <t>c9817db53c6c384368402679d7b44320</t>
  </si>
  <si>
    <t>183fc015331347e36cbda4fcc28ff984</t>
  </si>
  <si>
    <t>9f0bb3cb561cd53913dc96900382493e</t>
  </si>
  <si>
    <t>56ffbecb309406b8702743bc0eb01771</t>
  </si>
  <si>
    <t>0e032064ff159d0e4a9df5ddf2a0538a</t>
  </si>
  <si>
    <t>e1a5e7e550b4283f84c21959c07acd69</t>
  </si>
  <si>
    <t>6237855c725b128300c086010ab6d695</t>
  </si>
  <si>
    <t>4ed86f95fb3f096a01f8b5f43e6bba4e</t>
  </si>
  <si>
    <t>bbd290867c0fce0b690fba0834141d86</t>
  </si>
  <si>
    <t>e596889a801f421fc8adbe6bd66e5b03</t>
  </si>
  <si>
    <t>8e8370ee281babe847991c0b20543fd5</t>
  </si>
  <si>
    <t>b6fbe9f0b57a1565a267006fab17900a</t>
  </si>
  <si>
    <t>35cb2f63b9d11598033a7133b4be5a2a</t>
  </si>
  <si>
    <t>43150327a44f11de506b8be5caedcf14</t>
  </si>
  <si>
    <t>62e420a39f33efdbfb83d7c5a8358664</t>
  </si>
  <si>
    <t>08cb63b736c7c1a5863b37c8af64fca7</t>
  </si>
  <si>
    <t>d8400b3026d3743dc32bc7a69341ca30</t>
  </si>
  <si>
    <t>76fdc6563726f7c81eaa94f75eec8c33</t>
  </si>
  <si>
    <t>17b8c42d29fd95fc3dfe23a2ce19e55c</t>
  </si>
  <si>
    <t>13664d01b3484f9237a22258bf79cdd8</t>
  </si>
  <si>
    <t>b8f49a608d04fadbae9d76c75a4831cf</t>
  </si>
  <si>
    <t>b0ae7c7c241db9f634e7c054f87816f2</t>
  </si>
  <si>
    <t>14f920c5834bd0c49cb04a171835ed80</t>
  </si>
  <si>
    <t>35227cc66982adf88c94d3ff1888b609</t>
  </si>
  <si>
    <t>40a54a0aeaf3728fd07a6906d2d9c4f1</t>
  </si>
  <si>
    <t>815d72c9d054b4ed10490436371d4b64</t>
  </si>
  <si>
    <t>321c7d47971b7f221a36d122037294bb</t>
  </si>
  <si>
    <t>b46197835bf9d103fb965b9015476a02</t>
  </si>
  <si>
    <t>2396db435e5579ce95dba24605cb5018</t>
  </si>
  <si>
    <t>90ac7cb785aec0901d04a6f878e5f5d7</t>
  </si>
  <si>
    <t>55bbb4db172224747810b50557fceb7b</t>
  </si>
  <si>
    <t>26ac41862b484461c630fb46fc0bc23d</t>
  </si>
  <si>
    <t>540d4324ed52a53a73ab3f553a89ea13</t>
  </si>
  <si>
    <t>0587536009187740cc5eb1749f924b2a</t>
  </si>
  <si>
    <t>c1ed44aa2d78d8b049cc7044109e86b1</t>
  </si>
  <si>
    <t>089d2fe4789989b5f47e2c15be3ffbe7</t>
  </si>
  <si>
    <t>0db6021199064060da40da9a641bcb5d</t>
  </si>
  <si>
    <t>ab5c23834007ca14563f949ac0f95230</t>
  </si>
  <si>
    <t>1da181eb165bba78232a92f06a871881</t>
  </si>
  <si>
    <t>6cc50a48402f19c0829ccaa8eb3e0b6e</t>
  </si>
  <si>
    <t>b326495266ef797934890fdf2649739e</t>
  </si>
  <si>
    <t>29cda68f205c26d74e58a78d523c5944</t>
  </si>
  <si>
    <t>8904f31d5e123e711b43ebce5f42c570</t>
  </si>
  <si>
    <t>b45d26207caf5e625fc211eaede5c5a3</t>
  </si>
  <si>
    <t>a860a83fcd522448b3ddeafa91333a5d</t>
  </si>
  <si>
    <t>9a583b71ea5622561e46269a6eb7fdeb</t>
  </si>
  <si>
    <t>b34928895cac7b281db528a5be0612a6</t>
  </si>
  <si>
    <t>d4e5c2c91b0642c695045cdac9a6b4a4</t>
  </si>
  <si>
    <t>c64e5ef25cb4690d58181d64688c0fa9</t>
  </si>
  <si>
    <t>15b7ce9e88f1a034554e20dee583f772</t>
  </si>
  <si>
    <t>b4eb66d87c3f2815a64258c0573d2d45</t>
  </si>
  <si>
    <t>893a2f0650436201c84d2051d1f25b86</t>
  </si>
  <si>
    <t>0aa41da1befc1d0143405cf01da240c3</t>
  </si>
  <si>
    <t>e9230505ef80080bb28aa8bcb4880578</t>
  </si>
  <si>
    <t>92a9a82d04c6f585e2d84d72391f3fab</t>
  </si>
  <si>
    <t>8aba9ec00681dc0c0cc61de1f8dd8c5b</t>
  </si>
  <si>
    <t>7f49fd0648423f9a2e3ce0f505e781f2</t>
  </si>
  <si>
    <t>bc33513ae43c15c7b7631b350ba468c6</t>
  </si>
  <si>
    <t>0a35aeb95741acd68fe5769c3f31c4f7</t>
  </si>
  <si>
    <t>a92c083cda872d78b7ceb9d3ddefd79e</t>
  </si>
  <si>
    <t>47989c770e4fcd00a495a95beff66440</t>
  </si>
  <si>
    <t>14b3168dec7018d66685d6d7e4d8d7c0</t>
  </si>
  <si>
    <t>3aa04c7d6f37792f6c6d134daa511fa6</t>
  </si>
  <si>
    <t>a60ce009b5c68957d8af4ee28bb18438</t>
  </si>
  <si>
    <t>bb79a0268d3ee39ed4ddf409d874b080</t>
  </si>
  <si>
    <t>b4c838cd5ad36ddfe185a1fe22a4fb8b</t>
  </si>
  <si>
    <t>9874eb8f56e85c3b14028c1379de4513</t>
  </si>
  <si>
    <t>367c12a4bb94d79fcc39e37801a117a0</t>
  </si>
  <si>
    <t>50be84aadd32683137494f07d1cf9a48</t>
  </si>
  <si>
    <t>96e836b3227232f9b580ed846957a3e5</t>
  </si>
  <si>
    <t>3d1f61e4f8b8e44a200a407d773988a5</t>
  </si>
  <si>
    <t>e5222755ad20a383300a9d4b7c2a991b</t>
  </si>
  <si>
    <t>fe987a384c5507ebf699d6a604d0fe02</t>
  </si>
  <si>
    <t>92163ba575ec7369e5ea498f6d44dbb0</t>
  </si>
  <si>
    <t>ecab7dd30f757cc0d0db1e27276db0e9</t>
  </si>
  <si>
    <t>bc055ff6d6223f440284b34a78b6fdc8</t>
  </si>
  <si>
    <t>39e13f2a4c0039c56c171540c206fcf9</t>
  </si>
  <si>
    <t>94182aecb893a823802e846492fc0fca</t>
  </si>
  <si>
    <t>c58fe725ca97234e67ee88afdad0e684</t>
  </si>
  <si>
    <t>494f20c4dd01d8a490d47b14ef0cce30</t>
  </si>
  <si>
    <t>dbff95456f54a8972325ee1206ea2dbb</t>
  </si>
  <si>
    <t>ceef70b264c47ec49a8fa52e4fa0ee38</t>
  </si>
  <si>
    <t>06a8253eb0375635b64ffc8c18f86936</t>
  </si>
  <si>
    <t>96257b76586bb3b9abb22278c3abdd4d</t>
  </si>
  <si>
    <t>e185055aa8a0a4462ec6959f76cb5106</t>
  </si>
  <si>
    <t>dd347e4b74704d50ee28facd4dcfbb21</t>
  </si>
  <si>
    <t>04100aa3042ae8e51856278d193dc585</t>
  </si>
  <si>
    <t>a0691564e168d60217e771ee35a789b6</t>
  </si>
  <si>
    <t>b5be890fd7eefdfbfc9e0fb8c4e1ff59</t>
  </si>
  <si>
    <t>802d82ddec86750bed9d3ab3fc3ac0b0</t>
  </si>
  <si>
    <t>49421b112f5b7e7ae6bc3c61abd3b22c</t>
  </si>
  <si>
    <t>40fe0bc0d0fcbec3aae3fa0215f253e9</t>
  </si>
  <si>
    <t>22d95bc505e6903d7a771d99a9e1b8a8</t>
  </si>
  <si>
    <t>c6d41eca80e0041e184e4352ead0b3fb</t>
  </si>
  <si>
    <t>0e8b3438e44e09361a9092eef5f0689e</t>
  </si>
  <si>
    <t>844af12db7d36d0d0964516c1ec52043</t>
  </si>
  <si>
    <t>f1cff05ae2cfbec221fa7ef622622ac4</t>
  </si>
  <si>
    <t>f5eecdcebf5b067a8fd408082124a365</t>
  </si>
  <si>
    <t>dd12a9c9ba31d879dc1fda480dd3dca8</t>
  </si>
  <si>
    <t>1a93441a6fd8858211fbfbd8515c30b5</t>
  </si>
  <si>
    <t>7db79e372d4740df6927de8345794f38</t>
  </si>
  <si>
    <t>c1439e6a3fb1ff4fdecf1add8f427af6</t>
  </si>
  <si>
    <t>fbe5cacc198f92b98c41fcd153859127</t>
  </si>
  <si>
    <t>d11458a978763dcfdbc4297e9f159004</t>
  </si>
  <si>
    <t>253cfedaea93b835cb5ce8e199edd6d9</t>
  </si>
  <si>
    <t>6e3b06dd5ba991fd94781af35894b5d8</t>
  </si>
  <si>
    <t>353d0e3cd49288e0616684b8539d4fac</t>
  </si>
  <si>
    <t>e47850e087f70c2fd4e1f830e047b248</t>
  </si>
  <si>
    <t>16ac4d858b5557e8037901f667e68211</t>
  </si>
  <si>
    <t>8a4e740988a81726caf3c53c8c70e74f</t>
  </si>
  <si>
    <t>0d1014895dbc316084026fffad8ff27e</t>
  </si>
  <si>
    <t>97bbfe97df9b968d5a43582e41a4f79d</t>
  </si>
  <si>
    <t>76f3b8d332d07b1f683b6c6f450deb11</t>
  </si>
  <si>
    <t>51b54e08bc323ad86617b548b454a23a</t>
  </si>
  <si>
    <t>6180f03b7f9473f3ded594bf2f469922</t>
  </si>
  <si>
    <t>49a420cdc589b993f19d98d9b020a076</t>
  </si>
  <si>
    <t>bb98a7e3683c3ed03756b27e4b6f9ce3</t>
  </si>
  <si>
    <t>4ae5f85be2c2e0adb466707dd9bf3990</t>
  </si>
  <si>
    <t>a6b38ceea2633bb93b13f604d4630317</t>
  </si>
  <si>
    <t>b129eecfc5680b6fb25ac1076d6a05e1</t>
  </si>
  <si>
    <t>152c09bed65cbe1551a8a60ab41ac06e</t>
  </si>
  <si>
    <t>992148818391b5b87557eed37aa8cbef</t>
  </si>
  <si>
    <t>b89537b58712804bc9e0aece9525f947</t>
  </si>
  <si>
    <t>a5f3a4416e8331295f5ec5fa3802890f</t>
  </si>
  <si>
    <t>284b36ef8b54c2c4bdba5322f2d735a3</t>
  </si>
  <si>
    <t>156a20c251cdbb7f615e0f8a66e62ac3</t>
  </si>
  <si>
    <t>e2d4b9b72b6820622b12253cec61e512</t>
  </si>
  <si>
    <t>41869692f41050fea6b93371657d632c</t>
  </si>
  <si>
    <t>3e260cccc91501ed13ff63f239a91207</t>
  </si>
  <si>
    <t>8dc7f928ebe9f9025071923c9ff2f3a7</t>
  </si>
  <si>
    <t>aae520c9d926683957d14d1fdb1c8e71</t>
  </si>
  <si>
    <t>395cced0e4768f6af3afe0b9f89b0876</t>
  </si>
  <si>
    <t>3987aec1e3c900e6b50b200767f0ce2c</t>
  </si>
  <si>
    <t>837ff8db00dc23f3f4461d27b5a93f1c</t>
  </si>
  <si>
    <t>81819f49538cdaed41b51995688c6115</t>
  </si>
  <si>
    <t>f10e08ccb118411bac14a61e50637a28</t>
  </si>
  <si>
    <t>4acf1a976b013c281a79b0b4b6551ba9</t>
  </si>
  <si>
    <t>5d1156435c35f0dc9557c93acd9a71d9</t>
  </si>
  <si>
    <t>500b440b1158cecfc70fdb9f099618ff</t>
  </si>
  <si>
    <t>432324194b485d96c55a224f5b0df44f</t>
  </si>
  <si>
    <t>057da0841a0a91a8e08dfaea0b930370</t>
  </si>
  <si>
    <t>1652316b0c5b7e3cccd152698e60efe3</t>
  </si>
  <si>
    <t>fd32a3c576d1bb2796b680600b8a57cd</t>
  </si>
  <si>
    <t>a7704a7185f4b110db8ed8e8734f571c</t>
  </si>
  <si>
    <t>c061d7c109162049bfc1edb6e50a0107</t>
  </si>
  <si>
    <t>0579da7aa07901353a69bf8cc1a3d31a</t>
  </si>
  <si>
    <t>a86eaa36f2b2d23216760a7bdbaf6d7e</t>
  </si>
  <si>
    <t>c3ac8ce863504c56fd7b9b1483977191</t>
  </si>
  <si>
    <t>c7483e54558c15e37e4d2ee9e3d11969</t>
  </si>
  <si>
    <t>cb8049a31446421ab2e11dde77fc20c3</t>
  </si>
  <si>
    <t>2f42bd269bf4b9f0f0d6fa1de1d3927e</t>
  </si>
  <si>
    <t>5210fc5a9483846857d52d93ffd1abf5</t>
  </si>
  <si>
    <t>912e53cee43014efd3f25fd009ab6087</t>
  </si>
  <si>
    <t>673b02f37459a056511f5c57e62bfc36</t>
  </si>
  <si>
    <t>7638114b3f3dfa124be83d64078071a5</t>
  </si>
  <si>
    <t>63ee26ebe5dac714ef3eed821d4f1d5a</t>
  </si>
  <si>
    <t>d25ec75c0aed78b605416fbfc7e445d9</t>
  </si>
  <si>
    <t>fa585c46e6db7c5b74ae3cbf090fa4db</t>
  </si>
  <si>
    <t>abf79f716fe56bfc0f9d7e544215b498</t>
  </si>
  <si>
    <t>c79406d76277938de6f2f795810aa455</t>
  </si>
  <si>
    <t>a68ea92a8a6d6bb61f76a719a53786c1</t>
  </si>
  <si>
    <t>c347bae4483e94422782975383250236</t>
  </si>
  <si>
    <t>ea4af48a1422fa1ec06d2e632bdf226c</t>
  </si>
  <si>
    <t>0e6cb9a71ea3ab7bc8e52d63ae3e14fa</t>
  </si>
  <si>
    <t>04a80705ed7c3d7479efba3417466f19</t>
  </si>
  <si>
    <t>851576a90f692264c7977a8d103f3518</t>
  </si>
  <si>
    <t>01cd2f7c689fb53eb09b5ad2e68f1232</t>
  </si>
  <si>
    <t>4c9f90d2e4b379bdb0277d292bf3d0df</t>
  </si>
  <si>
    <t>de16788d8b84eb9830cdd2b64da85792</t>
  </si>
  <si>
    <t>8dc9674dc58be751ace842a55c540994</t>
  </si>
  <si>
    <t>8131a38714283d559a63c537b1a5bbd7</t>
  </si>
  <si>
    <t>7f5befdaff23d58502954215814e1aee</t>
  </si>
  <si>
    <t>759ed58898c1d9f7d7125629cae99f51</t>
  </si>
  <si>
    <t>56b089ec421ae4828c0590552885b8d5</t>
  </si>
  <si>
    <t>9b99b9f10b0c243df205de762184f0d1</t>
  </si>
  <si>
    <t>5b1f678ba36f62f3bed1e5ea7299cdd9</t>
  </si>
  <si>
    <t>f2e29821054bf9b604ce06b15dee0507</t>
  </si>
  <si>
    <t>b0009d9759d4ca6b7992ff2e53234306</t>
  </si>
  <si>
    <t>568fb09327962f2ec2cf1fbc03cd3f8d</t>
  </si>
  <si>
    <t>aefde7c21e17655ed0dc6d5c73a9a237</t>
  </si>
  <si>
    <t>c24db5fa2292b9dbee33cbc06630ee21</t>
  </si>
  <si>
    <t>c588822db49b8696aa4d12b3d9384bf3</t>
  </si>
  <si>
    <t>3e34e6bdb4351082ac86ace0b29cbbdd</t>
  </si>
  <si>
    <t>0df4fe45eed6974d471ce5d94bc04dcf</t>
  </si>
  <si>
    <t>bcbcc8c5b8573d940cb866009f436d49</t>
  </si>
  <si>
    <t>05673bc5418bcade17e1668a24d8e715</t>
  </si>
  <si>
    <t>3ed474e3fa20ad9dffa8a7d482508c74</t>
  </si>
  <si>
    <t>f8fd839815310d86c244486e169526e7</t>
  </si>
  <si>
    <t>42194ef996cd2b47d4ca46b9908a2f41</t>
  </si>
  <si>
    <t>1bcfe7f667aff55603ae3cfd5082c7e6</t>
  </si>
  <si>
    <t>78331635c96bc0167ab28a9e2c337a5c</t>
  </si>
  <si>
    <t>565e38945ca54788c9d7925617aa8c64</t>
  </si>
  <si>
    <t>94cbd838efc4205e7dcd4f99235edba3</t>
  </si>
  <si>
    <t>24c413c3630485a5cc7c903d6b7597a4</t>
  </si>
  <si>
    <t>c73ceae532515929d60be4ae89b2d998</t>
  </si>
  <si>
    <t>3d7086a1de625c861b0cf198c5a20698</t>
  </si>
  <si>
    <t>269b852383775a5caab061c03610c1b1</t>
  </si>
  <si>
    <t>579850d47ffdb3f2c347f6aef7263aa8</t>
  </si>
  <si>
    <t>f83f3cf2bcbf707328bc5f88ad70ac07</t>
  </si>
  <si>
    <t>73000065bbb6db5188a479cfd583fbb1</t>
  </si>
  <si>
    <t>ad7bc25455f56d7093739c46344e476e</t>
  </si>
  <si>
    <t>2151358502007e272bebb8efbf4a7cf9</t>
  </si>
  <si>
    <t>9ae3f51c2fe2548ed6578fda25cca2af</t>
  </si>
  <si>
    <t>30c4a63dc54614445cb51457aa269297</t>
  </si>
  <si>
    <t>e8416461ee6b8dc64d83e8928061d7d2</t>
  </si>
  <si>
    <t>51b87fffcc26b3ac18023d7ea1b0acf2</t>
  </si>
  <si>
    <t>a6023c013be6e2d0d3c089e6f5d21de1</t>
  </si>
  <si>
    <t>de96523c4c030fab1cef80c4865cdf0b</t>
  </si>
  <si>
    <t>a84f87c66c46c6632e39a3277e8ca583</t>
  </si>
  <si>
    <t>47d6e33e3b943948782c525713a2a10f</t>
  </si>
  <si>
    <t>e89ce2fca1a69aea2e1b7a259fd9bcaf</t>
  </si>
  <si>
    <t>6f83a924f8d23cb38f266e7368123b64</t>
  </si>
  <si>
    <t>c3ffbcf576fe350ffd1524ca486635da</t>
  </si>
  <si>
    <t>28ca0287dae95ccc8bdd4d41c97375b5</t>
  </si>
  <si>
    <t>e4cee3ce45de7773fda24a20a76150b1</t>
  </si>
  <si>
    <t>669ea5a8467271403239f2a33d702a37</t>
  </si>
  <si>
    <t>01acb541c629aa6abfd1fc41763c2337</t>
  </si>
  <si>
    <t>5bcce4568f12a185128dbf6bd309fbbb</t>
  </si>
  <si>
    <t>d790960ddc8fbf8fde032aa0a5986173</t>
  </si>
  <si>
    <t>b4698a713f055ec92ab98b9eca3a0c7f</t>
  </si>
  <si>
    <t>e5620802afb2b983ceb53fb30498101c</t>
  </si>
  <si>
    <t>21f3a23752c47c8e0e251ef5ba33263c</t>
  </si>
  <si>
    <t>f3508cf823b7d93c0f3ce5254932be49</t>
  </si>
  <si>
    <t>246ec2bb1a8164b13fbf1594af5df712</t>
  </si>
  <si>
    <t>246736bde4301662ab91cbecc928aebc</t>
  </si>
  <si>
    <t>2573232052e54a9ee668875cf0101ae6</t>
  </si>
  <si>
    <t>8517b9a6282a273de041b2cee7360ca0</t>
  </si>
  <si>
    <t>2c9022e5cfe951e46259c79fc2893d35</t>
  </si>
  <si>
    <t>9c85c19844988156125a84332eb3c2a2</t>
  </si>
  <si>
    <t>7887ea238c2441bed37035499f5eb9b2</t>
  </si>
  <si>
    <t>67e97bfe421a94eafecfceecc7d58c05</t>
  </si>
  <si>
    <t>4d6dee604c261f35d2a5afa0bcf80adc</t>
  </si>
  <si>
    <t>804eb56ffbeb9db7b2f893c00a5629bd</t>
  </si>
  <si>
    <t>007b6b729705bbf4edd783a0964a63f2</t>
  </si>
  <si>
    <t>d982e9c22ac9f2cc02be237db91d55e2</t>
  </si>
  <si>
    <t>5f00dce6e9fdd2ec5f20346c4249753a</t>
  </si>
  <si>
    <t>3e09f7b7acc4124e089a3aa44bed6763</t>
  </si>
  <si>
    <t>6820552dd3ebf199d003ec949c7dc072</t>
  </si>
  <si>
    <t>9342e73c4d43ae335e6fb60c726d3731</t>
  </si>
  <si>
    <t>2cd0da28ccb1f0871d1427dada0c412e</t>
  </si>
  <si>
    <t>df292bbcd4a09a1bdff2fb4057486e6e</t>
  </si>
  <si>
    <t>bf5c6f12c23f02bbe80ccb0ec174d3c2</t>
  </si>
  <si>
    <t>73ff5c5577abbafe1cc24cc44f2d8e74</t>
  </si>
  <si>
    <t>ce4d55c3cac5298c3a344f04a728cbfc</t>
  </si>
  <si>
    <t>66e8eabfa97cefc66d32af42490023b2</t>
  </si>
  <si>
    <t>d412058d5b82c11bfe93460538605420</t>
  </si>
  <si>
    <t>9ea052a5f6863659cd1258b98dc76671</t>
  </si>
  <si>
    <t>3934b1a5d578576dada8891d0a5105f4</t>
  </si>
  <si>
    <t>486141276dc2ecd4618a3d0e628b8f68</t>
  </si>
  <si>
    <t>ee6b2277fb5eb34f01cc2a523f276ec6</t>
  </si>
  <si>
    <t>e4ad4993e99dd9ba699f3d5fe8388300</t>
  </si>
  <si>
    <t>1987447be08fe283e28bc651ea15361d</t>
  </si>
  <si>
    <t>8a3dd1a1a8a9f8ca8c7533774c95662f</t>
  </si>
  <si>
    <t>28f7c5a45bff5a4a3c127b540c494510</t>
  </si>
  <si>
    <t>9cfe4b1dd4bc8318aca400ddde28d1f5</t>
  </si>
  <si>
    <t>68f846b0aa3795dc6f5c565056b53ec6</t>
  </si>
  <si>
    <t>bc2f02358b0609c3c638fba9acaa0997</t>
  </si>
  <si>
    <t>ff280f53c68d2a833645b92bf5d95593</t>
  </si>
  <si>
    <t>1c34cfda8f3557b20abf71a499e71d99</t>
  </si>
  <si>
    <t>64a6688b4e05ff1bed977a4a14e3d874</t>
  </si>
  <si>
    <t>b92160c4728d0803784e4a54d981eabe</t>
  </si>
  <si>
    <t>2a6b8eb7c424bf07ba352b2f03bb7c66</t>
  </si>
  <si>
    <t>1be304421c1f3c1da97d81832c307d50</t>
  </si>
  <si>
    <t>002741a9f341a48fa168d495d11df301</t>
  </si>
  <si>
    <t>61d7253257a2dcaa573594b9290f8cd9</t>
  </si>
  <si>
    <t>0bead654e2b6879f9f13c3f40cde07f3</t>
  </si>
  <si>
    <t>4e10493d81710ecde5e0dd947a573bb3</t>
  </si>
  <si>
    <t>7335edca07b3acbaebf81cd30873f7c6</t>
  </si>
  <si>
    <t>5eede2cfa783db03309b419e74e89a21</t>
  </si>
  <si>
    <t>07e3bffff926edff4088c1c984e95533</t>
  </si>
  <si>
    <t>b65349da3c4685547bf23330279b087f</t>
  </si>
  <si>
    <t>1c961b397da3a1d58690a6abc6b051aa</t>
  </si>
  <si>
    <t>12cbe55a8d3191fab9e1959af4d459f2</t>
  </si>
  <si>
    <t>05732bafde4bd766d89eb72fff4cae49</t>
  </si>
  <si>
    <t>888f285238e76237bc1e1c7a29654ad0</t>
  </si>
  <si>
    <t>dd81ebeceaaef426722e4c048de7c3a9</t>
  </si>
  <si>
    <t>6c5653ac8a0f5db20e47f203153e387d</t>
  </si>
  <si>
    <t>af096b5b0c152cf6ec8c28df56876c4f</t>
  </si>
  <si>
    <t>a2ba0a4d817cf7be3b06e78417c8abfc</t>
  </si>
  <si>
    <t>baa78e868b5197b465d303d76bcf5c50</t>
  </si>
  <si>
    <t>94a127b5c86a1fbe9a94177b5acd7507</t>
  </si>
  <si>
    <t>d10a26abda40fd1c65abc169c6e4dc13</t>
  </si>
  <si>
    <t>bf761630f151049e66805e2f70f7c054</t>
  </si>
  <si>
    <t>212cfbc623b9f6ec3163164ecbb4627f</t>
  </si>
  <si>
    <t>7ba2edb2a032e3b99c1c657324a20377</t>
  </si>
  <si>
    <t>0dec6f8f37b6d34818e3abba430dc79c</t>
  </si>
  <si>
    <t>1877507a0d3a122bbe22a3266ded385d</t>
  </si>
  <si>
    <t>ca015c218c705889bc262e29b763367f</t>
  </si>
  <si>
    <t>2dbfec01d7baab95240a470d8a3d015a</t>
  </si>
  <si>
    <t>511d97d55c73952a372772be833c8533</t>
  </si>
  <si>
    <t>7ca87eb79729f9e3563ee9b307e39dcd</t>
  </si>
  <si>
    <t>081ea50b1500fd77308a783647d4195c</t>
  </si>
  <si>
    <t>82e9930d56995d6f1cf64644b6b5aebd</t>
  </si>
  <si>
    <t>c1c10442c26751393c8ed8e8c9a8b075</t>
  </si>
  <si>
    <t>2121c07c11266b1b3e6bbc6b1e1be58b</t>
  </si>
  <si>
    <t>b6b271660da94cdf5d4e1fdb59809a04</t>
  </si>
  <si>
    <t>fb1be75ef960768d533c365a9ad55b22</t>
  </si>
  <si>
    <t>923330e572b9ee5e604dd31c041a4ddb</t>
  </si>
  <si>
    <t>ca6d042470a1a0888e2dff6887d56675</t>
  </si>
  <si>
    <t>79c5012cfad87e75a6992e6f541be0f6</t>
  </si>
  <si>
    <t>12857500351da740fa85b2405fabee50</t>
  </si>
  <si>
    <t>85faf990319350678515fce3c7e0652f</t>
  </si>
  <si>
    <t>4eaed90bfd4e3c241291b97940da58b8</t>
  </si>
  <si>
    <t>d72bf5adc42dfe02172b50a63c23d136</t>
  </si>
  <si>
    <t>7670d0c695beef4aa9c534d42fc400fc</t>
  </si>
  <si>
    <t>56e8bf3a8d5e5c25ef4a1f5f4de01cfe</t>
  </si>
  <si>
    <t>91156e017546f95a2e67127715694653</t>
  </si>
  <si>
    <t>846cf40a110d5d15939c57b90b87dc07</t>
  </si>
  <si>
    <t>2a0388d2f2c7733888f8a1bdc9c33afa</t>
  </si>
  <si>
    <t>1cabfe7557961887dd7cd96b60411baa</t>
  </si>
  <si>
    <t>abf5894547a4d3eca813c224080be64d</t>
  </si>
  <si>
    <t>4b192239dbc0b37104023bdddb54e23a</t>
  </si>
  <si>
    <t>170b0e8840c7dcd4f1335a46dd441e82</t>
  </si>
  <si>
    <t>918122c9032e1541570d6924d9dbb8d7</t>
  </si>
  <si>
    <t>d406c1982a1b55fd12d37bd1993c61c9</t>
  </si>
  <si>
    <t>71565a5e78299f0b463f5540b9b41734</t>
  </si>
  <si>
    <t>1560e1f660579db9f31922cc5cf3f305</t>
  </si>
  <si>
    <t>cb0cd24ec642a4fb58dc706ff4797c43</t>
  </si>
  <si>
    <t>d9ec1e9b505d98ca9ee33c4a0750d40d</t>
  </si>
  <si>
    <t>5a423e2e5e762a3f20956122f5a22910</t>
  </si>
  <si>
    <t>e2de0f268b803fc0445eca4888a135fd</t>
  </si>
  <si>
    <t>779b2a320d3d80bbff0a171f3c959ccc</t>
  </si>
  <si>
    <t>e8304c009f54f4c4b01686bdcb75065a</t>
  </si>
  <si>
    <t>d760b6e53495beec0a1296252ea977d2</t>
  </si>
  <si>
    <t>24e4a00fa21d996c6d0229691ec4be9d</t>
  </si>
  <si>
    <t>2807a5e5a95ef221ae1e135d511aeba7</t>
  </si>
  <si>
    <t>7e538f8e6dc1a15fc5747a05af08e94f</t>
  </si>
  <si>
    <t>daf1a638535915d4f493ff345cf5a045</t>
  </si>
  <si>
    <t>2fb4161301aea9b38fd0f25cb636a9f2</t>
  </si>
  <si>
    <t>75bf173ac02b2b306628259fab9fd926</t>
  </si>
  <si>
    <t>c09a9b4589febc13f7f2980db1db46d2</t>
  </si>
  <si>
    <t>c8c861d857a699767ea5756abe439b5f</t>
  </si>
  <si>
    <t>244e76a8703883b012f6ebc337b4fed7</t>
  </si>
  <si>
    <t>7e367fbfacc944d3418a1a0ee837a09e</t>
  </si>
  <si>
    <t>4f83c9e2fdfb75cf5345b7455055999a</t>
  </si>
  <si>
    <t>071fa8629eecf53dda908693e77b8625</t>
  </si>
  <si>
    <t>cc9adb89f15330afecb18a44a8d2e986</t>
  </si>
  <si>
    <t>3a6b4a5af34a52ded36f12daa7b556ae</t>
  </si>
  <si>
    <t>13b826033cc3b7ff790f495d14037a30</t>
  </si>
  <si>
    <t>85d90381c8bf7c917c42d5601b685a97</t>
  </si>
  <si>
    <t>1730f50aa39e7f482e1507dfaab7a943</t>
  </si>
  <si>
    <t>a05d749f9a9b2cf952d5db7f022c7356</t>
  </si>
  <si>
    <t>1ab06f52b2914217c9bd5ab92836dc74</t>
  </si>
  <si>
    <t>52e23c867f8bc6dd82f3b74b3577258a</t>
  </si>
  <si>
    <t>c68d7ec5f729290ad9111c55d1561129</t>
  </si>
  <si>
    <t>e396498e23ac2c44cbb4ea5437e8d2aa</t>
  </si>
  <si>
    <t>f8b44ed614c26aaa117fd01c40086d91</t>
  </si>
  <si>
    <t>b6ccb1000883456c5f4bedc3f6dff121</t>
  </si>
  <si>
    <t>48d4068be1e22489e0362fd4115b6c6d</t>
  </si>
  <si>
    <t>f42fefd07519210f911f0c73e37985a4</t>
  </si>
  <si>
    <t>6825e52783541c369c886f9d4e2e40c6</t>
  </si>
  <si>
    <t>8443400545c750554083a95364b4131f</t>
  </si>
  <si>
    <t>2ded8468991cc0df3cfbe72412c3ffbd</t>
  </si>
  <si>
    <t>3742b2d4a2b09c1367d0a2dae3661438</t>
  </si>
  <si>
    <t>5789fbddb98a84f26524c9da47bbd4bf</t>
  </si>
  <si>
    <t>1941bf0a558c3bc3b3eef59e60fd01e6</t>
  </si>
  <si>
    <t>520ecf176174dccfaa88ea585359b8ef</t>
  </si>
  <si>
    <t>ff285e8e27263ba5c24bbda39ec12600</t>
  </si>
  <si>
    <t>56b0f417b1821a537e8e1da221e85964</t>
  </si>
  <si>
    <t>62823f9b8ffb54f3642131dee4317f82</t>
  </si>
  <si>
    <t>9c246c83d06c7d774080268bd569afc2</t>
  </si>
  <si>
    <t>cc8e8b6a5ad54971f52601ec3d3ce754</t>
  </si>
  <si>
    <t>de40a469343946dfcec68ebd0706d43c</t>
  </si>
  <si>
    <t>ad2f1c8f21a551dffcf720358554296b</t>
  </si>
  <si>
    <t>a31f7fd5e17d1d46354417a8c2b1219f</t>
  </si>
  <si>
    <t>f7446009ce221998968dfec1ef3c01a6</t>
  </si>
  <si>
    <t>6d9f625ffef44d7f84cf3a8c8f1aa814</t>
  </si>
  <si>
    <t>c89b078f7f186b43f017b846a49f1294</t>
  </si>
  <si>
    <t>07f17cc0616b41a9f30b571de2358204</t>
  </si>
  <si>
    <t>eb90b391e394da92315b7de3c352f327</t>
  </si>
  <si>
    <t>46f4a277a0e86fe2521c19ded1dd04c1</t>
  </si>
  <si>
    <t>a952da0bb48c099cba44a897cb03b80d</t>
  </si>
  <si>
    <t>c485adf90c5d459fdc6e8045d8306eb4</t>
  </si>
  <si>
    <t>8f54c42b707e1497a20a97598c3fd1c1</t>
  </si>
  <si>
    <t>362da96844f6257e27733cfbe15a5f9b</t>
  </si>
  <si>
    <t>7045f7e9791df972a4111f4af5f4283a</t>
  </si>
  <si>
    <t>3f67a366da57f56bd6e2c04de6cc6d47</t>
  </si>
  <si>
    <t>b5cefe96034c5ed28d35260fa53d25a0</t>
  </si>
  <si>
    <t>dec9db3d450a8352ac9028a9f6e28fa8</t>
  </si>
  <si>
    <t>0e625c404782a875d856552f913ac858</t>
  </si>
  <si>
    <t>12d453a6520377dd6d6d463ec6319284</t>
  </si>
  <si>
    <t>38d11bb8e734964da3dd7b1020d5f56d</t>
  </si>
  <si>
    <t>e03de93674b335dd136520a2a92f1c16</t>
  </si>
  <si>
    <t>2639015d6275da29230c80614269ec56</t>
  </si>
  <si>
    <t>b005bd86e6a02cc86c2b42987b929c6c</t>
  </si>
  <si>
    <t>a50f975e38b464b240227ebe04d94129</t>
  </si>
  <si>
    <t>eb235f8469125bac7436afb33bf92eff</t>
  </si>
  <si>
    <t>e63b0f3027273aee00df67367de2d5cd</t>
  </si>
  <si>
    <t>895446b6678eb4a2d6d2725172bd7834</t>
  </si>
  <si>
    <t>85cdd3166e4d3003a5b4262fc5e33e3a</t>
  </si>
  <si>
    <t>723d4340cfc14c25399cbcf41a64bc85</t>
  </si>
  <si>
    <t>71744269053ee70b347672d02d3c3913</t>
  </si>
  <si>
    <t>8aabc31df9f967b09f07ed662e211916</t>
  </si>
  <si>
    <t>f2b30d7d6eb07682724b0f6a37bceabf</t>
  </si>
  <si>
    <t>800cf9da42589b888517f671083545df</t>
  </si>
  <si>
    <t>d02d1839b3ec061154add1cb7b3ca1bf</t>
  </si>
  <si>
    <t>8def94ac0c523a3b80fe6228534a2e6b</t>
  </si>
  <si>
    <t>a509ef0780d98f6d01f7f949d9776c6f</t>
  </si>
  <si>
    <t>b1abe8bd85e819ea3d00a4893ef7a09f</t>
  </si>
  <si>
    <t>ac2efe2c5cd75e9b22d8a1ec498c10f0</t>
  </si>
  <si>
    <t>f4e00f83acbdcac67139c26180162c20</t>
  </si>
  <si>
    <t>171bb720d54acd4842bdfd7a7361f2f0</t>
  </si>
  <si>
    <t>030709379a7376cebb07529b0c178585</t>
  </si>
  <si>
    <t>de0e81afcffd759fdeffc659d8681075</t>
  </si>
  <si>
    <t>71fb12e2876444e76f1ecc1f363a5b1d</t>
  </si>
  <si>
    <t>9e1ecbd305d8a5ca6df53e57d6b7b1d2</t>
  </si>
  <si>
    <t>104967746d1cfaaa4067d695c71afb72</t>
  </si>
  <si>
    <t>ebf388fede22ca56fedc0627e371fe9b</t>
  </si>
  <si>
    <t>ad6b1abfef67c518de074730fa706d65</t>
  </si>
  <si>
    <t>55ca7c8ef15780b64355fae2b40e5417</t>
  </si>
  <si>
    <t>a3f94f13a727b430a1732c30fdba31da</t>
  </si>
  <si>
    <t>cb21a50484d426a77c6ad99cb9764555</t>
  </si>
  <si>
    <t>4782f7b66c9fb9d2a57f2514f02168df</t>
  </si>
  <si>
    <t>5e5cb664f5154c4f5fcaebcf15c5e343</t>
  </si>
  <si>
    <t>f2a25a9bbdedd591e225b26a723d0caf</t>
  </si>
  <si>
    <t>9100571c6091649f8e13da93fcdb7fb1</t>
  </si>
  <si>
    <t>ef5aa914d28c7e2230df5172e3856558</t>
  </si>
  <si>
    <t>791933b5d929aa7210c3bca0291c6168</t>
  </si>
  <si>
    <t>1e2e15531ac1548b56baa9cd1282f236</t>
  </si>
  <si>
    <t>15d9374c8e955132d9ea5c23cd376336</t>
  </si>
  <si>
    <t>85c3d82e74ae259ce3f12de2613ea096</t>
  </si>
  <si>
    <t>ea8f2f1ad6082b460cc799f450d198aa</t>
  </si>
  <si>
    <t>d23ce5e1998c0a31dad7a110fd9dcaaa</t>
  </si>
  <si>
    <t>4d1132689512c4dbe05c48702d8fed33</t>
  </si>
  <si>
    <t>98f5a771205b3fb7f3af6629d61ec2f1</t>
  </si>
  <si>
    <t>b0cdb8ffeaf202c41b4f8149b4fdf89f</t>
  </si>
  <si>
    <t>99a59403f7ee53147c0ed7f7c128e8f1</t>
  </si>
  <si>
    <t>61f0435adcb3bb2d0bb7ccc58cce8118</t>
  </si>
  <si>
    <t>4cb80bf13da88495e1fa0bbfba3b9cd0</t>
  </si>
  <si>
    <t>e449c44ec9a8e990438ff59be9c4fd30</t>
  </si>
  <si>
    <t>f552c679647f9297bc45cec87a26ba86</t>
  </si>
  <si>
    <t>4d68f254dccde42ae2c3ea1d5226a724</t>
  </si>
  <si>
    <t>bf79785ed975b11589ffcf4b8bcfa7d5</t>
  </si>
  <si>
    <t>270e1e247c4bad827057fedcaab8a42f</t>
  </si>
  <si>
    <t>27e3a85d8c64825faabdeb41b2fff15c</t>
  </si>
  <si>
    <t>08e07a5110f2900e60769ea762577374</t>
  </si>
  <si>
    <t>cf5d0ecd80407cb38144cb9467cac999</t>
  </si>
  <si>
    <t>c5375b5b83de99648d950b4268475341</t>
  </si>
  <si>
    <t>bd90243a0d26a2cf733d59b98e594b47</t>
  </si>
  <si>
    <t>7f5ebe991fedeb7d24a6e8aa304d9301</t>
  </si>
  <si>
    <t>0c6108e1124fc2e46e065bc1a755f70f</t>
  </si>
  <si>
    <t>c4eb86cd6f724a996a56803ba4cc6299</t>
  </si>
  <si>
    <t>34ea21943acc1f1fc913f11267eb6cf2</t>
  </si>
  <si>
    <t>333da413a32b7132e809b9b86084780b</t>
  </si>
  <si>
    <t>e5ce9da164714b64ed5e48e82b048008</t>
  </si>
  <si>
    <t>7776f103b105e5b243c2c4d15f2d1942</t>
  </si>
  <si>
    <t>036dee4943c258f5fb1933e542776598</t>
  </si>
  <si>
    <t>76f16b6559c7fab183f4f4c2c5a24f20</t>
  </si>
  <si>
    <t>1fb49737e8aa6882196be66363748699</t>
  </si>
  <si>
    <t>3bf1eca4132c70a752eacbdeb83b9e84</t>
  </si>
  <si>
    <t>7e6c474b36ce9b8185d29d7952b552c6</t>
  </si>
  <si>
    <t>eafafa6e42e1a905089cfeb9d8d97e2b</t>
  </si>
  <si>
    <t>1152d67b5db960126d3ea9e55741b100</t>
  </si>
  <si>
    <t>eeee2fc5328e2437cb27fc0bff986975</t>
  </si>
  <si>
    <t>9fd440352842040101035836fd1ab239</t>
  </si>
  <si>
    <t>f2bf6e8bc2e2576af23e35a8f99713a0</t>
  </si>
  <si>
    <t>da8acd792270a4c1752ce5bae1c3ca3f</t>
  </si>
  <si>
    <t>d70d017c2310a8ff9e35e3e860937460</t>
  </si>
  <si>
    <t>4324f7cfe906c6cd60c2dd223677ecb6</t>
  </si>
  <si>
    <t>51916ede76c3b77c66b26bc1821114cf</t>
  </si>
  <si>
    <t>417b9b671aa9c79b0eb07646c17bc08f</t>
  </si>
  <si>
    <t>32289da8fca4dbbe741b63a87c318171</t>
  </si>
  <si>
    <t>b0a70e4da584cefe35b0bd9fafe199e9</t>
  </si>
  <si>
    <t>4359c536c8496a71349ba5c6d84cc202</t>
  </si>
  <si>
    <t>f80764bbec9cd06cf8763c7a80edc9c9</t>
  </si>
  <si>
    <t>fef645762e57d3430c9c48dae1c3763a</t>
  </si>
  <si>
    <t>c03e06af89dc2c0a2565a9ac98531b34</t>
  </si>
  <si>
    <t>49f576a4bd774cfb28a8fe727583f98a</t>
  </si>
  <si>
    <t>af67e8b46e47c818312c175e3555fcbc</t>
  </si>
  <si>
    <t>6d78c4a4874ad63286a55a1a69d78db6</t>
  </si>
  <si>
    <t>1c8b07fe5b0230bf169f79f8d9732fa5</t>
  </si>
  <si>
    <t>8230c16bea04378dde62afbc444adca8</t>
  </si>
  <si>
    <t>bbac87f36e39df7b7e0f9a9536d8efa1</t>
  </si>
  <si>
    <t>92bf03f1ddf9b41a6f35f6b93af66a96</t>
  </si>
  <si>
    <t>4d5f6da6b21d77d3879c51cef247d7ab</t>
  </si>
  <si>
    <t>48363d5403cfdee9b00eb1fa8e1bd67a</t>
  </si>
  <si>
    <t>1e2ea0630f4c3be606ff416aba6d92a5</t>
  </si>
  <si>
    <t>c16febe8fef4d3dc208b4702ab7e1c89</t>
  </si>
  <si>
    <t>a5848f375dda6955016f10deb3f180b5</t>
  </si>
  <si>
    <t>60f5268ce75d564bec5894fb7ebebd28</t>
  </si>
  <si>
    <t>bfb89eda0a6df6fa89e412d8dc316bc1</t>
  </si>
  <si>
    <t>6cf44f418315b6044b94bd784c7acbdc</t>
  </si>
  <si>
    <t>c692d5902a7bb81f7745a94c85a45e33</t>
  </si>
  <si>
    <t>4ae40c3c4c285f05d562f488123fc869</t>
  </si>
  <si>
    <t>1e4a6d33fd7bdfb9e6e53572406e53e5</t>
  </si>
  <si>
    <t>945187bfafe2e6147c0b294bd91149a2</t>
  </si>
  <si>
    <t>965630ee415972c368922c6b9f847411</t>
  </si>
  <si>
    <t>6495651e4ce0c22b23e3dabfbf5b9664</t>
  </si>
  <si>
    <t>264c968aae819903b00b2aaac326566b</t>
  </si>
  <si>
    <t>0f563b982899b6c5006538ca900c6d1f</t>
  </si>
  <si>
    <t>ab2de3254b0b8aff2700f9ca4f196dca</t>
  </si>
  <si>
    <t>6d153ba42458abb9dbb47bf8c5dd43c2</t>
  </si>
  <si>
    <t>6e45d0265a4ef7e9f7d4ee363c4ba3df</t>
  </si>
  <si>
    <t>5778c93f521b236458fe9cfa64472236</t>
  </si>
  <si>
    <t>791ac6778535512d14fb890281a5ee42</t>
  </si>
  <si>
    <t>69dd465d4b828cfca3e853224df41218</t>
  </si>
  <si>
    <t>859577c44299cc98c449bb5488f61253</t>
  </si>
  <si>
    <t>0b55cab960513c60fa4486931a74f0c4</t>
  </si>
  <si>
    <t>c47f985155a54879f8c2eebeaade0bd2</t>
  </si>
  <si>
    <t>d37486636ed228ce414a09bd4170cdae</t>
  </si>
  <si>
    <t>a50b45d7cdc6a99f508f40ebf2c9db0d</t>
  </si>
  <si>
    <t>47579608e00a74bc08463be2352f0080</t>
  </si>
  <si>
    <t>ae424fb186cb8759c6f5ab8d6db38c51</t>
  </si>
  <si>
    <t>fa2f3ca9db06827bdac8636f773826fb</t>
  </si>
  <si>
    <t>8c06bbc8a30d78dab4c6137e156ca6f4</t>
  </si>
  <si>
    <t>6a1bb49feaede00389be516208219918</t>
  </si>
  <si>
    <t>854d6a3d6ae43b9389a7cea8a49c1ede</t>
  </si>
  <si>
    <t>944390e33d52f15f9268fc54f4a04878</t>
  </si>
  <si>
    <t>8b2afc9d72086c18061c3d18452fb3b4</t>
  </si>
  <si>
    <t>c6fbca4ce1c60426f67f60b7a3ae79db</t>
  </si>
  <si>
    <t>21c6b34446ec63cd37068a15f5081730</t>
  </si>
  <si>
    <t>356a0531cd7154a3f6ce17c675093eb0</t>
  </si>
  <si>
    <t>daab43aa3d17955d6f6788998fe03b31</t>
  </si>
  <si>
    <t>24d873d711166050fbcb20b7c90d786b</t>
  </si>
  <si>
    <t>27514e6491301034c48b9a741815ba10</t>
  </si>
  <si>
    <t>c32cc059057158437690f053b3b51ff8</t>
  </si>
  <si>
    <t>3adf9d981fa4d7016bb1740a7a1be900</t>
  </si>
  <si>
    <t>ad04df96ac4398a2db36d362f7b441bb</t>
  </si>
  <si>
    <t>74bb226321fedd1668aa07e4c32b0ccc</t>
  </si>
  <si>
    <t>708d70679033be7370fc4bddd63311bb</t>
  </si>
  <si>
    <t>57947e6b4228d0f18b08334c7f0d41dd</t>
  </si>
  <si>
    <t>315f9540ce1d54f1c1b896545e8fac61</t>
  </si>
  <si>
    <t>9c449d7f1484327228fbe3b4445cc164</t>
  </si>
  <si>
    <t>0f68007a138c2393e28afab7572232b3</t>
  </si>
  <si>
    <t>662634b7c2073025ce7397bedbb87996</t>
  </si>
  <si>
    <t>820dd60de577fbec1d6f40f4cc483365</t>
  </si>
  <si>
    <t>080db246289ce2890a3da23d1558c047</t>
  </si>
  <si>
    <t>4c0ea4fd87818b2de74b6bcb22bc3e22</t>
  </si>
  <si>
    <t>bca4ca608ee76f24818b6b0e68f78cf8</t>
  </si>
  <si>
    <t>abf592558c0a5ff580f909d28c52089b</t>
  </si>
  <si>
    <t>ea9d56aa6996ba4660832dbb26aa5ad4</t>
  </si>
  <si>
    <t>4cc143150ce177dea6d6b43edb8d0838</t>
  </si>
  <si>
    <t>a866c15906e9fa3000d77708a7d64ee2</t>
  </si>
  <si>
    <t>478de1ef9aa4c901dddbae79a58cd969</t>
  </si>
  <si>
    <t>2eea2d385854473b1bf47ce11778c677</t>
  </si>
  <si>
    <t>26c10a3e35d3298cbacc51b5c8752fa7</t>
  </si>
  <si>
    <t>e283b827b4d046834cd6fcafbed80d3d</t>
  </si>
  <si>
    <t>ac87075f1414881abba0dd1ce02f638d</t>
  </si>
  <si>
    <t>ecfdc1cd209000a464b5a1fd0b0970dd</t>
  </si>
  <si>
    <t>7580ee3e84498a942b1650b710f8f39c</t>
  </si>
  <si>
    <t>1bb94019ebfe285c2ccfc30d1564e95a</t>
  </si>
  <si>
    <t>502ae025ed81d0692401d5fa9b5f18c4</t>
  </si>
  <si>
    <t>1718a6fc715ef83a45c20709d688c90e</t>
  </si>
  <si>
    <t>02d336a243383521ce731222059604af</t>
  </si>
  <si>
    <t>8f96ea5dbfe2f49c8dd30ed18d66c3ee</t>
  </si>
  <si>
    <t>0eabd376fc990fb9fac437dcda8bb1e4</t>
  </si>
  <si>
    <t>60c87099a86b6581f8357c82d46be7a5</t>
  </si>
  <si>
    <t>c1af7a23dd843064b0dc00eefd9fe3e8</t>
  </si>
  <si>
    <t>2fdb3c5f70f06d4d206047ece7f0de46</t>
  </si>
  <si>
    <t>de2e45f1eccded05838b79843d48f248</t>
  </si>
  <si>
    <t>f47b492e9af31ab14b3faa139824e90e</t>
  </si>
  <si>
    <t>c215ed0940be6470dd73456212c6db12</t>
  </si>
  <si>
    <t>e546705ca6f45b02c30097fd852810bc</t>
  </si>
  <si>
    <t>eb6fa8eafd7011ec8bdef0eca1d0d98c</t>
  </si>
  <si>
    <t>751debd1f9c85f2a5ae687a77bd0bef1</t>
  </si>
  <si>
    <t>af3866e67bf88540c996788198bcffb7</t>
  </si>
  <si>
    <t>fe55b3caa3e469247c4f058cb12a15da</t>
  </si>
  <si>
    <t>e1b558aee5b09a38ea9b5a5f2fad97c7</t>
  </si>
  <si>
    <t>23a17c064f0252558c5e4a6fb09894c1</t>
  </si>
  <si>
    <t>1e516c01b352fb8f71bc21572b96b46a</t>
  </si>
  <si>
    <t>bde9ebbc23b8968ec665c4e59257cfc0</t>
  </si>
  <si>
    <t>cb640c8c699ff4c1e9b2857ae632b8ec</t>
  </si>
  <si>
    <t>27af1fecc113d228b156962d488c8e0d</t>
  </si>
  <si>
    <t>3ad66c7ad0d791f21f8f0ce1f94901b0</t>
  </si>
  <si>
    <t>e6a2b4c23f80b3a959898ee0ff0d9c79</t>
  </si>
  <si>
    <t>025c53603acdb71c181b42209afc9946</t>
  </si>
  <si>
    <t>1a25c35604c02f2ac3b21b16e5e43087</t>
  </si>
  <si>
    <t>07eb383a5c6cd5adc50d4fb383867d50</t>
  </si>
  <si>
    <t>ceaa2d29d9444a25ffabfacab9cb8172</t>
  </si>
  <si>
    <t>dc023468ebc57524e62ea0a65c07a12a</t>
  </si>
  <si>
    <t>aa513b45ad447337dd85d0b8363dde28</t>
  </si>
  <si>
    <t>363721ce5aac255448eb555ced04549e</t>
  </si>
  <si>
    <t>eb034dbf9316cc40334322d5b03769be</t>
  </si>
  <si>
    <t>189ec555ffbee3315c9b5377546ecac1</t>
  </si>
  <si>
    <t>8e7c190424ac2e6db4246dbe98662f00</t>
  </si>
  <si>
    <t>01af0ccd8adfb4d8bf39e6a88b4f1cbf</t>
  </si>
  <si>
    <t>b7b685d6bd982bfa9d620bb0eb71a80e</t>
  </si>
  <si>
    <t>1c5aac550a35120ad5b2221011328203</t>
  </si>
  <si>
    <t>c9ec8a56f4742207806b17436444909c</t>
  </si>
  <si>
    <t>5b081acc05d5ee884f483caf1ac4b725</t>
  </si>
  <si>
    <t>1681154719ac6315d58be146ad42c5fe</t>
  </si>
  <si>
    <t>95a4550a64dfd1ea8827b1ae1ebf7466</t>
  </si>
  <si>
    <t>973617a8343170a827bf66754fe1a5ed</t>
  </si>
  <si>
    <t>dc157fe7cac3a63a0178e36803bc031b</t>
  </si>
  <si>
    <t>5a50d0460cef358ca94e6648150e21f6</t>
  </si>
  <si>
    <t>1c77cb9ff8440ef40028bdb87fcac247</t>
  </si>
  <si>
    <t>98bde832ce89d8201c122c86969bbaff</t>
  </si>
  <si>
    <t>eee74116135e2a73080d8b926cab7564</t>
  </si>
  <si>
    <t>2a181fd0ec6302b40eea9431252dfaa7</t>
  </si>
  <si>
    <t>531bcfbe592130fc6af577fa055a3c50</t>
  </si>
  <si>
    <t>f70a4d271b8d0ac6ccef650c71b9860a</t>
  </si>
  <si>
    <t>8095b24d5ba2f0e0cb5901dd1f802294</t>
  </si>
  <si>
    <t>c4374f13702db14b114a1ea97d4db2f8</t>
  </si>
  <si>
    <t>cb66b1b487fe8a4c59ba1c2bbf1204e0</t>
  </si>
  <si>
    <t>bc93c969dce2defc8f5f66ecc37bf6a3</t>
  </si>
  <si>
    <t>240257491148c69a899b8f4a558cc859</t>
  </si>
  <si>
    <t>fc989d7ef9feb176ac74828bfa2ece40</t>
  </si>
  <si>
    <t>819f143d109ce8e808b24f113852c8a1</t>
  </si>
  <si>
    <t>1031dd23d24a0a030e3332b6d28d9411</t>
  </si>
  <si>
    <t>33a5cbc28f52a7ea1f87c214992ad06d</t>
  </si>
  <si>
    <t>2daf7a24bb0cc6db6858c614efd4ed7f</t>
  </si>
  <si>
    <t>ba89e641653221b108f03e81e0f997f7</t>
  </si>
  <si>
    <t>66cbc9fbec5bdd3dc5bef094921726d7</t>
  </si>
  <si>
    <t>bb758fa4020d75ae0f4358a19c513e2e</t>
  </si>
  <si>
    <t>4057cd362e2f6aadc616c0b197332a1a</t>
  </si>
  <si>
    <t>cbf7e3682a73ee14c615ae7f66c8a531</t>
  </si>
  <si>
    <t>18168459998761fa8491f9da1f07691c</t>
  </si>
  <si>
    <t>944403673f83d5bb5bdf838a94d3cc61</t>
  </si>
  <si>
    <t>b827b475c7459bd67f129da374f8f888</t>
  </si>
  <si>
    <t>458c6feda06057fa2b940fe3b081361d</t>
  </si>
  <si>
    <t>fd2af6c41a39772b1ef8a4da00a3ec3a</t>
  </si>
  <si>
    <t>2b5aba68abceaea331486a1f61eef4b1</t>
  </si>
  <si>
    <t>c79e7199f3d652f6e4e561d77b813ff9</t>
  </si>
  <si>
    <t>355cbe631cc859fa3e8611bf92ca7221</t>
  </si>
  <si>
    <t>059c6f145bd5c4001d1809f836f07ec9</t>
  </si>
  <si>
    <t>bbf149851234ba7509069d05ddbb8376</t>
  </si>
  <si>
    <t>04cb16d44389f9bf8f1a923b0b1f4f43</t>
  </si>
  <si>
    <t>f01a009ead382290ca1e74ef9f9f9403</t>
  </si>
  <si>
    <t>7f9bff497941087ff956c00f389c4fd1</t>
  </si>
  <si>
    <t>3c4e08e1d350c9b702db4e84dbcaa162</t>
  </si>
  <si>
    <t>0d1a31eab90f4764e637b407d4270fb3</t>
  </si>
  <si>
    <t>a433d836506262e042b233c99b7842da</t>
  </si>
  <si>
    <t>58e80b8ca907befde32d3f1a8981fa4a</t>
  </si>
  <si>
    <t>c3aaf0cec33ae648164b0b8e503c55df</t>
  </si>
  <si>
    <t>99992ff5969871441896b9dc99cfd9e4</t>
  </si>
  <si>
    <t>a1f948766baf7fc3579ce20110b58493</t>
  </si>
  <si>
    <t>558f1c1f9bf6cc851c663366d601449e</t>
  </si>
  <si>
    <t>d70e8d511b2b8593eb9750b7945d558f</t>
  </si>
  <si>
    <t>2732a4a323a47c3bcb7fc7675b897f64</t>
  </si>
  <si>
    <t>56410dac1df888c7003345d31121ad2c</t>
  </si>
  <si>
    <t>809bf218aa66e9ac2989256275780aae</t>
  </si>
  <si>
    <t>5b1c2d91bba5e00142553a0cad066716</t>
  </si>
  <si>
    <t>ddf6260d3a7314d754dc795dc7463dba</t>
  </si>
  <si>
    <t>6abe4fc338a4225b210d1f69bfb360bb</t>
  </si>
  <si>
    <t>6564e0e1a4e6df8a44bff66e62a27d64</t>
  </si>
  <si>
    <t>76773337c07589e7e1dd3bc31ce4becf</t>
  </si>
  <si>
    <t>b8c0e64cf630906cea800a04a157348b</t>
  </si>
  <si>
    <t>1029d8b3b28ccc3dc59ed3166a2a8834</t>
  </si>
  <si>
    <t>5b98d0cc2c002cbbccba949c4f850792</t>
  </si>
  <si>
    <t>b3b6f03888a4063f59aebb844f21751b</t>
  </si>
  <si>
    <t>a1316a244a09182cf3105b9cfde08caf</t>
  </si>
  <si>
    <t>dbcc07f44da39dde9d0129295c0867ec</t>
  </si>
  <si>
    <t>0bdc06a762d02b59bb9ba821e30aabf4</t>
  </si>
  <si>
    <t>15e0200648f0f9851b366d36b41dd151</t>
  </si>
  <si>
    <t>7b0ce08c1977ae419cfc5273bbc26b43</t>
  </si>
  <si>
    <t>3b5b895034d2795525659f9c75cc5144</t>
  </si>
  <si>
    <t>7c06d313f69ff0b737f24ec47a5abfe2</t>
  </si>
  <si>
    <t>a1b4644200e0ba7fc5e56e8ad75723e7</t>
  </si>
  <si>
    <t>864445719a03a0f68a2d7f8eb48a4b9a</t>
  </si>
  <si>
    <t>2bf78827893c4617b752d5fe5d8bc3aa</t>
  </si>
  <si>
    <t>3aa82324182745afd1ea9204fa2a40d3</t>
  </si>
  <si>
    <t>0a3d29618b6dc28a249ea437154bea57</t>
  </si>
  <si>
    <t>eb8b231e7e05eff5d482279e19f17936</t>
  </si>
  <si>
    <t>790d02be78526fb7a03b00d3adaa4346</t>
  </si>
  <si>
    <t>a55e082879e9abbc3dad5b4f47e3ebbf</t>
  </si>
  <si>
    <t>2b83a40e8c15dce4d01198cdc60981fb</t>
  </si>
  <si>
    <t>afc271ae4a40df6e5b7e05889164de14</t>
  </si>
  <si>
    <t>99dac542feae956e8b721bde94402b5b</t>
  </si>
  <si>
    <t>e95f9a45557450c3003142621a585f1b</t>
  </si>
  <si>
    <t>8de6cce50a42d73508a7f1b8800b72da</t>
  </si>
  <si>
    <t>0da0f7ea2cabaa4af35b46954a75a460</t>
  </si>
  <si>
    <t>fd19b4c493b2e9f4692f4a3d0ac26681</t>
  </si>
  <si>
    <t>119860af1ca02403bf256ae83fd79ede</t>
  </si>
  <si>
    <t>82742eccaffc4363a44e6b343d9e6089</t>
  </si>
  <si>
    <t>b4806028ff720d178485a8158fcf5bc8</t>
  </si>
  <si>
    <t>64b233e429f6d5ddc7f55b606af67ade</t>
  </si>
  <si>
    <t>9c1c732ec8dfc3dc212221408049d332</t>
  </si>
  <si>
    <t>f05e02f184a794b2232db8205dab0b80</t>
  </si>
  <si>
    <t>3ad93f66e00c8fcf320b62c4c0dada99</t>
  </si>
  <si>
    <t>6533c58b0cdabff0097cb562d4515ca6</t>
  </si>
  <si>
    <t>77f8d9992ad5aac5544d787e890a374e</t>
  </si>
  <si>
    <t>e2e87fac5fdcf7086e1afb4d4012efa1</t>
  </si>
  <si>
    <t>4dbc8f5335ecf759e3bc0039957ff169</t>
  </si>
  <si>
    <t>88717612157d81a0fda0ab47fe75e123</t>
  </si>
  <si>
    <t>b2a0477d11423cdf118a01bbe8aaadf8</t>
  </si>
  <si>
    <t>60e7925036199e8be83914e7c23a743c</t>
  </si>
  <si>
    <t>dbb5b69ae8f46514c3c13e419ca635c0</t>
  </si>
  <si>
    <t>743796548c480da9f5949eff75837047</t>
  </si>
  <si>
    <t>c1d6f42f901b2c5bd6595f009bd38615</t>
  </si>
  <si>
    <t>26e4d47208566769f20ebcc50dc1ba7d</t>
  </si>
  <si>
    <t>2050af0d2a9ffd416887e339a012c808</t>
  </si>
  <si>
    <t>b4a21c4cd9bc4261528c405418760f27</t>
  </si>
  <si>
    <t>7cb5b193c7e304074d8f012aca2a9ffa</t>
  </si>
  <si>
    <t>3ca3383cb756d346d6177b7e15b5ddb0</t>
  </si>
  <si>
    <t>872dace0059bfd269806e67bfbd423b8</t>
  </si>
  <si>
    <t>14259109e5857578202ec76222b3576d</t>
  </si>
  <si>
    <t>016098888d5425e39857a4b030e711a0</t>
  </si>
  <si>
    <t>ea6c364d1e47c9505d41066b6b2a6e71</t>
  </si>
  <si>
    <t>823cd52a961af0e1043a42ba455e0b91</t>
  </si>
  <si>
    <t>b1a81c7cfa9d91e54a8610134617028a</t>
  </si>
  <si>
    <t>3c2f632952c59e1356cdc9c960f99eda</t>
  </si>
  <si>
    <t>63584baf41ef37e266af4c43b353234e</t>
  </si>
  <si>
    <t>b5bd534f3cd14412f9088c966c338b93</t>
  </si>
  <si>
    <t>6e99064d046c4b80931caf37a957a408</t>
  </si>
  <si>
    <t>9726cd25238faf0858eb501de3b802a6</t>
  </si>
  <si>
    <t>eb2416ab70b7dadfd23603b036cbc8a8</t>
  </si>
  <si>
    <t>9c3d3b26c35c445142de546efaee5e62</t>
  </si>
  <si>
    <t>564ffa17010b12a4562facf1a39822e4</t>
  </si>
  <si>
    <t>cda803443131cea5322dadf8dfb4f7d2</t>
  </si>
  <si>
    <t>30812f44ffb2b3597fa531b5b618baf0</t>
  </si>
  <si>
    <t>0419ab9ee70097d2499c6c176f667ec2</t>
  </si>
  <si>
    <t>c1d388e6a21f336bb9115843e1a51b6f</t>
  </si>
  <si>
    <t>3dfdfa8a560f5844039a867c428e5841</t>
  </si>
  <si>
    <t>0c286128fdac6c9cf37c7a1946af421f</t>
  </si>
  <si>
    <t>5dc4c68ff9500dea40c6c4338950c867</t>
  </si>
  <si>
    <t>60348d70e67f40be35008a8f274e7840</t>
  </si>
  <si>
    <t>d2dbf10e27064514f66944291d5e5fa3</t>
  </si>
  <si>
    <t>2e0d714e21e6b9fa6f8377b8646c4c56</t>
  </si>
  <si>
    <t>5f12b24d69618a253429c79df25b821d</t>
  </si>
  <si>
    <t>8d189d540880dbf6a4588777e093478e</t>
  </si>
  <si>
    <t>6f5541849651b251c84adde28b7944a6</t>
  </si>
  <si>
    <t>994dc87c832002a4a4809d6f9bf6ba18</t>
  </si>
  <si>
    <t>2239f4fcd7858b5c356693e22648c288</t>
  </si>
  <si>
    <t>e1f9c639da92283d8036ce7b8b84d689</t>
  </si>
  <si>
    <t>1ee641ce080a30d0addded7bb72cb411</t>
  </si>
  <si>
    <t>b4b78abd055702d04926dab1fe8e4f63</t>
  </si>
  <si>
    <t>b9a02f82f9f0dae7d8bf854a29f186ef</t>
  </si>
  <si>
    <t>05ae2424a311ef08f680eef003da2841</t>
  </si>
  <si>
    <t>94a6b28c9fa5becc24cf52e8f143a516</t>
  </si>
  <si>
    <t>9a546066cc486a16f1b264168d5f6906</t>
  </si>
  <si>
    <t>db82e75aa2795c6f4502e38fd958c6bc</t>
  </si>
  <si>
    <t>4c7e790495a42d7d93ce1de241f690c6</t>
  </si>
  <si>
    <t>75070fbb0347a082bc38c9dafc453551</t>
  </si>
  <si>
    <t>d7b3b7b73bdffb72f76a33b1a3790fb0</t>
  </si>
  <si>
    <t>e0eedf2a4e32f3054b38a05a337c2d30</t>
  </si>
  <si>
    <t>bff4459f3febb0557f2a4f52c6cdd00f</t>
  </si>
  <si>
    <t>b97b1e42e53769e8a3fbc19caaddb9ce</t>
  </si>
  <si>
    <t>7fd48c60e761aeb754bad41788320dfc</t>
  </si>
  <si>
    <t>f0c26240de2aef96a0329c073c638987</t>
  </si>
  <si>
    <t>72e3d1ed3746d155bc5c22b4a542c5f8</t>
  </si>
  <si>
    <t>52ad7b4de02ffb348dff9b3ffc913506</t>
  </si>
  <si>
    <t>0095a254e333a620a307a0bb7dc400c8</t>
  </si>
  <si>
    <t>ba857ee9f47326eadc15ee6e93eef289</t>
  </si>
  <si>
    <t>92dd69a97b2e290132886ed98c80c3d2</t>
  </si>
  <si>
    <t>1e473d5e62dc7329550e7e6170dd1703</t>
  </si>
  <si>
    <t>a39eeaa21be9ca8200c40e2a6bce6a38</t>
  </si>
  <si>
    <t>82507862ae4f73f566a63cdcfc26cbea</t>
  </si>
  <si>
    <t>115ebc8a09e0b336f741187519067a02</t>
  </si>
  <si>
    <t>35412d7e79b3236992425ff31fba76d2</t>
  </si>
  <si>
    <t>8dca0bb847720d1fa14f7d758c2cf71d</t>
  </si>
  <si>
    <t>312c9590b758258265c59b638ef4c004</t>
  </si>
  <si>
    <t>270f0db1299da868440a663c54e52a81</t>
  </si>
  <si>
    <t>1943dce403045562f6b546369e1a3bb8</t>
  </si>
  <si>
    <t>42574a3ecd7ea5f2ff4ed2756a2b6e22</t>
  </si>
  <si>
    <t>14d6c57bcff689fe493cf8034b4d2c59</t>
  </si>
  <si>
    <t>bc81dfd0748cb04a27da8542e9cacf9a</t>
  </si>
  <si>
    <t>25a4b995e9c2ffac582a15c747d653bf</t>
  </si>
  <si>
    <t>b795d32e7ea30f4ad5b9af5e32f317c2</t>
  </si>
  <si>
    <t>393b9695c1712780ff93354270b5f805</t>
  </si>
  <si>
    <t>79766b241824b39c63b81172237ebae0</t>
  </si>
  <si>
    <t>76c4d1b03cfc6f48809474b485488662</t>
  </si>
  <si>
    <t>adc972b2fad5198138d38df8920ab88e</t>
  </si>
  <si>
    <t>a8bb872dcd5a86c8323bf642d804222d</t>
  </si>
  <si>
    <t>f250bdcc027ade77e65684ede2a65daa</t>
  </si>
  <si>
    <t>14e80912141518a27ec1f53528bc5cc3</t>
  </si>
  <si>
    <t>9ab596b449f15a680c7868d088c4a8c6</t>
  </si>
  <si>
    <t>1f3a012df81014ccbfb1dfa74b878ce6</t>
  </si>
  <si>
    <t>7e8b9f0eed29cb9719be3b775f0e619f</t>
  </si>
  <si>
    <t>a19d9984afc48214debf253fb17cea79</t>
  </si>
  <si>
    <t>deb5d555f6ca3f7da17a0cb7ab799c53</t>
  </si>
  <si>
    <t>ae69191a5a74298b8a9edbd540caec24</t>
  </si>
  <si>
    <t>dbd3e0242a1d3295dabcb5c22d298bea</t>
  </si>
  <si>
    <t>a5e58199a8a6adc0dc6c16773a60b5e5</t>
  </si>
  <si>
    <t>c02d658db92d9554afab428578eeabe0</t>
  </si>
  <si>
    <t>39b2306d356bc506b252561885ce0d1c</t>
  </si>
  <si>
    <t>ffa5acea04f0e37eb90ecd39fc2d38ec</t>
  </si>
  <si>
    <t>b65ef11661cab96e62f8130d72dacbb7</t>
  </si>
  <si>
    <t>132b8e435dd59630b6a0bf958a92482d</t>
  </si>
  <si>
    <t>f82eeaebd155284a00cda893c58d1225</t>
  </si>
  <si>
    <t>56be32961b11d37fe78652a449bb6afb</t>
  </si>
  <si>
    <t>304dcf002c9a5712efaa49e81bba72b0</t>
  </si>
  <si>
    <t>984bf680e48a2fc5d7726690e27eebb0</t>
  </si>
  <si>
    <t>5604e793b017f9b9ada61f363cab1f06</t>
  </si>
  <si>
    <t>721399fb74fd70da40b539c776cac087</t>
  </si>
  <si>
    <t>eef07fc60fb35b922fa5ae58d35db32e</t>
  </si>
  <si>
    <t>ab6b61daa6013eddfdc51e9dc1d41c31</t>
  </si>
  <si>
    <t>551f1b9c17445294b08747e2413a8111</t>
  </si>
  <si>
    <t>d4b278af136cfbf397fb22cad80a4ddb</t>
  </si>
  <si>
    <t>8b3a8fcd28830ea0dbbc6c723aeeb6b3</t>
  </si>
  <si>
    <t>aaabfbe65a61583ce968da660a729632</t>
  </si>
  <si>
    <t>5957aee5500837c149b6b372918bdc96</t>
  </si>
  <si>
    <t>92f7ce554607b60d16c9e30e6df2fe0e</t>
  </si>
  <si>
    <t>41c0c3ee00dcbcb7b0875ec267f6d973</t>
  </si>
  <si>
    <t>53355e06032837b0f7bebafa1fa8f732</t>
  </si>
  <si>
    <t>8c6dd713b0f40005c1ba224ff46ca641</t>
  </si>
  <si>
    <t>9717a564214ecec734767114c5d155cb</t>
  </si>
  <si>
    <t>2de15f61f8934f44cda5dca79f70a46c</t>
  </si>
  <si>
    <t>a8662f747758f51ccb44531676d3e975</t>
  </si>
  <si>
    <t>a142bd2b6932fd58adb356d5f0564389</t>
  </si>
  <si>
    <t>1d5273a3e7e091040aca123ea230caeb</t>
  </si>
  <si>
    <t>17ba460efacb8c88eeea91247c4b74e9</t>
  </si>
  <si>
    <t>7990b453eb725a650971ccc0bcfef18d</t>
  </si>
  <si>
    <t>8fbae3a8dd3abb2721642f3c3d4ece8e</t>
  </si>
  <si>
    <t>98f3ca9f2eb6a4d9eee2b33d5e8138d6</t>
  </si>
  <si>
    <t>556c285bd205a719ba3993ae521a80a7</t>
  </si>
  <si>
    <t>7e472c14d44fc4d4250536dc91721189</t>
  </si>
  <si>
    <t>9866e0bc69c37fbd3573fd5c3e89a7b6</t>
  </si>
  <si>
    <t>5c5c81234762d0482cf5515a47ff8ee4</t>
  </si>
  <si>
    <t>1f5fd32e419e8155187f48a2f015dae5</t>
  </si>
  <si>
    <t>40ce46a4924a446282f6f9810a6f58f4</t>
  </si>
  <si>
    <t>c71016a76acf8b1e9cb8beb0d761898f</t>
  </si>
  <si>
    <t>18eb6b387431a5c2a9c763ee776d4ee3</t>
  </si>
  <si>
    <t>87fcc050cf3dc6dc0b9ae54846dbdd02</t>
  </si>
  <si>
    <t>7e466c93444e963ce4ad41c26e2d546a</t>
  </si>
  <si>
    <t>a23f1e0b7843bb1189b47ff9f48923b7</t>
  </si>
  <si>
    <t>a23c7c35efbb991c49cf5e0af65bdd2b</t>
  </si>
  <si>
    <t>0d0c6d6335fb20c59304560ba6507120</t>
  </si>
  <si>
    <t>643ca810c981ac061985ffe090eaca66</t>
  </si>
  <si>
    <t>37e1d137af311c787760e22e16684eff</t>
  </si>
  <si>
    <t>e749232a34c242e217bdc522b77dd598</t>
  </si>
  <si>
    <t>03394e8d086517ce9f4f50f0d3b5bf1d</t>
  </si>
  <si>
    <t>ccdc4819a77b9d0b466aa5e27d769f07</t>
  </si>
  <si>
    <t>9b6da49273d0314bb4c07ef0a9430b99</t>
  </si>
  <si>
    <t>65b5b349a0e14d9623d57dc6c7a1bfa5</t>
  </si>
  <si>
    <t>5b601ffd90027524ce34df1729422fa4</t>
  </si>
  <si>
    <t>4acac12a5735e8ffaf849b78d6ed96f0</t>
  </si>
  <si>
    <t>4976457bf4229303b7db684b15e4c6e9</t>
  </si>
  <si>
    <t>a6df49c77debda890a54c208c936258f</t>
  </si>
  <si>
    <t>25198f43f9057aec556947d44a42121d</t>
  </si>
  <si>
    <t>3f9ab852a4923b755fc688873a78c52e</t>
  </si>
  <si>
    <t>1281eb0f53fd6ce0b9492dedbac504ab</t>
  </si>
  <si>
    <t>cf0bc624e9b2a09eb7d19a40d39cb6b9</t>
  </si>
  <si>
    <t>9f35e22c647cbd9829289b7276753e8c</t>
  </si>
  <si>
    <t>466972ce1a31a2d50e74826ea4890a02</t>
  </si>
  <si>
    <t>08b587f56af8d7c750e8200be35393be</t>
  </si>
  <si>
    <t>c6063a36ec2522ff64bacab6a2d62416</t>
  </si>
  <si>
    <t>d4e9bdaec1b8e5d743570421d0778830</t>
  </si>
  <si>
    <t>9b531e627d27a0f48432309934549250</t>
  </si>
  <si>
    <t>e2438118baa4c1f7399cf5a92a596505</t>
  </si>
  <si>
    <t>b5ba069a02c8d49f7d3c4be11745b00b</t>
  </si>
  <si>
    <t>468ec21fb6b02f81147f8f86fce457f4</t>
  </si>
  <si>
    <t>38b89055d8448f09a61b45d8a1122e1b</t>
  </si>
  <si>
    <t>b21584157583a0acf1c3bee3827ab361</t>
  </si>
  <si>
    <t>863fcd669e91035ae39217ae9577fda5</t>
  </si>
  <si>
    <t>da3b4ba30005f6ffb1a425f4e2620437</t>
  </si>
  <si>
    <t>79b2ac8f0956a52518d063a15809ab72</t>
  </si>
  <si>
    <t>c5db30e42eeeb51b72632dba3300a59e</t>
  </si>
  <si>
    <t>21b119b9f8439007401e82ba46a6dc3d</t>
  </si>
  <si>
    <t>511af6b47ae103f254aed760896cd1ae</t>
  </si>
  <si>
    <t>13fdf2d2cfdbde6aed59fda17ba22e9f</t>
  </si>
  <si>
    <t>701445362887da1738ad3f2833f70ef0</t>
  </si>
  <si>
    <t>41e4bfde8c487b277000546ef8552c46</t>
  </si>
  <si>
    <t>3183850b5000a105d13872230c50c400</t>
  </si>
  <si>
    <t>500750c8e06a04178e27c7a9261441ec</t>
  </si>
  <si>
    <t>cbaf4c197adf4fb4c833dd65c9b98e65</t>
  </si>
  <si>
    <t>a6e82949a69b10d9461c402cf51cb706</t>
  </si>
  <si>
    <t>cb19a795245e004970750539384986a5</t>
  </si>
  <si>
    <t>a9dd65500f26154057badfcee29871ec</t>
  </si>
  <si>
    <t>5b18f9ca8cc069d323e6e86ffe1e1383</t>
  </si>
  <si>
    <t>5ba2b809b6dc57f1af6614f847a41564</t>
  </si>
  <si>
    <t>765df1ee78959eb3b9e01042ce8961c5</t>
  </si>
  <si>
    <t>c5ececa658a0d98c2ca0e03b90101474</t>
  </si>
  <si>
    <t>c82d238590526d9be4f0bfac89f8e8cf</t>
  </si>
  <si>
    <t>d114c6714f16064f5ec670fce6f55ba6</t>
  </si>
  <si>
    <t>df9dc4152f5138e114c4de8eedd10e44</t>
  </si>
  <si>
    <t>9ae04d4624bf5b91a46fde48f6166b8f</t>
  </si>
  <si>
    <t>3e9482b79562cf7a763b039609dca193</t>
  </si>
  <si>
    <t>ed00ad29b1e826a9267483bbca95e8db</t>
  </si>
  <si>
    <t>8fb20a2ac0d426f63428cc59bf043365</t>
  </si>
  <si>
    <t>cf9d75df8174920fb434a4eedfe57f41</t>
  </si>
  <si>
    <t>dddd25d6e0bc63f48fad70c385c024d4</t>
  </si>
  <si>
    <t>bc5cddd65ae52d45ed78f4e5cf656b87</t>
  </si>
  <si>
    <t>8482d6363baf66fcfc8da37d05acb664</t>
  </si>
  <si>
    <t>cfcb1074aa5086519c055523b6efb5aa</t>
  </si>
  <si>
    <t>a4d805439b7f9e6e2b39f16380fb1187</t>
  </si>
  <si>
    <t>aceb5eff7375ac5b81da14fd1649a19c</t>
  </si>
  <si>
    <t>e88f3f8aa915986806d582a421b34733</t>
  </si>
  <si>
    <t>d093785f6143e72f336d1defab8cc8a9</t>
  </si>
  <si>
    <t>0a3d2bbe2fcf69794de2874daff7dfb5</t>
  </si>
  <si>
    <t>ea9e14ae671cc8a42683982632a2d17c</t>
  </si>
  <si>
    <t>08772904fe347122d9377036f4523976</t>
  </si>
  <si>
    <t>9b509ae9d46c83c20e274b17a669afa1</t>
  </si>
  <si>
    <t>476e40a618f7a54add40614a1a38017c</t>
  </si>
  <si>
    <t>d654d4a02962cbc3d135f14654552a63</t>
  </si>
  <si>
    <t>60addd6263f2a5522e7bd9d8f0f32f83</t>
  </si>
  <si>
    <t>05de968ac01b5a5e3af8d8067aec8fc2</t>
  </si>
  <si>
    <t>0151d61186d433dd4cb4294e919d11e8</t>
  </si>
  <si>
    <t>0de32aed3fe5bf88e1655ffe2fce5aa1</t>
  </si>
  <si>
    <t>c4c5aefa366a970e0bdcbefb552ebb3b</t>
  </si>
  <si>
    <t>0de5e1f234f498ef65f3ba1b34e90469</t>
  </si>
  <si>
    <t>2f80d35c174b65d699c1cfa94253f816</t>
  </si>
  <si>
    <t>386463fe820fc0aac018b1a3a4d854f0</t>
  </si>
  <si>
    <t>09511002f6b5c2800b63083359839e9c</t>
  </si>
  <si>
    <t>7c77ea3b60d92f339f1f77738b23083e</t>
  </si>
  <si>
    <t>55d032f9ad8c3cfec1abcb88df11751c</t>
  </si>
  <si>
    <t>b9ff0a557273e6007f5a125df87a848c</t>
  </si>
  <si>
    <t>e556c07be4c8711b7f74f7af04c9940e</t>
  </si>
  <si>
    <t>41c52f9b1d48edfafab2e72e56e0ad5f</t>
  </si>
  <si>
    <t>f8fc52814c3ed0c7423cec9c31b66843</t>
  </si>
  <si>
    <t>87bf468fafb59505772d980db034c303</t>
  </si>
  <si>
    <t>b121902f28032668b726d4ebf3dac33d</t>
  </si>
  <si>
    <t>971c17766ab4b0f9f7ab59b80f66699b</t>
  </si>
  <si>
    <t>0b7c5b52e53c098fa9dc470df9504ab3</t>
  </si>
  <si>
    <t>39b3a20a6f9708ee080e36f5af74702e</t>
  </si>
  <si>
    <t>e6fc228686670d295b893f998c5b2965</t>
  </si>
  <si>
    <t>0c2aae66fe77e9ae199e41533d9050c1</t>
  </si>
  <si>
    <t>9c28f0504ccde9b42e4b39c5a6e4dd95</t>
  </si>
  <si>
    <t>c9283c497225466ef8feffe553f2817e</t>
  </si>
  <si>
    <t>36d147d940da15e2b1b208221e977ba0</t>
  </si>
  <si>
    <t>33475de6999a6e5e96074f0c24b82d71</t>
  </si>
  <si>
    <t>c7f5adeab42701de48e3bebe6c3773c5</t>
  </si>
  <si>
    <t>5fb9d8e94a8cd981f846ef7b46758b90</t>
  </si>
  <si>
    <t>7779fcac8759f90294b06908ff2fc674</t>
  </si>
  <si>
    <t>97843a5635408828ad1b2a61e34f7a67</t>
  </si>
  <si>
    <t>c24b31d68bdd0c48da0cc376a5a1095c</t>
  </si>
  <si>
    <t>17a894b36bfdb3c962ba4c31f9e985b0</t>
  </si>
  <si>
    <t>f962ee7b6ab6f46cbe5dc3c895e28c1f</t>
  </si>
  <si>
    <t>ef6f0cdb007bab0bd411953ee0f7c206</t>
  </si>
  <si>
    <t>7001b67f9f2b770da4b9cf9656346256</t>
  </si>
  <si>
    <t>134515b0221a7fecb58b285fc337808c</t>
  </si>
  <si>
    <t>02117e3bd9500101b7e486e02e23ddd3</t>
  </si>
  <si>
    <t>a502eac5dc8eaa730b1e05add0b5cfaf</t>
  </si>
  <si>
    <t>901b0bfe759647f37821bbf322cc8cd0</t>
  </si>
  <si>
    <t>bbd94c8b6ae14da8367487c96c4314f2</t>
  </si>
  <si>
    <t>f9e091c39e809ec091d2337d23b42d8c</t>
  </si>
  <si>
    <t>e622c101bbfc4646c6798c77cadd55ed</t>
  </si>
  <si>
    <t>2e1e34a730b5c2999ec5537f04683ba8</t>
  </si>
  <si>
    <t>35124401e3e2036f873f00aff3fcb9a9</t>
  </si>
  <si>
    <t>d981ce219b1df22588c452a89cc360b2</t>
  </si>
  <si>
    <t>bdf71f0d917f8d075218ed5c19bf8a4f</t>
  </si>
  <si>
    <t>7299d0e28043060dd30d7f136fcc368a</t>
  </si>
  <si>
    <t>2376e6892eaa2f2b9aec6c4989702948</t>
  </si>
  <si>
    <t>e690771496cda2591159a704e2be839c</t>
  </si>
  <si>
    <t>95ee0a5ddf13027fa1a29df1d2339338</t>
  </si>
  <si>
    <t>ef2eb6ec9ab34d0ee8ca60c05f34bc16</t>
  </si>
  <si>
    <t>6b5b845b8691c3f39a7fcf5fcc9d2599</t>
  </si>
  <si>
    <t>da8933cafc83b26439093bc1b54502f8</t>
  </si>
  <si>
    <t>85af4bc3fe04d6f7dbad87e880ee3672</t>
  </si>
  <si>
    <t>ff7e90b65cd9d92ffcb6c5a63843611d</t>
  </si>
  <si>
    <t>a896719f7c68f4770c736558051839cf</t>
  </si>
  <si>
    <t>df92b8b93e2ef4a9e15fffeb15b542a7</t>
  </si>
  <si>
    <t>84444853d94f5a61d325d0ca5241c895</t>
  </si>
  <si>
    <t>simapro_category</t>
  </si>
  <si>
    <t>material</t>
  </si>
  <si>
    <t>system_description</t>
  </si>
  <si>
    <t>AGRIBALYSE v3.0</t>
  </si>
  <si>
    <t>category_tags</t>
  </si>
  <si>
    <t>['Agricultural', 'Food', 'Preparation', 'Fruits, vegetables, legumes and nuts', 'Fruits', 'Canned fruits']</t>
  </si>
  <si>
    <t>['Agricultural', 'Food', 'Preparation', 'Fruits, vegetables, legumes and nuts', 'Fruits', 'Fresh fruits']</t>
  </si>
  <si>
    <t>['Agricultural', 'Food', 'Preparation', 'Fruits, vegetables, legumes and nuts', 'Fruits', 'Dried fruits']</t>
  </si>
  <si>
    <t>['Agricultural', 'Food', 'Preparation', 'Meat, egg and fish', 'Fish products']</t>
  </si>
  <si>
    <t>['Agricultural', 'Food', 'Preparation', 'Miscellaneous', 'Seaweed']</t>
  </si>
  <si>
    <t>['Agricultural', 'Food', 'Preparation', 'Meat, egg and fish', 'Cooked meat', 'Lamb and mutton']</t>
  </si>
  <si>
    <t>['Agricultural', 'Food', 'Preparation', 'Meat, egg and fish', 'Raw meat', 'Lamb and mutton']</t>
  </si>
  <si>
    <t>['Agricultural', 'Food', 'Preparation', 'Miscellaneous', 'Herbs', 'Dried herbs']</t>
  </si>
  <si>
    <t>['Agricultural', 'Food', 'Preparation', 'Miscellaneous', 'Herbs', 'Fresh herbs']</t>
  </si>
  <si>
    <t>['Agricultural', 'Food', 'Preparation', 'Beverages', 'Alcoholic beverages', 'Cocktails']</t>
  </si>
  <si>
    <t>['Agricultural', 'Food', 'Preparation', 'Starters and dishes', 'Dishes', 'Cheese dishes']</t>
  </si>
  <si>
    <t>['Agricultural', 'Food', 'Preparation', 'Fruits, vegetables, legumes and nuts', 'Nuts and seeds']</t>
  </si>
  <si>
    <t>['Agricultural', 'Food', 'Preparation', 'Cereal products', 'Pasta, rice and grains', 'Pasta, rice and grains, raw']</t>
  </si>
  <si>
    <t>['Agricultural', 'Food', 'Preparation', 'Cereal products', 'Flours and pie crusts', 'Flours']</t>
  </si>
  <si>
    <t>['Agricultural', 'Food', 'Preparation', 'Meat, egg and fish', 'Fish, raw']</t>
  </si>
  <si>
    <t>['Agricultural', 'Food', 'Preparation', 'Meat, egg and fish', 'Delicatessen meat']</t>
  </si>
  <si>
    <t>['Agricultural', 'Food', 'Preparation', 'Fruits, vegetables, legumes and nuts', 'Vegetables', 'Vegetables, cooked']</t>
  </si>
  <si>
    <t>['Agricultural', 'Food', 'Preparation', 'Fruits, vegetables, legumes and nuts', 'Vegetables', 'Vegetables, raw']</t>
  </si>
  <si>
    <t>['Agricultural', 'Food', 'Preparation', 'Milk and milk products', 'Cheese', 'Semihard cheeses']</t>
  </si>
  <si>
    <t>['Agricultural', 'Food', 'Preparation', 'Cereal products', 'Cakes']</t>
  </si>
  <si>
    <t>['Agricultural', 'Food', 'Preparation', 'Cereal products', 'Breads and pastries', 'Breads']</t>
  </si>
  <si>
    <t>['Agricultural', 'Food', 'Preparation', 'Fruits, vegetables, legumes and nuts', 'Potatoes and other tubers']</t>
  </si>
  <si>
    <t>['Agricultural', 'Food', 'Preparation', 'Meat, egg and fish', 'Fish, cooked']</t>
  </si>
  <si>
    <t>['Agricultural', 'Food', 'Preparation', 'Sugar and confectionery', 'Chocolate and chocolate products']</t>
  </si>
  <si>
    <t>['Agricultural', 'Food', 'Preparation', 'Cereal products', 'Biscuits and breakfast cereals', 'Sweet biscuits']</t>
  </si>
  <si>
    <t>['Agricultural', 'Food', 'Preparation', 'Cereal products', 'Biscuits and breakfast cereals', 'Cereal bars']</t>
  </si>
  <si>
    <t>['Agricultural', 'Food', 'Preparation', 'Ice cream and sorbet', 'Ice cream']</t>
  </si>
  <si>
    <t>['Agricultural', 'Food', 'Preparation', 'Miscellaneous', 'Miscellaneous ingredients']</t>
  </si>
  <si>
    <t>['Agricultural', 'Food', 'Preparation', 'Starters and dishes', 'Dishes', 'Vegetable/legume dishes']</t>
  </si>
  <si>
    <t>['Agricultural', 'Food', 'Preparation', 'Starters and dishes', 'Savoury pastries and other starters']</t>
  </si>
  <si>
    <t>['Agricultural', 'Food', 'Preparation', 'Fats and oils', 'Butters']</t>
  </si>
  <si>
    <t>['Agricultural', 'Food', 'Preparation', 'Fats and oils', 'Vegetable oils']</t>
  </si>
  <si>
    <t>['Agricultural', 'Food', 'Preparation', 'Beverages', 'Alcoholic beverages', 'Beers and ciders']</t>
  </si>
  <si>
    <t>['Agricultural', 'Food', 'Preparation', 'Cereal products', 'Breads and pastries', 'Rusks']</t>
  </si>
  <si>
    <t>['Agricultural', 'Food', 'Preparation', 'Cereal products', 'Biscuits and breakfast cereals', 'Crackers']</t>
  </si>
  <si>
    <t>['Agricultural', 'Food', 'Preparation', 'Baby food', 'Baby biscuits and cereals']</t>
  </si>
  <si>
    <t>['Agricultural', 'Food', 'Preparation', 'Starters and dishes', 'Dishes', 'Meat dishes, no garnish']</t>
  </si>
  <si>
    <t>['Agricultural', 'Food', 'Preparation', 'Starters and dishes', 'Dishes', 'Pasta or cereal dishes']</t>
  </si>
  <si>
    <t>['Agricultural', 'Food', 'Preparation', 'Cereal products', 'Pasta, rice and grains', 'Pasta, rice and grains, cooked']</t>
  </si>
  <si>
    <t>['Agricultural', 'Food', 'Preparation', 'Milk and milk products', 'Cheese', 'Blue cheeses']</t>
  </si>
  <si>
    <t>['Agricultural', 'Food', 'Preparation', 'Starters and dishes', 'Dishes', 'Meat dishes, with vegetables/legume']</t>
  </si>
  <si>
    <t>['Agricultural', 'Food', 'Preparation', 'Meat, egg and fish', 'Raw meat', 'Beef and veal']</t>
  </si>
  <si>
    <t>['Agricultural', 'Food', 'Preparation', 'Meat, egg and fish', 'Cooked meat', 'Beef and veal']</t>
  </si>
  <si>
    <t>['Agricultural', 'Food', 'Preparation', 'Meat, egg and fish', 'Other meat products']</t>
  </si>
  <si>
    <t>['Agricultural', 'Food', 'Preparation', 'Beverages', 'Non-alcoholic beverages']</t>
  </si>
  <si>
    <t>['Agricultural', 'Food', 'Preparation', 'Beverages', 'Non-alcoholic beverages', 'Soft drinks']</t>
  </si>
  <si>
    <t>['Agricultural', 'Food', 'Preparation', 'Beverages', 'Non-alcoholic beverages', 'Dairy beverages']</t>
  </si>
  <si>
    <t>['Agricultural', 'Food', 'Preparation', 'Baby food', 'Baby milk and beverages']</t>
  </si>
  <si>
    <t>['Agricultural', 'Food', 'Preparation', 'Beverages', 'Non-alcoholic beverages', 'Coffee, tea, cocoa beverages, etc. ready to drink']</t>
  </si>
  <si>
    <t>['Agricultural', 'Food', 'Preparation', 'Milk and milk products', 'Dairy products and deserts', 'Yoghurts']</t>
  </si>
  <si>
    <t>['Agricultural', 'Food', 'Preparation', 'Sugar and confectionery', 'Non-chocolate confectionery']</t>
  </si>
  <si>
    <t>['Agricultural', 'Food', 'Preparation', 'Starters and dishes', 'Soup']</t>
  </si>
  <si>
    <t>['Agricultural', 'Food', 'Preparation', 'Cereal products', 'Biscuits and breakfast cereals', 'Breakfast cereals']</t>
  </si>
  <si>
    <t>['Agricultural', 'Food', 'Preparation', 'Milk and milk products', 'Cheese', 'Soft cheeses']</t>
  </si>
  <si>
    <t>['Agricultural', 'Food', 'Preparation', 'Cereal products', 'Breads and pastries', 'Pastries']</t>
  </si>
  <si>
    <t>['Agricultural', 'Food', 'Preparation', 'Starters and dishes', 'Dishes', 'Fish dishes, no garnish']</t>
  </si>
  <si>
    <t>['Agricultural', 'Food', 'Preparation', 'Ice cream and sorbet', 'Frozen desserts']</t>
  </si>
  <si>
    <t>['Agricultural', 'Food', 'Preparation', 'Starters and dishes', 'Sandwiches']</t>
  </si>
  <si>
    <t>['Agricultural', 'Food', 'Preparation', 'Starters and dishes', 'Pizzas, crepe and pies']</t>
  </si>
  <si>
    <t>['Agricultural', 'Food', 'Preparation', 'Beverages', 'Non-alcoholic beverages', 'Beverages, to reconstitute']</t>
  </si>
  <si>
    <t>['Agricultural', 'Food', 'Preparation', 'Meat, egg and fish', 'Cooked meat', 'Other meats']</t>
  </si>
  <si>
    <t>['Agricultural', 'Food', 'Preparation', 'Meat, egg and fish', 'Seafood, cooked']</t>
  </si>
  <si>
    <t>['Agricultural', 'Food', 'Preparation', 'Meat, egg and fish', 'Seafood, raw']</t>
  </si>
  <si>
    <t>['Agricultural', 'Food', 'Preparation', 'Meat, egg and fish', 'Raw meat', 'Other meats']</t>
  </si>
  <si>
    <t>['Agricultural', 'Food', 'Preparation', 'Miscellaneous', 'Spices']</t>
  </si>
  <si>
    <t>['Agricultural', 'Food', 'Preparation', 'Starters and dishes', 'Mixed salads']</t>
  </si>
  <si>
    <t>['Agricultural', 'Food', 'Preparation', 'Meat, egg and fish', 'Raw meat', 'Offals']</t>
  </si>
  <si>
    <t>['Agricultural', 'Food', 'Preparation', 'Meat, egg and fish', 'Cooked meat', 'Offals']</t>
  </si>
  <si>
    <t>['Agricultural', 'Food', 'Preparation', 'Meat, egg and fish', 'Delicatessen meat', 'Sausages']</t>
  </si>
  <si>
    <t>['Agricultural', 'Food', 'Preparation', 'Beverages', 'Alcoholic beverages', 'Wines']</t>
  </si>
  <si>
    <t>['Agricultural', 'Food', 'Preparation', 'Milk and milk products', 'Dairy products and deserts', 'Other desserts']</t>
  </si>
  <si>
    <t>['Agricultural', 'Food', 'Preparation', 'Fruits, vegetables, legumes and nuts', 'Fruits', 'Pureed fruits']</t>
  </si>
  <si>
    <t>['Agricultural', 'Food', 'Preparation', 'Meat, egg and fish', 'Delicatessen meat', 'Pates and terrines']</t>
  </si>
  <si>
    <t>['Agricultural', 'Food', 'Preparation', 'Sugar and confectionery', 'Jams']</t>
  </si>
  <si>
    <t>['Agricultural', 'Food', 'Preparation', 'Meat, egg and fish', 'Delicatessen meat', 'Raw and cured ham']</t>
  </si>
  <si>
    <t>['Agricultural', 'Food', 'Preparation', 'Miscellaneous', 'Cooking aids']</t>
  </si>
  <si>
    <t>['Agricultural', 'Food', 'Preparation', 'Starters and dishes', 'Dishes', 'Meat dishes, with starchy food']</t>
  </si>
  <si>
    <t>['Agricultural', 'Food', 'Preparation', 'Starters and dishes', 'Dishes', 'Fish dishes, with starchy food']</t>
  </si>
  <si>
    <t>['Agricultural', 'Food', 'Preparation', 'Miscellaneous', 'Sauces', 'Dessert sauces']</t>
  </si>
  <si>
    <t>['Agricultural', 'Food', 'Preparation', 'Milk and milk products', 'Dairy products and deserts', 'Dairy desserts']</t>
  </si>
  <si>
    <t>['Agricultural', 'Food', 'Preparation', 'Milk and milk products', 'Creams']</t>
  </si>
  <si>
    <t>['Agricultural', 'Food', 'Preparation', 'Meat, egg and fish', 'Delicatessen meat', 'Cooked ham']</t>
  </si>
  <si>
    <t>['Agricultural', 'Food', 'Preparation', 'Baby food', 'Baby deserts']</t>
  </si>
  <si>
    <t>['Agricultural', 'Food', 'Preparation', 'Meat, egg and fish', 'Raw meat', 'Turkey']</t>
  </si>
  <si>
    <t>['Agricultural', 'Food', 'Preparation', 'Meat, egg and fish', 'Cooked meat', 'Turkey']</t>
  </si>
  <si>
    <t>['Agricultural', 'Food', 'Preparation', 'Beverages', 'Non-alcoholic beverages', 'Water']</t>
  </si>
  <si>
    <t>['Agricultural', 'Food', 'Preparation', 'Sugar and confectionery', 'Sugars and honey']</t>
  </si>
  <si>
    <t>['Agricultural', 'Food', 'Preparation', 'Meat, egg and fish', 'Cooked meat', 'Game']</t>
  </si>
  <si>
    <t>['Agricultural', 'Food', 'Preparation', 'Milk and milk products', 'Dairy products and deserts', 'Fromages blanc']</t>
  </si>
  <si>
    <t>['Agricultural', 'Food', 'Preparation', 'Milk and milk products', 'Cheese', 'Uncured cheeses and similar']</t>
  </si>
  <si>
    <t>['Agricultural', 'Food', 'Preparation', 'Fruits, vegetables, legumes and nuts', 'Legumes', 'Legumes, raw']</t>
  </si>
  <si>
    <t>['Agricultural', 'Food', 'Preparation', 'Fruits, vegetables, legumes and nuts', 'Legumes', 'Legumes, cooked']</t>
  </si>
  <si>
    <t>['Agricultural', 'Food', 'Preparation', 'Fruits, vegetables, legumes and nuts', 'Legumes', 'Legumes, dried']</t>
  </si>
  <si>
    <t>['Agricultural', 'Food', 'Preparation', 'Miscellaneous', 'Salts']</t>
  </si>
  <si>
    <t>['Agricultural', 'Food', 'Preparation', 'Milk and milk products', 'Cheese', 'Processed cheeses']</t>
  </si>
  <si>
    <t>['Agricultural', 'Food', 'Preparation', 'Ice cream and sorbet', 'Sorbet']</t>
  </si>
  <si>
    <t>['Agricultural', 'Food', 'Preparation', 'Fats and oils', 'Other fats']</t>
  </si>
  <si>
    <t>['Agricultural', 'Food', 'Preparation', 'Miscellaneous', 'Sauces', 'Condiment sauces']</t>
  </si>
  <si>
    <t>['Agricultural', 'Food', 'Preparation', 'Fats and oils', 'Fish oils']</t>
  </si>
  <si>
    <t>['Agricultural', 'Food', 'Preparation', 'Beverages', 'Non-alcoholic beverages', 'Juices']</t>
  </si>
  <si>
    <t>['Agricultural', 'Food', 'Preparation', 'Cereal products', 'Flours and pie crusts', 'Pie crusts']</t>
  </si>
  <si>
    <t>['Agricultural', 'Food', 'Preparation', 'Milk and milk products', 'Milk', 'Milk from cow, concentrated or in powder']</t>
  </si>
  <si>
    <t>['Agricultural', 'Food', 'Preparation', 'Milk and milk products', 'Milk', 'Milk, other than from cow']</t>
  </si>
  <si>
    <t>['Agricultural', 'Food', 'Preparation', 'Milk and milk products', 'Milk', 'Milk from cow, liquid (not concentrated)']</t>
  </si>
  <si>
    <t>['Agricultural', 'Food', 'Preparation', 'Fats and oils', 'Margarines']</t>
  </si>
  <si>
    <t>['Agricultural', 'Food', 'Preparation', 'Miscellaneous', 'Condiments']</t>
  </si>
  <si>
    <t>['Agricultural', 'Food', 'Preparation', 'Beverages', 'Non-alcoholic beverages', 'Nectars']</t>
  </si>
  <si>
    <t>['Agricultural', 'Food', 'Preparation', 'Meat, egg and fish', 'Eggs', 'Eggs, raw']</t>
  </si>
  <si>
    <t>['Agricultural', 'Food', 'Preparation', 'Meat, egg and fish', 'Eggs', 'Eggs, cooked']</t>
  </si>
  <si>
    <t>['Agricultural', 'Food', 'Preparation', 'Meat, egg and fish', 'Eggs', 'Omelettes and other egg products']</t>
  </si>
  <si>
    <t>['Agricultural', 'Food', 'Preparation', 'Fruits, vegetables, legumes and nuts', 'Vegetables', 'Vegetables, dried or dehydrated']</t>
  </si>
  <si>
    <t>['Agricultural', 'Food', 'Preparation', 'Baby food', 'Baby dishes']</t>
  </si>
  <si>
    <t>['Agricultural', 'Food', 'Preparation', 'Meat, egg and fish', 'Raw meat', 'Pork']</t>
  </si>
  <si>
    <t>['Agricultural', 'Food', 'Preparation', 'Meat, egg and fish', 'Cooked meat', 'Pork']</t>
  </si>
  <si>
    <t>['Agricultural', 'Food', 'Preparation', 'Meat, egg and fish', 'Raw meat', 'Poultry']</t>
  </si>
  <si>
    <t>['Agricultural', 'Food', 'Preparation', 'Meat, egg and fish', 'Cooked meat', 'Poultry']</t>
  </si>
  <si>
    <t>['Agricultural', 'Food', 'Preparation', 'Meat, egg and fish', 'Delicatessen meat', 'Quenelles']</t>
  </si>
  <si>
    <t>['Agricultural', 'Food', 'Preparation', 'Meat, egg and fish', 'Delicatessen meat', 'Rillettes']</t>
  </si>
  <si>
    <t>['Agricultural', 'Food', 'Preparation', 'Meat, egg and fish', 'Delicatessen meat', 'Dry sausages']</t>
  </si>
  <si>
    <t>['Agricultural', 'Food', 'Preparation', 'Miscellaneous', 'Sauces', 'Warm sauces']</t>
  </si>
  <si>
    <t>['Agricultural', 'Food', 'Preparation', 'Miscellaneous', 'Foods for particular nutritional uses']</t>
  </si>
  <si>
    <t>impacts</t>
  </si>
  <si>
    <t>{'acd': 0.009301191844053001, 'ozd': 2.4817607808714746e-07, 'cch': 1.221120748209308, 'ccb': 0.22140687047430802, 'ccf': 1.01682877348662, 'ccl': -0.01711489575162, 'fwe': 0.00041055525915100003, 'swe': 0.001502775305802, 'tre': 0.031766015247871, 'pco': 0.004658420490981001, 'pma': 1.0493393327693929e-07, 'ior': 1.820853117830079, 'fru': 47.10688285038214, 'mru': 3.223387761758722e-06, 'ldu': 44.82486794226697, 'wtu': 6.623178559484253, 'etf': 66.06221333616605, 'htc': 3.56225942365645e-09, 'htn': 2.8898244711951683e-08}</t>
  </si>
  <si>
    <t>{'acd': 0.005726057332714, 'ozd': 1.538791004108233e-07, 'cch': 0.612233865589446, 'ccb': 0.006823561027151001, 'ccf': 0.616091858063853, 'ccl': -0.010681553501558002, 'fwe': 0.00023536579532300002, 'swe': 0.000797790954831, 'tre': 0.019498933571375002, 'pco': 0.002784666388478, 'pma': 6.45985707490723e-08, 'ior': 1.135914701850282, 'fru': 29.316852637071996, 'mru': 1.993760497856942e-06, 'ldu': 27.902784351472263, 'wtu': 4.111224270047195, 'etf': 36.6253674849261, 'htc': 2.1934165153555052e-09, 'htn': 1.667573362705911e-08}</t>
  </si>
  <si>
    <t>{'acd': 0.0072539265585240004, 'ozd': 8.966322336771856e-08, 'cch': 0.8617291637706801, 'ccb': 0.09241663614177001, 'ccf': 0.7864678345239541, 'ccl': -0.017155306895044003, 'fwe': 0.00020424383790700003, 'swe': 0.000943669102555, 'tre': 0.025953992701396002, 'pco': 0.003065582242591, 'pma': 6.732039869037416e-08, 'ior': 0.298539149644483, 'fru': 16.998073381315564, 'mru': 2.2128199759180066e-06, 'ldu': 43.839784447342936, 'wtu': 6.355889800743472, 'etf': 43.57064956712226, 'htc': 1.738348553292104e-09, 'htn': 1.3560986626508421e-08}</t>
  </si>
  <si>
    <t>{'acd': 0.041667637317222006, 'ozd': 8.648809478837502e-07, 'cch': 2.653631050024649, 'ccb': 0.055252237631525, 'ccf': 2.700886405082166, 'ccl': -0.10250759268904201, 'fwe': 0.0010364794590180001, 'swe': 0.004955794616254, 'tre': 0.15697811878061801, 'pco': 0.014121753223004001, 'pma': 3.385084389152749e-07, 'ior': 7.669808720700684, 'fru': 184.2978675431839, 'mru': 1.122572222334695e-05, 'ldu': 248.63161281249643, 'wtu': 37.91143914796665, 'etf': 261.6539015461004, 'htc': 1.022176840194146e-08, 'htn': 7.034583985433986e-08}</t>
  </si>
  <si>
    <t>{'acd': 0.141202773734022, 'ozd': 1.132348178597226e-06, 'cch': 5.256792737181468, 'ccb': 0.119275530239589, 'ccf': 5.081414245671388, 'ccl': 0.056102961270490005, 'fwe': 0.00046474612851400005, 'swe': 0.035820440273776004, 'tre': 0.39323888940829405, 'pco': 0.089980624888273, 'pma': 1.067414645455255e-06, 'ior': 1.6295582405009439, 'fru': 95.4025272863442, 'mru': 1.004090724867541e-05, 'ldu': 66.63228619869885, 'wtu': 0.8871643527032771, 'etf': 65.98098988274059, 'htc': 3.011116877145043e-09, 'htn': 5.771964996007473e-08}</t>
  </si>
  <si>
    <t>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</t>
  </si>
  <si>
    <t>{'acd': 0.9472742589116411, 'ozd': 1.292623681778649e-06, 'cch': 62.797417169842966, 'ccb': 42.8532867713698, 'ccf': 19.001283418896065, 'ccl': 0.9428469795770981, 'fwe': 0.0032243055586920004, 'swe': 0.19899350569382102, 'tre': 4.203471262918592, 'pco': 0.08704918630721101, 'pma': 6.380011576773399e-06, 'ior': 2.365421486657873, 'fru': 128.19191848930546, 'mru': 2.3697611672637562e-05, 'ldu': 5552.047869430004, 'wtu': 2.580951005905513, 'etf': 485.7531512745998, 'htc': -4.81852291794326e-09, 'htn': -5.326572395277881e-08}</t>
  </si>
  <si>
    <t>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</t>
  </si>
  <si>
    <t>{'acd': 0.947210596900077, 'ozd': 1.256285494316559e-06, 'cch': 62.83464130826784, 'ccb': 42.85312648274909, 'ccf': 19.027936842511046, 'ccl': 0.953577983007704, 'fwe': 0.0031987025144840004, 'swe': 0.199211973263579, 'tre': 4.203847192427836, 'pco': 0.087047800740278, 'pma': 6.3776890172783674e-06, 'ior': 1.846677884492778, 'fru': 118.25851050157183, 'mru': 2.3346891107019882e-05, 'ldu': 5554.675483382464, 'wtu': 2.457469437185241, 'etf': 484.37080675624765, 'htc': -4.854410428755372e-09, 'htn': -5.3420200226355396e-08}</t>
  </si>
  <si>
    <t>{'acd': 0.5995683678391011, 'ozd': 7.843453986084916e-07, 'cch': 39.64981458702048, 'ccb': 27.068285076619837, 'ccf': 11.984473296572592, 'ccl': 0.5970562138280501, 'fwe': 0.002005274367008, 'swe': 0.12588134676148702, 'tre': 2.661259818979895, 'pco': 0.054946778547366, 'pma': 4.036727027791659e-06, 'ior': 1.107917878077111, 'fru': 72.91819524132649, 'mru': 1.4646389675153361e-05, 'ldu': 3515.792072743312, 'wtu': 1.525502121675409, 'etf': 303.10389221785204, 'htc': -3.120609445451812e-09, 'htn': -3.548212776468267e-08}</t>
  </si>
  <si>
    <t>{'acd': 0.757793010722375, 'ozd': 1.0077526666083121e-06, 'cch': 50.18689336340016, 'ccb': 34.194267552854484, 'ccf': 15.227608181745309, 'ccl': 0.7650176288003591, 'fwe': 0.0025479205698220003, 'swe': 0.15933932360423902, 'tre': 3.363112369859352, 'pco': 0.0695922017143, 'pma': 5.1020942418979816e-06, 'ior': 1.496531748148279, 'fru': 95.16453123632083, 'mru': 1.8706543272865022e-05, 'ldu': 4444.281583085312, 'wtu': 1.957518882488761, 'etf': 384.7847665228869, 'htc': -3.893599865391738e-09, 'htn': -4.335403743345691e-08}</t>
  </si>
  <si>
    <t>{'acd': 0.7578566727339391, 'ozd': 1.044090854070402e-06, 'cch': 50.149669224975284, 'ccb': 34.194427841475196, 'ccf': 15.200954758130331, 'ccl': 0.7542866253697531, 'fwe': 0.0025735236140300003, 'swe': 0.159120856034481, 'tre': 3.36273644035011, 'pco': 0.06959358728123301, 'pma': 5.104416801393014e-06, 'ior': 2.015275350313374, 'fru': 105.09793922405447, 'mru': 1.9057263838482712e-05, 'ldu': 4441.653969132855, 'wtu': 2.081000451209035, 'etf': 386.1671110412391, 'htc': -3.857712354579631e-09, 'htn': -4.319956115988005e-08}</t>
  </si>
  <si>
    <t>{'acd': 0.006422506635812001, 'ozd': 1.766723683229593e-07, 'cch': 0.8209755789925801, 'ccb': 0.004734445411677, 'ccf': 0.8158267509143111, 'ccl': 0.00041438266659200005, 'fwe': 0.00018531611826300002, 'swe': 0.0024522526453570003, 'tre': 0.012380570938025, 'pco': 0.003062839847562, 'pma': 8.725464795972398e-08, 'ior': 0.640933698101678, 'fru': 22.973133126626582, 'mru': 3.258175352191772e-06, 'ldu': 21.18240508824099, 'wtu': 0.30274411371181204, 'etf': 23.585944863306892, 'htc': 3.5759034043780237e-10, 'htn': 1.3741625443419041e-08}</t>
  </si>
  <si>
    <t>{'acd': 0.001680878045264, 'ozd': 7.482761050400969e-08, 'cch': 0.374715370716022, 'ccb': 0.08762237474642501, 'ccf': 0.286936355024678, 'ccl': 0.000156640944918, 'fwe': 8.897293901964211e-05, 'swe': 0.002198825105812, 'tre': 0.004762232049723, 'pco': 0.001048748112457, 'pma': 2.0994451025155933e-08, 'ior': 0.275403389834652, 'fru': 8.941068111198826, 'mru': 1.4771294825393849e-06, 'ldu': 18.738862095786704, 'wtu': 0.12134486857520602, 'etf': 18.457141144177537, 'htc': 1.231547374543465e-10, 'htn': 7.715966983670936e-09}</t>
  </si>
  <si>
    <t>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</t>
  </si>
  <si>
    <t>{'acd': 0.033296352598169, 'ozd': 2.553195347931978e-07, 'cch': 4.057769158846759, 'ccb': 1.927789861965203, 'ccf': 1.7686707962567851, 'ccl': 0.36130850062477005, 'fwe': 0.000512840366401, 'swe': 0.01188796558485, 'tre': 0.137316758139503, 'pco': 0.0073801416269650005, 'pma': 2.527705392701676e-07, 'ior': 0.9816203615881121, 'fru': 35.826439810586336, 'mru': 5.415240455048638e-06, 'ldu': 155.53740323222038, 'wtu': 2.017660750308401, 'etf': 54.40237277010566, 'htc': 9.865613212257595e-10, 'htn': 5.0093616080126725e-08}</t>
  </si>
  <si>
    <t>{'acd': 0.07641298056307701, 'ozd': 4.649676712447262e-07, 'cch': 5.76044617240141, 'ccb': 0.123527639629617, 'ccf': 6.767710377838642, 'ccl': -1.130791845066848, 'fwe': 0.002449515673631, 'swe': 0.028147856325654003, 'tre': 0.277581137121902, 'pco': 0.028947016009907, 'pma': 6.363821373289357e-07, 'ior': 0.693238580261024, 'fru': 77.88736485448202, 'mru': 4.8246766526669644e-05, 'ldu': 377.3088578200628, 'wtu': 198.20226218192812, 'etf': 295.50672214326005, 'htc': 5.3286834524454215e-09, 'htn': 8.386603640807951e-07}</t>
  </si>
  <si>
    <t>{'acd': 0.009915278983422001, 'ozd': 8.445827961162235e-08, 'cch': 0.871809550130319, 'ccb': 0.0009194869181860001, 'ccf': 0.8704942484100451, 'ccl': 0.000395814802086, 'fwe': 0.00031045527052100003, 'swe': 0.008073952404047001, 'tre': 0.040759984617800005, 'pco': 0.0030914030634950004, 'pma': 7.275214546405579e-08, 'ior': 0.270493561287836, 'fru': 13.957989062575814, 'mru': 1.359244641469677e-06, 'ldu': 105.71716584910045, 'wtu': 0.362100329475669, 'etf': 16.051722694166525, 'htc': -2.574152703127624e-10, 'htn': 5.900812152893461e-09}</t>
  </si>
  <si>
    <t>{'acd': 0.012895275502531, 'ozd': 1.2969432355159998e-07, 'cch': 1.224167295649701, 'ccb': 0.005154544731326, 'ccf': 1.21775263088172, 'ccl': 0.0012601200366540001, 'fwe': 0.00046776593311400005, 'swe': 0.013428215597025001, 'tre': 0.048825220391350004, 'pco': 0.003984885308246, 'pma': 1.080586013406055e-07, 'ior': 0.237944923327665, 'fru': 16.063491459316037, 'mru': 7.468212268526549e-06, 'ldu': 99.86791231265943, 'wtu': 1.208049669591873, 'etf': 33.11212797117041, 'htc': 1.2652455747267452e-09, 'htn': 7.902238595702638e-08}</t>
  </si>
  <si>
    <t>{'acd': 0.011210064148652001, 'ozd': 2.902487740644797e-07, 'cch': 1.5246818101671, 'ccb': 0.23449223283592602, 'ccf': 1.262139723986125, 'ccl': 0.028049853345048004, 'fwe': 0.000434912318352, 'swe': 0.004101004427492, 'tre': 0.029467623458078, 'pco': 0.006595449361767001, 'pma': 9.568683676356863e-08, 'ior': 1.8172649482070202, 'fru': 49.86956793859795, 'mru': 3.577358185493592e-06, 'ldu': 32.266067677451844, 'wtu': 1.708675242826187, 'etf': 76.37064288771272, 'htc': 2.2059698894803433e-09, 'htn': 3.860485491659259e-08}</t>
  </si>
  <si>
    <t>{'acd': 0.006917193655327, 'ozd': 1.8013246280082722e-07, 'cch': 0.8016559689736961, 'ccb': 0.014988827171948, 'ccf': 0.769165891759475, 'ccl': 0.017501250042272, 'fwe': 0.000250564600323, 'swe': 0.0024190859329510004, 'tre': 0.018064737089073, 'pco': 0.003993372408459, 'pma': 5.882838250271743e-08, 'ior': 1.133675683996953, 'fru': 31.040768138694865, 'mru': 2.2146380431100812e-06, 'ldu': 20.066092956332994, 'wtu': 1.044574188754219, 'etf': 43.0578275496291, 'htc': 1.3470918428011411e-09, 'htn': 2.273265841786037e-08}</t>
  </si>
  <si>
    <t>{'acd': 0.007269817671287, 'ozd': 1.4950567449921229e-07, 'cch': 1.145979096355668, 'ccb': 0.351415103848742, 'ccf': 0.766818531124076, 'ccl': 0.027745461382849, 'fwe': 0.000205469544106, 'swe': 0.003542722774469, 'tre': 0.017613055068180002, 'pco': 0.004284478655878001, 'pma': 4.802842570950065e-08, 'ior': 0.401855357166075, 'fru': 16.777981132477642, 'mru': 2.740221644317469e-06, 'ldu': 30.543775313986302, 'wtu': 1.2465144297254511, 'etf': 58.97755267055854, 'htc': 3.8846867843862046e-10, 'htn': 2.418833018240747e-08}</t>
  </si>
  <si>
    <t>{'acd': 0.037366295130351, 'ozd': 4.4861243920103813e-07, 'cch': 2.158557042064215, 'ccb': 0.0017521126599510002, 'ccf': 2.155133300129948, 'ccl': 0.0016716292743150002, 'fwe': 0.00022033640145200002, 'swe': 0.009115122681566001, 'tre': 0.09939495776717701, 'pco': 0.02652463188246, 'pma': 2.932790440060147e-07, 'ior': 0.33484581384849504, 'fru': 33.842125732267476, 'mru': 1.5766324024156903e-05, 'ldu': 8.787699453339709, 'wtu': 0.299505333510663, 'etf': 20.699923428628978, 'htc': 9.810963740106185e-10, 'htn': 2.057744980674082e-08}</t>
  </si>
  <si>
    <t>{'acd': 0.024643416773067, 'ozd': 3.477061232571312e-07, 'cch': 2.027819440738294, 'ccb': 0.00259201106193, 'ccf': 1.8375358467701741, 'ccl': 0.187691582906188, 'fwe': 0.000374228424401, 'swe': 0.010706371530148001, 'tre': 0.07148662648350501, 'pco': 0.015500847362984, 'pma': 1.941744883275789e-07, 'ior': 0.7664469232271821, 'fru': 36.96058657204455, 'mru': 2.1449362085729764e-05, 'ldu': 58.13370043511701, 'wtu': 0.641713950460686, 'etf': 40.8671056852871, 'htc': 1.2185217841378431e-09, 'htn': 3.892316882744605e-08}</t>
  </si>
  <si>
    <t>{'acd': 0.023783742659131003, 'ozd': 3.386573548557651e-07, 'cch': 1.973957335981564, 'ccb': 0.002551072116332, 'ccf': 1.7909295513585741, 'ccl': 0.180476712506657, 'fwe': 0.000362487377623, 'swe': 0.010342847668335, 'tre': 0.068999724815236, 'pco': 0.014957419203826, 'pma': 1.877486932427537e-07, 'ior': 0.762709166975128, 'fru': 36.36408802454457, 'mru': 2.06432783327069e-05, 'ldu': 56.05523861462618, 'wtu': 0.6327061476105551, 'etf': 39.63643403980591, 'htc': 1.1803346345285251e-09, 'htn': 3.77376513892199e-08}</t>
  </si>
  <si>
    <t>{'acd': 0.27750681177040704, 'ozd': 1.04299034906138e-06, 'cch': 16.051814610523344, 'ccb': 8.483617840828673, 'ccf': 7.029035394837176, 'ccl': 0.539161374857495, 'fwe': 0.00212526841145, 'swe': 0.062279139867758, 'tre': 1.200855290809411, 'pco': 0.031010690322852003, 'pma': 1.953070648052706e-06, 'ior': 6.011756534476739, 'fru': 179.2490124915047, 'mru': 1.6354894577316662e-05, 'ldu': 977.8091430987973, 'wtu': 4.5050409097731325, 'etf': 293.145377698676, 'htc': 2.303914753336089e-09, 'htn': 2.1934883321857512e-07}</t>
  </si>
  <si>
    <t>{'acd': 0.27705902120520504, 'ozd': 9.897292376940585e-07, 'cch': 15.990047534099645, 'ccb': 8.483388095573435, 'ccf': 6.9675493027763675, 'ccl': 0.539110135749844, 'fwe': 0.0020849214929560002, 'swe': 0.062178764649425004, 'tre': 1.199973699335624, 'pco': 0.030829000583342002, 'pma': 1.9480771480614448e-06, 'ior': 5.396066097523233, 'fru': 166.26548710565777, 'mru': 1.579978366609108e-05, 'ldu': 977.5037950627774, 'wtu': 4.351141551200169, 'etf': 289.8763521434343, 'htc': 2.21949567025078e-09, 'htn': 2.177253513744389e-07}</t>
  </si>
  <si>
    <t>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</t>
  </si>
  <si>
    <t>{'acd': 0.010213124369978, 'ozd': 1.933575039563916e-07, 'cch': 1.05042272458737, 'ccb': 0.004964912138367, 'ccf': 1.044883418937239, 'ccl': 0.000574393511763, 'fwe': 0.00025244678254200003, 'swe': 0.006214777767351001, 'tre': 0.029505248452001004, 'pco': 0.005347186598426, 'pma': 1.1522147525715888e-07, 'ior': 0.37515671730118505, 'fru': 19.785103098117276, 'mru': 4.151509575415733e-06, 'ldu': 93.39584939978756, 'wtu': 0.49661637482418003, 'etf': 94.90686476293156, 'htc': 4.245570416624963e-10, 'htn': 3.847029675219595e-08}</t>
  </si>
  <si>
    <t>{'acd': 0.13779400827587301, 'ozd': 5.138089662118315e-07, 'cch': 9.758731236176112, 'ccb': 0.394951914197797, 'ccf': 5.56071129379179, 'ccl': 3.803068028186524, 'fwe': 0.0030979261503460004, 'swe': 0.081863254701643, 'tre': 0.580381114031698, 'pco': 0.025163096263741, 'pma': 9.908058132329532e-07, 'ior': 0.7515652926659081, 'fru': 65.25675089874639, 'mru': 2.1195591709642512e-05, 'ldu': 1079.3268365814617, 'wtu': 34.836453402205485, 'etf': 138.97468915318336, 'htc': 3.4961673558503733e-09, 'htn': 1.865031329753187e-07}</t>
  </si>
  <si>
    <t>{'acd': 0.035654885341492006, 'ozd': 4.3812835783635815e-07, 'cch': 3.225261168964117, 'ccb': 0.337050461284707, 'ccf': 2.887152374936346, 'ccl': 0.0010583327430630002, 'fwe': 0.000642841093206, 'swe': 0.022330726460069002, 'tre': 0.146782641565181, 'pco': 0.011602449874651002, 'pma': 2.734558784382946e-07, 'ior': 1.977829176923414, 'fru': 60.89467865760487, 'mru': 6.37006523497471e-06, 'ldu': 155.74917881055578, 'wtu': 1.025282658060803, 'etf': 81.93858414127219, 'htc': 5.086355864311053e-09, 'htn': 3.7577088469874417e-07}</t>
  </si>
  <si>
    <t>{'acd': 0.024588048136552004, 'ozd': 3.887673947031501e-07, 'cch': 3.926441480367295, 'ccb': 1.422580597481777, 'ccf': 2.503011349196795, 'ccl': 0.000849533688721, 'fwe': 0.0005200018229450001, 'swe': 0.019605398772880003, 'tre': 0.10063395426400401, 'pco': 0.009048623056258, 'pma': 2.0357025264796136e-07, 'ior': 1.232748321132013, 'fru': 44.04688587492874, 'mru': 6.41224698739732e-06, 'ldu': 134.96194180504534, 'wtu': 0.734376320878795, 'etf': 82.91855495976762, 'htc': 3.069114610669583e-09, 'htn': 3.191452873332669e-07}</t>
  </si>
  <si>
    <t>{'acd': 0.022444489690834003, 'ozd': 4.923878732296237e-07, 'cch': 3.010329372778508, 'ccb': 0.105106424947561, 'ccf': 2.904111015966005, 'ccl': 0.0011119318649410001, 'fwe': 0.000747426480469, 'swe': 0.012509928737046, 'tre': 0.085038984177983, 'pco': 0.013201177812086, 'pma': 1.31703167043071e-07, 'ior': 1.2315699773103541, 'fru': 56.47169411219316, 'mru': 1.4537939215823431e-05, 'ldu': 504.863486773399, 'wtu': 0.848436178071846, 'etf': 325.9014475573394, 'htc': 7.992218028025613e-10, 'htn': 4.7681948861065735e-08}</t>
  </si>
  <si>
    <t>{'acd': 0.008559483780192001, 'ozd': 2.602784174352094e-07, 'cch': 1.3639049117791051, 'ccb': 0.217708333161163, 'ccf': 1.145758348587419, 'ccl': 0.00043823003052200003, 'fwe': 0.00034485680408600003, 'swe': 0.005088158085211, 'tre': 0.029648950811417003, 'pco': 0.004385292893469, 'pma': 9.395565262980971e-08, 'ior': 1.8722254291195861, 'fru': 47.79361954084614, 'mru': 2.69044005969573e-06, 'ldu': 33.884681791047846, 'wtu': 0.63709555874014, 'etf': 33.33104269784977, 'htc': 2.532163113282162e-09, 'htn': 8.860227178877233e-08}</t>
  </si>
  <si>
    <t>{'acd': 0.029816216373513, 'ozd': 3.2603223980502936e-07, 'cch': 2.561522369356659, 'ccb': 0.10784896217364401, 'ccf': 2.452772755464313, 'ccl': 0.0009006517187010001, 'fwe': 0.00041985017566700003, 'swe': 0.018782737520296, 'tre': 0.12398864398421301, 'pco': 0.009085619106649, 'pma': 2.107818582905855e-07, 'ior': 1.153833131088862, 'fru': 42.71547649199968, 'mru': 5.620581779284494e-06, 'ldu': 132.64212176078217, 'wtu': 0.8405875461214191, 'etf': 54.1413819946101, 'htc': 2.913124210557241e-09, 'htn': 3.099616574592334e-07}</t>
  </si>
  <si>
    <t>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</t>
  </si>
  <si>
    <t>{'acd': 0.02661245966928, 'ozd': 3.963978991462472e-07, 'cch': 2.306337928343774, 'ccb': 0.220554417270442, 'ccf': 2.084735514755096, 'ccl': 0.0010479963182340002, 'fwe': 0.0006549063990660001, 'swe': 0.015170127732751, 'tre': 0.101976546077277, 'pco': 0.009066817405624001, 'pma': 2.319066676652965e-07, 'ior': 2.015047959749142, 'fru': 59.325729453063424, 'mru': 8.08192277233125e-06, 'ldu': 210.68283622332112, 'wtu': 21.706186785377202, 'etf': 166.01204135993876, 'htc': 4.281308384154561e-09, 'htn': 1.432856022852283e-07}</t>
  </si>
  <si>
    <t>{'acd': 0.019956545786463, 'ozd': 2.019379715950793e-07, 'cch': 1.388094189752021, 'ccb': 0.089737493955412, 'ccf': 1.297660591118329, 'ccl': 0.000696104678279, 'fwe': 0.000337238036112, 'swe': 0.012308517267917, 'tre': 0.08000547586291401, 'pco': 0.005629650149614001, 'pma': 1.5731867620372362e-07, 'ior': 0.42387614799814205, 'fru': 20.001587912924055, 'mru': 5.973880134935936e-06, 'ldu': 178.0226716014561, 'wtu': 18.10482697227676, 'etf': 122.22573691010663, 'htc': 2.065412688438172e-09, 'htn': 1.084381663138699e-07}</t>
  </si>
  <si>
    <t>{'acd': 0.025248690255657003, 'ozd': 3.3643541527873626e-07, 'cch': 2.24826298668031, 'ccb': 0.10552957314669001, 'ccf': 2.141762796619157, 'ccl': 0.0009706169144630001, 'fwe': 0.00047819291623200005, 'swe': 0.014863068679887001, 'tre': 0.09846841132141401, 'pco': 0.008154964995975001, 'pma': 2.0210704156904937e-07, 'ior': 1.136697821470907, 'fru': 45.03210483229705, 'mru': 8.201696095636578e-06, 'ldu': 208.80438934828564, 'wtu': 21.381305196512518, 'etf': 148.1013990694368, 'htc': 2.583810932132951e-09, 'htn': 1.30725246790591e-07}</t>
  </si>
  <si>
    <t>{'acd': 0.026676273282457003, 'ozd': 1.930468019302071e-07, 'cch': 5.310358945736333, 'ccb': 0.016622046643251003, 'ccf': 5.285650313784477, 'ccl': 0.008086585308602, 'fwe': 0.001739309643315, 'swe': 0.004146505304132, 'tre': 0.02912998110615, 'pco': 0.021061573442309002, 'pma': 3.767150511617649e-07, 'ior': 0.34079877041089, 'fru': 47.45370375529066, 'mru': 2.88616310439112e-06, 'ldu': 20.259542881994786, 'wtu': 1.809747163957029, 'etf': 205.7195181983679, 'htc': 2.214218476382759e-09, 'htn': 3.599290388153792e-07}</t>
  </si>
  <si>
    <t>{'acd': 0.032757434097755, 'ozd': 3.079127646180666e-07, 'cch': 6.723304875673709, 'ccb': 0.019994726846493, 'ccf': 6.693734463234133, 'ccl': 0.009575685593083002, 'fwe': 0.002100621854072, 'swe': 0.005243014402702, 'tre': 0.038159133533694004, 'pco': 0.02590840884583, 'pma': 4.550976305853412e-07, 'ior': 0.911885219494147, 'fru': 73.09360663020303, 'mru': 4.369607536569424e-06, 'ldu': 24.36455618530518, 'wtu': 2.302158887837705, 'etf': 244.66052518429086, 'htc': 2.7271998785823474e-09, 'htn': 4.2377298206669607e-07}</t>
  </si>
  <si>
    <t>{'acd': 0.016539347685868, 'ozd': 2.488482954733918e-07, 'cch': 2.749649605521382, 'ccb': 0.35356351327204305, 'ccf': 2.097397970416353, 'ccl': 0.29868812183298504, 'fwe': 0.000720564367222, 'swe': 0.013293673248965, 'tre': 0.045093615519347006, 'pco': 0.009362420134339001, 'pma': 1.249064012400284e-07, 'ior': 0.485208092409724, 'fru': 31.45998998783698, 'mru': 8.615420739149903e-06, 'ldu': 124.82081289232019, 'wtu': 42.59208818222715, 'etf': 119.44731216759362, 'htc': 1.6532697849712602e-09, 'htn': 1.111288857089717e-07}</t>
  </si>
  <si>
    <t>{'acd': 0.01444452264054, 'ozd': 1.008074642249997e-07, 'cch': 1.222854006340574, 'ccb': 0.0013137152325800002, 'ccf': 1.204917552529286, 'ccl': 0.016622738578707, 'fwe': 0.0007769504400510001, 'swe': 0.053173011181652005, 'tre': 0.057391694296138, 'pco': 0.003737235202553, 'pma': 1.1170746344654829e-07, 'ior': 0.25639726314613404, 'fru': 15.441157077513214, 'mru': 2.830608340395406e-06, 'ldu': 180.6891007050775, 'wtu': 0.9515273770046221, 'etf': 28.317225144151173, 'htc': -1.4377229191370102e-09, 'htn': -5.8822106448556504e-08}</t>
  </si>
  <si>
    <t>{'acd': 0.009272728013436001, 'ozd': 1.22784142154206e-07, 'cch': 0.8716185783091591, 'ccb': 0.004543441317681, 'ccf': 0.853283844806323, 'ccl': 0.013791292185153, 'fwe': 0.000142716754197, 'swe': 0.003333085702585, 'tre': 0.035624222199089006, 'pco': 0.0031200052210070004, 'pma': 8.545052306748777e-08, 'ior': 0.693698559150975, 'fru': 24.26595329259855, 'mru': 1.335381683465487e-06, 'ldu': 24.7580596194092, 'wtu': 0.9313920417316791, 'etf': 19.148911251252024, 'htc': 3.003290978226264e-10, 'htn': 9.915268194193145e-09}</t>
  </si>
  <si>
    <t>{'acd': 0.012279275241635001, 'ozd': 1.283807181467822e-07, 'cch': 0.75045440949012, 'ccb': 0.004349861696989, 'ccf': 0.7263234125381841, 'ccl': 0.019781135254945, 'fwe': 0.000261521325854, 'swe': 0.006381150703883001, 'tre': 0.050358928668550004, 'pco': 0.002983934049696, 'pma': 1.0089855926641489e-07, 'ior': 0.5866314278437711, 'fru': 18.335839112659347, 'mru': 1.707946934879509e-06, 'ldu': 101.84618417730059, 'wtu': 0.8703661716187641, 'etf': 55.1469544853715, 'htc': 3.593701870552744e-10, 'htn': 2.139519558343268e-08}</t>
  </si>
  <si>
    <t>{'acd': 0.045179747621831, 'ozd': 2.972888508467853e-07, 'cch': 4.30368677701166, 'ccb': 1.058795272749976, 'ccf': 3.3559152107545023, 'ccl': -0.11102370649281801, 'fwe': 0.0011456488355000001, 'swe': 0.020833465458420002, 'tre': 0.17433467824578303, 'pco': 0.014074406048198, 'pma': 3.6352860921207207e-07, 'ior': 0.858796499835171, 'fru': 48.31393734353901, 'mru': 1.769912569585228e-05, 'ldu': 254.39429164040772, 'wtu': 60.43537368712328, 'etf': 138.1838410881088, 'htc': 2.312947053514157e-09, 'htn': 2.767786127055487e-07}</t>
  </si>
  <si>
    <t>{'acd': 0.019852735508783, 'ozd': 1.9894214786203301e-07, 'cch': 1.374655619117234, 'ccb': 0.08973253993082701, 'ccf': 1.284231483479319, 'ccl': 0.0006915957070870001, 'fwe': 0.000336012089186, 'swe': 0.012288474523409, 'tre': 0.07978147439495001, 'pco': 0.005563018223869, 'pma': 1.563728708582633e-07, 'ior': 0.422844142603289, 'fru': 19.802740375804227, 'mru': 5.941037019326095e-06, 'ldu': 177.90644272793662, 'wtu': 18.104042806613133, 'etf': 122.07972017208543, 'htc': 2.061220692547713e-09, 'htn': 1.08288240069799e-07}</t>
  </si>
  <si>
    <t>{'acd': 0.026490848590214004, 'ozd': 3.928883684426035e-07, 'cch': 2.29059498735041, 'ccb': 0.220548613757641, 'ccf': 2.069003659418694, 'ccl': 0.001042714174073, 'fwe': 0.000653470233671, 'swe': 0.015146648171368002, 'tre': 0.10171413409996001, 'pco': 0.008988759812761002, 'pma': 2.3079868094933997e-07, 'ior': 2.013838991885107, 'fru': 59.09278466089559, 'mru': 8.043447904345995e-06, 'ldu': 210.54667707758546, 'wtu': 21.705268155404788, 'etf': 165.8409864945678, 'htc': 4.2763975684330515e-09, 'htn': 1.431099675337425e-07}</t>
  </si>
  <si>
    <t>{'acd': 0.008639429638799, 'ozd': 1.1136389926595389e-07, 'cch': 0.7951278929991441, 'ccb': 0.09353971847834601, 'ccf': 0.657928928155702, 'ccl': 0.043659246365094, 'fwe': 0.00015717976171700002, 'swe': 0.003014904297547, 'tre': 0.028651073852913003, 'pco': 0.003285362095918, 'pma': 6.290928625730287e-08, 'ior': 0.263238547982726, 'fru': 12.767229626591613, 'mru': 1.711062806696372e-06, 'ldu': 22.973364066486496, 'wtu': 6.410173225965347, 'etf': 30.545750645433557, 'htc': 3.152340733982575e-10, 'htn': 7.504269812103306e-09}</t>
  </si>
  <si>
    <t>{'acd': 0.014563981533140001, 'ozd': 2.700163899799484e-07, 'cch': 1.858149649288848, 'ccb': 0.13399666725831902, 'ccf': 1.6618092050352131, 'ccl': 0.06234377699531501, 'fwe': 0.000318654330962, 'swe': 0.004862866117046, 'tre': 0.046708938298729005, 'pco': 0.006554434779679001, 'pma': 1.109530016774959e-07, 'ior': 1.046469082582887, 'fru': 42.04278660174019, 'mru': 3.823125469693178e-06, 'ldu': 33.68475547452769, 'wtu': 9.382532510166996, 'etf': 49.31900222198955, 'htc': 6.396759982299221e-10, 'htn': 1.530108175260549e-08}</t>
  </si>
  <si>
    <t>{'acd': 0.015949262386102, 'ozd': 2.015761060364753e-07, 'cch': 1.8585265551588632, 'ccb': 0.5362360857470571, 'ccf': 1.241711434960669, 'ccl': 0.08057903445113601, 'fwe': 0.000346335606943, 'swe': 0.005735069145438001, 'tre': 0.055501452107787, 'pco': 0.0056586218021450006, 'pma': 1.240844537065569e-07, 'ior': 0.5166954607851331, 'fru': 23.93873299783548, 'mru': 3.287969732956634e-06, 'ldu': 44.967643933360655, 'wtu': 11.917963942535268, 'etf': 74.27311701535379, 'htc': 6.549032603333191e-10, 'htn': 1.751161345614873e-08}</t>
  </si>
  <si>
    <t>{'acd': 0.07297585853558501, 'ozd': 8.685782115082667e-07, 'cch': 5.054405210250712, 'ccb': 0.171578737427448, 'ccf': 4.559556353690078, 'ccl': 0.32327011913318604, 'fwe': 0.001271428969232, 'swe': 0.02202407869157, 'tre': 0.259641425207214, 'pco': 0.02267255980139, 'pma': 4.950695736610334e-07, 'ior': 4.876789894771215, 'fru': 148.22860093849147, 'mru': 1.0344226941588842e-05, 'ldu': 173.86144857530337, 'wtu': 48.545687900207305, 'etf': 261.3548397675077, 'htc': 2.388746771298123e-09, 'htn': 5.3673792113291604e-08}</t>
  </si>
  <si>
    <t>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</t>
  </si>
  <si>
    <t>{'acd': 0.26907180041135403, 'ozd': 2.0366537964967023e-06, 'cch': 9.141544021036509, 'ccb': 0.003078246197271, 'ccf': 9.1321365236909, 'ccl': 0.006329251148341, 'fwe': 0.000511452725624, 'swe': 0.06467760158303701, 'tre': 0.7082825435863851, 'pco': 0.185384747037925, 'pma': 2.037722486975365e-06, 'ior': 0.808064041429944, 'fru': 132.5476169296507, 'mru': 1.670843395701338e-05, 'ldu': 20.969222648373073, 'wtu': 0.499381590542435, 'etf': 75.68881508104, 'htc': 5.541171055007631e-09, 'htn': 6.978009587086425e-08}</t>
  </si>
  <si>
    <t>{'acd': 0.08148055250328701, 'ozd': 2.271760023493193e-06, 'cch': 13.796036230977313, 'ccb': 0.16326755059151102, 'ccf': 12.917399921257456, 'ccl': 0.7153687591283481, 'fwe': 0.001485231543255, 'swe': 0.042380701537540005, 'tre': 0.290241204361248, 'pco': 0.072344762795317, 'pma': 8.675381943588243e-07, 'ior': 2.674020257551207, 'fru': 206.6296483870132, 'mru': 1.676091253158134e-05, 'ldu': 292.72286565312396, 'wtu': 0.7405171285144131, 'etf': 244.594752410797, 'htc': 3.4397177202601363e-09, 'htn': 2.086378972267512e-07}</t>
  </si>
  <si>
    <t>{'acd': 0.022834733169107002, 'ozd': 2.835459256413429e-07, 'cch': 4.724438005529806, 'ccb': 0.027229837598925003, 'ccf': 1.401095324138148, 'ccl': 3.296112843792731, 'fwe': 0.0006262647300410001, 'swe': 0.016715819632338, 'tre': 0.08787354804149301, 'pco': 0.009037929234716, 'pma': 1.783344377121204e-07, 'ior': 0.695010237133397, 'fru': 27.712727472444946, 'mru': 5.140277045627919e-06, 'ldu': 188.25708943486418, 'wtu': 7.342127426777021, 'etf': 144.68507632790022, 'htc': 3.018359350085675e-09, 'htn': 8.25548111793335e-08}</t>
  </si>
  <si>
    <t>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</t>
  </si>
  <si>
    <t>{'acd': 0.036229281757606, 'ozd': 8.108248655554332e-07, 'cch': 3.570580425261797, 'ccb': 1.295282863591442, 'ccf': 1.925022414026627, 'ccl': 0.350275147643727, 'fwe': 0.000597397823866, 'swe': 0.012720610341248, 'tre': 0.14873946218092102, 'pco': 0.007616591252259001, 'pma': 2.990224892887059e-07, 'ior': 0.823861403809223, 'fru': 34.763676601040906, 'mru': 7.821602379716536e-06, 'ldu': 139.66480452313039, 'wtu': 3.596089902130492, 'etf': 231.58061206271208, 'htc': 1.5104391505897431e-09, 'htn': 5.6419724577342424e-08}</t>
  </si>
  <si>
    <t>{'acd': 0.04797953212342201, 'ozd': 3.474058757238521e-07, 'cch': 7.724588390476718, 'ccb': 1.9556053396178301, 'ccf': 2.53871709449125, 'ccl': 3.230265956367637, 'fwe': 0.0008973998252090001, 'swe': 0.025266916849764003, 'tre': 0.19570046827290302, 'pco': 0.013673005225866001, 'pma': 3.724070740265098e-07, 'ior': 0.8736965321225361, 'fru': 39.45340532325348, 'mru': 8.278849335773967e-06, 'ldu': 305.0405296356205, 'wtu': 7.0797766614557744, 'etf': 138.23948298045866, 'htc': 3.239237167481171e-09, 'htn': 1.0135793087527728e-07}</t>
  </si>
  <si>
    <t>{'acd': 0.06147277732088301, 'ozd': 3.2227355230482e-07, 'cch': 5.053458003217, 'ccb': 1.454425328475235, 'ccf': 3.42374954469513, 'ccl': 0.175283130046634, 'fwe': 0.0011738793731980001, 'swe': 0.019893856043788002, 'tre': 0.24744984226784403, 'pco': 0.014428002190881, 'pma': 4.7397983791379985e-07, 'ior': 0.9442170443993071, 'fru': 50.21080319060242, 'mru': 1.585069238476442e-05, 'ldu': 236.43293536856345, 'wtu': 47.76285644159988, 'etf': 119.90976005396323, 'htc': 2.2180200631223152e-09, 'htn': 2.382728859874133e-07}</t>
  </si>
  <si>
    <t>{'acd': 0.05324685043763801, 'ozd': 3.827943003812768e-07, 'cch': 8.299691805356352, 'ccb': 1.65936950013271, 'ccf': 2.7307849020391393, 'ccl': 3.909537403184502, 'fwe': 0.001078166149351, 'swe': 0.027246770460406, 'tre': 0.21525699494493303, 'pco': 0.015080930296016001, 'pma': 4.017136681224467e-07, 'ior': 0.8528492184240931, 'fru': 41.621828057254774, 'mru': 8.644427449315353e-06, 'ldu': 321.41742598917097, 'wtu': 8.313147433297594, 'etf': 164.69998372155968, 'htc': 3.8129775364668324e-09, 'htn': 1.178898375881171e-07}</t>
  </si>
  <si>
    <t>{'acd': 0.044993431901563005, 'ozd': 3.301744769506266e-07, 'cch': 7.143278775892796, 'ccb': 1.854684431382535, 'ccf': 2.227886802365938, 'ccl': 3.060707542144322, 'fwe': 0.000848599985982, 'swe': 0.023969404356634003, 'tre': 0.18508503273601, 'pco': 0.012592675196474001, 'pma': 3.530571497851774e-07, 'ior': 0.734434507272661, 'fru': 32.01445936832483, 'mru': 7.973049814468607e-06, 'ldu': 292.49858825281984, 'wtu': 6.5235232618572, 'etf': 143.15425631130591, 'htc': 3.0675954119845263e-09, 'htn': 9.641939009682298e-08}</t>
  </si>
  <si>
    <t>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</t>
  </si>
  <si>
    <t>{'acd': 0.05285752455637, 'ozd': 3.9118834288711324e-07, 'cch': 8.1326011493625, 'ccb': 1.661770224027027, 'ccf': 2.560830498894833, 'ccl': 3.910000426440639, 'fwe': 0.001083167634596, 'swe': 0.027294717304295002, 'tre': 0.21509819266211003, 'pco': 0.014751157928341, 'pma': 4.0265286547476015e-07, 'ior': 0.8431364680152821, 'fru': 38.05906674662385, 'mru': 8.848825995605234e-06, 'ldu': 324.9646016978872, 'wtu': 8.151721528739447, 'etf': 177.40470403043446, 'htc': 3.825678981619251e-09, 'htn': 1.1859689503344211e-07}</t>
  </si>
  <si>
    <t>{'acd': 0.028472858167002003, 'ozd': 3.324865903759427e-07, 'cch': 4.008091877095515, 'ccb': 1.034620132840867, 'ccf': 2.12927253787866, 'ccl': 0.8441992063759861, 'fwe': 0.000803598679631, 'swe': 0.017299047546356, 'tre': 0.10943766047841001, 'pco': 0.008034708267679, 'pma': 2.536106558185343e-07, 'ior': 0.7800880728124021, 'fru': 34.396615932794205, 'mru': 1.1142569416056913e-05, 'ldu': 155.76781814128182, 'wtu': 3.218950738461476, 'etf': 114.67516120381998, 'htc': 2.5785172509691912e-09, 'htn': 5.152950983442622e-08}</t>
  </si>
  <si>
    <t>{'acd': 0.006694872034282, 'ozd': 1.604615701974893e-07, 'cch': 0.7763523756907781, 'ccb': 0.006016594329705, 'ccf': 0.761502825388205, 'ccl': 0.008832955972866001, 'fwe': 0.000227625533985, 'swe': 0.0029670454422780004, 'tre': 0.024213926361101003, 'pco': 0.0031093104859870003, 'pma': 6.3809763212007e-08, 'ior': 0.71994702187133, 'fru': 23.83442119414324, 'mru': 5.43921229656488e-06, 'ldu': 38.79889953987915, 'wtu': 1.06689473106294, 'etf': 89.34441533727662, 'htc': 7.253815666287246e-10, 'htn': 4.058254381586987e-08}</t>
  </si>
  <si>
    <t>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</t>
  </si>
  <si>
    <t>{'acd': 0.023264154999601, 'ozd': 2.968622178819859e-07, 'cch': 1.41423956942824, 'ccb': 0.15855743200060302, 'ccf': 1.189306466794431, 'ccl': 0.066375670633204, 'fwe': 0.00028680956467200003, 'swe': 0.008106397221525001, 'tre': 0.09652299915423401, 'pco': 0.004162222891491, 'pma': 1.801645643668082e-07, 'ior': 0.743737124384343, 'fru': 27.51305680199124, 'mru': 3.3242517997470727e-06, 'ldu': 86.11199437889218, 'wtu': 1.3047776453611402, 'etf': 83.50459993780889, 'htc': 6.553484214048946e-10, 'htn': 2.9790607065492074e-08}</t>
  </si>
  <si>
    <t>{'acd': 0.031772158493039, 'ozd': 3.515365625047882e-07, 'cch': 2.661414112296272, 'ccb': 0.017585521613209, 'ccf': 2.348220116842218, 'ccl': 0.29560847384084504, 'fwe': 0.000826431927235, 'swe': 0.010522121058581, 'tre': 0.112288176290376, 'pco': 0.010553542940959, 'pma': 2.664720241578628e-07, 'ior': 1.449677887540959, 'fru': 55.84130554006474, 'mru': 9.403446551069672e-06, 'ldu': 111.84964039243349, 'wtu': 2.225548010590706, 'etf': 97.18881495715458, 'htc': 3.7698529245813646e-09, 'htn': 5.6265568788233174e-08}</t>
  </si>
  <si>
    <t>{'acd': 0.018533067562262, 'ozd': 1.946985563394868e-07, 'cch': 1.417004832482053, 'ccb': 0.214739388397181, 'ccf': 1.133452866774242, 'ccl': 0.06881257731062901, 'fwe': 0.000318330040164, 'swe': 0.006930382534805, 'tre': 0.075840580059087, 'pco': 0.005555322121059, 'pma': 1.361080278663392e-07, 'ior': 0.8764281725631881, 'fru': 30.17681099807954, 'mru': 3.3524791372964748e-06, 'ldu': 104.85577001427936, 'wtu': 1.833610103468237, 'etf': 117.05577233691206, 'htc': 6.953098888657117e-10, 'htn': 5.3692482989338456e-08}</t>
  </si>
  <si>
    <t>{'acd': 0.10250634849956101, 'ozd': 5.540445760616099e-07, 'cch': 5.465542236283906, 'ccb': 2.042110254992691, 'ccf': 3.186656759167058, 'ccl': 0.23677522212415503, 'fwe': 0.0009950470343160001, 'swe': 0.025668383714072002, 'tre': 0.43762088638058905, 'pco': 0.012935529195328001, 'pma': 7.365151132814254e-07, 'ior': 3.501932486976071, 'fru': 100.60009896482286, 'mru': 7.893033628708529e-06, 'ldu': 337.69738412846806, 'wtu': 2.076238602638387, 'etf': 135.13259696068133, 'htc': 1.338011233189234e-09, 'htn': 1.0819253894164699e-07}</t>
  </si>
  <si>
    <t>{'acd': 0.028615968797991, 'ozd': 1.841243128939522e-07, 'cch': 2.631264665808181, 'ccb': 0.883139037007531, 'ccf': 1.510603928282853, 'ccl': 0.23752170051779703, 'fwe': 0.00041020084795400004, 'swe': 0.010291290373858002, 'tre': 0.118544511855521, 'pco': 0.005788782352977, 'pma': 2.1604504076987138e-07, 'ior': 0.7780367930298571, 'fru': 29.866509633606185, 'mru': 3.561279036819576e-06, 'ldu': 120.53728201604878, 'wtu': 1.808403755731619, 'etf': 44.34282891354444, 'htc': 6.97799959064226e-10, 'htn': 3.4832657866348175e-08}</t>
  </si>
  <si>
    <t>{'acd': 0.035685787383274, 'ozd': 3.286820650388357e-07, 'cch': 5.964671298873731, 'ccb': 0.16092671085877, 'ccf': 1.908688628066058, 'ccl': 3.895055959948901, 'fwe': 0.0007501467872840001, 'swe': 0.022421205482918, 'tre': 0.142377346740651, 'pco': 0.011366722651008, 'pma': 2.630970920519356e-07, 'ior': 0.8789323517212081, 'fru': 36.69849432218259, 'mru': 5.706991735417217e-06, 'ldu': 262.5231628903473, 'wtu': 6.6639847690692875, 'etf': 163.4285422796677, 'htc': 3.4863233378177913e-09, 'htn': 1.0673872474689669e-07}</t>
  </si>
  <si>
    <t>{'acd': 0.024731749358193, 'ozd': 1.5331200865685498e-07, 'cch': 1.431145410827878, 'ccb': 0.183773751374044, 'ccf': 1.1706444509915381, 'ccl': 0.076727208462294, 'fwe': 0.00028753820592, 'swe': 0.008577663643964001, 'tre': 0.103596213663527, 'pco': 0.004113913130308, 'pma': 1.803131876270731e-07, 'ior': 0.7511592095217731, 'fru': 27.112395733880277, 'mru': 2.10061849893202e-06, 'ldu': 95.05914765391366, 'wtu': 1.075152651179008, 'etf': 40.9966840920201, 'htc': 4.211898842570984e-10, 'htn': 2.7381764657543108e-08}</t>
  </si>
  <si>
    <t>{'acd': 0.002068570999983, 'ozd': 8.042000587569401e-08, 'cch': 0.47997008137482206, 'ccb': 0.08858246415855, 'ccf': 0.376422756798071, 'ccl': 0.0149648604182, 'fwe': 8.280899285106038e-05, 'swe': 0.002270193634142, 'tre': 0.006151524507399001, 'pco': 0.001092318787224, 'pma': 2.662495779299967e-08, 'ior': 0.347949578400018, 'fru': 10.868004078105754, 'mru': 1.716280721365813e-06, 'ldu': -20.96791200606986, 'wtu': 0.43491148181277706, 'etf': 34.67731523936991, 'htc': 2.101898394343873e-10, 'htn': 1.025019327356326e-08}</t>
  </si>
  <si>
    <t>{'acd': 0.004401398990488001, 'ozd': 2.0040868681470178e-07, 'cch': 1.201293114023875, 'ccb': 0.10420589308658101, 'ccf': 1.079443331707972, 'ccl': 0.017643889229322002, 'fwe': 0.000185503645919, 'swe': 0.0031480261237190003, 'tre': 0.012291931106454, 'pco': 0.002872651403753, 'pma': 5.0003063764025655e-08, 'ior': 1.120132637528223, 'fru': 35.8388660604063, 'mru': 3.291837751415353e-06, 'ldu': -23.608367701078876, 'wtu': 0.7584944836585501, 'etf': 46.198925967868014, 'htc': 4.2573014637574706e-10, 'htn': 1.620516300395992e-08}</t>
  </si>
  <si>
    <t>{'acd': 0.0016639313202920002, 'ozd': 5.546746123671143e-08, 'cch': 0.24928221091972003, 'ccb': 0.011766318287972002, 'ccf': 0.23740413043670003, 'ccl': 0.00011176219504600001, 'fwe': 5.438118242302339e-05, 'swe': 0.0011266763690510001, 'tre': 0.004676463021990001, 'pco': 0.00078800377607, 'pma': 1.9697174460918703e-08, 'ior': 0.16889251623227902, 'fru': 6.32242050463949, 'mru': 2.208256770864295e-06, 'ldu': 8.724773151421507, 'wtu': 0.08097755521140701, 'etf': 25.68947611672632, 'htc': 7.685913493641162e-11, 'htn': 5.312529869113699e-09}</t>
  </si>
  <si>
    <t>{'acd': 0.0039251596590500005, 'ozd': 1.387914332754315e-07, 'cch': 0.871683245218647, 'ccb': 0.014617271487998, 'ccf': 0.8567304244341101, 'ccl': 0.00033554929653800003, 'fwe': 0.000154633851914, 'swe': 0.0017643067463150002, 'tre': 0.010275024308078001, 'pco': 0.002476190487174, 'pma': 4.103513738553272e-08, 'ior': 0.573489367216893, 'fru': 23.239371287050652, 'mru': 3.54523628549425e-06, 'ldu': 12.060477620449026, 'wtu': 0.435756947321052, 'etf': 34.22951729193291, 'htc': 2.401967383646722e-10, 'htn': 9.502257885925675e-09}</t>
  </si>
  <si>
    <t>{'acd': 0.110332713951204, 'ozd': 5.14368632609197e-07, 'cch': 15.49472373691818, 'ccb': 8.027955516427149, 'ccf': 5.533419653432809, 'ccl': 1.9333485670582222, 'fwe': 0.0019211761112300002, 'swe': 0.03763564294867, 'tre': 0.45671701488292504, 'pco': 0.025436302764291003, 'pma': 8.607237409885324e-07, 'ior': 0.7979098217858971, 'fru': 55.807900984452026, 'mru': 1.817967888966806e-05, 'ldu': 475.66742975325644, 'wtu': 10.624247970279844, 'etf': 98.58338360451769, 'htc': 3.415026496495517e-09, 'htn': 1.22389815095296e-07}</t>
  </si>
  <si>
    <t>{'acd': 0.110361577681196, 'ozd': 5.146114865938917e-07, 'cch': 15.498066709303956, 'ccb': 8.02797407442559, 'ccf': 5.5367390535387955, 'ccl': 1.933353581339572, 'fwe': 0.0019252019049110002, 'swe': 0.037641421693797, 'tre': 0.45677071708673805, 'pco': 0.025446291892051002, 'pma': 8.609025809831731e-07, 'ior': 0.7989841189380881, 'fru': 55.859144883448366, 'mru': 1.8605202406846152e-05, 'ldu': 475.69950288561466, 'wtu': 10.627539641567994, 'etf': 98.72620813295495, 'htc': 3.4199952880064973e-09, 'htn': 1.225148628664993e-07}</t>
  </si>
  <si>
    <t>{'acd': 0.040572464431071, 'ozd': 2.377166372942772e-07, 'cch': 3.313500901961982, 'ccb': 0.359051781806404, 'ccf': 2.023896381815578, 'ccl': 0.9305527383400001, 'fwe': 0.0009676777318470001, 'swe': 0.024593644389249002, 'tre': 0.16877640934308902, 'pco': 0.009647915017856001, 'pma': 3.010134547215076e-07, 'ior': 0.6716275331610321, 'fru': 34.243031346890376, 'mru': 7.941421312368714e-06, 'ldu': 315.98009796446206, 'wtu': 9.610912053059891, 'etf': 82.90139248654387, 'htc': 1.4500704075024532e-09, 'htn': 6.419183764761009e-08}</t>
  </si>
  <si>
    <t>{'acd': 0.059279704389032004, 'ozd': 9.56347044811605e-07, 'cch': 26.52860496831993, 'ccb': 0.12524235758153301, 'ccf': 3.3872025075636483, 'ccl': 23.016160103174744, 'fwe': 0.0017961018308890002, 'swe': 0.08617008456329901, 'tre': 0.22460048478466002, 'pco': 0.040706395986440005, 'pma': 4.986974364983678e-07, 'ior': 0.44854014597909403, 'fru': 38.34792683687656, 'mru': 2.139893913403766e-05, 'ldu': 1108.599953921998, 'wtu': 29.468809389829705, 'etf': 731.7909639381552, 'htc': 1.807272394952027e-08, 'htn': 5.008630607897737e-07}</t>
  </si>
  <si>
    <t>{'acd': 0.015717706732312, 'ozd': 1.1442261607208599e-07, 'cch': 1.19186715302067, 'ccb': 0.023400018186646002, 'ccf': 1.167167940656845, 'ccl': 0.0012991941771780002, 'fwe': 0.0007958915274980001, 'swe': 0.001584164066561, 'tre': 0.043516129683067006, 'pco': 0.003872410096573, 'pma': 1.2523781780417268e-07, 'ior': 0.24885961438074902, 'fru': 16.907105280565695, 'mru': 4.399497602561554e-05, 'ldu': 19.585640577012104, 'wtu': 2.228954673200582, 'etf': 153.28053059561026, 'htc': 1.095003352845754e-09, 'htn': 3.9215195520937435e-08}</t>
  </si>
  <si>
    <t>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</t>
  </si>
  <si>
    <t>{'acd': 0.009793317142740001, 'ozd': 1.409645817008693e-07, 'cch': 0.8672583495282751, 'ccb': 0.004729313314390001, 'ccf': 0.8060860708215941, 'ccl': 0.056442965392289005, 'fwe': 0.00024329762878200003, 'swe': 0.007139342017442001, 'tre': 0.039924209073320005, 'pco': 0.002797794701857, 'pma': 7.907691249061893e-08, 'ior': 0.564337643423629, 'fru': 19.22576363716955, 'mru': 2.2701167711393586e-06, 'ldu': 79.79688866456988, 'wtu': 0.45586943046398903, 'etf': 42.715250969316216, 'htc': 3.5682827194144945e-10, 'htn': 1.568011330812199e-08}</t>
  </si>
  <si>
    <t>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</t>
  </si>
  <si>
    <t>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</t>
  </si>
  <si>
    <t>{'acd': 0.06786315315721, 'ozd': 2.4097237637618126e-07, 'cch': 2.253857590031012, 'ccb': 0.050882261122222, 'ccf': 1.8739170444811761, 'ccl': 0.32905828442761303, 'fwe': 0.000613128739147, 'swe': 0.016487778573927, 'tre': 0.291344774883393, 'pco': 0.008284717019568, 'pma': 4.793732362659901e-07, 'ior': 0.9142086249788071, 'fru': 35.92444066370841, 'mru': 3.878007277684741e-06, 'ldu': 209.99838205012557, 'wtu': 1.344280647753318, 'etf': 106.17490760467061, 'htc': 1.108286539315266e-09, 'htn': 1.082561760297833e-07}</t>
  </si>
  <si>
    <t>{'acd': 0.042949304724705005, 'ozd': 1.999351966850216e-07, 'cch': 1.493485101781494, 'ccb': 0.031157681157696, 'ccf': 1.285930802286258, 'ccl': 0.176396618337539, 'fwe': 0.00046220404080200004, 'swe': 0.0112202833636, 'tre': 0.18364625411159602, 'pco': 0.005324599742016, 'pma': 3.11511051357138e-07, 'ior': 0.8225764806999931, 'fru': 28.06740902554519, 'mru': 3.128158718752189e-06, 'ldu': 122.09293990577224, 'wtu': 1.4733861939222161, 'etf': 71.83378507893126, 'htc': 6.809516498392963e-10, 'htn': 5.16982456501952e-08}</t>
  </si>
  <si>
    <t>{'acd': 0.024645082122500002, 'ozd': 2.090248015948506e-07, 'cch': 1.848762329114528, 'ccb': 0.284952325039247, 'ccf': 1.297589470820164, 'ccl': 0.266220533255115, 'fwe': 0.000457834487962, 'swe': 0.011018036760336001, 'tre': 0.101185763674646, 'pco': 0.0048970228092, 'pma': 1.951494146424886e-07, 'ior': 0.7613275335802101, 'fru': 26.910969253996022, 'mru': 4.766520096419328e-06, 'ldu': 109.27190323556245, 'wtu': 1.7645452099450232, 'etf': 70.46088449292583, 'htc': 9.872430132542013e-10, 'htn': 2.908273668601847e-08}</t>
  </si>
  <si>
    <t>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</t>
  </si>
  <si>
    <t>{'acd': 0.030511814950730003, 'ozd': 2.181414135678815e-07, 'cch': 3.535753245225317, 'ccb': 1.504577265995769, 'ccf': 1.6690583355279132, 'ccl': 0.362117643701635, 'fwe': 0.000573725833553, 'swe': 0.012757312918115, 'tre': 0.126158612336875, 'pco': 0.006971187924578, 'pma': 2.405812854659522e-07, 'ior': 0.8015023849030881, 'fru': 29.1992437497681, 'mru': 5.032965625031244e-06, 'ldu': 149.12414541246858, 'wtu': 2.727669014572729, 'etf': 56.800115512445444, 'htc': 8.825598258283521e-10, 'htn': 3.056922548386874e-08}</t>
  </si>
  <si>
    <t>{'acd': 0.05586963370922501, 'ozd': 4.206523345566987e-07, 'cch': 8.597099896636482, 'ccb': 1.7545077368829531, 'ccf': 2.715361646825871, 'ccl': 4.127230512927658, 'fwe': 0.001150272949678, 'swe': 0.028828199694974, 'tre': 0.22721461947996702, 'pco': 0.015603605024649001, 'pma': 4.257440779197901e-07, 'ior': 0.9781793494006311, 'fru': 42.07206704224822, 'mru': 9.418803990986276e-06, 'ldu': 343.0537254562066, 'wtu': 8.62804799586666, 'etf': 187.8012753420157, 'htc': 4.052852203832802e-09, 'htn': 1.25513791233091e-07}</t>
  </si>
  <si>
    <t>{'acd': 0.061061892116546, 'ozd': 3.311164852147367e-07, 'cch': 4.881684769376571, 'ccb': 1.456959391487542, 'ccf': 3.248953524281977, 'ccl': 0.17577185360705103, 'fwe': 0.0011791533100670001, 'swe': 0.01994508629129, 'tre': 0.24728343539747402, 'pco': 0.014080203523311002, 'pma': 4.749658079551145e-07, 'ior': 0.9339589017479261, 'fru': 46.449045934220976, 'mru': 1.6066216615534675e-05, 'ldu': 240.17644992194144, 'wtu': 47.59247402936932, 'etf': 133.31830161434857, 'htc': 2.2314357664315113e-09, 'htn': 2.3901915752195387e-07}</t>
  </si>
  <si>
    <t>{'acd': 0.040324914778084, 'ozd': 2.564035010302753e-07, 'cch': 4.954506601595696, 'ccb': 2.28554277057252, 'ccf': 2.118785384114826, 'ccl': 0.55017844690835, 'fwe': 0.0007366686832120001, 'swe': 0.015391393392195002, 'tre': 0.16661728832088601, 'pco': 0.009102923215832, 'pma': 3.181176178142456e-07, 'ior': 0.8389049079514731, 'fru': 33.101532055822005, 'mru': 6.630617587383729e-06, 'ldu': 179.64220775014198, 'wtu': 3.881321582013899, 'etf': 62.97729816824652, 'htc': 1.206431136338447e-09, 'htn': 4.060751383020166e-08}</t>
  </si>
  <si>
    <t>{'acd': 0.058246608912693, 'ozd': 2.918968299824283e-07, 'cch': 5.327269836158688, 'ccb': 2.265434647711464, 'ccf': 2.417630033396882, 'ccl': 0.644205155050342, 'fwe': 0.0008663850492570001, 'swe': 0.01861232800368, 'tre': 0.24463265523594802, 'pco': 0.010668159490621, 'pma': 4.418218612039638e-07, 'ior': 0.9088581840904991, 'fru': 36.84402147035668, 'mru': 7.269405658537815e-06, 'ldu': 220.63381042306398, 'wtu': 3.996308905747669, 'etf': 81.71626697786442, 'htc': 1.4248652931782851e-09, 'htn': 6.744370146784624e-08}</t>
  </si>
  <si>
    <t>{'acd': 0.053689686577765, 'ozd': 2.7332897256839606e-07, 'cch': 4.701154213038034, 'ccb': 1.92725698600037, 'ccf': 2.217626693479936, 'ccl': 0.556270533557728, 'fwe': 0.000788388655002, 'swe': 0.017026455761367, 'tre': 0.22548495015857903, 'pco': 0.009661763960644, 'pma': 4.0693912504985733e-07, 'ior': 0.8829101411830761, 'fru': 35.1290598677209, 'mru': 6.594425037169834e-06, 'ldu': 196.7361538330312, 'wtu': 3.774034538609751, 'etf': 77.83657713006068, 'htc': 1.2804563098277132e-09, 'htn': 5.903712804825798e-08}</t>
  </si>
  <si>
    <t>{'acd': 0.15187989836961702, 'ozd': 6.690633543486437e-07, 'cch': 15.50958268771947, 'ccb': 8.602666485823976, 'ccf': 6.342551962967571, 'ccl': 0.5643642389279231, 'fwe': 0.001592189020092, 'swe': 0.10026144819622901, 'tre': 0.64607610916493, 'pco': 0.027877604506593, 'pma': 1.040684025841165e-06, 'ior': 2.151948942937228, 'fru': 94.73032066436055, 'mru': 1.105055443601716e-05, 'ldu': 978.5772054653639, 'wtu': 5.25723468933474, 'etf': 220.1585207746515, 'htc': 3.6793601293881634e-09, 'htn': 2.7262068865493463e-07}</t>
  </si>
  <si>
    <t>{'acd': 0.004124878640221001, 'ozd': 5.5934943797403324e-08, 'cch': 0.452963095270896, 'ccb': 0.000472124265657, 'ccf': 0.452315173022075, 'ccl': 0.00017579798316200002, 'fwe': 9.405231932444593e-05, 'swe': 0.002471334812183, 'tre': 0.016167413046188, 'pco': 0.0012329787058110002, 'pma': 3.137936534889981e-08, 'ior': 0.23463798098010102, 'fru': 10.002081903470783, 'mru': 6.987573686070618e-07, 'ldu': 31.62189164601885, 'wtu': 0.18379855753080102, 'etf': 10.733958544044535, 'htc': 9.070070338667582e-11, 'htn': 2.888795611244098e-09}</t>
  </si>
  <si>
    <t>{'acd': 0.00428338767052, 'ozd': 4.311632846150604e-08, 'cch': 0.36463636104450203, 'ccb': 0.00031993892308700004, 'ccf': 0.36416389405571703, 'ccl': 0.000152528065697, 'fwe': 0.00013208869928800002, 'swe': 0.0035627172382980002, 'tre': 0.017860345428303, 'pco': 0.0012943915769440002, 'pma': 3.1464942515343414e-08, 'ior': 0.198619860681398, 'fru': 7.484898242392767, 'mru': 6.422056852878978e-07, 'ldu': 46.415615735107394, 'wtu': 0.11675457612152801, 'etf': 7.32666983107095, 'htc': -1.125854424119827e-10, 'htn': 2.7113101346426883e-09}</t>
  </si>
  <si>
    <t>{'acd': 0.0043870650568910005, 'ozd': 4.493616644726463e-08, 'cch': 0.40509118045038806, 'ccb': 0.00032463789875600003, 'ccf': 0.400839943476935, 'ccl': 0.003926599074695, 'fwe': 0.000133747992002, 'swe': 0.003666889088656, 'tre': 0.018240951757464003, 'pco': 0.0013510566188950001, 'pma': 3.1965528334312514e-08, 'ior': 0.17157439393811402, 'fru': 7.431861773930555, 'mru': 6.626589223431233e-07, 'ldu': 47.41897798466122, 'wtu': 0.11234819843937101, 'etf': 7.723402754965257, 'htc': -1.01847991643565e-10, 'htn': 3.0948998896718643e-09}</t>
  </si>
  <si>
    <t>{'acd': 0.004465107400357, 'ozd': 6.022201225220161e-08, 'cch': 0.48625768685303106, 'ccb': 0.00037760283699500005, 'ccf': 0.48571018631016705, 'ccl': 0.000169897705867, 'fwe': 0.00014158937739800002, 'swe': 0.003597309046311, 'tre': 0.018227122967405, 'pco': 0.001426422535292, 'pma': 3.261223598585908e-08, 'ior': 0.266117350789336, 'fru': 10.499296897382337, 'mru': 7.420270729724042e-07, 'ldu': 46.50829557514797, 'wtu': 0.135717937830029, 'etf': 8.26639406854245, 'htc': -8.1935470392243e-11, 'htn': 3.2029206668529763e-09}</t>
  </si>
  <si>
    <t>{'acd': 0.008814860421014, 'ozd': 7.643080111828579e-08, 'cch': 0.737493270992279, 'ccb': 0.000887860633119, 'ccf': 0.736258179576041, 'ccl': 0.00034723078311800005, 'fwe': 0.00018247635716900002, 'swe': 0.005483969994521, 'tre': 0.035513068027472006, 'pco': 0.002450471963294, 'pma': 6.723876441285409e-08, 'ior': 0.244536818184295, 'fru': 13.011613762179092, 'mru': 1.234332215134374e-06, 'ldu': 71.1665496743121, 'wtu': 0.33924235769102, 'etf': 21.433439395442235, 'htc': 1.181065917188733e-10, 'htn': 5.077154282852301e-09}</t>
  </si>
  <si>
    <t>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</t>
  </si>
  <si>
    <t>{'acd': 0.025559324359121, 'ozd': 1.378649271146413e-07, 'cch': 1.7354591958980752, 'ccb': 0.5385086806518, 'ccf': 1.091810807458441, 'ccl': 0.105139707787833, 'fwe': 0.000264130715608, 'swe': 0.007993346044009001, 'tre': 0.10784707490487001, 'pco': 0.004095519506, 'pma': 1.848083697345036e-07, 'ior': 0.6082050461410321, 'fru': 23.356234320343994, 'mru': 1.823097089117624e-06, 'ldu': 102.40502367297434, 'wtu': 0.6024063698330671, 'etf': 38.53313913401108, 'htc': 4.271208096798593e-10, 'htn': 3.760353801178034e-08}</t>
  </si>
  <si>
    <t>{'acd': 0.30728149495085305, 'ozd': 5.685704796026332e-07, 'cch': 26.029046585758586, 'ccb': 18.872879965244287, 'ccf': 6.771757788269159, 'ccl': 0.38440883224513706, 'fwe': 0.001281500301887, 'swe': 0.06747759762017, 'tre': 1.3583164738984341, 'pco': 0.033434752045012, 'pma': 2.067938725060038e-06, 'ior': 1.474835100218916, 'fru': 63.03878102151713, 'mru': 1.13000701075607e-05, 'ldu': 1474.1724517714295, 'wtu': 4.623708666924894, 'etf': 192.06989639904177, 'htc': 5.654055394682865e-11, 'htn': 6.682881876638634e-08}</t>
  </si>
  <si>
    <t>{'acd': 0.33613805846508105, 'ozd': 5.993423689092626e-07, 'cch': 28.22313903866295, 'ccb': 20.619965497665806, 'ccf': 7.247763329389314, 'ccl': 0.35541021160782704, 'fwe': 0.00133929510704, 'swe': 0.07324886473209001, 'tre': 1.487482356737258, 'pco': 0.035981975832687, 'pma': 2.256698271193371e-06, 'ior': 1.5292803610894912, 'fru': 65.57831277277961, 'mru': 1.1602484024872161e-05, 'ldu': 1616.9482546673248, 'wtu': 4.695053461081865, 'etf': 207.8560228908271, 'htc': -8.447026436336743e-11, 'htn': 6.911075112450848e-08}</t>
  </si>
  <si>
    <t>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</t>
  </si>
  <si>
    <t>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</t>
  </si>
  <si>
    <t>{'acd': 0.509578297088606, 'ozd': 8.053519229028923e-07, 'cch': 42.783582184342094, 'ccb': 31.432044760210385, 'ccf': 10.800197928221472, 'ccl': 0.551339495910239, 'fwe': 0.0019181337927720002, 'swe': 0.10913983376313201, 'tre': 2.257131721054986, 'pco': 0.053821773959273005, 'pma': 3.416058926152849e-06, 'ior': 1.455809024709891, 'fru': 78.94910470045693, 'mru': 1.6083326119295873e-05, 'ldu': 2451.7411315898676, 'wtu': 6.825192228744256, 'etf': 293.2841868996332, 'htc': -3.146799130225897e-10, 'htn': 9.303906551359675e-08}</t>
  </si>
  <si>
    <t>{'acd': 0.503902354422175, 'ozd': 7.808084840774246e-07, 'cch': 42.3362139115068, 'ccb': 31.189444303478187, 'ccf': 10.611883850629688, 'ccl': 0.5348857573989271, 'fwe': 0.0018972588508180002, 'swe': 0.10777204432935801, 'tre': 2.232415339838779, 'pco': 0.053159785939822006, 'pma': 3.378152351920894e-06, 'ior': 1.344799885454036, 'fru': 75.15424288832747, 'mru': 1.5724022969390415e-05, 'ldu': 2423.154983976596, 'wtu': 6.737856263955807, 'etf': 291.3963312772457, 'htc': -3.398297976148813e-10, 'htn': 9.151121125670752e-08}</t>
  </si>
  <si>
    <t>{'acd': 0.636942222425253, 'ozd': 1.00328457900969e-06, 'cch': 53.5805028584144, 'ccb': 39.4003481874402, 'ccf': 13.493674338956072, 'ccl': 0.6864803320181181, 'fwe': 0.0024114690877440003, 'swe': 0.136462614515062, 'tre': 2.821371459698127, 'pco': 0.06733476716264601, 'pma': 4.270144991926044e-06, 'ior': 1.795774483076939, 'fru': 97.9892284793883, 'mru': 2.0067869850716534e-05, 'ldu': 3064.0000600351395, 'wtu': 8.542060775495191, 'etf': 369.99508870313105, 'htc': -3.807607415919002e-10, 'htn': 1.170711688042467e-07}</t>
  </si>
  <si>
    <t>{'acd': 0.637005884436818, 'ozd': 1.039622766471781e-06, 'cch': 53.54327871998955, 'ccb': 39.400508476060956, 'ccf': 13.467020915341086, 'ccl': 0.675749328587512, 'fwe': 0.0024370721319520003, 'swe': 0.136244146945303, 'tre': 2.820995530188883, 'pco': 0.067336152729579, 'pma': 4.272467551421075e-06, 'ior': 2.314518085242035, 'fru': 107.922636467122, 'mru': 2.0418590416334224e-05, 'ldu': 3061.37244608268, 'wtu': 8.665542344215469, 'etf': 371.37743322148344, 'htc': -3.448732307797959e-10, 'htn': 1.1722564507782319e-07}</t>
  </si>
  <si>
    <t>{'acd': 0.44537070461320405, 'ozd': 8.804576179724955e-07, 'cch': 37.20709457157603, 'ccb': 26.903218839682957, 'ccf': 9.799091632096106, 'ccl': 0.504784099796972, 'fwe': 0.0018404605967930001, 'swe': 0.09688210680862201, 'tre': 1.9681070528235312, 'pco': 0.047951388830368, 'pma': 2.996351958065265e-06, 'ior': 2.996703708744873, 'fru': 107.97010764158378, 'mru': 1.572039283702155e-05, 'ldu': 2123.748986042542, 'wtu': 7.230302966293481, 'etf': 276.0118353649566, 'htc': 1.5171271755710182e-10, 'htn': 1.011699789682074e-07}</t>
  </si>
  <si>
    <t>{'acd': 0.40315507758810804, 'ozd': 6.401588067122233e-07, 'cch': 33.998409018112255, 'ccb': 24.964318519216267, 'ccf': 8.606167013169312, 'ccl': 0.42792348572668204, 'fwe': 0.0015227569032420002, 'swe': 0.08628721538735001, 'tre': 1.785322866952959, 'pco': 0.04279309007628, 'pma': 2.7054212960899317e-06, 'ior': 1.131497316879898, 'fru': 62.81679840310967, 'mru': 1.2793857611709131e-05, 'ldu': 1938.7949910777138, 'wtu': 5.435451281737197, 'etf': 233.23483603432865, 'htc': -2.501241916338104e-10, 'htn': 7.361832624010365e-08}</t>
  </si>
  <si>
    <t>{'acd': 0.5096725362625321, 'ozd': 8.256079126056973e-07, 'cch': 43.04771383012065, 'ccb': 31.53641548590059, 'ccf': 10.959938833079311, 'ccl': 0.55135951114075, 'fwe': 0.0019383769423970002, 'swe': 0.109321757485124, 'tre': 2.2565788370289193, 'pco': 0.05423896774694201, 'pma': 3.420312886900131e-06, 'ior': 1.526318555202635, 'fru': 82.40386739543757, 'mru': 1.636631843219842e-05, 'ldu': 2452.1289879509886, 'wtu': 6.896788778548462, 'etf': 296.52218224917027, 'htc': -2.6743952161439764e-10, 'htn': 9.446785949237802e-08}</t>
  </si>
  <si>
    <t>{'acd': 0.5097226875829151, 'ozd': 8.532207498493729e-07, 'cch': 43.17257148039313, 'ccb': 31.536507276072893, 'ccf': 11.095443568865278, 'ccl': 0.5406206354549551, 'fwe': 0.0019509912070310002, 'swe': 0.10909014372988901, 'tre': 2.256190355931459, 'pco': 0.054333481378657005, 'pma': 3.4210046596929826e-06, 'ior': 1.7234785779319042, 'fru': 88.25068454805202, 'mru': 1.64902695829616e-05, 'ldu': 2449.439243119829, 'wtu': 6.942985443422715, 'etf': 297.17233555343273, 'htc': -2.411746272778446e-10, 'htn': 9.426468053379972e-08}</t>
  </si>
  <si>
    <t>{'acd': 0.407743932080247, 'ozd': 6.837646465055563e-07, 'cch': 34.446735300091156, 'ccb': 25.14096453168446, 'ccf': 8.87327366821811, 'ccl': 0.43249710018858306, 'fwe': 0.0015479463265640001, 'swe': 0.087181718671667, 'tre': 1.8047715343555972, 'pco': 0.043396122317269005, 'pma': 2.736352610777612e-06, 'ior': 1.39078695310265, 'fru': 70.91749887528064, 'mru': 1.319403887620454e-05, 'ldu': 1959.515999383183, 'wtu': 5.543034596937883, 'etf': 234.75408736136984, 'htc': -2.0958461299935093e-10, 'htn': 7.455326158466674e-08}</t>
  </si>
  <si>
    <t>{'acd': 0.636992373745636, 'ozd': 1.0308974162533659e-06, 'cch': 53.7053605086869, 'ccb': 39.400439977612535, 'ccf': 13.629179074742042, 'ccl': 0.6757414563323241, 'fwe': 0.002424083352378, 'swe': 0.136231000759827, 'tre': 2.820982978600669, 'pco': 0.067429280794361, 'pma': 4.270836764718895e-06, 'ior': 1.99293450580621, 'fru': 103.8360456320028, 'mru': 2.0191821001479722e-05, 'ldu': 3061.3103152039794, 'wtu': 8.588257440369444, 'etf': 370.6452420073938, 'htc': -3.5449584725535014e-10, 'htn': 1.1686798984566851e-07}</t>
  </si>
  <si>
    <t>{'acd': 0.509736198274096, 'ozd': 8.619461000677873e-07, 'cch': 43.01048969169579, 'ccb': 31.536575774521317, 'ccf': 10.93328540946432, 'ccl': 0.540628507710144, 'fwe': 0.001963979986605, 'swe': 0.10910328991536501, 'tre': 2.256202907519674, 'pco': 0.05424035331387501, 'pma': 3.422635446395167e-06, 'ior': 2.04506215736773, 'fru': 92.33727538317117, 'mru': 1.67170389978161e-05, 'ldu': 2449.50137399853, 'wtu': 7.02027034726874, 'etf': 297.90452676752255, 'htc': -2.3155201080228822e-10, 'htn': 9.462233576595459e-08}</t>
  </si>
  <si>
    <t>{'acd': 0.49454899379028006, 'ozd': 8.168021750708611e-07, 'cch': 41.44959148660026, 'ccb': 30.51950020708185, 'ccf': 10.40492265310824, 'ccl': 0.52516862641017, 'fwe': 0.0019115640880280002, 'swe': 0.10574628761412301, 'tre': 2.190197059066924, 'pco': 0.052118924271597006, 'pma': 3.315220121004096e-06, 'ior': 1.949567970805989, 'fru': 86.05822202946847, 'mru': 1.577013777306108e-05, 'ldu': 2379.5514475334107, 'wtu': 6.780417403487461, 'etf': 286.5536495075497, 'htc': -2.910424279781837e-10, 'htn': 9.004448159431411e-08}</t>
  </si>
  <si>
    <t>{'acd': 0.6251265610377661, 'ozd': 1.0487539136689218e-06, 'cch': 52.46047396408887, 'ccb': 38.55403890555171, 'ccf': 13.232229921103308, 'ccl': 0.674205137433867, 'fwe': 0.0024295404126010002, 'swe': 0.13390357105439402, 'tre': 2.768039084550645, 'pco': 0.066019895267136, 'pma': 4.190645658116665e-06, 'ior': 2.559752041455242, 'fru': 111.76376084071467, 'mru': 2.0126125819807223e-05, 'ldu': 3008.9177647487572, 'wtu': 8.595826910371192, 'etf': 363.87755813934984, 'htc': -3.1912978527061704e-10, 'htn': 1.152183189192506e-07}</t>
  </si>
  <si>
    <t>{'acd': 0.5096419591001701, 'ozd': 8.416901103649825e-07, 'cch': 42.74635804591723, 'ccb': 31.432205048831115, 'ccf': 10.773544504606482, 'ccl': 0.540608492479633, 'fwe': 0.0019437368369800002, 'swe': 0.108921366193373, 'tre': 2.25675579154574, 'pco': 0.053823159526206005, 'pma': 3.4183814856478818e-06, 'ior': 1.9745526268749851, 'fru': 88.88251268819062, 'mru': 1.6434046684913553e-05, 'ldu': 2449.1135176374087, 'wtu': 6.948673797464532, 'etf': 294.6665314179855, 'htc': -2.787924022104848e-10, 'htn': 9.319354178717315e-08}</t>
  </si>
  <si>
    <t>{'acd': 0.016102907143222, 'ozd': 3.06834541859305e-07, 'cch': 1.511695291446912, 'ccb': 0.0015430990662830002, 'ccf': 1.509613539258537, 'ccl': 0.0005386531220920001, 'fwe': 0.00012258376224200002, 'swe': 0.004033905327961, 'tre': 0.043943599568555, 'pco': 0.012082263847039, 'pma': 1.330574217084826e-07, 'ior': 0.291330471974242, 'fru': 24.73049933184266, 'mru': 5.652540294286128e-06, 'ldu': 6.373377838834902, 'wtu': 0.260975198966857, 'etf': 13.65471014620876, 'htc': 5.501684694578667e-10, 'htn': 1.3266747963137579e-08}</t>
  </si>
  <si>
    <t>{'acd': 0.001726915499077, 'ozd': 8.281462120552678e-08, 'cch': 0.36441305077553804, 'ccb': 0.0030635485878270003, 'ccf': 0.34367960795814, 'ccl': 0.01766989422957, 'fwe': 8.665694729501427e-05, 'swe': 0.0008911163169090001, 'tre': 0.005553617152502, 'pco': 0.0011951831669610002, 'pma': 2.459701196477387e-08, 'ior': 0.23943190031138903, 'fru': 8.6427337510876, 'mru': 1.349140681006407e-06, 'ldu': 10.327327939334479, 'wtu': 0.10823096652055302, 'etf': 17.72284311028396, 'htc': 1.829416058068381e-10, 'htn': 5.888364704050056e-09}</t>
  </si>
  <si>
    <t>{'acd': 0.010913206587891001, 'ozd': 1.412461683610863e-07, 'cch': 1.075757034199989, 'ccb': 0.018120058669425003, 'ccf': 1.195821710508203, 'ccl': -0.138184734977638, 'fwe': 0.000382375568683, 'swe': 0.003915900533522, 'tre': 0.038282281948709, 'pco': 0.0046439037553700005, 'pma': 1.018791452544418e-07, 'ior': 0.303650038978518, 'fru': 17.961323839099247, 'mru': 7.0502152414450205e-06, 'ldu': 51.96273865124394, 'wtu': 24.41114088599942, 'etf': 53.47207442777157, 'htc': 8.063558514919065e-10, 'htn': 1.0726490648126929e-07}</t>
  </si>
  <si>
    <t>{'acd': 0.001722308163719, 'ozd': 7.951663515581378e-08, 'cch': 0.402515556570174, 'ccb': 0.0007104019550120001, 'ccf': 0.401555496749294, 'ccl': 0.00024965786586700003, 'fwe': 0.00011514237227100001, 'swe': 0.00039731807512900005, 'tre': 0.004286768760234001, 'pco': 0.001135213728213, 'pma': 1.971392575794534e-08, 'ior': 0.30563587329291203, 'fru': 11.080552616201915, 'mru': 1.339061316400775e-06, 'ldu': 2.203448502500133, 'wtu': 0.18663654430991902, 'etf': 5.168234714652423, 'htc': 1.640240541951595e-10, 'htn': 4.2160342753014545e-09}</t>
  </si>
  <si>
    <t>{'acd': 0.007851181122383, 'ozd': 1.368301107708319e-07, 'cch': 0.851328760358334, 'ccb': 0.015196685048872002, 'ccf': 0.8607348458038651, 'ccl': -0.024602770494403, 'fwe': 0.000209237731215, 'swe': 0.002268254033462, 'tre': 0.024742320067544003, 'pco': 0.003911451664594, 'pma': 5.961379359594268e-08, 'ior': 0.3215679138022, 'fru': 16.83390807481681, 'mru': 3.406255411039681e-06, 'ldu': 28.856291716932752, 'wtu': 4.125521579006765, 'etf': 30.496242580528275, 'htc': 4.971181521710755e-10, 'htn': 2.2829303192163982e-08}</t>
  </si>
  <si>
    <t>{'acd': 0.001754788246061, 'ozd': 8.566566656250225e-08, 'cch': 0.41696765658920804, 'ccb': 0.003043350193042, 'ccf': 0.413252322238562, 'ccl': 0.000671984157603, 'fwe': 0.00011193541431700001, 'swe': 0.0020971897826660003, 'tre': 0.005418839869077, 'pco': 0.001422201222451, 'pma': 2.5023443424300182e-08, 'ior': 0.24037116197421202, 'fru': 8.97060488857558, 'mru': 1.520221821203302e-06, 'ldu': 30.113097133888036, 'wtu': 0.11469010965994302, 'etf': 22.478652051534862, 'htc': 3.134021155716785e-10, 'htn': 1.01302380538574e-08}</t>
  </si>
  <si>
    <t>{'acd': 0.004585190945403, 'ozd': 8.772388016673535e-08, 'cch': 0.6121649800119591, 'ccb': 0.004778829248750001, 'ccf': 0.568675923081423, 'ccl': 0.038710227681785, 'fwe': 0.00016574423422300002, 'swe': 0.001665129940846, 'tre': 0.015533952275447, 'pco': 0.0018545619087470002, 'pma': 4.7758219614072923e-08, 'ior': 0.295984886083822, 'fru': 13.339782517941469, 'mru': 2.0649300534826495e-06, 'ldu': 17.74257637003275, 'wtu': 3.070930161232684, 'etf': 14.559963565999299, 'htc': 3.3357423325944285e-10, 'htn': 8.363328317399733e-09}</t>
  </si>
  <si>
    <t>{'acd': 0.007771774823442001, 'ozd': 1.118941144487982e-07, 'cch': 0.782055879439793, 'ccb': 0.017328510076793, 'ccf': 0.7919257713140151, 'ccl': -0.027198401951014, 'fwe': 0.00016507223713300003, 'swe': 0.002247523759671, 'tre': 0.024772533053829003, 'pco': 0.0038262130652950005, 'pma': 5.820975803315011e-08, 'ior': 0.273224027821509, 'fru': 16.20183992643162, 'mru': 2.430274893152231e-06, 'ldu': 31.00777925388443, 'wtu': 4.464385767128919, 'etf': 30.154018087036626, 'htc': 4.268826171049439e-10, 'htn': 2.3423495057704788e-08}</t>
  </si>
  <si>
    <t>{'acd': 0.014829198792222002, 'ozd': 7.772571673219175e-08, 'cch': 1.5442670668266691, 'ccb': 0.8402400353821161, 'ccf': 0.642624425123554, 'ccl': 0.061402606320998004, 'fwe': 0.00019288976657300003, 'swe': 0.004194902446684, 'tre': 0.061559683878164004, 'pco': 0.0026863064721170003, 'pma': 1.086945667391963e-07, 'ior': 0.21372011371535402, 'fru': 11.325264946836338, 'mru': 1.9101659635171143e-06, 'ldu': 69.58775888203003, 'wtu': 0.292865110947898, 'etf': 21.72995521178713, 'htc': 2.6136312123211794e-10, 'htn': 2.109126991973384e-08}</t>
  </si>
  <si>
    <t>{'acd': 0.003966006628164, 'ozd': 8.444301417197558e-08, 'cch': 0.510455075450556, 'ccb': 0.000707221955036, 'ccf': 0.509482137716325, 'ccl': 0.00026571577919400004, 'fwe': 0.00012164410303200001, 'swe': 0.001104983054533, 'tre': 0.013542696886301001, 'pco': 0.001532983730931, 'pma': 3.743840623469185e-08, 'ior': 0.29258956024612104, 'fru': 12.587856561963676, 'mru': 1.900820751744145e-06, 'ldu': 6.128631514015691, 'wtu': 0.45984187071764304, 'etf': 9.004557279612474, 'htc': 2.0579369007086182e-10, 'htn': 2.6924933661996572e-09}</t>
  </si>
  <si>
    <t>{'acd': 0.001966032483458, 'ozd': 8.115704261271964e-08, 'cch': 0.451214332017069, 'ccb': 0.00107996767125, 'ccf': 0.45041722120662303, 'ccl': -0.000282856860804, 'fwe': 0.000103434161839, 'swe': 0.000472837907971, 'tre': 0.004924012828808001, 'pco': 0.0013447195805960002, 'pma': 2.3317888987758774e-08, 'ior': 0.29035163246650003, 'fru': 12.052811936995488, 'mru': 1.811513296167329e-06, 'ldu': 3.000866244621666, 'wtu': 0.240483198355804, 'etf': 6.80817121075951, 'htc': 2.021934203796795e-10, 'htn': 5.113073616545413e-09}</t>
  </si>
  <si>
    <t>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</t>
  </si>
  <si>
    <t>{'acd': 0.01622917126353, 'ozd': 5.442359319738844e-07, 'cch': 1.696615912455585, 'ccb': 0.7869152916409741, 'ccf': 0.8520444473748211, 'ccl': 0.05765617343979, 'fwe': 0.00021716270475600002, 'swe': 0.0053913763332900004, 'tre': 0.06668671895827101, 'pco': 0.0033284147948330002, 'pma': 1.369006739280567e-07, 'ior': 0.7727023904094921, 'fru': 25.86287974149065, 'mru': 3.7432731620782286e-06, 'ldu': 71.40231069786812, 'wtu': 1.016077566930927, 'etf': 153.1790182475844, 'htc': 7.514184822781224e-10, 'htn': 3.940653375965744e-08}</t>
  </si>
  <si>
    <t>{'acd': 0.016286637717974003, 'ozd': 5.510711077633781e-07, 'cch': 1.7045426870669411, 'ccb': 0.786944775614666, 'ccf': 0.859935162327166, 'ccl': 0.057662749125109006, 'fwe': 0.000222340559168, 'swe': 0.005404257819324, 'tre': 0.066799856527938, 'pco': 0.003351731644159, 'pma': 1.3754150641106131e-07, 'ior': 0.8517159945279651, 'fru': 27.529098791400834, 'mru': 3.814512393920863e-06, 'ldu': 71.44149702818663, 'wtu': 1.035827984125225, 'etf': 153.59854318344844, 'htc': 7.622522643390429e-10, 'htn': 3.961488059116068e-08}</t>
  </si>
  <si>
    <t>{'acd': 0.015269090395256, 'ozd': 1.1067595221233909e-07, 'cch': 1.6425585931892481, 'ccb': 0.8402512260625461, 'ccf': 0.7408716792737451, 'ccl': 0.061435687852957006, 'fwe': 0.000207828489603, 'swe': 0.004343841975141, 'tre': 0.063102124739565, 'pco': 0.0030820687544000002, 'pma': 1.123400235070115e-07, 'ior': 0.351726583327695, 'fru': 14.908793014853714, 'mru': 2.3874810082918564e-06, 'ldu': 69.7991892097861, 'wtu': 0.33001453094694305, 'etf': 23.128209391524074, 'htc': 3.066808755140581e-10, 'htn': 2.2078177098697723e-08}</t>
  </si>
  <si>
    <t>{'acd': 0.016189955461655, 'ozd': 5.510101454654746e-07, 'cch': 1.7509166200928292, 'ccb': 0.745275153019984, 'ccf': 0.950892743789677, 'ccl': 0.054748723283167, 'fwe': 0.000267437426847, 'swe': 0.005338173344041, 'tre': 0.06549322806252, 'pco': 0.003601326606334, 'pma': 1.3657117093287208e-07, 'ior': 0.7993106826486911, 'fru': 26.490656162304482, 'mru': 4.779500569747285e-06, 'ldu': 68.32674613856356, 'wtu': 1.030878909038625, 'etf': 148.30215164183346, 'htc': 8.251309061156695e-10, 'htn': 3.896995645475196e-08}</t>
  </si>
  <si>
    <t>{'acd': 0.0068967365379290005, 'ozd': 9.207268129182248e-08, 'cch': 0.608559279317328, 'ccb': 0.0008806862574420001, 'ccf': 0.6073381519437221, 'ccl': 0.00034044111616300004, 'fwe': 0.00015105555838800002, 'swe': 0.002031022987282, 'tre': 0.025983869120654, 'pco': 0.0019061954337600002, 'pma': 5.794997092062336e-08, 'ior': 0.298779904329665, 'fru': 13.571908495615336, 'mru': 2.137572672555505e-06, 'ldu': 11.74173474982308, 'wtu': 0.8640338490181381, 'etf': 13.380022784404366, 'htc': 2.2384523823123732e-10, 'htn': 1.801251556163519e-10}</t>
  </si>
  <si>
    <t>{'acd': 0.0018210143944720001, 'ozd': 1.4174331713451811e-08, 'cch': 0.11285354953406301, 'ccb': 0.00046598126148200003, 'ccf': 0.112315152262157, 'ccl': 7.24160104232758e-05, 'fwe': 3.1489833621831466e-05, 'swe': 0.000554801133393, 'tre': 0.007219537077702001, 'pco': 0.00039228105628700004, 'pma': 1.4100129926622951e-08, 'ior': 0.040985939974196, 'fru': 2.188085356419056, 'mru': 4.2252754724144564e-07, 'ldu': 4.130711415160541, 'wtu': 0.23270769669460903, 'etf': 3.9682132573818882, 'htc': 4.028078850447279e-11, 'htn': -3.75149499714033e-10}</t>
  </si>
  <si>
    <t>{'acd': 0.07004058593604401, 'ozd': 6.424228810151359e-07, 'cch': 13.161606325773409, 'ccb': 1.48086368111016, 'ccf': 4.250157003797112, 'ccl': 7.430585640866137, 'fwe': 0.001935789591061, 'swe': 0.042780850903075006, 'tre': 0.2709657675609, 'pco': 0.025196890947557, 'pma': 5.358976350255916e-07, 'ior': 1.08398608403183, 'fru': 60.30957125502684, 'mru': 1.8388638438182262e-05, 'ldu': 511.81853595388645, 'wtu': 39.55641573190935, 'etf': 332.23269912560863, 'htc': 7.485401334960568e-09, 'htn': 2.958651888871651e-07}</t>
  </si>
  <si>
    <t>{'acd': 0.04118163495457, 'ozd': 2.700824038552059e-07, 'cch': 2.914768679933916, 'ccb': 0.048744609742423006, 'ccf': 3.297231068450194, 'ccl': -0.431206998258701, 'fwe': 0.0011088354048690002, 'swe': 0.015067966631368002, 'tre': 0.15456031620556002, 'pco': 0.013274537513335, 'pma': 3.3380941248772685e-07, 'ior': 0.736496261630003, 'fru': 47.49702682826647, 'mru': 1.9778060966402092e-05, 'ldu': 167.49110630644452, 'wtu': 77.36384901067322, 'etf': 134.5862776886886, 'htc': 2.2519894135030014e-09, 'htn': 3.181744439931992e-07}</t>
  </si>
  <si>
    <t>{'acd': 0.25903950636835904, 'ozd': 1.925387589887824e-06, 'cch': 8.494541104893866, 'ccb': 0.002663598170386, 'ccf': 8.486685406124884, 'ccl': 0.0051921005985930005, 'fwe': 0.00038770503830600004, 'swe': 0.062260664883934, 'tre': 0.6816799126696961, 'pco': 0.17822274867465202, 'pma': 1.955462290811285e-06, 'ior': 0.767333216307387, 'fru': 123.5961774903203, 'mru': 1.2273617952233511e-05, 'ldu': 18.708173732250323, 'wtu': 0.42090529578463703, 'etf': 67.93964711506032, 'htc': 4.642822544877487e-09, 'htn': 5.7934640736007594e-08}</t>
  </si>
  <si>
    <t>{'acd': 0.035035309382242, 'ozd': 3.316067652625479e-07, 'cch': 3.0011839644797, 'ccb': 0.706392528061858, 'ccf': 1.8914051234240699, 'ccl': 0.40338631299377103, 'fwe': 0.0006367513172290001, 'swe': 0.011526235709088001, 'tre': 0.142100562411688, 'pco': 0.007425453552627001, 'pma': 2.6990662741461866e-07, 'ior': 1.471392781586083, 'fru': 47.36732981544077, 'mru': 6.185799502476155e-06, 'ldu': 129.0910939584896, 'wtu': 2.160260747309328, 'etf': 76.95538146276436, 'htc': 1.3085870681011981e-09, 'htn': 7.064389863511395e-08}</t>
  </si>
  <si>
    <t>{'acd': 0.22265501128186002, 'ozd': 1.795909622301762e-06, 'cch': 7.722887919955166, 'ccb': 0.013173090273360001, 'ccf': 7.721941427466664, 'ccl': -0.012226597784857001, 'fwe': 0.0006144485025710001, 'swe': 0.05525690263649401, 'tre': 0.5936108257355871, 'pco': 0.151080882723811, 'pma': 1.6906055277431382e-06, 'ior': 1.806415993246854, 'fru': 132.38828100420005, 'mru': 1.550620984295187e-05, 'ldu': 51.10195841123199, 'wtu': 2.680831954612152, 'etf': 94.90649655378739, 'htc': 4.8414798842536774e-09, 'htn': 7.387371102905192e-08}</t>
  </si>
  <si>
    <t>{'acd': 0.112921305766288, 'ozd': 3.349405324502554e-07, 'cch': 9.62764852783371, 'ccb': 6.509984547501755, 'ccf': 2.999244483922908, 'ccl': 0.118419496409046, 'fwe': 0.000577441310368, 'swe': 0.027146233174193003, 'tre': 0.495580733786504, 'pco': 0.013595821102644, 'pma': 7.674959140860025e-07, 'ior': 1.542221313008187, 'fru': 49.38389213291382, 'mru': 5.27241935881056e-06, 'ldu': 554.8572725056055, 'wtu': 2.067019348838303, 'etf': 87.20825038248171, 'htc': 2.6156037689299233e-10, 'htn': 3.271320290036489e-08}</t>
  </si>
  <si>
    <t>{'acd': 0.0024385773363450004, 'ozd': 1.695809001507496e-07, 'cch': 0.321100568907685, 'ccb': 0.003142370922441, 'ccf': 0.317469279403286, 'ccl': 0.0004889185819560001, 'fwe': 0.00010895203573200001, 'swe': 0.0015360826693340001, 'tre': 0.007786232751845001, 'pco': 0.0009451604912900001, 'pma': 2.30297176472537e-08, 'ior': 1.7649056396412481, 'fru': 38.714286932763294, 'mru': 1.0231737065272758e-06, 'ldu': 6.045264776101159, 'wtu': 0.5520514650682671, 'etf': 16.14673815688755, 'htc': 3.072633243071514e-10, 'htn': 1.740810764169281e-08}</t>
  </si>
  <si>
    <t>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</t>
  </si>
  <si>
    <t>{'acd': 0.16337108134522202, 'ozd': 3.924928402620556e-07, 'cch': 13.936569876148837, 'ccb': 9.811880091851336, 'ccf': 3.9522118135842432, 'ccl': 0.17247797071326101, 'fwe': 0.000745370576049, 'swe': 0.036219027603958, 'tre': 0.7195388823624871, 'pco': 0.018846684916407, 'pma': 1.105229150672899e-06, 'ior': 1.363761518240311, 'fru': 50.41653116600385, 'mru': 8.24979329216444e-06, 'ldu': 782.9363015611676, 'wtu': 2.9387998566338442, 'etf': 131.51423772479637, 'htc': 3.247944998958281e-10, 'htn': 5.070918628631856e-08}</t>
  </si>
  <si>
    <t>{'acd': 0.004261746216362001, 'ozd': 4.062327760295751e-08, 'cch': 0.361037868478777, 'ccb': 0.000308947115116, 'ccf': 0.36057889794998105, 'ccl': 0.00015002341367900001, 'fwe': 0.000130172451276, 'swe': 0.0035579355225420005, 'tre': 0.017817558396376002, 'pco': 0.001285203420637, 'pma': 3.123042432672924e-08, 'ior': 0.170669153443602, 'fru': 6.884731026635578, 'mru': 6.164659447064476e-07, 'ldu': 46.4010682471028, 'wtu': 0.10971050126526101, 'etf': 7.173417880667531, 'htc': -1.16735038744678e-10, 'htn': 2.6314954135960923e-09}</t>
  </si>
  <si>
    <t>{'acd': 0.258750062428791, 'ozd': 1.081294993455498e-06, 'cch': 12.640244677725082, 'ccb': 5.347842778775164, 'ccf': 6.702500918041679, 'ccl': 0.5899009809082401, 'fwe': 0.0020298045350020002, 'swe': 0.059127770234502004, 'tre': 1.124374064908166, 'pco': 0.026171567632823002, 'pma': 1.8143905403021548e-06, 'ior': 6.5488050834084355, 'fru': 177.51550743714188, 'mru': 1.9809770851035973e-05, 'ldu': 756.4627496823778, 'wtu': 3.122093756080772, 'etf': 284.1584488717141, 'htc': 2.535341095852494e-09, 'htn': 2.493097666573203e-07}</t>
  </si>
  <si>
    <t>{'acd': 0.046482698005681, 'ozd': 3.4144667127765806e-07, 'cch': 2.746609651136409, 'ccb': 0.7040810621851891, 'ccf': 1.962605402072836, 'ccl': 0.07992318687838301, 'fwe': 0.00060265388715, 'swe': 0.014659051990655002, 'tre': 0.19196167858784102, 'pco': 0.007619560838723001, 'pma': 3.373526112454065e-07, 'ior': 2.052898672805375, 'fru': 61.53274147846345, 'mru': 5.860093465658186e-06, 'ldu': 171.680784673283, 'wtu': 4.111760814284532, 'etf': 67.7969026702797, 'htc': 1.137302333286161e-09, 'htn': 7.373261369522687e-08}</t>
  </si>
  <si>
    <t>{'acd': 0.033410848480846, 'ozd': 2.3513406496603188e-07, 'cch': 4.559823552684577, 'ccb': 1.147357820353643, 'ccf': 1.732776626228619, 'ccl': 1.679689106102314, 'fwe': 0.000605724618461, 'swe': 0.015506349327483002, 'tre': 0.136132639062038, 'pco': 0.008548744834446, 'pma': 2.500688945203932e-07, 'ior': 0.6947546078882411, 'fru': 30.60900939533959, 'mru': 4.67603195525142e-06, 'ldu': 188.24540045516096, 'wtu': 3.941643009381962, 'etf': 87.1699574589679, 'htc': 1.803449803550322e-09, 'htn': 6.470227365741307e-08}</t>
  </si>
  <si>
    <t>{'acd': 0.052873001767718, 'ozd': 3.154961974936436e-07, 'cch': 6.599761389117274, 'ccb': 1.812894625236296, 'ccf': 2.496824514306679, 'ccl': 2.290042249574298, 'fwe': 0.0009164141654620001, 'swe': 0.022332728769659003, 'tre': 0.21766165016059102, 'pco': 0.012486741105006001, 'pma': 3.959542810754705e-07, 'ior': 0.7915710202362021, 'fru': 37.908628747533854, 'mru': 7.221156780767415e-06, 'ldu': 271.057093736783, 'wtu': 5.580436034003653, 'etf': 116.0039711813312, 'htc': 2.5522209887899143e-09, 'htn': 9.599599797251356e-08}</t>
  </si>
  <si>
    <t>{'acd': 0.039764479184563, 'ozd': 2.057584491095895e-07, 'cch': 3.834539509447579, 'ccb': 1.591632518709159, 'ccf': 1.8546781522701, 'ccl': 0.38822883846832, 'fwe': 0.0005860816932900001, 'swe': 0.013444146053055, 'tre': 0.165660304747443, 'pco': 0.007696021541729001, 'pma': 2.976911200450843e-07, 'ior': 0.694527256086737, 'fru': 30.704355388302282, 'mru': 4.692914282301934e-06, 'ldu': 163.01112251766926, 'wtu': 2.482602640323745, 'etf': 50.32093038112312, 'htc': 9.394143349947771e-10, 'htn': 5.056583664920451e-08}</t>
  </si>
  <si>
    <t>{'acd': 0.049823242099229004, 'ozd': 2.587368892081134e-07, 'cch': 4.910125237833992, 'ccb': 1.984507574372915, 'ccf': 2.375098602142833, 'ccl': 0.550519061318245, 'fwe': 0.000751801401252, 'swe': 0.016819641673703003, 'tre': 0.207938249349037, 'pco': 0.009743207511636001, 'pma': 3.731683751204744e-07, 'ior': 0.7422226919802951, 'fru': 36.13923838114303, 'mru': 5.905710563003666e-06, 'ldu': 206.43145461733806, 'wtu': 3.14072787571835, 'etf': 61.537517439705866, 'htc': 1.2037596281810451e-09, 'htn': 6.278903439129178e-08}</t>
  </si>
  <si>
    <t>{'acd': 0.947180044511109, 'ozd': 1.2723677164608e-06, 'cch': 62.533286644399794, 'ccb': 42.74891668643153, 'ccf': 18.84154297084809, 'ccl': 0.9428269871201891, 'fwe': 0.0032040624804260003, 'swe': 0.19881158706141103, 'tre': 4.204024257198951, 'pco': 0.086631994377177, 'pma': 6.375757783472687e-06, 'ior': 2.294911974303865, 'fru': 124.73715782441388, 'mru': 2.3414619754974872e-05, 'ldu': 5551.660188734993, 'wtu': 2.509354204747147, 'etf': 482.51516656104826, 'htc': -4.8657635690656515e-09, 'htn': -5.469452630497769e-08}</t>
  </si>
  <si>
    <t>{'acd': 0.40209596892839206, 'ozd': 3.083582517492645e-06, 'cch': 13.496755327894162, 'ccb': 0.004092002413651001, 'ccf': 13.48312204544057, 'ccl': 0.009541280039941001, 'fwe': 0.000814507902493, 'swe': 0.09667310253812401, 'tre': 1.058662032496828, 'pco': 0.276797057922684, 'pma': 3.043262801680587e-06, 'ior': 1.826575005563298, 'fru': 208.8178871812571, 'mru': 2.534246254038668e-05, 'ldu': 31.399085068672907, 'wtu': 0.731077655251669, 'etf': 115.24804732629636, 'htc': 8.314055120760467e-09, 'htn': 1.053678126431576e-07}</t>
  </si>
  <si>
    <t>{'acd': 0.120515004076557, 'ozd': 5.654499206084922e-07, 'cch': 6.31143118907698, 'ccb': 2.362109729265017, 'ccf': 3.660543179958258, 'ccl': 0.288778279853703, 'fwe': 0.001136261730551, 'swe': 0.029163965419880002, 'tre': 0.514236902757096, 'pco': 0.015846201173017, 'pma': 8.654242754235481e-07, 'ior': 3.036369814590127, 'fru': 96.48098131938002, 'mru': 9.470043434556804e-06, 'ldu': 392.6666824464648, 'wtu': 3.529111661578557, 'etf': 206.13889671234216, 'htc': 1.588518776181923e-09, 'htn': 1.371925000244675e-07}</t>
  </si>
  <si>
    <t>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</t>
  </si>
  <si>
    <t>{'acd': 0.120962794641759, 'ozd': 6.187110319758138e-07, 'cch': 6.37319826550068, 'ccb': 2.362339474520255, 'ccf': 3.722029272019069, 'ccl': 0.288829518961355, 'fwe': 0.001176608649045, 'swe': 0.029264340638212004, 'tre': 0.5151184942308841, 'pco': 0.016027890912527, 'pma': 8.704177754148085e-07, 'ior': 3.652060251543632, 'fru': 109.46450670522691, 'mru': 1.002515434578239e-05, 'ldu': 392.9720304824841, 'wtu': 3.683011020151523, 'etf': 209.40792226758384, 'htc': 1.6729378592672332e-09, 'htn': 1.388159818686036e-07}</t>
  </si>
  <si>
    <t>{'acd': 0.004064524910944001, 'ozd': 9.383991426766325e-08, 'cch': 0.6789841213963971, 'ccb': 0.012133833073684002, 'ccf': 0.60144080973376, 'ccl': 0.065409478588951, 'fwe': 0.000119384412344, 'swe': 0.004955334723502, 'tre': 0.014008860107596001, 'pco': 0.0024461148784190004, 'pma': 3.68365769930269e-08, 'ior': 0.30167628010095504, 'fru': 12.232126138323125, 'mru': 2.425933823996378e-06, 'ldu': 8.832328573970496, 'wtu': 1.110972012155111, 'etf': 17.400952900765034, 'htc': 2.880502909450736e-10, 'htn': 1.95067982303541e-08}</t>
  </si>
  <si>
    <t>{'acd': 0.006401111231301, 'ozd': 1.990479574749895e-07, 'cch': 1.329670514307712, 'ccb': 0.014782204576355, 'ccf': 1.238345574375158, 'ccl': 0.076542735356199, 'fwe': 0.00021369684389600002, 'swe': 0.006200878894854001, 'tre': 0.020607645497809003, 'pco': 0.0041843576562540005, 'pma': 5.874360919773546e-08, 'ior': 0.9517065032378921, 'fru': 33.700347127696624, 'mru': 3.907367774061358e-06, 'ldu': 11.056085975039744, 'wtu': 1.507139097491872, 'etf': 25.113446945269928, 'htc': 4.879276681367349e-10, 'htn': 2.632492882293986e-08}</t>
  </si>
  <si>
    <t>{'acd': 0.006277629986490001, 'ozd': 1.874672035247155e-07, 'cch': 1.244907536402747, 'ccb': 0.014743924399418, 'ccf': 1.153632550775815, 'ccl': 0.076531061227513, 'fwe': 0.00020740253110700002, 'swe': 0.006177475543872, 'tre': 0.020358348643703002, 'pco': 0.004093400482312001, 'pma': 5.798198553815232e-08, 'ior': 0.9091505389772381, 'fru': 31.687575157436797, 'mru': 3.841978907636646e-06, 'ldu': 10.993782069175316, 'wtu': 1.495081912158891, 'etf': 24.480938698493695, 'htc': 4.672790138303502e-10, 'htn': 2.5997131371442678e-08}</t>
  </si>
  <si>
    <t>{'acd': 0.006108901250619, 'ozd': 2.017216925096735e-07, 'cch': 1.193171982318887, 'ccb': 0.0028812436267680003, 'ccf': 1.124725792561703, 'ccl': 0.06556494613041501, 'fwe': 0.000231517817786, 'swe': 0.005401720405826, 'tre': 0.018871438786955002, 'pco': 0.003843869644872, 'pma': 5.6428682274338454e-08, 'ior': 1.236929819467447, 'fru': 37.532361417960104, 'mru': 3.754658937551296e-06, 'ldu': 10.621987594200974, 'wtu': 1.547095309996032, 'etf': 23.614277857075244, 'htc': 4.834511841168758e-10, 'htn': 2.359405956772588e-08}</t>
  </si>
  <si>
    <t>{'acd': 0.007314249853542, 'ozd': 2.537779287000948e-07, 'cch': 1.485086604405648, 'ccb': 0.0034324329143850005, 'ccf': 1.40504793830681, 'ccl': 0.076606233184452, 'fwe': 0.000281746149667, 'swe': 0.006345648039882, 'tre': 0.022401335390362, 'pco': 0.004602711632000001, 'pma': 6.729765847006365e-08, 'ior': 1.564647370783071, 'fru': 47.4667046901535, 'mru': 4.520526409445045e-06, 'ldu': 12.507832824561687, 'wtu': 1.8385405583228742, 'etf': 28.620887859473584, 'htc': 5.95754961275972e-10, 'htn': 2.808924218488442e-08}</t>
  </si>
  <si>
    <t>{'acd': 0.061894670266008006, 'ozd': 4.625210927872787e-07, 'cch': 8.96216286423165, 'ccb': 1.6791431784436361, 'ccf': 3.224132523960453, 'ccl': 4.058887161827561, 'fwe': 0.001201341802662, 'swe': 0.030020511379278, 'tre': 0.25121026123558804, 'pco': 0.017604735328522, 'pma': 4.567788914776316e-07, 'ior': 1.012727697437561, 'fru': 49.404036076852236, 'mru': 1.113340495590756e-05, 'ldu': 416.9820355752702, 'wtu': 8.611343490677383, 'etf': 228.28306118655183, 'htc': 4.099713012884185e-09, 'htn': 1.364568117361243e-07}</t>
  </si>
  <si>
    <t>{'acd': 0.052122403572898005, 'ozd': 4.4921982350833935e-07, 'cch': 8.652055526358964, 'ccb': 0.6904958520130591, 'ccf': 2.7355492927622582, 'ccl': 5.226010381583647, 'fwe': 0.001124828422178, 'swe': 0.030873070069645004, 'tre': 0.20767951358073403, 'pco': 0.016028437810084003, 'pma': 3.940164725737801e-07, 'ior': 0.9664694688479271, 'fru': 45.27302619959393, 'mru': 9.798439161408455e-06, 'ldu': 352.90149667977005, 'wtu': 9.296241647069685, 'etf': 220.87275130010323, 'htc': 5.060378533192144e-09, 'htn': 1.499671820311302e-07}</t>
  </si>
  <si>
    <t>{'acd': 0.014674588536218001, 'ozd': 2.1229225616595946e-07, 'cch': 1.662793567341843, 'ccb': 0.420027878893976, 'ccf': 1.14832540500079, 'ccl': 0.094440283447076, 'fwe': 0.00028793678776, 'swe': 0.006509218539784, 'tre': 0.057963882891789005, 'pco': 0.003983286291824001, 'pma': 1.1648404912113661e-07, 'ior': 1.345780955478494, 'fru': 38.81719742980238, 'mru': 3.171767752616553e-06, 'ldu': 71.33893403800391, 'wtu': 1.102927567087155, 'etf': 28.59845188505519, 'htc': 5.457432163516712e-10, 'htn': 2.298721037057594e-08}</t>
  </si>
  <si>
    <t>{'acd': 0.06707566754755401, 'ozd': 4.321806932898486e-07, 'cch': 4.161611328192739, 'ccb': 0.511541900250261, 'ccf': 3.095328733115864, 'ccl': 0.554740694826613, 'fwe': 0.000929586979484, 'swe': 0.018800115935901, 'tre': 0.276600486162622, 'pco': 0.011889653328443, 'pma': 4.804931475800591e-07, 'ior': 1.6230514710067472, 'fru': 63.84609078864696, 'mru': 7.343569819769249e-06, 'ldu': 229.00742691409616, 'wtu': 2.6722785417008863, 'etf': 107.17639979038192, 'htc': 1.7690132369534033e-09, 'htn': 1.377399997934242e-07}</t>
  </si>
  <si>
    <t>{'acd': 0.112303698640955, 'ozd': 3.824151691976932e-07, 'cch': 9.51896219174544, 'ccb': 6.439936222545222, 'ccf': 2.9395557831743933, 'ccl': 0.139470186025823, 'fwe': 0.000661039654095, 'swe': 0.027525976266424, 'tre': 0.492128844905647, 'pco': 0.013964170279812001, 'pma': 7.715660220966116e-07, 'ior': 1.719969817995443, 'fru': 51.883510593440235, 'mru': 6.813158319621717e-06, 'ldu': 551.7011607955217, 'wtu': 2.322670095799794, 'etf': 117.34511078133721, 'htc': 4.783656536515161e-10, 'htn': 4.6541405083222006e-08}</t>
  </si>
  <si>
    <t>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</t>
  </si>
  <si>
    <t>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</t>
  </si>
  <si>
    <t>{'acd': 0.068788977533058, 'ozd': 2.549598099527476e-07, 'cch': 4.680758886123171, 'ccb': 0.022826669773808, 'ccf': 2.756401171261268, 'ccl': 1.901531045088094, 'fwe': 0.001520804137115, 'swe': 0.040744433222752, 'tre': 0.28975242158312003, 'pco': 0.012417982102466, 'pma': 4.941711070851411e-07, 'ior': 0.36643669321674105, 'fru': 32.35553771997849, 'mru': 1.0567042137587941e-05, 'ldu': 539.5696641818472, 'wtu': 17.387284927626936, 'etf': 63.33424520588345, 'htc': 1.7081583315126572e-09, 'htn': 9.143176110687696e-08}</t>
  </si>
  <si>
    <t>{'acd': 0.046412303154943005, 'ozd': 2.458080842254825e-07, 'cch': 3.33917133386985, 'ccb': 0.014995396464414001, 'ccf': 2.217326085376735, 'ccl': 1.1068498520286991, 'fwe': 0.0010677973389000002, 'swe': 0.028356824650842, 'tre': 0.192776792596973, 'pco': 0.009272068305286001, 'pma': 3.373275248759776e-07, 'ior': 0.764830044661244, 'fru': 36.70439756106291, 'mru': 8.967001268666754e-06, 'ldu': 352.97287333827137, 'wtu': 10.475198277412053, 'etf': 58.921640659153255, 'htc': 1.408414730597317e-09, 'htn': 7.680738182888529e-08}</t>
  </si>
  <si>
    <t>{'acd': 0.05881246362077001, 'ozd': 9.470138252502295e-07, 'cch': 26.431298769248823, 'ccb': 0.127761919016456, 'ccf': 3.255010672796048, 'ccl': 23.04852617743632, 'fwe': 0.00176828947088, 'swe': 0.08628097002685901, 'tre': 0.22438663323283903, 'pco': 0.040502598103101, 'pma': 4.982300270133451e-07, 'ior': 0.29048241647917, 'fru': 32.55836085850256, 'mru': 2.0780024042831942e-05, 'ldu': 1113.926265199077, 'wtu': 29.420162849404285, 'etf': 742.4748786913299, 'htc': 1.803217156436777e-08, 'htn': 5.008536681889987e-07}</t>
  </si>
  <si>
    <t>{'acd': 0.10382313335503901, 'ozd': 4.043235731359796e-07, 'cch': 7.999917727010701, 'ccb': 2.390490528579239, 'ccf': 4.630354862504458, 'ccl': 0.979072335927004, 'fwe': 0.001569343115996, 'swe': 0.08362965995943401, 'tre': 0.43262328843782505, 'pco': 0.023436251478693, 'pma': 7.524471748262466e-07, 'ior': 0.43314017075469, 'fru': 44.692081604493424, 'mru': 1.4737149856787203e-05, 'ldu': 666.3120201262282, 'wtu': 9.860898120222352, 'etf': 414.85126321320917, 'htc': 8.257521921416712e-09, 'htn': 2.6955040950255325e-07}</t>
  </si>
  <si>
    <t>{'acd': 0.105534618347992, 'ozd': 3.882888843511563e-07, 'cch': 7.438441699385571, 'ccb': 2.467718815650303, 'ccf': 4.68717899667645, 'ccl': 0.283543887058816, 'fwe': 0.001567877707328, 'swe': 0.083763088637231, 'tre': 0.440397222536127, 'pco': 0.022963684802296002, 'pma': 7.626062878752772e-07, 'ior': 0.43874569587646306, 'fru': 45.205937047740115, 'mru': 1.4594731852142312e-05, 'ldu': 653.8547046682062, 'wtu': 9.273586926871214, 'etf': 405.8946710650714, 'htc': 7.978914547285094e-09, 'htn': 2.631091617486254e-07}</t>
  </si>
  <si>
    <t>{'acd': 0.006115640952163001, 'ozd': 3.0382075197530434e-08, 'cch': 0.47487409195230906, 'ccb': 0.139468547978459, 'ccf': 0.27828914973109603, 'ccl': 0.057116394242753006, 'fwe': 9.696844622200356e-05, 'swe': 0.004891314542082001, 'tre': 0.025353021780075, 'pco': 0.0013914496037650001, 'pma': 4.454824562941035e-08, 'ior': 0.10359809583509201, 'fru': 4.262586831040084, 'mru': 9.318907674406806e-07, 'ldu': 38.90657837077034, 'wtu': 0.595015418286233, 'etf': 24.620759237419513, 'htc': 4.934251733136263e-10, 'htn': 1.595266823951324e-08}</t>
  </si>
  <si>
    <t>{'acd': 0.024176679722002003, 'ozd': 1.395771151658309e-07, 'cch': 1.533617635112993, 'ccb': 0.028000225550721004, 'ccf': 1.365659990884909, 'ccl': 0.139957418677362, 'fwe': 0.0005701265546750001, 'swe': 0.010951665310328, 'tre': 0.09624086796778501, 'pco': 0.0061611407677620005, 'pma': 1.9140194147547208e-07, 'ior': 0.21846346381974802, 'fru': 17.916577452152843, 'mru': 6.279311277110774e-06, 'ldu': 91.01793984186918, 'wtu': 3.861445584932892, 'etf': 173.91300720656946, 'htc': 3.707657737740024e-09, 'htn': 8.388359784961271e-08}</t>
  </si>
  <si>
    <t>{'acd': 0.010931345291930001, 'ozd': 5.6119725488109873e-08, 'cch': 0.603114133999579, 'ccb': 0.012910298432595, 'ccf': 0.524103117892266, 'ccl': 0.06610071767471601, 'fwe': 0.000208826938751, 'swe': 0.005048553009567001, 'tre': 0.044226402878817, 'pco': 0.002692354889517, 'pma': 8.422646722971678e-08, 'ior': 0.112568319825463, 'fru': 7.074423194859113, 'mru': 3.020525292557453e-06, 'ldu': 42.97263165617723, 'wtu': 1.793207019870133, 'etf': 81.47603804712963, 'htc': 1.7290662401462001e-09, 'htn': 3.888913315821355e-08}</t>
  </si>
  <si>
    <t>{'acd': 0.010772088362936002, 'ozd': 5.0674832781563694e-08, 'cch': 0.5565159822841781, 'ccb': 0.012813446251495001, 'ccf': 0.47762497860586706, 'ccl': 0.06607755742681501, 'fwe': 0.000188164976155, 'swe': 0.005011907226725, 'tre': 0.043769597835774006, 'pco': 0.002595802145934, 'pma': 8.305256220615462e-08, 'ior': 0.105663757840151, 'fru': 6.373520461790106, 'mru': 2.969355763698992e-06, 'ldu': 42.84193113620487, 'wtu': 1.786999477283224, 'etf': 81.19903146637738, 'htc': 1.717778697155791e-09, 'htn': 3.851506301447048e-08}</t>
  </si>
  <si>
    <t>{'acd': 0.41345863723140003, 'ozd': 2.27634553445561e-06, 'cch': 26.150844406258543, 'ccb': 0.47949578342633603, 'ccf': 23.272063270958462, 'ccl': 2.399285351873746, 'fwe': 0.009681088580435001, 'swe': 0.187527325409712, 'tre': 1.647912965446657, 'pco': 0.105207059111593, 'pma': 3.2700829923925815e-06, 'ior': 2.402373311058141, 'fru': 278.7738705739891, 'mru': 0.000106412455195, 'ldu': 1559.7007045983673, 'wtu': 65.86004431637419, 'etf': 2974.2932207797608, 'htc': 6.336180093575389e-08, 'htn': 1.4341471908204709e-06}</t>
  </si>
  <si>
    <t>{'acd': 0.023840039076655002, 'ozd': 1.2806758646808469e-07, 'cch': 1.435117482155794, 'ccb': 0.027795497373715002, 'ccf': 1.267413522723742, 'ccl': 0.13990846205833601, 'fwe': 0.0005264508636630001, 'swe': 0.010874202683973001, 'tre': 0.095275263862152, 'pco': 0.0059570455480750005, 'pma': 1.889205163519113e-07, 'ior': 0.20386845550676902, 'fru': 16.434994516480344, 'mru': 6.171148051022122e-06, 'ldu': 90.74166233439438, 'wtu': 3.8483239508811122, 'etf': 173.32746487130922, 'htc': 3.683797892013594e-09, 'htn': 8.309288051385971e-08}</t>
  </si>
  <si>
    <t>{'acd': 0.18365250854668902, 'ozd': 7.522193004883747e-07, 'cch': 9.399572983414975, 'ccb': 0.21913611527549, 'ccf': 8.0477358116735, 'ccl': 1.132701056465984, 'fwe': 0.0031328015558830004, 'swe': 0.085697081282708, 'tre': 0.748354065573765, 'pco': 0.044083475095852004, 'pma': 1.4125589002140838e-06, 'ior': 0.46855354336993305, 'fru': 80.88158358919362, 'mru': 4.9667117550583956e-05, 'ldu': 733.7790662903398, 'wtu': 30.29607847853409, 'etf': 1384.8199374027809, 'htc': 2.924763910729793e-08, 'htn': 6.563564267991705e-07}</t>
  </si>
  <si>
    <t>{'acd': 0.40768732489573506, 'ozd': 2.079028051052754e-06, 'cch': 24.462173844090607, 'ccb': 0.47598595694000706, 'ccf': 21.587741839571216, 'ccl': 2.398446047579383, 'fwe': 0.008932319654897, 'swe': 0.186199318773517, 'tre': 1.631358806098286, 'pco': 0.101708083942341, 'pma': 3.2275418446625693e-06, 'ior': 2.152158868209174, 'fru': 253.37385429210948, 'mru': 0.000104558122482, 'ldu': 1554.96424805637, 'wtu': 65.6350891616303, 'etf': 2964.254778454836, 'htc': 6.295275163089039e-08, 'htn': 1.420591261740218e-06}</t>
  </si>
  <si>
    <t>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</t>
  </si>
  <si>
    <t>{'acd': 0.038539995910495006, 'ozd': 2.2410581263630077e-07, 'cch': 3.616736618061789, 'ccb': 1.352660998193604, 'ccf': 1.872585474365116, 'ccl': 0.39149014550306904, 'fwe': 0.000589359986795, 'swe': 0.012424636376552, 'tre': 0.15950879078240002, 'pco': 0.007705408983192, 'pma': 2.91731194075806e-07, 'ior': 0.8365257453987931, 'fru': 34.26867717051295, 'mru': 5.186108007626171e-06, 'ldu': 144.0503642515448, 'wtu': 2.7470191355378093, 'etf': 51.79618813982755, 'htc': 9.78537827620546e-10, 'htn': 4.6510209832288176e-08}</t>
  </si>
  <si>
    <t>{'acd': 0.06394478281539401, 'ozd': 3.895996900176779e-07, 'cch': 3.613789352295933, 'ccb': 1.35633109344243, 'ccf': 2.079237256477225, 'ccl': 0.17822100237627603, 'fwe': 0.000708643006314, 'swe': 0.017050758719469, 'tre': 0.272602116477666, 'pco': 0.009318691957836, 'pma': 4.6128091320397945e-07, 'ior': 2.154377930701911, 'fru': 61.91023490798952, 'mru': 6.078218774629746e-06, 'ldu': 239.85923859349737, 'wtu': 1.9457866325704911, 'etf': 141.1598620257592, 'htc': 1.135422644170816e-09, 'htn': 9.362353225863673e-08}</t>
  </si>
  <si>
    <t>{'acd': 0.01071026309755, 'ozd': 1.169160951812937e-07, 'cch': 0.8408602130966001, 'ccb': 0.002010338718495, 'ccf': 0.83841996910292, 'ccl': 0.00042990527518400006, 'fwe': 0.000188603997956, 'swe': 0.003882642314213, 'tre': 0.041681980239125005, 'pco': 0.002641287976729, 'pma': 8.505587010747377e-08, 'ior': 0.57904536907095, 'fru': 22.211081530435926, 'mru': 1.930676694999701e-06, 'ldu': 24.895626113066598, 'wtu': 1.513549745638517, 'etf': 24.289291142504727, 'htc': 2.7385370336119773e-10, 'htn': 2.642351860680696e-09}</t>
  </si>
  <si>
    <t>{'acd': 0.150419763393701, 'ozd': 1.163929180571927e-06, 'cch': 5.316372845571198, 'ccb': 0.002300628680102, 'ccf': 5.3105160843747985, 'ccl': 0.0035561325162970004, 'fwe': 0.00030119728818200003, 'swe': 0.036150081731664, 'tre': 0.395767537202221, 'pco': 0.10374992887594801, 'pma': 1.143235803889703e-06, 'ior': 0.549704342960747, 'fru': 78.81273121164983, 'mru': 9.70878206605953e-06, 'ldu': 12.30749357633776, 'wtu': 0.373872841553264, 'etf': 43.82162412473909, 'htc': 3.1431256091801153e-09, 'htn': 4.030021029873759e-08}</t>
  </si>
  <si>
    <t>{'acd': 0.182125257888737, 'ozd': 1.444254839871327e-06, 'cch': 6.6140520527572555, 'ccb': 0.0028293468917580003, 'ccf': 6.606888839656427, 'ccl': 0.004333866209069, 'fwe': 0.00038698490090000005, 'swe': 0.043755590140248005, 'tre': 0.47895453893747403, 'pco': 0.125597709026874, 'pma': 1.3842808586823488e-06, 'ior': 0.914433999361403, 'fru': 102.78142963415864, 'mru': 1.201210310335646e-05, 'ldu': 15.080496344682965, 'wtu': 0.5166571430376811, 'etf': 55.0961181954457, 'htc': 3.861111717009984e-09, 'htn': 4.9755892113528326e-08}</t>
  </si>
  <si>
    <t>{'acd': 0.331040533500204, 'ozd': 2.5634113253993843e-06, 'cch': 12.180948314034275, 'ccb': 0.43181630219835404, 'ccf': 11.74130514499852, 'ccl': 0.0078268668374, 'fwe': 0.000730046418609, 'swe': 0.079952756268361, 'tre': 0.8713757050561091, 'pco': 0.22855346013149203, 'pma': 2.5169842982831244e-06, 'ior': 1.214750088541892, 'fru': 173.68119944041766, 'mru': 2.1415407669878992e-05, 'ldu': 27.29348740171652, 'wtu': 0.8932681959018661, 'etf': 111.32936230036682, 'htc': 7.0079728152009734e-09, 'htn': 9.302206738912962e-08}</t>
  </si>
  <si>
    <t>{'acd': 0.18213103647414502, 'ozd': 1.423135468157982e-06, 'cch': 6.521360456173218, 'ccb': 0.0027607377965990004, 'ccf': 6.503880297435238, 'ccl': 0.01471942094138, 'fwe': 0.00037820611338700006, 'swe': 0.043990367511694, 'tre': 0.47943859472301903, 'pco': 0.125540697521614, 'pma': 1.3840322293680529e-06, 'ior': 0.76065282550765, 'fru': 98.24285729652735, 'mru': 1.1933321428396041e-05, 'ldu': 17.71076828872964, 'wtu': 0.48158100247261704, 'etf': 54.78486507851363, 'htc': 3.845052211472431e-09, 'htn': 5.010997577516655e-08}</t>
  </si>
  <si>
    <t>{'acd': 0.098551966627496, 'ozd': 5.354088059928834e-07, 'cch': 5.156838924098483, 'ccb': 0.16721933030449002, 'ccf': 4.184357319066978, 'ccl': 0.8052622747270141, 'fwe': 0.001280219531625, 'swe': 0.024378184173546, 'tre': 0.40802827715286805, 'pco': 0.016307546192122, 'pma': 6.960905502350715e-07, 'ior': 1.314912997734601, 'fru': 70.38545427264083, 'mru': 9.885846328177307e-06, 'ldu': 304.5814838954054, 'wtu': 3.493837478700136, 'etf': 162.66546099517322, 'htc': 2.566280189035258e-09, 'htn': 2.2307083890999489e-07}</t>
  </si>
  <si>
    <t>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</t>
  </si>
  <si>
    <t>{'acd': 0.141787234752454, 'ozd': 7.645368459918067e-07, 'cch': 7.82808585506666, 'ccb': 0.6609106771763471, 'ccf': 5.945136771473363, 'ccl': 1.222038406416951, 'fwe': 0.0018854620007210002, 'swe': 0.033606778848041, 'tre': 0.586503886222981, 'pco': 0.023058158962620003, 'pma': 1.001115619415569e-06, 'ior': 2.214155699760851, 'fru': 105.52396510073636, 'mru': 1.32429297416989e-05, 'ldu': 420.54266754858037, 'wtu': 4.798216298748676, 'etf': 233.6458448043693, 'htc': 3.648133088662775e-09, 'htn': 3.154891859267232e-07}</t>
  </si>
  <si>
    <t>{'acd': 0.028888499829209, 'ozd': 1.672304590982704e-07, 'cch': 2.354237584106493, 'ccb': 0.8458193740069371, 'ccf': 1.335057478594314, 'ccl': 0.173360731505242, 'fwe': 0.00034416906654100005, 'swe': 0.008978478649336001, 'tre': 0.12056432523932901, 'pco': 0.005041534241346001, 'pma': 2.1381044239332747e-07, 'ior': 0.7624503807834581, 'fru': 28.497899142599813, 'mru': 2.774225207028306e-06, 'ldu': 104.31509797393156, 'wtu': 1.623496811783144, 'etf': 41.03893748683498, 'htc': 5.768223871804153e-10, 'htn': 3.357249136697909e-08}</t>
  </si>
  <si>
    <t>{'acd': 0.011049089142783, 'ozd': 2.209556647589128e-06, 'cch': 1.157733174679085, 'ccb': 0.08964989727899, 'ccf': 1.062251491796267, 'ccl': 0.0058317856038270005, 'fwe': 0.00030062189369100005, 'swe': 0.0034169145128250004, 'tre': 0.031178575991639004, 'pco': 0.006153701539003, 'pma': 1.955723525914155e-07, 'ior': 0.288477808528715, 'fru': 18.969298469887427, 'mru': 1.927222675924432e-05, 'ldu': 21.960186970971822, 'wtu': 2.472894354916871, 'etf': 665.2523105454524, 'htc': 3.792617783275281e-09, 'htn': 9.075985921347816e-08}</t>
  </si>
  <si>
    <t>{'acd': 0.009523061648090001, 'ozd': 1.862392016671151e-07, 'cch': 0.6883102096786241, 'ccb': 0.004696869699551001, 'ccf': 1.29343608243686, 'ccl': -0.609822742457787, 'fwe': 0.0012572560671850002, 'swe': 0.070518920155843, 'tre': 0.018443869328925, 'pco': 0.004984145757145, 'pma': 9.078033485741371e-08, 'ior': 0.390648103130386, 'fru': 19.64019208639808, 'mru': 2.6537243122501388e-06, 'ldu': 692.5087401614197, 'wtu': 0.22433498058585802, 'etf': 14.43236656626206, 'htc': 2.0639929734234773e-10, 'htn': -8.819787272080878e-09}</t>
  </si>
  <si>
    <t>{'acd': 0.0040225724197990005, 'ozd': 8.048003989353683e-08, 'cch': 0.47983679530158, 'ccb': 0.09013290885743801, 'ccf': 0.388564729710119, 'ccl': 0.0011391567340220002, 'fwe': 9.935647928322827e-05, 'swe': 0.000606747148483, 'tre': 0.014485609421997002, 'pco': 0.0014487514256350002, 'pma': 3.771087128747718e-08, 'ior': 0.247218901249026, 'fru': 9.3532409614383, 'mru': 2.464883234016629e-06, 'ldu': 30.822866554006584, 'wtu': 0.21922297623859302, 'etf': 100.04385526672968, 'htc': 2.1461348400855203e-10, 'htn': 8.130648385661984e-09}</t>
  </si>
  <si>
    <t>{'acd': 0.094712154319063, 'ozd': 8.149868237591573e-07, 'cch': 4.244202234910628, 'ccb': 0.003885284854369, 'ccf': 4.205653370422938, 'ccl': 0.03466357963332, 'fwe': 0.001054683859003, 'swe': 0.022319715047913, 'tre': 0.242173887636659, 'pco': 0.06406809289428, 'pma': 7.219304148596072e-07, 'ior': 0.46906939349623705, 'fru': 61.87849216558758, 'mru': 6.656848899125289e-05, 'ldu': 13.827586626195613, 'wtu': 0.616995630266691, 'etf': 62.70175484122555, 'htc': 3.1110245464650065e-09, 'htn': 8.624853251982313e-08}</t>
  </si>
  <si>
    <t>{'acd': 0.005454555361911, 'ozd': 1.411414868201191e-07, 'cch': 0.46985555089027004, 'ccb': 0.004585939382272, 'ccf': 1.075191537521538, 'ccl': -0.609921926013539, 'fwe': 0.001231728104356, 'swe': 0.069720149870391, 'tre': 0.009501064001862, 'pco': 0.0025816659462400003, 'pma': 8.07537407169335e-08, 'ior': 0.372327281459263, 'fru': 16.509996246435445, 'mru': 2.4199079445610356e-06, 'ldu': 691.4882110970311, 'wtu': 0.21027555966518402, 'etf': 12.208403491908276, 'htc': 1.3763783375767212e-10, 'htn': -1.073602053493945e-08}</t>
  </si>
  <si>
    <t>{'acd': 0.005991653520696001, 'ozd': 9.523153035275692e-08, 'cch': 0.68291593270518, 'ccb': 0.09367509518550701, 'ccf': 0.5890321612354851, 'ccl': 0.00020867628418700003, 'fwe': 8.846982934958615e-05, 'swe': 0.004622212387981, 'tre': 0.024514086920020002, 'pco': 0.002018429683125, 'pma': 4.913683734370146e-08, 'ior': 0.307593367489347, 'fru': 10.856450774097853, 'mru': 1.567888594822722e-06, 'ldu': 33.60498009740076, 'wtu': 0.14043084740216102, 'etf': 11.559186059984103, 'htc': 7.08568465309648e-10, 'htn': 7.707999638314818e-08}</t>
  </si>
  <si>
    <t>{'acd': 0.008935908392958, 'ozd': 2.117886320308605e-07, 'cch': 1.42452451003463, 'ccb': 0.11012919544999202, 'ccf': 1.313994076431941, 'ccl': 0.00040123815269500003, 'fwe': 0.00018759980501700002, 'swe': 0.005884480628481001, 'tre': 0.033647365383044005, 'pco': 0.003936597205745, 'pma': 7.573680503272389e-08, 'ior': 1.000864648058022, 'fru': 34.34941395212129, 'mru': 3.0549339498979646e-06, 'ldu': 40.10603824139048, 'wtu': 0.39659083544448104, 'etf': 18.828700851720164, 'htc': 9.98843184990485e-10, 'htn': 9.409489003894585e-08}</t>
  </si>
  <si>
    <t>{'acd': 0.005878971902888001, 'ozd': 2.659141039207216e-07, 'cch': 1.172001027681182, 'ccb': 0.21921117524264702, 'ccf': 0.9523708798700511, 'ccl': 0.000418972568482, 'fwe': 0.000371188734006, 'swe': 0.0024949143134320004, 'tre': 0.015563086183444002, 'pco': 0.0037697603326910002, 'pma': 7.866670211818595e-08, 'ior': 2.05706656697512, 'fru': 51.33804703209848, 'mru': 4.506087557200318e-06, 'ldu': 14.72617884570402, 'wtu': 0.7012900997683661, 'etf': 63.99593372837893, 'htc': 2.0342145572123383e-09, 'htn': 2.553809814515181e-08}</t>
  </si>
  <si>
    <t>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</t>
  </si>
  <si>
    <t>{'acd': 0.004244334675115, 'ozd': 1.6737345781184052e-07, 'cch': 1.049791407846012, 'ccb': 0.10402069162442701, 'ccf': 0.9454652992921221, 'ccl': 0.00030541692946300003, 'fwe': 0.00016557995896, 'swe': 0.0021502935643590002, 'tre': 0.011651208509201, 'pco': 0.0027382039713710004, 'pma': 4.564066564039927e-08, 'ior': 0.7301415340228271, 'fru': 27.587527352520276, 'mru': 4.229841739294404e-06, 'ldu': 13.18283907205705, 'wtu': 0.32407168182628204, 'etf': 43.98280532395056, 'htc': 2.8049671930065817e-10, 'htn': 1.2107618069828781e-08}</t>
  </si>
  <si>
    <t>{'acd': 0.004101894673861, 'ozd': 1.5384647981221442e-07, 'cch': 0.955247962810514, 'ccb': 0.10397538031450701, 'ccf': 0.850980730346043, 'ccl': 0.000291852149963, 'fwe': 0.000158092344635, 'swe': 0.0021230813246320003, 'tre': 0.011363977980642, 'pco': 0.0026352461704430004, 'pma': 4.473225968907671e-08, 'ior': 0.67473237494671, 'fru': 25.185957547184927, 'mru': 4.150116388178958e-06, 'ldu': 13.109919509677045, 'wtu': 0.308668222283625, 'etf': 43.23947967474258, 'htc': 2.5658727626585264e-10, 'htn': 1.172468368552253e-08}</t>
  </si>
  <si>
    <t>{'acd': 0.004034126730857001, 'ozd': 1.359832794149246e-07, 'cch': 0.7306492545180711, 'ccb': 0.007071666976633001, 'ccf': 0.7232645613522971, 'ccl': 0.00031302618914000004, 'fwe': 0.000155227966593, 'swe': 0.001768929099723, 'tre': 0.011257750641247, 'pco': 0.002249965390921, 'pma': 4.046476637691514e-08, 'ior': 0.727150286079653, 'fru': 24.093354451135234, 'mru': 3.5816166547362506e-06, 'ldu': 12.013489509438848, 'wtu': 0.440222858029983, 'etf': 36.18191934378309, 'htc': 2.386937934961114e-10, 'htn': 9.665992875859048e-09}</t>
  </si>
  <si>
    <t>{'acd': 0.004890647615083001, 'ozd': 1.76987046793797e-07, 'cch': 0.9448008491298151, 'ccb': 0.008327383818251, 'ccf': 0.9360898277524051, 'ccl': 0.00038363755915800005, 'fwe': 0.00019262983733500002, 'swe': 0.002102082747621, 'tre': 0.013507572980465002, 'pco': 0.002740827421946, 'pma': 4.8649761103356054e-08, 'ior': 0.9691596170673271, 'fru': 31.768224177094147, 'mru': 4.318390871349623e-06, 'ldu': 14.133285192744083, 'wtu': 0.545571839687214, 'etf': 43.30150194511481, 'htc': 3.098469967535662e-10, 'htn': 1.181947730667472e-08}</t>
  </si>
  <si>
    <t>{'acd': 0.036487076520715006, 'ozd': 6.957955898195318e-07, 'cch': 5.095852448831417, 'ccb': 0.034764971633535, 'ccf': 4.588541234801699, 'ccl': 0.47254624239618304, 'fwe': 0.0016898373698330002, 'swe': 0.01733892603456, 'tre': 0.126286437303509, 'pco': 0.021226564699722002, 'pma': 3.019960741865997e-07, 'ior': 2.106576231402607, 'fru': 93.49039569926128, 'mru': 6.849612611424774e-06, 'ldu': 173.6720687626069, 'wtu': 2.539179710332125, 'etf': 109.8820071171136, 'htc': 2.2344128359484315e-09, 'htn': 1.862209529418573e-07}</t>
  </si>
  <si>
    <t>{'acd': 0.040691889619133004, 'ozd': 8.491801084207482e-07, 'cch': 5.699589682001218, 'ccb': 0.034650484860801, 'ccf': 5.197112876394935, 'ccl': 0.46782632074548103, 'fwe': 0.001728890659214, 'swe': 0.018450915760162, 'tre': 0.13916748168321602, 'pco': 0.024939451870733, 'pma': 3.329050014680744e-07, 'ior': 2.128751648359261, 'fru': 101.08344120211535, 'mru': 9.250437691819662e-06, 'ldu': 175.45063906110803, 'wtu': 2.547114764338426, 'etf': 115.37430166206646, 'htc': 2.4298047798018073e-09, 'htn': 1.911909014622234e-07}</t>
  </si>
  <si>
    <t>{'acd': 0.049969856648561004, 'ozd': 1.094119498789295e-06, 'cch': 6.926429455404467, 'ccb': 0.042015734545181004, 'ccf': 6.313070858696374, 'ccl': 0.5713428621629101, 'fwe': 0.0021703964134260002, 'swe': 0.022613774911686, 'tre': 0.17077869895087203, 'pco': 0.030474965962317004, 'pma': 4.091547719077792e-07, 'ior': 3.27884323846116, 'fru': 137.1011103690942, 'mru': 1.190365683038823e-05, 'ldu': 214.66124477210246, 'wtu': 3.151717375919236, 'etf': 143.9752133539672, 'htc': 3.0326450643410114e-09, 'htn': 2.35345339617573e-07}</t>
  </si>
  <si>
    <t>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</t>
  </si>
  <si>
    <t>{'acd': 0.39800241962077504, 'ozd': 3.011509884610598e-06, 'cch': 13.487065790386728, 'ccb': 0.004327084639458001, 'ccf': 13.462973657875162, 'ccl': 0.019765047872105, 'fwe': 0.0007613806690150001, 'swe': 0.095891733126374, 'tre': 1.048013595068351, 'pco': 0.274068809311179, 'pma': 3.011571753922956e-06, 'ior': 1.230871352149358, 'fru': 196.11594892759342, 'mru': 2.4677745842303833e-05, 'ldu': 33.48849817372087, 'wtu': 0.7133377413052551, 'etf': 112.8131394204451, 'htc': 8.209683884127546e-09, 'htn': 1.038092460224582e-07}</t>
  </si>
  <si>
    <t>{'acd': 0.005347825617421, 'ozd': 1.289198350360327e-07, 'cch': 0.45017982910846704, 'ccb': 0.0045324777607270005, 'ccf': 1.055581545293344, 'ccl': -0.609934193945604, 'fwe': 0.001222418161292, 'swe': 0.069696680795578, 'tre': 0.009289909071461001, 'pco': 0.002535199540165, 'pma': 7.96143325042423e-08, 'ior': 0.23791922223605602, 'fru': 13.591038084659942, 'mru': 2.295379969379739e-06, 'ldu': 691.4170872223508, 'wtu': 0.17636754779313302, 'etf': 11.459610084277525, 'htc': 1.172747133671692e-10, 'htn': -1.1125535717284641e-08}</t>
  </si>
  <si>
    <t>{'acd': 0.009344940686444, 'ozd': 2.506658654558141e-07, 'cch': 1.755163986938988, 'ccb': 0.09041593477016201, 'ccf': 1.663688484978216, 'ccl': 0.0010595671906090001, 'fwe': 0.0008556245820450001, 'swe': 0.004289006230947, 'tre': 0.028850526655678003, 'pco': 0.004616565716331, 'pma': 1.0841097251194789e-07, 'ior': 0.526790084089186, 'fru': 36.24540277353374, 'mru': 3.334031319792359e-05, 'ldu': 3.4955677021059812, 'wtu': 0.522499053644506, 'etf': 64.48978197883946, 'htc': 2.1924310344902e-09, 'htn': 3.6455682644636645e-08}</t>
  </si>
  <si>
    <t>{'acd': 0.035838543922645, 'ozd': 2.7427938172339533e-07, 'cch': 2.155010026043437, 'ccb': 0.057129622251222006, 'ccf': 1.815527631385408, 'ccl': 0.282352772406807, 'fwe': 0.0005794532826, 'swe': 0.009298705345544, 'tre': 0.145666824397503, 'pco': 0.0071229007656740005, 'pma': 2.694719330933178e-07, 'ior': 0.9320436965466741, 'fru': 37.05033336623077, 'mru': 4.331337027918069e-06, 'ldu': 108.9497864631741, 'wtu': 1.353253186945934, 'etf': 64.74886100651764, 'htc': 1.9898986995159293e-09, 'htn': 8.695653297558667e-08}</t>
  </si>
  <si>
    <t>{'acd': 0.051722240598001006, 'ozd': 3.3037814970928615e-07, 'cch': 2.8903253293658597, 'ccb': 0.98620940396088, 'ccf': 1.795802164597215, 'ccl': 0.108313760807764, 'fwe': 0.000600001710707, 'swe': 0.012706142477908001, 'tre': 0.21868238111544203, 'pco': 0.007464091153519, 'pma': 3.867913499915138e-07, 'ior': 1.9237797000099932, 'fru': 55.48191929467069, 'mru': 4.73155331697235e-06, 'ldu': 161.50043838970788, 'wtu': 1.133798603227725, 'etf': 73.62769522723076, 'htc': 1.7364037543720322e-09, 'htn': 6.350019985564034e-08}</t>
  </si>
  <si>
    <t>{'acd': 0.005284407586884, 'ozd': 1.763442877995406e-07, 'cch': 0.8948781918656511, 'ccb': 0.08861554682011501, 'ccf': 0.8059981767873741, 'ccl': 0.000264468258161, 'fwe': 0.00025305487943, 'swe': 0.002562545662955, 'tre': 0.017343188072857, 'pco': 0.003002429860639, 'pma': 6.256823750945024e-08, 'ior': 0.933858185845946, 'fru': 26.913465846108405, 'mru': 2.263173741031761e-06, 'ldu': 25.99868582869601, 'wtu': 0.513951358568436, 'etf': 24.154491415715544, 'htc': 1.5729807327942651e-09, 'htn': 2.1887104642549803e-08}</t>
  </si>
  <si>
    <t>{'acd': 0.006196288713249, 'ozd': 2.1179992821947786e-07, 'cch': 1.16468138745342, 'ccb': 0.09573834825737601, 'ccf': 1.068170268132512, 'ccl': 0.000772771063531, 'fwe': 0.00042115447811600005, 'swe': 0.0030017361699680003, 'tre': 0.016179727123133, 'pco': 0.00391584597984, 'pma': 7.335558995833092e-08, 'ior': 1.5176868500234941, 'fru': 41.523648046379954, 'mru': 2.9950772720979094e-06, 'ldu': 10.866547390644557, 'wtu': 0.972028488535257, 'etf': 46.63405553196701, 'htc': 1.7160938591679422e-09, 'htn': 2.7249681078308653e-08}</t>
  </si>
  <si>
    <t>{'acd': 0.003789718203255, 'ozd': 7.911629802874765e-08, 'cch': 0.661228340654595, 'ccb': 0.012535829728103002, 'ccf': 0.6480629046996981, 'ccl': 0.000629606226792, 'fwe': 0.00022866065315700003, 'swe': 0.002612249168629, 'tre': 0.010019927452028001, 'pco': 0.0020729429585710003, 'pma': 3.6290768295739214e-08, 'ior': 0.242571802472398, 'fru': 11.86749809364161, 'mru': 2.1711722251097966e-06, 'ldu': 9.757338440782144, 'wtu': 0.607041674349582, 'etf': 30.59330668845438, 'htc': 2.623266032438304e-10, 'htn': 1.526227318528302e-08}</t>
  </si>
  <si>
    <t>{'acd': 0.0060038464891540005, 'ozd': 1.72471117529889e-07, 'cch': 1.287019871836094, 'ccb': 0.015211338942661001, 'ccf': 1.27094575798071, 'ccl': 0.000862774912722, 'fwe': 0.00033419329201700003, 'swe': 0.003446428139091, 'tre': 0.015798586499211002, 'pco': 0.0037201457096980002, 'pma': 5.721444378210342e-08, 'ior': 0.76844507875926, 'fru': 30.937092965027475, 'mru': 3.509115652967988e-06, 'ldu': 12.083220052924576, 'wtu': 0.8901175985493721, 'etf': 39.945332172995634, 'htc': 4.4353646349663834e-10, 'htn': 2.108800621161156e-08}</t>
  </si>
  <si>
    <t>{'acd': 0.013050969491500001, 'ozd': 1.264058252993044e-07, 'cch': 0.9806458124427021, 'ccb': 0.008002808217802, 'ccf': 0.952379242443487, 'ccl': 0.020263761781412003, 'fwe': 0.00020961138770200002, 'swe': 0.005876794792881001, 'tre': 0.050943614308164006, 'pco': 0.004070585128033001, 'pma': 1.024138977102641e-07, 'ior': 0.30416628568341303, 'fru': 16.997325766079726, 'mru': 4.368636308967101e-06, 'ldu': 81.98533955672995, 'wtu': 1.16143444212855, 'etf': 85.83282790567429, 'htc': 4.547414879434929e-10, 'htn': 3.047813156442054e-08}</t>
  </si>
  <si>
    <t>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</t>
  </si>
  <si>
    <t>{'acd': 0.021891641827852002, 'ozd': 9.234436409724178e-07, 'cch': 5.101552453426813, 'ccb': 0.028516110436568, 'ccf': 5.069823266002571, 'ccl': 0.0032130769876750004, 'fwe': 0.001640678410197, 'swe': 0.009255949033977001, 'tre': 0.06590226732165401, 'pco': 0.010512174832834, 'pma': 2.3547130050111378e-07, 'ior': 2.0712061245399, 'fru': 103.62683093763341, 'mru': 8.950999360660351e-06, 'ldu': 98.17879782121395, 'wtu': 1.550447833606067, 'etf': 96.21615789552249, 'htc': 1.496753882438227e-09, 'htn': 3.966647666217899e-08}</t>
  </si>
  <si>
    <t>{'acd': 0.00899695662669, 'ozd': 1.825591938492071e-07, 'cch': 1.2691172146932361, 'ccb': 0.089312770268947, 'ccf': 1.179337412385293, 'ccl': 0.00046703203899500003, 'fwe': 0.000452729658466, 'swe': 0.0033294825829880003, 'tre': 0.034715523224855, 'pco': 0.007844857242857, 'pma': 5.6156142300077246e-08, 'ior': 0.31286383231588805, 'fru': 21.93434280824517, 'mru': 3.227766062940236e-06, 'ldu': 357.4321371417298, 'wtu': 0.44092601890033906, 'etf': 37.11048781755019, 'htc': 2.1525959678759282e-10, 'htn': 4.5706390222079893e-08}</t>
  </si>
  <si>
    <t>{'acd': 0.256212821239658, 'ozd': 9.859975999440604e-07, 'cch': 11.72796290718358, 'ccb': 5.309048610900735, 'ccf': 5.833547796262108, 'ccl': 0.5853665000207351, 'fwe': 0.001987515214986, 'swe': 0.05853871201182301, 'tre': 1.113374643100773, 'pco': 0.025861093255762004, 'pma': 1.786798556134637e-06, 'ior': 5.699916773152229, 'fru': 161.15252339145212, 'mru': 1.4704461793145852e-05, 'ldu': 728.495492903794, 'wtu': 2.896963783936096, 'etf': 268.1654538665963, 'htc': 2.3790109485796605e-09, 'htn': 2.43965248558416e-07}</t>
  </si>
  <si>
    <t>{'acd': 0.18900397753029202, 'ozd': 7.406067691003352e-07, 'cch': 8.661699177216622, 'ccb': 3.914119857194109, 'ccf': 4.316016602286724, 'ccl': 0.431562717735788, 'fwe': 0.001475852346258, 'swe': 0.043182267298975, 'tre': 0.821043186935795, 'pco': 0.019112255841061, 'pma': 1.318564724949783e-06, 'ior': 4.361685547698567, 'fru': 122.1666836954929, 'mru': 1.09829121738361e-05, 'ldu': 537.1452781536889, 'wtu': 2.175838239412334, 'etf': 198.55497200804456, 'htc': 1.7759394244025212e-09, 'htn': 1.802915426897661e-07}</t>
  </si>
  <si>
    <t>{'acd': 0.389862963925371, 'ozd': 5.331843158776315e-07, 'cch': 25.924728204094336, 'ccb': 17.577059365503857, 'ccf': 7.959946647194949, 'ccl': 0.38772219139553404, 'fwe': 0.001314935415825, 'swe': 0.08186422918762601, 'tre': 1.7293428586123132, 'pco': 0.036136889858981, 'pma': 2.628456719462856e-06, 'ior': 0.7984211847768851, 'fru': 51.293031548194186, 'mru': 9.830876798088933e-06, 'ldu': 2283.45880767268, 'wtu': 1.064969237179341, 'etf': 198.14128812000732, 'htc': -1.9801326000909802e-09, 'htn': -2.190850089229191e-08}</t>
  </si>
  <si>
    <t>{'acd': 0.53483597678306, 'ozd': 7.841009858006201e-07, 'cch': 35.59699294962919, 'ccb': 24.09324124539509, 'ccf': 10.97224665240906, 'ccl': 0.531505051825031, 'fwe': 0.0018427390843710001, 'swe': 0.11231230864055701, 'tre': 2.371305250739292, 'pco': 0.049714804742582004, 'pma': 3.6078394967699166e-06, 'ior': 1.7100925465353871, 'fru': 83.29128134203842, 'mru': 1.4030369934037741e-05, 'ldu': 3130.2600332523116, 'wtu': 1.6136609466927, 'etf': 274.86282485080494, 'htc': -2.629764018091927e-09, 'htn': -2.8406670120401414e-08}</t>
  </si>
  <si>
    <t>{'acd': 0.045764741297474, 'ozd': 3.058459618569267e-07, 'cch': 2.6610778291112522, 'ccb': 0.9055594252675161, 'ccf': 1.655718158487236, 'ccl': 0.099800245356499, 'fwe': 0.00040738427098000005, 'swe': 0.010466214921027001, 'tre': 0.194469939952885, 'pco': 0.0060689396061990005, 'pma': 3.325225218669686e-07, 'ior': 1.9229814432299501, 'fru': 54.945464588595655, 'mru': 3.870856866239142e-06, 'ldu': 125.77411208055213, 'wtu': 0.9017417684809541, 'etf': 53.2970582956909, 'htc': 6.321186905654202e-10, 'htn': 4.6629270095725344e-08}</t>
  </si>
  <si>
    <t>{'acd': 0.033060986719614, 'ozd': 1.8427330707076441e-07, 'cch': 1.896327465265526, 'ccb': 0.6604833742271541, 'ccf': 1.163072191831389, 'ccl': 0.072771899206983, 'fwe': 0.000267772143381, 'swe': 0.007562399570247001, 'tre': 0.141232402333414, 'pco': 0.004295043830037, 'pma': 2.3894883630011316e-07, 'ior': 0.9537343043275671, 'fru': 30.613337611382075, 'mru': 2.419002847990101e-06, 'ldu': 91.53575152202347, 'wtu': 0.5455885172225761, 'etf': 36.49795714495604, 'htc': 3.995743125567372e-10, 'htn': 3.283397809244109e-08}</t>
  </si>
  <si>
    <t>{'acd': 0.18170012578740302, 'ozd': 6.432799061237605e-07, 'cch': 18.29713800597492, 'ccb': 10.439618910826217, 'ccf': 7.288687057603269, 'ccl': 0.56883203754543, 'fwe': 0.0017158401279820002, 'swe': 0.12129546765085102, 'tre': 0.7768109441994661, 'pco': 0.032342476534822, 'pma': 1.231660754540589e-06, 'ior': 1.193309110645461, 'fru': 81.76137420568779, 'mru': 1.04666539570388e-05, 'ldu': 1189.761254366621, 'wtu': 5.502879818690127, 'etf': 241.72105955264053, 'htc': 4.026426874287802e-09, 'htn': 3.2189656881469083e-07}</t>
  </si>
  <si>
    <t>{'acd': 0.24950556121864903, 'ozd': 9.350098646270927e-07, 'cch': 25.14179594879869, 'ccb': 14.309896296717834, 'ccf': 10.052145930478819, 'ccl': 0.779753721602035, 'fwe': 0.002392262280464, 'swe': 0.16636101280683102, 'tre': 1.065662373226043, 'pco': 0.044513772991239, 'pma': 1.693240442034654e-06, 'ior': 2.251368487031404, 'fru': 125.05447476208371, 'mru': 1.4901834613287043e-05, 'ldu': 1631.1203204291965, 'wtu': 7.696739375998609, 'etf': 334.59795531070813, 'htc': 5.6034736061997156e-09, 'htn': 4.4284960352641664e-07}</t>
  </si>
  <si>
    <t>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</t>
  </si>
  <si>
    <t>{'acd': 0.16241317780313, 'ozd': 7.062655630578926e-07, 'cch': 8.089183814100636, 'ccb': 3.3050468597034213, 'ccf': 4.421459409642698, 'ccl': 0.362677544754517, 'fwe': 0.00141670595988, 'swe': 0.037026593955934, 'tre': 0.6977555085732201, 'pco': 0.018619750825969002, 'pma': 1.1607119718756979e-06, 'ior': 4.112859430281492, 'fru': 123.96129116318268, 'mru': 1.075099767638358e-05, 'ldu': 500.10818776738824, 'wtu': 2.67824334147845, 'etf': 194.14991083179493, 'htc': 1.78534887845849e-09, 'htn': 1.601521580402112e-07}</t>
  </si>
  <si>
    <t>{'acd': 0.186593408122251, 'ozd': 6.804780144028503e-07, 'cch': 8.511074536500374, 'ccb': 3.87304942603782, 'ccf': 4.211008293219087, 'ccl': 0.427016817243466, 'fwe': 0.001420556858894, 'swe': 0.042633695460314, 'tre': 0.8116194362817231, 'pco': 0.018734411846163, 'pma': 1.299916087654139e-06, 'ior': 3.709197917222823, 'fru': 108.0967098166571, 'mru': 1.0322660592941951e-05, 'ldu': 531.2512055874377, 'wtu': 2.001202972574513, 'etf': 193.25522032710788, 'htc': 1.6740197642225022e-09, 'htn': 1.768004643212437e-07}</t>
  </si>
  <si>
    <t>{'acd': 0.009726503548034001, 'ozd': 2.380997882976107e-07, 'cch': 1.142913713429118, 'ccb': 0.004787566314422001, 'ccf': 1.137520965415024, 'ccl': 0.0006051816996710001, 'fwe': 0.000277001835162, 'swe': 0.0072500066094590004, 'tre': 0.027381730618472003, 'pco': 0.005559605386496001, 'pma': 1.0464463579769769e-07, 'ior': 0.49753889142845703, 'fru': 23.05038104344697, 'mru': 5.077293655853375e-06, 'ldu': 112.74945255825065, 'wtu': 0.305520435671293, 'etf': 116.79513766486235, 'htc': 4.844730892261559e-10, 'htn': 4.952885807734402e-08}</t>
  </si>
  <si>
    <t>{'acd': 0.0065595959773810004, 'ozd': 1.2638159565350451e-07, 'cch': 0.8749281109690461, 'ccb': 0.007329783998054001, 'ccf': 0.8649133553334221, 'ccl': 0.0026849716375700002, 'fwe': 0.00017780605357800003, 'swe': 0.004037893749094, 'tre': 0.023320594072117003, 'pco': 0.0037077224764720004, 'pma': 5.568671502427391e-08, 'ior': 0.31765729616965405, 'fru': 16.848951908392383, 'mru': 3.161043028649426e-06, 'ldu': 61.828044527370025, 'wtu': 1.6872732148595362, 'etf': 81.41859996474473, 'htc': 4.536859622774668e-10, 'htn': 3.313522914356766e-08}</t>
  </si>
  <si>
    <t>{'acd': 0.0017892315259910002, 'ozd': 8.64903336733306e-08, 'cch': 0.40239117634304605, 'ccb': 0.08854340621055701, 'ccf': 0.31367343027105704, 'ccl': 0.00017433986143, 'fwe': 0.00010335070320800001, 'swe': 0.0024024486254010003, 'tre': 0.005122828226468, 'pco': 0.0010945172872110001, 'pma': 2.247054942816129e-08, 'ior': 0.395576194726431, 'fru': 11.636092776438122, 'mru': 1.658904776967176e-06, 'ldu': 20.472076902935807, 'wtu': 0.157639941767932, 'etf': 20.459833155188456, 'htc': 1.458453141389136e-10, 'htn': 8.641949633769208e-09}</t>
  </si>
  <si>
    <t>{'acd': 0.106601879698532, 'ozd': 5.171261275853004e-07, 'cch': 5.6535056173879195, 'ccb': 0.26693334700459004, 'ccf': 4.463424791888367, 'ccl': 0.923147478494961, 'fwe': 0.0013786377029250002, 'swe': 0.025092367870381, 'tre': 0.44126432361059403, 'pco': 0.017289386175094002, 'pma': 7.513407964513436e-07, 'ior': 0.859028878902188, 'fru': 64.25518441625651, 'mru': 9.48071888390271e-06, 'ldu': 318.6548333842786, 'wtu': 3.462985107370677, 'etf': 163.454494670236, 'htc': 2.601706475606027e-09, 'htn': 2.342882985962162e-07}</t>
  </si>
  <si>
    <t>{'acd': 0.14157480993998, 'ozd': 7.378688234088287e-07, 'cch': 7.546272959878114, 'ccb': 0.35361476392513, 'ccf': 5.970479800558162, 'ccl': 1.22217839539482, 'fwe': 0.001865483869733, 'swe': 0.033319405652679004, 'tre': 0.585058145629006, 'pco': 0.023070587609274003, 'pma': 9.996709619105978e-07, 'ior': 1.7529329020992002, 'fru': 98.04902953442812, 'mru': 1.3106349226269422e-05, 'ldu': 422.16288914118394, 'wtu': 4.738441089761776, 'etf': 219.6615102362889, 'htc': 3.5287399622788633e-09, 'htn': 3.1179070726450127e-07}</t>
  </si>
  <si>
    <t>{'acd': 0.020477920627683003, 'ozd': 7.057312680217756e-07, 'cch': 2.337762440477038, 'ccb': 0.38831129590015, 'ccf': 1.61763198251643, 'ccl': 0.33181916206045703, 'fwe': 0.00044872253923100005, 'swe': 0.009486144537879, 'tre': 0.078397692168096, 'pco': 0.0057225456166940004, 'pma': 2.016499001895465e-07, 'ior': 0.73409386049042, 'fru': 32.018235960793206, 'mru': 9.444853967112829e-06, 'ldu': 81.48367265143975, 'wtu': 2.720352202311995, 'etf': 207.09030937910876, 'htc': 2.047490308655216e-09, 'htn': 5.028792141340676e-08}</t>
  </si>
  <si>
    <t>{'acd': 0.010725241359239001, 'ozd': 2.7451689439615584e-07, 'cch': 1.335332527329249, 'ccb': 0.002627480269217, 'ccf': 1.332143183340994, 'ccl': 0.0005618637190370001, 'fwe': 0.00042589610740300006, 'swe': 0.005585556049686, 'tre': 0.039020661700802005, 'pco': 0.0064431882632990005, 'pma': 7.763686274633808e-08, 'ior': 1.217053374557871, 'fru': 37.88712453101181, 'mru': 6.57453340235934e-06, 'ldu': 221.90202211327303, 'wtu': 0.553768147998949, 'etf': 149.61831691480575, 'htc': 1.3292944617520991e-09, 'htn': 2.747497451000802e-08}</t>
  </si>
  <si>
    <t>{'acd': 0.019752176061211, 'ozd': 3.7229908807564485e-07, 'cch': 2.245140428116916, 'ccb': 0.044763142029588004, 'ccf': 2.1994184254843, 'ccl': 0.0009588606030260001, 'fwe': 0.000572317137309, 'swe': 0.009161888190334, 'tre': 0.06501677913065, 'pco': 0.010521942509691, 'pma': 1.554387591140278e-07, 'ior': 0.5252084354570791, 'fru': 34.252324151214076, 'mru': 1.130753276907102e-05, 'ldu': 359.0008780085363, 'wtu': 0.575956480602905, 'etf': 233.41236460482278, 'htc': 6.821696663119731e-10, 'htn': 3.8261718020650853e-08}</t>
  </si>
  <si>
    <t>{'acd': 0.014336183195954002, 'ozd': 2.78050438413593e-07, 'cch': 1.631963258714302, 'ccb': 0.039880249663579004, 'ccf': 1.591412037882739, 'ccl': 0.000670971167984, 'fwe': 0.00046015687159100003, 'swe': 0.008373249823843, 'tre': 0.055863838312662006, 'pco': 0.008099788096545001, 'pma': 7.94170873590423e-08, 'ior': 0.461053884536375, 'fru': 25.332352193041828, 'mru': 9.348843861790952e-06, 'ldu': 352.24266262428154, 'wtu': 0.43520493471276206, 'etf': 223.0572377123712, 'htc': 4.361031347574807e-10, 'htn': 3.015753516798039e-08}</t>
  </si>
  <si>
    <t>{'acd': 0.015353192020591001, 'ozd': 2.8580660427209176e-07, 'cch': 1.936986678323042, 'ccb': 0.040461898903138005, 'ccf': 1.8957348094275281, 'ccl': 0.0007899699923740001, 'fwe': 0.0005087370651880001, 'swe': 0.008556082932367001, 'tre': 0.057891137410541006, 'pco': 0.008878298225746001, 'pma': 8.920078385322723e-08, 'ior': 0.485620255016926, 'fru': 30.91181385287861, 'mru': 9.493287767872028e-06, 'ldu': 353.49114428613785, 'wtu': 0.6470946811153451, 'etf': 224.02748768009906, 'htc': 4.823579349899741e-10, 'htn': 3.131426114712045e-08}</t>
  </si>
  <si>
    <t>{'acd': 0.025727622828994, 'ozd': 1.884713149761465e-07, 'cch': 3.508576909309078, 'ccb': 1.475667793070948, 'ccf': 1.6779065833674451, 'ccl': 0.355002532870685, 'fwe': 0.000456948881213, 'swe': 0.009800832814147, 'tre': 0.10407444764729201, 'pco': 0.006694227920540001, 'pma': 2.0472483954073048e-07, 'ior': 0.6170933442927651, 'fru': 27.901464936359304, 'mru': 4.866155571152908e-06, 'ldu': 114.66770297118849, 'wtu': 2.523112627532493, 'etf': 38.10686997980075, 'htc': 8.579308691415777e-10, 'htn': 3.125555925489615e-08}</t>
  </si>
  <si>
    <t>{'acd': 0.250084570998841, 'ozd': 5.793957456670887e-07, 'cch': 21.3028245971429, 'ccb': 15.04660154002872, 'ccf': 5.903748295207744, 'ccl': 0.35247476190644, 'fwe': 0.0011754469060980001, 'swe': 0.056907911197117, 'tre': 1.101623398234616, 'pco': 0.028370030918303, 'pma': 1.692610323146078e-06, 'ior': 2.189929083803052, 'fru': 75.34603825008537, 'mru': 1.029863210794635e-05, 'ldu': 1205.8607567844313, 'wtu': 4.155406627713915, 'etf': 167.5149827712532, 'htc': 3.8438156084471683e-10, 'htn': 7.045150483114849e-08}</t>
  </si>
  <si>
    <t>{'acd': 0.044856409151042005, 'ozd': 3.1514650378927216e-07, 'cch': 4.720291736683459, 'ccb': 1.623499219647321, 'ccf': 2.391538467540684, 'ccl': 0.705254049495453, 'fwe': 0.00078745920105, 'swe': 0.017340924245663, 'tre': 0.18357868113202103, 'pco': 0.009628031467760001, 'pma': 3.510561214965109e-07, 'ior': 0.908022638747018, 'fru': 39.43838493019101, 'mru': 8.751220668563286e-06, 'ldu': 179.980233231385, 'wtu': 3.515538660879382, 'etf': 80.86575462945461, 'htc': 1.864637812676552e-09, 'htn': 5.987917029308635e-08}</t>
  </si>
  <si>
    <t>{'acd': 0.10796843049173001, 'ozd': 2.960839310029311e-07, 'cch': 3.75293761065001, 'ccb': 0.353015243939722, 'ccf': 3.398382465587406, 'ccl': 0.0015399011228830002, 'fwe': 0.0031473618339090004, 'swe': 0.05917883802774, 'tre': 0.46362660475995104, 'pco': 0.015421824770426001, 'pma': 7.720812731890552e-07, 'ior': 0.64757534668695, 'fru': 43.54719447626647, 'mru': 1.056514025962104e-05, 'ldu': 575.4402668420352, 'wtu': 12.718223276432402, 'etf': 84.56994047282691, 'htc': 4.6479829363189806e-10, 'htn': 3.658400805334543e-07}</t>
  </si>
  <si>
    <t>{'acd': 0.027729428045757003, 'ozd': 1.7899304423430278e-07, 'cch': 2.4324936831890103, 'ccb': 0.789466329228614, 'ccf': 1.509273975572748, 'ccl': 0.133753378387647, 'fwe': 0.000538380047282, 'swe': 0.010253931881981001, 'tre': 0.112001603207591, 'pco': 0.006204165314912, 'pma': 2.141479137619227e-07, 'ior': 0.356554806686932, 'fru': 23.146737847629172, 'mru': 5.562290553753332e-06, 'ldu': 118.18717821088588, 'wtu': 2.444713498867516, 'etf': 119.27760805683644, 'htc': 2.334483710481631e-09, 'htn': 6.687594486584047e-08}</t>
  </si>
  <si>
    <t>{'acd': 0.179047307089188, 'ozd': 1.40548571649482e-06, 'cch': 12.905774478382313, 'ccb': 0.20846617635248102, 'ccf': 11.736208166899022, 'ccl': 0.961100135130806, 'fwe': 0.004518650961885, 'swe': 0.080042126561014, 'tre': 0.6948168574096331, 'pco': 0.047994893389895, 'pma': 1.477848299404111e-06, 'ior': 1.9834657880421571, 'fru': 161.2449323157304, 'mru': 4.820755570388533e-05, 'ldu': 679.0842651666517, 'wtu': 27.085543510581218, 'etf': 1241.3729570779037, 'htc': 2.61627732681743e-08, 'htn': 5.956011535323926e-07}</t>
  </si>
  <si>
    <t>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</t>
  </si>
  <si>
    <t>{'acd': 0.015368577917013002, 'ozd': 7.900316382586432e-08, 'cch': 1.5924830806636732, 'ccb': 0.873826997677105, 'ccf': 0.654804435986866, 'ccl': 0.063851646999701, 'fwe': 0.000197222956554, 'swe': 0.0043520119068090005, 'tre': 0.06391226264389001, 'pco': 0.002759417580977, 'pma': 1.1230148048490459e-07, 'ior': 0.21627483994502503, 'fru': 11.447615505892418, 'mru': 1.936738032044993e-06, 'ldu': 72.30156906915781, 'wtu': 0.30143774952031904, 'etf': 22.42528786375641, 'htc': 2.659737195609317e-10, 'htn': 2.1792850298154083e-08}</t>
  </si>
  <si>
    <t>{'acd': 0.023755286270892, 'ozd': 9.102592324718971e-07, 'cch': 4.909036002690403, 'ccb': 0.029100530211268003, 'ccf': 4.87687031952828, 'ccl': 0.0030651529508540004, 'fwe': 0.0015415733294090002, 'swe': 0.008940296119565, 'tre': 0.066110203861487, 'pco': 0.010995393974376001, 'pma': 2.725710372592293e-07, 'ior': 1.8412136502331142, 'fru': 95.54951669221238, 'mru': 9.691168532296689e-06, 'ldu': 94.15211853754101, 'wtu': 1.32478441450842, 'etf': 95.32975960138387, 'htc': 1.5252959528256002e-09, 'htn': 4.19229943431702e-08}</t>
  </si>
  <si>
    <t>{'acd': 0.264833896798211, 'ozd': 5.404298085173991e-07, 'cch': 22.4119867356644, 'ccb': 16.162241825374245, 'ccf': 5.970961886341204, 'ccl': 0.27878302394894905, 'fwe': 0.0011215395560870002, 'swe': 0.058721978295933, 'tre': 1.170183840351773, 'pco': 0.029006978307701003, 'pma': 1.782552225431847e-06, 'ior': 1.728904573017755, 'fru': 65.18881409298345, 'mru': 1.0444942792331792e-05, 'ldu': 1283.375857503404, 'wtu': 3.863265222877435, 'etf': 168.86407479921183, 'htc': 2.3229786921136483e-10, 'htn': 6.837911598394336e-08}</t>
  </si>
  <si>
    <t>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</t>
  </si>
  <si>
    <t>{'acd': 0.24747317301656901, 'ozd': 9.541254213144926e-07, 'cch': 11.329321830824732, 'ccb': 5.127643008835355, 'ccf': 5.636312904017234, 'ccl': 0.5653659179721411, 'fwe': 0.0019209792782230002, 'swe': 0.05654183814429101, 'tre': 1.075360072081614, 'pco': 0.02498361226291, 'pma': 1.7259131827515931e-06, 'ior': 5.526185638093482, 'fru': 156.08949775210056, 'mru': 1.4220969783104952e-05, 'ldu': 703.6127882978546, 'wtu': 2.803231587954036, 'etf': 259.1137801873293, 'htc': 2.3006033352445334e-09, 'htn': 2.3568428151877843e-07}</t>
  </si>
  <si>
    <t>{'acd': 0.031122555124899004, 'ozd': 3.6419476034901335e-07, 'cch': 3.226395197122826, 'ccb': 0.008949251785928, 'ccf': 2.477689082401309, 'ccl': 0.7397568629355881, 'fwe': 0.000825086893917, 'swe': 0.022927418984286, 'tre': 0.109579868798825, 'pco': 0.012637037642216001, 'pma': 2.286627740630969e-07, 'ior': 0.8347238028195451, 'fru': 44.299575787718084, 'mru': 1.073024312510599e-05, 'ldu': 214.1968895092549, 'wtu': 3.797411297664266, 'etf': 114.85920959112084, 'htc': 3.425252947737651e-09, 'htn': 9.61413776087794e-08}</t>
  </si>
  <si>
    <t>{'acd': 0.018674792061915, 'ozd': 2.617908566066327e-07, 'cch': 2.2481894447079642, 'ccb': 0.002873832418947, 'ccf': 1.6009986365700621, 'ccl': 0.6443169757189541, 'fwe': 0.00049088202443, 'swe': 0.019550746064202002, 'tre': 0.07172271689099001, 'pco': 0.007386484052187001, 'pma': 1.3494560010780241e-07, 'ior': 0.7804118867235421, 'fru': 32.84434746659246, 'mru': 7.460863375377128e-06, 'ldu': 191.36010219939206, 'wtu': 0.8384980651447651, 'etf': 81.81495902218882, 'htc': 1.712800569043843e-09, 'htn': 7.838544688834179e-08}</t>
  </si>
  <si>
    <t>{'acd': 0.08451177864227101, 'ozd': 7.510111142835398e-07, 'cch': 17.568303245554528, 'ccb': 2.391491308984791, 'ccf': 4.6882006643911005, 'ccl': 10.488611272178636, 'fwe': 0.0022671972380840003, 'swe': 0.053318428630650005, 'tre': 0.330357719996253, 'pco': 0.029963746752918, 'pma': 6.340011339547275e-07, 'ior': 0.8101093031509901, 'fru': 57.897230834327296, 'mru': 1.6893362932034082e-05, 'ldu': 641.5605567933603, 'wtu': 19.29608686324538, 'etf': 393.3163728258771, 'htc': 9.333318960387109e-09, 'htn': 2.580236966267947e-07}</t>
  </si>
  <si>
    <t>{'acd': 0.09533845674581601, 'ozd': 7.621163291458462e-07, 'cch': 17.85022484423193, 'ccb': 3.546571042679294, 'ccf': 5.285388253594569, 'ccl': 9.018265547958064, 'fwe': 0.002413139295232, 'swe': 0.052038659919305, 'tre': 0.37589708277198003, 'pco': 0.030396711543578002, 'pma': 7.175900699166027e-07, 'ior': 0.8718489280171031, 'fru': 63.54561006169024, 'mru': 1.795979294142811e-05, 'ldu': 625.6212715853183, 'wtu': 18.54039613757388, 'etf': 351.31498171054204, 'htc': 8.466446039878137e-09, 'htn': 2.382273009550662e-07}</t>
  </si>
  <si>
    <t>{'acd': 0.058537364885398006, 'ozd': 7.233330817062176e-07, 'cch': 19.036026849393785, 'ccb': 0.8139733708180891, 'ccf': 2.990752314649346, 'ccl': 15.231301163926348, 'fwe': 0.0013721272160190001, 'swe': 0.07672001458312101, 'tre': 0.232187878471548, 'pco': 0.030474799830881003, 'pma': 4.6401382048211254e-07, 'ior': 0.7021056224037611, 'fru': 37.37334553924672, 'mru': 1.4694351374792913e-05, 'ldu': 874.4988569123063, 'wtu': 20.293720414391274, 'etf': 510.9282049318209, 'htc': 1.218995341040741e-08, 'htn': 3.595326094995238e-07}</t>
  </si>
  <si>
    <t>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</t>
  </si>
  <si>
    <t>{'acd': 0.111351364416141, 'ozd': 5.55231114697113e-07, 'cch': 5.457593789394393, 'ccb': 2.271754405741323, 'ccf': 2.935139264053725, 'ccl': 0.250700119599344, 'fwe': 0.0009458760814450001, 'swe': 0.025434033516958002, 'tre': 0.48121180371099603, 'pco': 0.011924720626538, 'pma': 7.906813818405135e-07, 'ior': 3.672938453482238, 'fru': 94.91693276176227, 'mru': 1.1191618579783772e-05, 'ldu': 323.2888794014804, 'wtu': 1.583222909392947, 'etf': 129.06552678974262, 'htc': 1.319423914633483e-09, 'htn': 1.109822240526789e-07}</t>
  </si>
  <si>
    <t>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</t>
  </si>
  <si>
    <t>{'acd': 0.038201428560143004, 'ozd': 2.437689118139846e-07, 'cch': 3.645956561562244, 'ccb': 1.160117904366704, 'ccf': 1.96062505061419, 'ccl': 0.52521360658135, 'fwe': 0.000604909133816, 'swe': 0.013836950218237, 'tre': 0.15689855510605002, 'pco': 0.007613964506731001, 'pma': 2.96177027393834e-07, 'ior': 0.811213152250643, 'fru': 34.23171283865956, 'mru': 6.200832965931151e-06, 'ldu': 149.5599448312208, 'wtu': 2.474461717902787, 'etf': 64.98721149001474, 'htc': 1.4186817668191912e-09, 'htn': 5.585130128470764e-08}</t>
  </si>
  <si>
    <t>{'acd': 0.029190799067824003, 'ozd': 1.7210406620611792e-07, 'cch': 2.552541763177094, 'ccb': 0.9495013514931051, 'ccf': 1.38129385816299, 'ccl': 0.221746553520998, 'fwe': 0.000368278006192, 'swe': 0.009143677846651, 'tre': 0.12162233134527801, 'pco': 0.0053018112417670005, 'pma': 2.1809825111240642e-07, 'ior': 0.770149500262258, 'fru': 28.80780279000888, 'mru': 3.0043190679999457e-06, 'ldu': 109.77621045223492, 'wtu': 1.531917324726992, 'etf': 39.864741318873826, 'htc': 6.476876513873634e-10, 'htn': 3.8764592230933957e-08}</t>
  </si>
  <si>
    <t>{'acd': 0.008057919397804, 'ozd': 1.278466233534736e-07, 'cch': 1.043307641280351, 'ccb': 0.24133126190477702, 'ccf': 0.8016964967197641, 'ccl': 0.000279882655809, 'fwe': 0.000136417825781, 'swe': 0.006287010729858, 'tre': 0.032971849175003, 'pco': 0.0027995622158670003, 'pma': 6.629610414037e-08, 'ior': 0.41038835255708905, 'fru': 14.544276550373443, 'mru': 2.106150588345455e-06, 'ldu': 44.866863663211596, 'wtu': 0.206424784116488, 'etf': 19.488004540187276, 'htc': 9.708513475394905e-10, 'htn': 1.0397613736029101e-07}</t>
  </si>
  <si>
    <t>{'acd': 0.011964625457116, 'ozd': 2.803168414764881e-07, 'cch': 2.038883979283627, 'ccb': 0.28283384412176205, 'ccf': 1.755516343858036, 'ccl': 0.000533791303828, 'fwe': 0.00026974224276400004, 'swe': 0.007984773420121001, 'tre': 0.045136400616347, 'pco': 0.005356064408419001, 'pma': 1.0165668851229418e-07, 'ior': 1.314433151061932, 'fru': 45.26337983057543, 'mru': 4.06845208272369e-06, 'ldu': 53.52789178775916, 'wtu': 0.545843288268403, 'etf': 29.689094320394517, 'htc': 1.356892227123131e-09, 'htn': 1.267726704696624e-07}</t>
  </si>
  <si>
    <t>{'acd': 0.008820165602735, 'ozd': 2.684474667345532e-07, 'cch': 1.385791847464142, 'ccb': 0.218632882938456, 'ccf': 1.166709508043329, 'ccl': 0.000449456482356, 'fwe': 0.00035226953950700005, 'swe': 0.0052303587159330004, 'tre': 0.030640590441143003, 'pco': 0.0044627383793050006, 'pma': 9.594273585352775e-08, 'ior': 1.9520310606897602, 'fru': 49.55809645841234, 'mru': 2.789276456278997e-06, 'ldu': 34.83785099018342, 'wtu': 0.6597573779039211, 'etf': 34.11512404744892, 'htc': 2.5621533248192963e-09, 'htn': 9.096438124381103e-08}</t>
  </si>
  <si>
    <t>{'acd': 0.004905265932059, 'ozd': 7.80833827062938e-08, 'cch': 0.493431595949174, 'ccb': 0.016041440614073, 'ccf': 0.47721891746557005, 'ccl': 0.00017123786953, 'fwe': 6.326005313326707e-05, 'swe': 0.0037469057580410002, 'tre': 0.020067220695275, 'pco': 0.001607731011998, 'pma': 4.011495173383401e-08, 'ior': 0.25354650032361203, 'fru': 8.917490148821614, 'mru': 1.284884768055854e-06, 'ldu': 27.68378147111051, 'wtu': 0.105732996090347, 'etf': 7.390425301156338, 'htc': 5.706671123299373e-10, 'htn': 6.293872157350154e-08}</t>
  </si>
  <si>
    <t>{'acd': 0.007343490466912001, 'ozd': 1.757583420145906e-07, 'cch': 1.101510807980527, 'ccb': 0.019325724662866, 'ccf': 1.081853538045668, 'ccl': 0.00033154527199200003, 'fwe': 0.000144411518447, 'swe': 0.004780203201750001, 'tre': 0.027606739877933002, 'pco': 0.003190279533055, 'pma': 6.210882784233439e-08, 'ior': 0.83599875946907, 'fru': 28.611144084674837, 'mru': 2.522053384780008e-06, 'ldu': 33.049188978690715, 'wtu': 0.318117907531276, 'etf': 13.118597648419284, 'htc': 8.10590629953342e-10, 'htn': 7.691379259924304e-08}</t>
  </si>
  <si>
    <t>{'acd': 0.006860369442911, 'ozd': 1.753536827238999e-07, 'cch': 0.984538568268531, 'ccb': 0.006739568818203001, 'ccf': 0.977423713001843, 'ccl': 0.000375286448484, 'fwe': 0.000167391037773, 'swe': 0.004174437288003, 'tre': 0.024750289119048002, 'pco': 0.002971077839587, 'pma': 5.8705141568757766e-08, 'ior': 1.064363208798024, 'fru': 31.615958104055785, 'mru': 2.503118758840825e-06, 'ldu': 29.39571891820232, 'wtu': 0.5117065146227331, 'etf': 12.959955841282842, 'htc': 7.49153407179684e-10, 'htn': 6.666580828137454e-08}</t>
  </si>
  <si>
    <t>{'acd': 0.008192060900296, 'ozd': 2.229767178061679e-07, 'cch': 1.241376068878158, 'ccb': 0.007939450656120001, 'ccf': 1.232980252709806, 'ccl': 0.00045636551223200006, 'fwe': 0.00020683786151200003, 'swe': 0.004912024249322001, 'tre': 0.029268585151107, 'pco': 0.003583179074196, 'pma': 6.995685434371964e-08, 'ior': 1.363067478646242, 'fru': 40.555588239361875, 'mru': 3.058567266533829e-06, 'ldu': 34.43795430413089, 'wtu': 0.629073901468542, 'etf': 16.175275846795767, 'htc': 9.061291713143146e-10, 'htn': 7.840255845250415e-08}</t>
  </si>
  <si>
    <t>{'acd': 0.074592053173758, 'ozd': 4.118398741429006e-07, 'cch': 4.330731511560354, 'ccb': 1.5016417547621561, 'ccf': 2.577476470931134, 'ccl': 0.251613285867065, 'fwe': 0.0007551490372660001, 'swe': 0.020254885073021003, 'tre': 0.31797623723953, 'pco': 0.010441002497823001, 'pma': 5.388615480524254e-07, 'ior': 2.214858479322988, 'fru': 68.58576955574563, 'mru': 6.444174679408672e-06, 'ldu': 239.08770767232315, 'wtu': 1.745682968903248, 'etf': 94.28999912504409, 'htc': 1.468582745551455e-09, 'htn': 1.29609021392967e-07}</t>
  </si>
  <si>
    <t>{'acd': 0.006037458617169001, 'ozd': 1.004500294901822e-07, 'cch': 0.6920605426644191, 'ccb': 0.09369776803910401, 'ccf': 0.598148863939837, 'ccl': 0.00021391068547700002, 'fwe': 9.241436466306316e-05, 'swe': 0.004632243538377, 'tre': 0.024604759265783004, 'pco': 0.002038790256725, 'pma': 4.961960090544316e-08, 'ior': 0.36402902298823503, 'fru': 12.094323985542747, 'mru': 1.62045580271117e-06, 'ldu': 33.63527900217014, 'wtu': 0.154681205085958, 'etf': 11.878001808839532, 'htc': 7.172708190395362e-10, 'htn': 7.724567238784226e-08}</t>
  </si>
  <si>
    <t>{'acd': 0.009037567798996001, 'ozd': 2.238063185120722e-07, 'cch': 1.449041923275898, 'ccb': 0.11018122284758801, 'ccf': 1.3384478088091472, 'ccl': 0.000412891619162, 'fwe': 0.00019672394981400001, 'swe': 0.005907202786402, 'tre': 0.033847671569459004, 'pco': 0.00397825124136, 'pma': 7.686375054665447e-08, 'ior': 1.138915487195023, 'fru': 37.271364697932114, 'mru': 3.179901979532885e-06, 'ldu': 40.17514934818961, 'wtu': 0.431149647152035, 'etf': 19.56640925857161, 'htc': 1.0180656438217492e-09, 'htn': 9.446445894262916e-08}</t>
  </si>
  <si>
    <t>{'acd': 0.034549733396149, 'ozd': 2.926226400048032e-07, 'cch': 2.252671480494476, 'ccb': 0.554144454669754, 'ccf': 1.638896226349539, 'ccl': 0.059630799475182, 'fwe': 0.000391481107008, 'swe': 0.011605219719384, 'tre': 0.14538344030994402, 'pco': 0.005944570971069, 'pma': 2.534195302465265e-07, 'ior': 1.701009701137722, 'fru': 50.55156977020263, 'mru': 3.966316559573914e-06, 'ldu': 114.87694296580798, 'wtu': 0.9054127913237671, 'etf': 51.87676096220838, 'htc': 1.0756369209199391e-09, 'htn': 9.808371457342611e-08}</t>
  </si>
  <si>
    <t>{'acd': 0.011627795519065, 'ozd': 1.894422588690598e-07, 'cch': 1.232911462349653, 'ccb': 0.024644606573764, 'ccf': 1.207865581128019, 'ccl': 0.000401274647869, 'fwe': 0.00018172725285600002, 'swe': 0.007989718432969, 'tre': 0.046885027762543004, 'pco': 0.004031635836217001, 'pma': 8.8721557063229e-08, 'ior': 0.841423723959383, 'fru': 28.57097660140076, 'mru': 2.6941324796762236e-06, 'ldu': 52.061496248667694, 'wtu': 0.44946966890308804, 'etf': 21.964397662854857, 'htc': 1.174598703539209e-09, 'htn': 1.1959852786558208e-07}</t>
  </si>
  <si>
    <t>{'acd': 0.004943043329095001, 'ozd': 8.238729927952374e-08, 'cch': 0.5009735418847451, 'ccb': 0.016060139873724, 'ccf': 0.48473784710974205, 'ccl': 0.00017555490127900002, 'fwe': 6.65132779518e-05, 'swe': 0.003755178871306, 'tre': 0.020142002007178, 'pco': 0.001624523236707, 'pma': 4.051310722636451e-08, 'ior': 0.300091368230326, 'fru': 9.938416451575332, 'mru': 1.3282391638852919e-06, 'ldu': 27.708770257149077, 'wtu': 0.11748586774838601, 'etf': 7.653366110222483, 'htc': 5.778443108802961e-10, 'htn': 6.307536156971723e-08}</t>
  </si>
  <si>
    <t>{'acd': 0.007427333277128001, 'ozd': 1.8566983615120648e-07, 'cch': 1.121731355251895, 'ccb': 0.019368633857329003, 'ccf': 1.102021565016082, 'ccl': 0.00034115637848300005, 'fwe': 0.000151936586421, 'swe': 0.004798943126058001, 'tre': 0.027771940858612003, 'pco': 0.0032246333773170003, 'pma': 6.303826745378297e-08, 'ior': 0.9498551231544141, 'fru': 31.02100040185048, 'mru': 2.625119802341108e-06, 'ldu': 33.10618783041525, 'wtu': 0.34662002065790304, 'etf': 13.727016961110749, 'htc': 8.264442044574928e-10, 'htn': 7.721859169910802e-08}</t>
  </si>
  <si>
    <t>{'acd': 0.0069880091134430005, 'ozd': 1.9028567930163168e-07, 'cch': 1.015389202292886, 'ccb': 0.006823162486527001, 'ccf': 1.008176292007541, 'ccl': 0.00038974779881700004, 'fwe': 0.000178720988641, 'swe': 0.0042027878155540006, 'tre': 0.025005033730022, 'pco': 0.0030233136170850004, 'pma': 6.011100628533759e-08, 'ior': 1.235349042707539, 'fru': 35.24121057987243, 'mru': 2.6580138965952027e-06, 'ldu': 29.481793349639506, 'wtu': 0.554544551379731, 'etf': 13.880978943849165, 'htc': 7.73042485677813e-10, 'htn': 6.712563147105473e-08}</t>
  </si>
  <si>
    <t>{'acd': 0.008341160375093, 'ozd': 2.404192013077576e-07, 'cch': 1.2774135587196631, 'ccb': 0.008037098761850001, 'ccf': 1.268903201737142, 'ccl': 0.00047325822067100003, 'fwe': 0.000220072694513, 'swe': 0.004945141294754, 'tre': 0.029566159467502004, 'pco': 0.0036441971492040003, 'pma': 7.159908430250357e-08, 'ior': 1.5628008211665572, 'fru': 44.79034721277535, 'mru': 3.239504616116827e-06, 'ldu': 34.53850025874831, 'wtu': 0.679114212252483, 'etf': 17.251148734086264, 'htc': 9.34034673127328e-10, 'htn': 7.893969080167745e-08}</t>
  </si>
  <si>
    <t>{'acd': 0.036844611809468006, 'ozd': 1.841319286713894e-07, 'cch': 2.9162714208817633, 'ccb': 0.9477101514564461, 'ccf': 1.653031540947509, 'ccl': 0.315529728477808, 'fwe': 0.00046896471169400006, 'swe': 0.011220070221963, 'tre': 0.154009731566251, 'pco': 0.006460355224892, 'pma': 2.758139988547351e-07, 'ior': 0.6457025363324991, 'fru': 28.344219919409035, 'mru': 3.791355936486623e-06, 'ldu': 124.56489217578445, 'wtu': 2.228018007249103, 'etf': 46.5040637345555, 'htc': 8.135975184417801e-10, 'htn': 4.3667090194265854e-08}</t>
  </si>
  <si>
    <t>{'acd': 0.00873144613402, 'ozd': 1.876180862436679e-07, 'cch': 1.3752139185529582, 'ccb': 0.11002455545980601, 'ccf': 1.2648115629495011, 'ccl': 0.00037780014365, 'fwe': 0.000169248888646, 'swe': 0.005838780737827, 'tre': 0.033244500002035, 'pco': 0.003852820617594, 'pma': 7.347023831901258e-08, 'ior': 0.7232101976905221, 'fru': 28.472646867584306, 'mru': 2.803592271958118e-06, 'ldu': 39.96703867826787, 'wtu': 0.32708450047957405, 'etf': 17.344986423361256, 'htc': 9.601820565511078e-10, 'htn': 9.335159538646135e-08}</t>
  </si>
  <si>
    <t>{'acd': 0.002677152411734, 'ozd': 7.953112904789129e-08, 'cch': 0.697818606293306, 'ccb': 0.088263620082174, 'ccf': 0.6092717461608651, 'ccl': 0.00028324005026500004, 'fwe': 0.000141464167224, 'swe': 0.002376279903268, 'tre': 0.006726216563823001, 'pco': 0.0018283480359620001, 'pma': 3.0648620123251423e-08, 'ior': 0.30140606896571404, 'fru': 14.893449320823, 'mru': 1.594870528338836e-06, 'ldu': 19.976659924018787, 'wtu': 0.35630475882865403, 'etf': 19.346102805001024, 'htc': 1.691815665869112e-10, 'htn': 8.80812166834002e-09}</t>
  </si>
  <si>
    <t>{'acd': 0.007811380333352, 'ozd': 1.9978474877943897e-07, 'cch': 0.9826503706210231, 'ccb': 0.011909432967977002, 'ccf': 0.9702887554675351, 'ccl': 0.00045218218551, 'fwe': 0.000184034672105, 'swe': 0.0016586947360230002, 'tre': 0.018888681680863002, 'pco': 0.004250636143888, 'pma': 9.477507748958948e-08, 'ior': 0.343069897474626, 'fru': 18.539035450860474, 'mru': 4.632907069713342e-06, 'ldu': 25.31176099191469, 'wtu': 0.254739328371278, 'etf': 32.35747780842468, 'htc': 4.546286015023509e-10, 'htn': 1.6639297226757833e-08}</t>
  </si>
  <si>
    <t>{'acd': 0.097758266473217, 'ozd': 4.06039165249181e-07, 'cch': 8.264147916192156, 'ccb': 3.654102855663462, 'ccf': 3.611140711802939, 'ccl': 0.9989043487257551, 'fwe': 0.0013139264372030001, 'swe': 0.029806775509296002, 'tre': 0.41385144540102803, 'pco': 0.016552142561536, 'pma': 7.240145481159704e-07, 'ior': 1.080496506487145, 'fru': 48.44934437702062, 'mru': 1.0632272068344051e-05, 'ldu': 367.3080258927491, 'wtu': 5.869381269588974, 'etf': 125.48700281703843, 'htc': 2.1030638843650034e-09, 'htn': 1.1273613162990478e-07}</t>
  </si>
  <si>
    <t>{'acd': 0.009518050697211, 'ozd': 1.499517081591561e-07, 'cch': 0.9381318893897761, 'ccb': 0.0182829567914, 'ccf': 0.955019481073008, 'ccl': -0.035170548474631004, 'fwe': 0.000191018039952, 'swe': 0.0017498604706670002, 'tre': 0.025209675942355, 'pco': 0.00394690716999, 'pma': 1.074246963372023e-07, 'ior': 0.18481235875635302, 'fru': 14.75372504745958, 'mru': 3.075602122681855e-06, 'ldu': 24.0226882735724, 'wtu': 3.919211954016278, 'etf': 22.876104212081394, 'htc': 5.188057164373535e-10, 'htn': 2.444414442436656e-08}</t>
  </si>
  <si>
    <t>{'acd': 0.004531396442739, 'ozd': 7.285826659372413e-08, 'cch': 0.5299767372813, 'ccb': 0.093074200722009, 'ccf': 0.43655443521340703, 'ccl': 0.00034810134588300005, 'fwe': 0.00011322823354600001, 'swe': 0.001114993107047, 'tre': 0.016867529806845, 'pco': 0.0016626871148200002, 'pma': 4.318565043586317e-08, 'ior': 0.203223932999295, 'fru': 8.595246607238199, 'mru': 1.81936199300574e-06, 'ldu': 22.310698315673903, 'wtu': 6.187120104804554, 'etf': 31.306786409031965, 'htc': 3.560094318142593e-10, 'htn': 1.064875130189542e-08}</t>
  </si>
  <si>
    <t>{'acd': 0.006661840784405001, 'ozd': 1.139147195554029e-07, 'cch': 0.9107084573228661, 'ccb': 0.24055636077355103, 'ccf': 0.6696623842878681, 'ccl': 0.000489712261445, 'fwe': 0.00017593524453, 'swe': 0.0017170871720570001, 'tre': 0.023965236514423, 'pco': 0.0026788606142900003, 'pma': 6.33806649307614e-08, 'ior': 0.27670605809187204, 'fru': 12.584640019726475, 'mru': 2.6157498965525877e-06, 'ldu': 30.424659029538475, 'wtu': 8.272838574916412, 'etf': 46.59306205638769, 'htc': 5.230199577896573e-10, 'htn': 1.619681848313195e-08}</t>
  </si>
  <si>
    <t>{'acd': 0.0028849102706510004, 'ozd': 9.349271740275997e-08, 'cch': 0.544694539999386, 'ccb': 0.09066501854594401, 'ccf': 0.45376047068122805, 'ccl': 0.00026905077221300004, 'fwe': 0.00010857001699100001, 'swe': 0.001963570626114, 'tre': 0.009604591208445, 'pco': 0.0018919067809360002, 'pma': 3.0597785621846255e-08, 'ior': 0.322584115241418, 'fru': 12.212477553132803, 'mru': 3.889589041108672e-06, 'ldu': 12.642841158216587, 'wtu': 0.175908562770552, 'etf': 39.378941277293755, 'htc': 4.489044274189127e-10, 'htn': 3.0770943311329425e-08}</t>
  </si>
  <si>
    <t>{'acd': 0.022564865482077003, 'ozd': 2.500083011498535e-07, 'cch': 1.6912871086743242, 'ccb': 0.228799875474216, 'ccf': 1.405398162163301, 'ccl': 0.05708907103680601, 'fwe': 0.000497063754724, 'swe': 0.007397826851379001, 'tre': 0.09457651145201201, 'pco': 0.008233670762321, 'pma': 1.5101409530442028e-07, 'ior': 0.822978631857831, 'fru': 32.3598633685375, 'mru': 3.8615817943104726e-06, 'ldu': 327.60207162271837, 'wtu': 0.791239029139684, 'etf': 52.964312993870436, 'htc': 4.3987327587611306e-10, 'htn': 5.580101685798357e-08}</t>
  </si>
  <si>
    <t>{'acd': 0.007454344555359001, 'ozd': 1.151744313868132e-07, 'cch': 0.70837770033956, 'ccb': 0.241930572480609, 'ccf': 0.6932523223394951, 'ccl': -0.226805194480543, 'fwe': 0.000184924742818, 'swe': 0.0018897221063670002, 'tre': 0.027407103857050003, 'pco': 0.0027401625081680003, 'pma': 6.905612323307581e-08, 'ior': 0.277069573814547, 'fru': 12.673929060009337, 'mru': 2.755738894030006e-06, 'ldu': 36.442289053818776, 'wtu': 8.209058422771236, 'etf': 53.81632567424907, 'htc': 5.302100184069591e-10, 'htn': 1.83188040357465e-08}</t>
  </si>
  <si>
    <t>{'acd': 0.008530661615765, 'ozd': 1.821059020757515e-07, 'cch': 0.664512915059274, 'ccb': 0.004677489552909001, 'ccf': 1.269064573395334, 'ccl': -0.6092291478889691, 'fwe': 0.0012520185591030001, 'swe': 0.070254225653605, 'tre': 0.016250001820512002, 'pco': 0.0044186785627960004, 'pma': 9.088801832983169e-08, 'ior': 0.38826182544541105, 'fru': 19.318688062373973, 'mru': 2.696404643530125e-06, 'ldu': 691.9113008799616, 'wtu': 0.222461566266682, 'etf': 14.221113838655308, 'htc': 1.9878506403734892e-10, 'htn': -8.892852289403644e-09}</t>
  </si>
  <si>
    <t>{'acd': 0.009000589060994001, 'ozd': 1.559880173684286e-07, 'cch': 0.975775852032546, 'ccb': 0.011236184472275, 'ccf': 0.9787929797968501, 'ccl': -0.014253312236579002, 'fwe': 0.000183482472765, 'swe': 0.001862227463934, 'tre': 0.023273699635639, 'pco': 0.004981743926148001, 'pma': 1.199220332224352e-07, 'ior': 0.24771463218790302, 'fru': 16.400718120817043, 'mru': 2.866218836269466e-06, 'ldu': 22.463744187119453, 'wtu': 2.322826469417426, 'etf': 20.078715877763422, 'htc': 4.4171829463100595e-10, 'htn': 1.6267934062727752e-08}</t>
  </si>
  <si>
    <t>{'acd': 0.0062632934422170005, 'ozd': 1.512839378192457e-07, 'cch': 0.914511435632209, 'ccb': 0.0053658739685460005, 'ccf': 0.9087359361180061, 'ccl': 0.000409625545655, 'fwe': 0.000143538553817, 'swe': 0.001003113852205, 'tre': 0.011950290641734002, 'pco': 0.0054705974816940004, 'pma': 1.132781959502086e-07, 'ior': 0.255988917006926, 'fru': 16.08931850968182, 'mru': 2.4009645668024803e-06, 'ldu': 14.350758756334102, 'wtu': 0.202963261281765, 'etf': 14.447393406357861, 'htc': 3.468423042253325e-10, 'htn': 1.131100283895891e-08}</t>
  </si>
  <si>
    <t>{'acd': 0.008145406638789, 'ozd': 1.733029762190457e-07, 'cch': 0.9503143916958071, 'ccb': 0.012926391982976002, 'ccf': 0.934505355752113, 'ccl': 0.002882643960718, 'fwe': 0.000173679826097, 'swe': 0.0016101102784700002, 'tre': 0.020147023228724, 'pco': 0.0037634779862800003, 'pma': 1.0444778046332598e-07, 'ior': 0.30183465987920705, 'fru': 16.847267926422525, 'mru': 3.2465878388177926e-06, 'ldu': 17.82530140767475, 'wtu': 2.256336741384721, 'etf': 20.787105819984152, 'htc': 1.1177037291791941e-09, 'htn': 3.055907125431321e-08}</t>
  </si>
  <si>
    <t>{'acd': 0.008749307389682002, 'ozd': 1.864259912856464e-07, 'cch': 1.077395300850022, 'ccb': 0.011987095470869001, 'ccf': 1.041837634221424, 'ccl': 0.023570571157729002, 'fwe': 0.000183658456467, 'swe': 0.0018672009486310002, 'tre': 0.022318255767286, 'pco': 0.005305020019128, 'pma': 1.293631510969933e-07, 'ior': 0.33100061130635505, 'fru': 18.59628967373606, 'mru': 3.269952595088209e-06, 'ldu': 21.461631767626532, 'wtu': 1.8069881567565471, 'etf': 23.051441015981325, 'htc': 1.5842219348394291e-09, 'htn': 3.736611746760031e-08}</t>
  </si>
  <si>
    <t>{'acd': 0.31865032972684604, 'ozd': 5.063084809522337e-07, 'cch': 26.801335587209582, 'ccb': 19.663977442741455, 'ccf': 6.799107075637286, 'ccl': 0.33825106883084005, 'fwe': 0.0011931536579140002, 'swe': 0.06813619899468801, 'tre': 1.411077713283083, 'pco': 0.033777059860940005, 'pma': 2.138277571627076e-06, 'ior': 0.896923106428082, 'fru': 49.746781221518575, 'mru': 1.011451515189517e-05, 'ldu': 1532.497252326631, 'wtu': 4.287600419286589, 'etf': 181.98871182827833, 'htc': -2.1160533597727422e-10, 'htn': 5.751690225514566e-08}</t>
  </si>
  <si>
    <t>{'acd': 0.43722426716640805, 'ozd': 7.472620705720455e-07, 'cch': 36.79856548365335, 'ccb': 26.953796028148496, 'ccf': 9.3810748547963, 'ccl': 0.46369460070855206, 'fwe': 0.001675811884955, 'swe': 0.093495191258463, 'tre': 1.9350567493796582, 'pco': 0.046480167474830004, 'pma': 2.935947139785946e-06, 'ior': 1.8451098939641382, 'fru': 81.17182403532868, 'mru': 1.441915522388809e-05, 'ldu': 2100.9112091467923, 'wtu': 6.030946484431402, 'etf': 252.72236334008986, 'htc': -2.0562999051826872e-10, 'htn': 8.046234554611564e-08}</t>
  </si>
  <si>
    <t>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</t>
  </si>
  <si>
    <t>{'acd': 0.033058456004822004, 'ozd': 2.716141892805996e-07, 'cch': 2.202330644398855, 'ccb': 0.053949446331935005, 'ccf': 1.878386277278244, 'ccl': 0.26999492078867504, 'fwe': 0.000462377238833, 'swe': 0.0077510667781800005, 'tre': 0.133244613900033, 'pco': 0.006493943836627001, 'pma': 2.448480191684128e-07, 'ior': 1.085324197058779, 'fru': 42.79682885335835, 'mru': 4.210523872248529e-06, 'ldu': 94.49935469517419, 'wtu': 1.358588164660278, 'etf': 53.90357366514593, 'htc': 9.711933858128759e-10, 'htn': 7.296518680083899e-08}</t>
  </si>
  <si>
    <t>{'acd': 0.00267838451413, 'ozd': 1.023162110990931e-07, 'cch': 0.48827716557284406, 'ccb': 0.08853474138969501, 'ccf': 0.399556910256922, 'ccl': 0.000185513926226, 'fwe': 8.710607070416441e-05, 'swe': 0.0009425761987550001, 'tre': 0.008201381314442, 'pco': 0.001982185499, 'pma': 2.682380964922451e-08, 'ior': 0.26266970644251203, 'fru': 10.277637571160293, 'mru': 2.579421203291062e-06, 'ldu': 19.853806987671646, 'wtu': 0.12093260842324201, 'etf': 23.147122441722665, 'htc': 2.1621755935634548e-10, 'htn': 9.425093965485244e-09}</t>
  </si>
  <si>
    <t>{'acd': 0.0060259692825220005, 'ozd': 1.445002718458588e-07, 'cch': 0.8239281076827091, 'ccb': 0.002206803721232, 'ccf': 0.821469989278032, 'ccl': 0.000251314683444, 'fwe': 0.000123487217936, 'swe': 0.0024847308964050002, 'tre': 0.021575867690508, 'pco': 0.0026148601026390003, 'pma': 5.3125009918418515e-08, 'ior': 0.6915807766470781, 'fru': 24.012840498803232, 'mru': 2.4272718204151e-06, 'ldu': 18.949302070903965, 'wtu': 0.7738215156658701, 'etf': 22.39316160867021, 'htc': 3.138266118566294e-10, 'htn': 9.441086890937738e-09}</t>
  </si>
  <si>
    <t>{'acd': 0.003949804479727001, 'ozd': 1.4081570029245452e-07, 'cch': 0.752570314240611, 'ccb': 0.0022560215986260003, 'ccf': 0.75685519730728, 'ccl': -0.006540904665295001, 'fwe': 0.000102440130741, 'swe': 0.0018191244822740001, 'tre': 0.012746971984432, 'pco': 0.0023860129565850003, 'pma': 3.8845413007455416e-08, 'ior': 0.694983999693767, 'fru': 23.519198051397872, 'mru': 2.150070534223745e-06, 'ldu': 17.003943168161676, 'wtu': 0.5723667219134091, 'etf': 25.577219978507202, 'htc': 3.5593563731452053e-10, 'htn': 1.259090483399481e-08}</t>
  </si>
  <si>
    <t>{'acd': 0.0038966771797970005, 'ozd': 1.463780559122195e-07, 'cch': 0.776515646365536, 'ccb': 0.002257854003109, 'ccf': 0.7740466727972081, 'ccl': 0.00021111956521800002, 'fwe': 0.00010750539060000001, 'swe': 0.0018436183961880002, 'tre': 0.012376714036545, 'pco': 0.0025533563401960004, 'pma': 3.804716830504524e-08, 'ior': 0.692251429069292, 'fru': 23.73675193123826, 'mru': 2.628981957761015e-06, 'ldu': 18.146431278908086, 'wtu': 0.442486100067275, 'etf': 22.396355179121038, 'htc': 3.204123417084531e-10, 'htn': 1.2747895805682742e-08}</t>
  </si>
  <si>
    <t>{'acd': 0.023462854645034, 'ozd': 1.8032354973478258e-07, 'cch': 4.856588779274231, 'ccb': 0.09242690104380301, 'ccf': 4.746001758962663, 'ccl': 0.018160119267764, 'fwe': 0.0014996779117150002, 'swe': 0.002804542503035, 'tre': 0.024087053798021, 'pco': 0.01952245269353, 'pma': 3.440244063219066e-07, 'ior': 0.312282201736717, 'fru': 42.329441365834846, 'mru': 1.77992441750646e-06, 'ldu': 17.351473280442782, 'wtu': 1.318299831638862, 'etf': 163.24938084791197, 'htc': 1.8578830883157713e-09, 'htn': 3.150093277023095e-07}</t>
  </si>
  <si>
    <t>{'acd': 0.145579501097652, 'ozd': 7.946396058605689e-07, 'cch': 7.735646378573321, 'ccb': 0.33099886380931504, 'ccf': 6.155843220541106, 'ccl': 1.248804294222899, 'fwe': 0.0018844510229360002, 'swe': 0.035186614027774, 'tre': 0.602020964748034, 'pco': 0.023694956703205, 'pma': 1.028066721824668e-06, 'ior': 2.206704917614346, 'fru': 108.0336932287601, 'mru': 1.378338894654168e-05, 'ldu': 433.21965518870604, 'wtu': 4.945280250654925, 'etf': 229.3364958718007, 'htc': 3.7100107805774852e-09, 'htn': 3.237488714842587e-07}</t>
  </si>
  <si>
    <t>{'acd': 0.033407561047341, 'ozd': 1.859173178668695e-07, 'cch': 1.914883983734223, 'ccb': 0.6675073311434231, 'ccf': 1.173839013058766, 'ccl': 0.073537639532033, 'fwe': 0.000270585475295, 'swe': 0.007641476660004001, 'tre': 0.14271749570331602, 'pco': 0.004339116436780001, 'pma': 2.414354727826043e-07, 'ior': 0.961526366207725, 'fru': 30.884138301157517, 'mru': 2.440938329092144e-06, 'ldu': 92.49584816800635, 'wtu': 0.550988695677851, 'etf': 36.87399747905572, 'htc': 4.036298261217273e-10, 'htn': 3.318477904719307e-08}</t>
  </si>
  <si>
    <t>{'acd': 0.024040110830359, 'ozd': 1.606806402650198e-07, 'cch': 1.576681958830926, 'ccb': 0.039675207259256, 'ccf': 1.337996551603091, 'ccl': 0.19901019996857802, 'fwe': 0.000311127921555, 'swe': 0.005639788953956001, 'tre': 0.09758037020919301, 'pco': 0.004652442155419, 'pma': 1.767992301348577e-07, 'ior': 0.34398061056975504, 'fru': 21.927803870362787, 'mru': 2.691350915923021e-06, 'ldu': 69.43916983062294, 'wtu': 0.8877894029224861, 'etf': 37.321138590588106, 'htc': 6.536057438988602e-10, 'htn': 5.260039761483162e-08}</t>
  </si>
  <si>
    <t>{'acd': 0.018930325548459002, 'ozd': 2.5903525929141436e-07, 'cch': 1.423452146593129, 'ccb': 0.011974211522286001, 'ccf': 1.4218450162586072, 'ccl': -0.010367081187764, 'fwe': 0.000332950156476, 'swe': 0.004911915779372, 'tre': 0.06440099367877701, 'pco': 0.005678079776864, 'pma': 1.813303162554077e-07, 'ior': 0.800691164632629, 'fru': 31.872393952913725, 'mru': 4.815159874571022e-06, 'ldu': 51.683658117102, 'wtu': 5.3007602962128875, 'etf': 55.0407614827524, 'htc': 1.5254064231599133e-09, 'htn': 1.5813647213168532e-08}</t>
  </si>
  <si>
    <t>{'acd': 0.023548783908302003, 'ozd': 3.5960337654647827e-07, 'cch': 1.9295048238003392, 'ccb': 0.019208007456288003, 'ccf': 1.9094042541486211, 'ccl': 0.0008925621954290001, 'fwe': 0.0006167460316040001, 'swe': 0.007590685338012001, 'tre': 0.085093097984129, 'pco': 0.010884014119090001, 'pma': 1.927971110969273e-07, 'ior': 0.8282086503869891, 'fru': 37.960346367727674, 'mru': 6.282422806370214e-06, 'ldu': 359.6146529097569, 'wtu': 1.701940205093984, 'etf': 63.733997100823295, 'htc': 6.111619279657546e-10, 'htn': 4.9080454518142825e-08}</t>
  </si>
  <si>
    <t>{'acd': 0.018601686586196, 'ozd': 2.1990030249979628e-06, 'cch': 1.63054410509159, 'ccb': 0.007394123825643001, 'ccf': 1.621380488514705, 'ccl': 0.001769492751241, 'fwe': 0.000377928673306, 'swe': 0.005825055327808, 'tre': 0.060833354339726003, 'pco': 0.005939758587601001, 'pma': 2.542266001941238e-07, 'ior': 0.800404856976471, 'fru': 34.68125077592538, 'mru': 1.4314485860799632e-05, 'ldu': 37.5137382337792, 'wtu': 3.675244801309447, 'etf': 633.7687481924474, 'htc': 2.5700830739813122e-09, 'htn': 7.956886749690914e-08}</t>
  </si>
  <si>
    <t>{'acd': 0.019449707673708003, 'ozd': 1.320137604828397e-06, 'cch': 1.737931947372465, 'ccb': 0.007556564107591, 'ccf': 1.726862066532155, 'ccl': 0.0035133167327180003, 'fwe': 0.000398679908901, 'swe': 0.0060361399881770006, 'tre': 0.063211198654918, 'pco': 0.006750784966973001, 'pma': 2.513957765634939e-07, 'ior': 0.8076576626611081, 'fru': 36.1292073219177, 'mru': 1.3447130871339582e-05, 'ldu': 37.51702130279971, 'wtu': 2.738390795309446, 'etf': 360.4788971844845, 'htc': 2.3691416348467184e-09, 'htn': 5.3623457893814934e-08}</t>
  </si>
  <si>
    <t>{'acd': 0.023011552927715003, 'ozd': 2.575806773434294e-07, 'cch': 2.104421170078037, 'ccb': 0.6492234185162591, 'ccf': 1.407768909457289, 'ccl': 0.047428842104488, 'fwe': 0.000320306693383, 'swe': 0.006750094428322, 'tre': 0.08341913469356001, 'pco': 0.005663529864030001, 'pma': 2.0404549929688368e-07, 'ior': 0.8200513589170191, 'fru': 31.191881258076506, 'mru': 4.2083457990472575e-06, 'ldu': 72.78779809438313, 'wtu': 1.25373130012758, 'etf': 40.439907385701474, 'htc': 5.858342864588436e-10, 'htn': 2.5538339092383173e-08}</t>
  </si>
  <si>
    <t>{'acd': 0.037468802312084, 'ozd': 2.972872309377815e-07, 'cch': 4.142618266750134, 'ccb': 0.025433797424817002, 'ccf': 1.665967918848527, 'ccl': 2.45121655047679, 'fwe': 0.0007135491539790001, 'swe': 0.020962476630189002, 'tre': 0.154224376604052, 'pco': 0.010180622954078001, 'pma': 2.7615912773010557e-07, 'ior': 0.844202990011587, 'fru': 32.10924591778538, 'mru': 5.66558406432858e-06, 'ldu': 264.9871996408854, 'wtu': 5.6226089867401114, 'etf': 188.78803579677827, 'htc': 2.6312847215932172e-09, 'htn': 9.621588013965635e-08}</t>
  </si>
  <si>
    <t>{'acd': 0.32348936420961805, 'ozd': 1.3522721815568921e-06, 'cch': 15.899870659958879, 'ccb': 6.77212682486522, 'ccf': 8.390366373245412, 'ccl': 0.737377461848248, 'fwe': 0.002551099211106, 'swe': 0.07400275856209501, 'tre': 1.40568238168873, 'pco': 0.032795701569005, 'pma': 2.2685734173446067e-06, 'ior': 8.186204261965178, 'fru': 221.94614126711792, 'mru': 2.477393795089133e-05, 'ldu': 945.6236055559147, 'wtu': 3.917004940233189, 'etf': 358.25487866784204, 'htc': 3.1887464327384073e-09, 'htn': 3.125393168140509e-07}</t>
  </si>
  <si>
    <t>{'acd': 0.10172010278830201, 'ozd': 5.50788834126885e-07, 'cch': 5.859698364122942, 'ccb': 0.591506817513698, 'ccf': 4.350671443579855, 'ccl': 0.917520103029389, 'fwe': 0.001354846849021, 'swe': 0.025968103688370003, 'tre': 0.421088149501377, 'pco': 0.017155093399435002, 'pma': 7.22151416333128e-07, 'ior': 1.343220044899631, 'fru': 71.65617612121288, 'mru': 9.997439759287742e-06, 'ldu': 317.8301912887236, 'wtu': 3.760613536154829, 'etf': 161.96107296886146, 'htc': 2.604560213813442e-09, 'htn': 2.2136594046114162e-07}</t>
  </si>
  <si>
    <t>{'acd': 0.194427729329844, 'ozd': 2.251076158435203e-06, 'cch': 13.698967868923456, 'ccb': 2.15634104893561, 'ccf': 11.53672248109693, 'ccl': 0.005904338890914001, 'fwe': 0.0013958498577880001, 'swe': 0.04903288993892, 'tre': 0.5155565788867991, 'pco': 0.13926610001091402, 'pma': 1.54501069554261e-06, 'ior': 2.129181368633521, 'fru': 186.9369671258156, 'mru': 4.564031323232854e-05, 'ldu': 39.098288831697666, 'wtu': 2.204397417324882, 'etf': 178.09016473146886, 'htc': 6.318334215253655e-09, 'htn': 1.242518493235075e-07}</t>
  </si>
  <si>
    <t>{'acd': 0.033467321299842, 'ozd': 4.3533362272250267e-07, 'cch': 1.985363953652113, 'ccb': 0.002055747091968, 'ccf': 1.9822528223371, 'ccl': 0.001055384223043, 'fwe': 0.000220815869056, 'swe': 0.008091622601903001, 'tre': 0.088112764279899, 'pco': 0.023647715930509003, 'pma': 2.666519052227686e-07, 'ior': 0.9788387095657781, 'fru': 44.72264731214739, 'mru': 8.307989230537646e-06, 'ldu': 6.7993997784780955, 'wtu': 0.470302107495338, 'etf': 20.87322773209621, 'htc': 1.082323592282992e-09, 'htn': 1.90748500457878e-08}</t>
  </si>
  <si>
    <t>{'acd': 0.09071456148325101, 'ozd': 5.324417966068269e-07, 'cch': 5.142093922261476, 'ccb': 0.49638188104583003, 'ccf': 3.915157641617205, 'ccl': 0.73055439959844, 'fwe': 0.0011720986112530001, 'swe': 0.023030922019877, 'tre': 0.37526581661360303, 'pco': 0.015074213334223001, 'pma': 6.416951778655907e-07, 'ior': 1.763701918197489, 'fru': 75.5284825037258, 'mru': 8.668220483088315e-06, 'ldu': 288.7697530550303, 'wtu': 3.074511019337601, 'etf': 144.46968868158876, 'htc': 2.2608365311616592e-09, 'htn': 1.938650415697209e-07}</t>
  </si>
  <si>
    <t>{'acd': 0.0067784974328410005, 'ozd': 1.2596512933710211e-07, 'cch': 1.2236455153912291, 'ccb': 0.08869544633685901, 'ccf': 1.065522767630687, 'ccl': 0.069427301423682, 'fwe': 0.00021308759806100002, 'swe': 0.0049677526101360005, 'tre': 0.019029247252211, 'pco': 0.004398524094001001, 'pma': 5.643962653170964e-08, 'ior': 0.282383127453326, 'fru': 19.711534847248387, 'mru': 3.138652172079527e-06, 'ldu': 14.502420208813072, 'wtu': 2.003422673684747, 'etf': 58.80386296088905, 'htc': 4.075849490270457e-10, 'htn': 2.220489678941671e-08}</t>
  </si>
  <si>
    <t>{'acd': 0.009305728915556, 'ozd': 1.776142418070159e-07, 'cch': 1.1742871568474271, 'ccb': 0.0049301058791, 'ccf': 1.113665341381838, 'ccl': 0.055691709586488, 'fwe': 0.00021614612141600002, 'swe': 0.004440874575512, 'tre': 0.021416289649572002, 'pco': 0.004923219899335, 'pma': 1.038109769161941e-07, 'ior': 0.261117072501288, 'fru': 18.723978355629107, 'mru': 4.121861335304382e-06, 'ldu': 16.488393751147914, 'wtu': 1.5279078203087142, 'etf': 52.97341156175327, 'htc': 4.888304914499682e-10, 'htn': 2.324787617538659e-08}</t>
  </si>
  <si>
    <t>{'acd': 0.045104316080172006, 'ozd': 3.067419452308803e-07, 'cch': 4.223351282507157, 'ccb': 0.8921609662092761, 'ccf': 3.571515626626768, 'ccl': -0.24032531032888602, 'fwe': 0.0012552897236220001, 'swe': 0.023593254715189003, 'tre': 0.171620877557415, 'pco': 0.014531236334001002, 'pma': 3.6573472006074486e-07, 'ior': 0.8751224678335731, 'fru': 50.66980124327348, 'mru': 1.9545893501408573e-05, 'ldu': 272.984586061302, 'wtu': 70.22421174132049, 'etf': 129.87396354500524, 'htc': 2.3841024746924282e-09, 'htn': 3.063175263573823e-07}</t>
  </si>
  <si>
    <t>{'acd': 0.022300245698312002, 'ozd': 2.146626287985081e-07, 'cch': 2.468803539508772, 'ccb': 0.8658846099790061, 'ccf': 1.450157664548896, 'ccl': 0.152761264980869, 'fwe': 0.00040172585068900006, 'swe': 0.017659402711277, 'tre': 0.09020370595195601, 'pco': 0.005422294981566001, 'pma': 1.6642033039647218e-07, 'ior': 1.04492949239823, 'fru': 34.482602818977306, 'mru': 4.699712902875465e-06, 'ldu': 138.73737776801033, 'wtu': 1.317332666317959, 'etf': 36.3775972929278, 'htc': 8.934772668097496e-10, 'htn': 4.508263850009173e-08}</t>
  </si>
  <si>
    <t>{'acd': 0.0026878793780440004, 'ozd': 8.780667358150763e-08, 'cch': 0.5191882657534941, 'ccb': 0.090655615856138, 'ccf': 0.428272157107971, 'ccl': 0.00026049278938400003, 'fwe': 0.00010624318182400001, 'swe': 0.0019255296929190002, 'tre': 0.009179438611369, 'pco': 0.001765440038232, 'pma': 2.8802656449244172e-08, 'ior': 0.32062537919724404, 'fru': 11.835066893439993, 'mru': 3.82725313369256e-06, 'ldu': 12.42223990932026, 'wtu': 0.174420224089283, 'etf': 39.10180295244642, 'htc': 4.409480606635369e-10, 'htn': 3.048638478444624e-08}</t>
  </si>
  <si>
    <t>{'acd': 0.0053068345714830005, 'ozd': 2.097574759135396e-07, 'cch': 1.263064229134687, 'ccb': 0.10661304060420301, 'ccf': 1.155979425247017, 'ccl': 0.00047176328346500005, 'fwe': 0.00021107939728000002, 'swe': 0.002778846708288, 'tre': 0.016231165773543003, 'pco': 0.0037888022593350005, 'pma': 5.4080819370644536e-08, 'ior': 1.018375760452191, 'fru': 35.933426819918495, 'mru': 5.766977280417373e-06, 'ldu': 15.619576521326891, 'wtu': 0.43803334862521004, 'etf': 51.32573625285592, 'htc': 6.955223482030101e-10, 'htn': 3.9999987861963226e-08}</t>
  </si>
  <si>
    <t>{'acd': 0.0024677020700650002, 'ozd': 7.933667576118914e-08, 'cch': 0.40570911018607203, 'ccb': 0.011959054419217002, 'ccf': 0.383690208640795, 'ccl': 0.010059847126058001, 'fwe': 7.248856789282643e-05, 'swe': 0.0018282207576370002, 'tre': 0.008690151164544, 'pco': 0.002053899374965, 'pma': 2.285764676994578e-08, 'ior': 0.226839733141374, 'fru': 8.97754241569967, 'mru': 1.969496308527234e-06, 'ldu': 9.071583617773067, 'wtu': 0.5665862075917291, 'etf': 12.371021149315169, 'htc': 1.9700800991693662e-10, 'htn': 9.245455890760162e-09}</t>
  </si>
  <si>
    <t>{'acd': 0.0044787219354930005, 'ozd': 1.750847716044888e-07, 'cch': 0.994045608806239, 'ccb': 0.014547754624901, 'ccf': 0.9676171460213691, 'ccl': 0.011880708159969, 'fwe': 0.00015356132727300002, 'swe': 0.0025349610927660002, 'tre': 0.014282793930950001, 'pco': 0.003705010755595, 'pma': 4.174685504846755e-08, 'ior': 0.7787664664310311, 'fru': 28.148521598743688, 'mru': 3.2988232989738606e-06, 'ldu': 11.295586648015695, 'wtu': 0.8499876486518491, 'etf': 18.804713741045717, 'htc': 3.7083966007048754e-10, 'htn': 1.4129636552764979e-08}</t>
  </si>
  <si>
    <t>{'acd': 0.004386258281414, 'ozd': 1.719552966438191e-07, 'cch': 0.886720082207454, 'ccb': 0.0026408263375760003, 'ccf': 0.873828693922417, 'ccl': 0.010250561947460001, 'fwe': 0.00017308670622800002, 'swe': 0.0022487511282770004, 'tre': 0.013307278394855002, 'pco': 0.0034014550466790004, 'pma': 4.1026148875645e-08, 'ior': 0.983199025582375, 'fru': 30.535930505585632, 'mru': 3.1383058682622937e-06, 'ldu': 10.773680418111065, 'wtu': 0.958553306819198, 'etf': 17.650355559785535, 'htc': 3.685388653560659e-10, 'htn': 1.288033424331012e-08}</t>
  </si>
  <si>
    <t>{'acd': 0.00531993659344, 'ozd': 1.974449499198208e-07, 'cch': 1.19967951272898, 'ccb': 0.10429059554589801, 'ccf': 1.080997883993992, 'ccl': 0.014391033189089, 'fwe': 0.00019120633374600002, 'swe': 0.003134912367728, 'tre': 0.017204850608095002, 'pco': 0.004457751003866001, 'pma': 5.013950739637798e-08, 'ior': 0.8760613345939161, 'fru': 31.38691439003613, 'mru': 3.91704210724754e-06, 'ldu': 13.656876202992777, 'wtu': 1.026079428454926, 'etf': 24.979790873355586, 'htc': 4.417356980464982e-10, 'htn': 1.7586167458223202e-08}</t>
  </si>
  <si>
    <t>{'acd': 0.049592837564794004, 'ozd': 2.555552964423363e-07, 'cch': 4.926036100724046, 'ccb': 1.98469193200014, 'ccf': 2.3909364658490198, 'ccl': 0.550407702874884, 'fwe': 0.0007116568059650001, 'swe': 0.016780341234047, 'tre': 0.20729568031947201, 'pco': 0.009654417088687, 'pma': 3.720957298920112e-07, 'ior': 0.7190469752080051, 'fru': 35.36716704627453, 'mru': 5.814202952795969e-06, 'ldu': 205.31643512795426, 'wtu': 3.091521006434951, 'etf': 61.356299542331115, 'htc': 1.201653676491143e-09, 'htn': 6.237694113787556e-08}</t>
  </si>
  <si>
    <t>{'acd': 0.058742371562627, 'ozd': 3.2649893080502285e-06, 'cch': 8.111963890619126, 'ccb': 0.09021580616886901, 'ccf': 8.007883618691693, 'ccl': 0.013864465758562, 'fwe': 0.002663658592485, 'swe': 0.031249260868760002, 'tre': 0.168262959383804, 'pco': 0.023771455329601003, 'pma': 5.938417951023891e-07, 'ior': 33.55721103745094, 'fru': 752.7624071378003, 'mru': 2.373922984191244e-05, 'ldu': 111.03785246042034, 'wtu': 11.016963307310249, 'etf': 345.2939966200526, 'htc': 7.586471484511801e-09, 'htn': 3.477107241006522e-07}</t>
  </si>
  <si>
    <t>{'acd': 0.037878184392386, 'ozd': 1.207717702069468e-07, 'cch': 1.3225468080949692, 'ccb': 0.0037363957292280005, 'ccf': 1.3176285249315312, 'ccl': 0.0011818874342100002, 'fwe': 0.0006126349241710001, 'swe': 0.016303134191453, 'tre': 0.158197896483825, 'pco': 0.005023074848387, 'pma': 2.635268482628684e-07, 'ior': 0.447306723567895, 'fru': 22.18621561474129, 'mru': 5.056662121411082e-06, 'ldu': 209.13428989377468, 'wtu': 0.7370674240705971, 'etf': 20.858042538815987, 'htc': 1.0759821408752072e-09, 'htn': 8.927870418639624e-08}</t>
  </si>
  <si>
    <t>{'acd': 0.016639068510587, 'ozd': 5.6696849721202546e-08, 'cch': 0.560549336627412, 'ccb': 0.001555805684274, 'ccf': 0.558495565347765, 'ccl': 0.000497965595372, 'fwe': 0.000263927327934, 'swe': 0.007200448119529, 'tre': 0.06979952748963901, 'pco': 0.0021402263125220003, 'pma': 1.1567372331843499e-07, 'ior': 0.24893260509122303, 'fru': 10.526820804381131, 'mru': 2.253067261208641e-06, 'ldu': 92.17696514773274, 'wtu': 0.275683547043361, 'etf': 9.300856674895488, 'htc': 4.734714960622678e-10, 'htn': 3.9537354329849974e-08}</t>
  </si>
  <si>
    <t>{'acd': 0.056918581152287005, 'ozd': 2.8458936137011326e-07, 'cch': 3.846247630085282, 'ccb': 1.429660813448449, 'ccf': 2.175649463652833, 'ccl': 0.24093735298399901, 'fwe': 0.0005586790686280001, 'swe': 0.014665222882094, 'tre': 0.24089944833519203, 'pco': 0.008511672299596, 'pma': 3.992087954835853e-07, 'ior': 1.010480308667753, 'fru': 41.07081392563819, 'mru': 5.247335532969712e-06, 'ldu': 241.91410375469889, 'wtu': 1.559268975298433, 'etf': 69.36073054795497, 'htc': 8.438766011635661e-10, 'htn': 7.361317569448207e-08}</t>
  </si>
  <si>
    <t>{'acd': 0.042418338708467, 'ozd': 3.004166918859405e-07, 'cch': 2.4826551446675182, 'ccb': 0.064677799313895, 'ccf': 2.101029982863005, 'ccl': 0.316947362490616, 'fwe': 0.0006125124356470001, 'swe': 0.011856206626078001, 'tre': 0.17334272136484102, 'pco': 0.007785960435823001, 'pma': 3.049673377621417e-07, 'ior': 1.026281514878579, 'fru': 43.7644677363782, 'mru': 5.485211204060795e-06, 'ldu': 135.01769765284448, 'wtu': 1.7192647944831392, 'etf': 73.31692678645533, 'htc': 1.211731659086261e-09, 'htn': 9.833141068287182e-08}</t>
  </si>
  <si>
    <t>{'acd': 0.25003267117306704, 'ozd': 4.422758022455567e-07, 'cch': 16.703934935452477, 'ccb': 11.013077580392295, 'ccf': 5.445105297280823, 'ccl': 0.24575205777935602, 'fwe': 0.000977800346526, 'swe': 0.054540660909708, 'tre': 1.105661249537121, 'pco': 0.024235697289555002, 'pma': 1.690918987347088e-06, 'ior': 1.196357021044314, 'fru': 51.81579800745361, 'mru': 8.230178482563872e-06, 'ldu': 1456.9150372310316, 'wtu': 1.187551535808304, 'etf': 141.92930208740813, 'htc': -9.407234332176732e-10, 'htn': 4.492139025392118e-09}</t>
  </si>
  <si>
    <t>{'acd': 0.108532114537324, 'ozd': 8.99902184267694e-07, 'cch': 4.064833742582855, 'ccb': 0.002987286253985, 'ccf': 4.056528888074022, 'ccl': 0.005317568254847, 'fwe': 0.000355592229711, 'swe': 0.027961703945045, 'tre': 0.292479635862162, 'pco': 0.072476821524764, 'pma': 8.2461614105672e-07, 'ior': 1.059008692507945, 'fru': 72.87249807305346, 'mru': 8.652849304576099e-06, 'ldu': 34.90329531090945, 'wtu': 0.7592223345364331, 'etf': 47.09335113249642, 'htc': 2.4367287790824454e-09, 'htn': 4.538717067217949e-08}</t>
  </si>
  <si>
    <t>{'acd': 0.038133400348357, 'ozd': 2.827251818584206e-07, 'cch': 2.278609206363739, 'ccb': 0.056943728707669006, 'ccf': 1.9437360320146682, 'ccl': 0.27792944564140104, 'fwe': 0.000561241434732, 'swe': 0.010899980568232001, 'tre': 0.155435506323744, 'pco': 0.007149616278750001, 'pma': 2.751830342192113e-07, 'ior': 1.004156776454281, 'fru': 41.75142566168875, 'mru': 5.187373432565692e-06, 'ldu': 122.57679403109834, 'wtu': 1.5994652590133769, 'etf': 67.06849892643658, 'htc': 1.113743374052751e-09, 'htn': 8.904840431875339e-08}</t>
  </si>
  <si>
    <t>{'acd': 0.008054170218956, 'ozd': 1.5843135795945068e-07, 'cch': 0.8453567129546241, 'ccb': 0.002622912163798, 'ccf': 0.83885271253503, 'ccl': 0.003881088255795, 'fwe': 0.000201380545015, 'swe': 0.004194961227572, 'tre': 0.029735874414664003, 'pco': 0.002681540773767, 'pma': 6.608699648828179e-08, 'ior': 0.8487909742795711, 'fru': 27.608314781295988, 'mru': 3.091813502696104e-06, 'ldu': 35.35405757979788, 'wtu': 0.756141873716194, 'etf': 23.1767458322718, 'htc': 4.251696846473939e-10, 'htn': 2.3865265620814783e-08}</t>
  </si>
  <si>
    <t>{'acd': 0.023987891310469002, 'ozd': 1.757869538311652e-07, 'cch': 1.879676848693182, 'ccb': 0.74424815774687, 'ccf': 1.039639799088983, 'ccl': 0.095788891857328, 'fwe': 0.000270617355728, 'swe': 0.006972371357257001, 'tre': 0.10116515482432101, 'pco': 0.004262126404317001, 'pma': 1.739111306894649e-07, 'ior': 0.844007838834779, 'fru': 27.558207596041093, 'mru': 2.924069836514716e-06, 'ldu': 87.10281000557936, 'wtu': 1.254719380565821, 'etf': 40.506013175127904, 'htc': 5.002200968834714e-10, 'htn': 3.656651733629047e-08}</t>
  </si>
  <si>
    <t>{'acd': 0.034281116244444, 'ozd': 2.572715429690856e-07, 'cch': 3.818859127369656, 'ccb': 0.563599660552598, 'ccf': 1.459204572812192, 'ccl': 1.796054894004865, 'fwe': 0.0005122056419250001, 'swe': 0.013987586130326001, 'tre': 0.141900246946699, 'pco': 0.00769214527797, 'pma': 2.4852950618066056e-07, 'ior': 0.893446247940031, 'fru': 32.74876193099788, 'mru': 4.0692306874494424e-06, 'ldu': 170.5213505276638, 'wtu': 3.225976692218819, 'etf': 94.91176151555077, 'htc': 1.850766782010259e-09, 'htn': 7.718612245644199e-08}</t>
  </si>
  <si>
    <t>{'acd': 0.027922750413295002, 'ozd': 2.497716228943921e-07, 'cch': 2.790553350641247, 'ccb': 0.7040492324433051, 'ccf': 1.634745709123011, 'ccl': 0.45175840907493003, 'fwe': 0.000510256084121, 'swe': 0.011736702810953, 'tre': 0.11272339311020702, 'pco': 0.006189377231527, 'pma': 2.294738397586451e-07, 'ior': 0.8295645915481501, 'fru': 32.83973329749024, 'mru': 6.346609907230849e-06, 'ldu': 115.02106221987293, 'wtu': 2.517523688656936, 'etf': 69.26478190800262, 'htc': 2.301232450847079e-09, 'htn': 6.079138051310333e-08}</t>
  </si>
  <si>
    <t>{'acd': 0.028435414136974, 'ozd': 1.7803249114982332e-07, 'cch': 1.828631573817765, 'ccb': 0.5894997954552811, 'ccf': 1.11970251485999, 'ccl': 0.11942926350249401, 'fwe': 0.000300218465191, 'swe': 0.007620463230286, 'tre': 0.12023748443192901, 'pco': 0.004416984340757, 'pma': 2.05278249862405e-07, 'ior': 0.8302783376085321, 'fru': 28.353480227353124, 'mru': 2.4663946349791498e-06, 'ldu': 91.65831623294933, 'wtu': 0.8875310380536591, 'etf': 40.03714354488167, 'htc': 4.966121532178539e-10, 'htn': 3.943410894603626e-08}</t>
  </si>
  <si>
    <t>{'acd': 0.02538300423897, 'ozd': 2.6852858691824347e-07, 'cch': 3.577279225473155, 'ccb': 0.8842194707821011, 'ccf': 1.9697231763881722, 'ccl': 0.723336578302881, 'fwe': 0.000656814144736, 'swe': 0.014471986696149, 'tre': 0.09761802946476, 'pco': 0.007332823817523, 'pma': 2.2044403674271828e-07, 'ior': 0.38108098013859804, 'fru': 26.381305190892558, 'mru': 9.663652784576054e-06, 'ldu': 130.16218974317346, 'wtu': 2.8337507361962793, 'etf': 85.01079038782933, 'htc': 2.134862614857951e-09, 'htn': 3.83574613608152e-08}</t>
  </si>
  <si>
    <t>{'acd': 0.014735630378867002, 'ozd': 2.2880742257796077e-07, 'cch': 1.470021719027757, 'ccb': 0.007339136496874001, 'ccf': 1.461819004544572, 'ccl': 0.0008635779863100001, 'fwe': 0.000499571020101, 'swe': 0.005980833018758001, 'tre': 0.045958936245322005, 'pco': 0.005426344082462, 'pma': 1.53631155705802e-07, 'ior': 0.378611262747067, 'fru': 26.754276443490305, 'mru': 1.4605671729498171e-05, 'ldu': 54.42146124563281, 'wtu': 1.053599195899208, 'etf': 75.75247032269564, 'htc': 1.080986782360958e-09, 'htn': 2.993658474735678e-08}</t>
  </si>
  <si>
    <t>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</t>
  </si>
  <si>
    <t>{'acd': 0.025046601126500003, 'ozd': 2.7344038400825466e-07, 'cch': 3.682656160262034, 'ccb': 0.932370787171482, 'ccf': 1.9872172395292682, 'ccl': 0.7630681335612831, 'fwe': 0.000671783604421, 'swe': 0.014730594442989001, 'tre': 0.095844890783675, 'pco': 0.007419134974067001, 'pma': 2.1962696568427196e-07, 'ior': 0.383107005087221, 'fru': 26.38140233604048, 'mru': 9.986783572074556e-06, 'ldu': 134.12099380297119, 'wtu': 2.7590260336672943, 'etf': 86.96071684565068, 'htc': 2.231473946482848e-09, 'htn': 4.1466097923797846e-08}</t>
  </si>
  <si>
    <t>{'acd': 0.01654268124153, 'ozd': 3.17370523166276e-07, 'cch': 1.542410880618756, 'ccb': 0.0036418525261690004, 'ccf': 1.538059746744318, 'ccl': 0.000709281348268, 'fwe': 0.00048717103891400006, 'swe': 0.007628220983594, 'tre': 0.06324669097890001, 'pco': 0.006783296518362, 'pma': 1.246269382758578e-07, 'ior': 1.6826400178456442, 'fru': 49.19544488598527, 'mru': 6.341283228697424e-06, 'ldu': 195.44515411350199, 'wtu': 1.571715315119933, 'etf': 139.39028464996295, 'htc': 1.526754867187719e-09, 'htn': 2.5214415987706922e-08}</t>
  </si>
  <si>
    <t>{'acd': 0.018943603222793003, 'ozd': 1.896664554692451e-07, 'cch': 2.097128624484194, 'ccb': 0.8050958817907371, 'ccf': 1.120350955533914, 'ccl': 0.17168178715954202, 'fwe': 0.000368514254691, 'swe': 0.007327845907122, 'tre': 0.07643908463641101, 'pco': 0.004754243597744, 'pma': 1.550001327202637e-07, 'ior': 0.7490409798398601, 'fru': 24.894847929200793, 'mru': 3.455569326205098e-06, 'ldu': 82.14072680836487, 'wtu': 1.097990376176224, 'etf': 44.06390367271581, 'htc': 1.6427246162397184e-09, 'htn': 3.32368120867131e-08}</t>
  </si>
  <si>
    <t>{'acd': 0.018495853630871, 'ozd': 1.821287955125971e-07, 'cch': 2.093321281261533, 'ccb': 0.805279136656966, 'ccf': 1.116373528375949, 'ccl': 0.171668616228617, 'fwe': 0.00029295836432900003, 'swe': 0.007237482523892001, 'tre': 0.07536674980678701, 'pco': 0.004167094201747001, 'pma': 1.42385238000928e-07, 'ior': 0.7941359288090201, 'fru': 27.649870913132347, 'mru': 3.360035415498863e-06, 'ldu': 81.64911146013878, 'wtu': 1.101339991784307, 'etf': 38.59583383265314, 'htc': 6.699527115659196e-10, 'htn': 2.715680619581499e-08}</t>
  </si>
  <si>
    <t>{'acd': 0.020625213608543, 'ozd': 2.2697906813074358e-07, 'cch': 3.613286399145983, 'ccb': 0.7156535238857361, 'ccf': 1.123855636311472, 'ccl': 1.773777238948774, 'fwe': 0.000405515376804, 'swe': 0.011774347594775001, 'tre': 0.08322088249333501, 'pco': 0.006872992693425, 'pma': 1.66288082119234e-07, 'ior': 0.7510582253159891, 'fru': 24.887880633812042, 'mru': 3.557387179916221e-06, 'ldu': 148.34538710664935, 'wtu': 2.922859448290428, 'etf': 86.52375474590204, 'htc': 2.648380426544578e-09, 'htn': 6.502114973809127e-08}</t>
  </si>
  <si>
    <t>{'acd': 0.020177464016622, 'ozd': 2.194414081740956e-07, 'cch': 3.60947905592332, 'ccb': 0.715836778751965, 'ccf': 1.119878209153506, 'ccl': 1.773764068017849, 'fwe': 0.000329959486442, 'swe': 0.011683984211545002, 'tre': 0.082148547663711, 'pco': 0.006285843297428001, 'pma': 1.536731873998982e-07, 'ior': 0.79615317428515, 'fru': 27.6429036177436, 'mru': 3.461853269209987e-06, 'ldu': 147.8537717584233, 'wtu': 2.9262090638985123, 'etf': 81.05568490583937, 'htc': 1.6756085218707783e-09, 'htn': 5.894114384719315e-08}</t>
  </si>
  <si>
    <t>{'acd': 0.016539053719625, 'ozd': 1.641602737068309e-07, 'cch': 1.55266684163298, 'ccb': 0.67686073137834, 'ccf': 0.8259594376365981, 'ccl': 0.04984667261804, 'fwe': 0.000242068937668, 'swe': 0.005855907738440001, 'tre': 0.069148237044688, 'pco': 0.0033420815387540004, 'pma': 1.265643173933849e-07, 'ior': 0.7450774486403681, 'fru': 22.533568658421153, 'mru': 2.304759071562286e-06, 'ldu': 74.14812013526266, 'wtu': 0.790506519569375, 'etf': 41.509551527246835, 'htc': 3.6747325136323933e-10, 'htn': 2.1695299939851403e-08}</t>
  </si>
  <si>
    <t>{'acd': 0.024471632535472, 'ozd': 1.521434701829094e-07, 'cch': 1.6040094516364851, 'ccb': 0.415294303736703, 'ccf': 1.107486090572788, 'ccl': 0.08122905732699201, 'fwe': 0.00030723106037200003, 'swe': 0.007742479937885001, 'tre': 0.10200488332853201, 'pco': 0.004090232359615, 'pma': 1.783081816442591e-07, 'ior': 0.7663815470956651, 'fru': 27.45690071218715, 'mru': 2.1102618646135548e-06, 'ldu': 88.47323101369206, 'wtu': 1.176959088914676, 'etf': 38.362136943965616, 'htc': 4.2391966525657083e-10, 'htn': 2.82589115400233e-08}</t>
  </si>
  <si>
    <t>{'acd': 0.032414770998321005, 'ozd': 3.4587521460898e-07, 'cch': 2.982666964917478, 'ccb': 1.014937673618571, 'ccf': 1.719627792775944, 'ccl': 0.248101498522962, 'fwe': 0.0005089725370470001, 'swe': 0.01090241477339, 'tre': 0.11984625406384201, 'pco': 0.011765846202248001, 'pma': 2.5728440782542205e-07, 'ior': 1.434530132653598, 'fru': 44.80865535699637, 'mru': 6.4031346137741685e-06, 'ldu': 105.08029289241182, 'wtu': 1.890358363268109, 'etf': 50.25724936826567, 'htc': 9.697938067305951e-10, 'htn': 3.859326954602583e-08}</t>
  </si>
  <si>
    <t>{'acd': 0.059507440226166004, 'ozd': 3.723338787361455e-07, 'cch': 3.705877198864738, 'ccb': 1.4383233647031122, 'ccf': 2.010908678605309, 'ccl': 0.256645155556316, 'fwe': 0.00068687715982, 'swe': 0.016062126352160002, 'tre': 0.25328367578196403, 'pco': 0.00850264196798, 'pma': 4.354743588140341e-07, 'ior': 2.03195212646127, 'fru': 58.37379806221726, 'mru': 5.756269182373772e-06, 'ldu': 204.93648093938646, 'wtu': 1.434886741048558, 'etf': 88.09324840394908, 'htc': 9.589974633090039e-10, 'htn': 7.63550768566321e-08}</t>
  </si>
  <si>
    <t>{'acd': 0.024196492732816002, 'ozd': 3.949666049404438e-07, 'cch': 3.056427209886713, 'ccb': 0.71469942160677, 'ccf': 2.080999067112662, 'ccl': 0.260728721167281, 'fwe': 0.000763791983576, 'swe': 0.011154974846518001, 'tre': 0.09264508375524401, 'pco': 0.009049152195983, 'pma': 2.010500390173533e-07, 'ior': 1.840094395780664, 'fru': 57.46569394322423, 'mru': 5.34637181958912e-06, 'ldu': 118.51509368560808, 'wtu': 1.743846477528079, 'etf': 72.55756997076028, 'htc': 1.106879216012572e-09, 'htn': 7.07733826647752e-08}</t>
  </si>
  <si>
    <t>{'acd': 0.012750218994894001, 'ozd': 2.282511257608312e-07, 'cch': 1.391410266304526, 'ccb': 0.47681233081040103, 'ccf': 0.878311268528657, 'ccl': 0.036286666965466, 'fwe': 0.000288085190267, 'swe': 0.005876364438254, 'tre': 0.051048002552987005, 'pco': 0.0034132281713530003, 'pma': 1.063291478655274e-07, 'ior': 1.389685104886643, 'fru': 36.33761989242942, 'mru': 3.100076889465078e-06, 'ldu': 70.47075145811964, 'wtu': 0.6744548803347441, 'etf': 43.56310621810865, 'htc': 4.0334865270904354e-10, 'htn': 2.434672402390442e-08}</t>
  </si>
  <si>
    <t>{'acd': 0.057901377786757004, 'ozd': 3.849618226005152e-07, 'cch': 3.808423466639792, 'ccb': 1.674720869618951, 'ccf': 1.981233544287071, 'ccl': 0.152469052733769, 'fwe': 0.000642367309951, 'swe': 0.015910306792478002, 'tre': 0.246619939109529, 'pco': 0.008174671406404, 'pma': 4.22184464832715e-07, 'ior': 2.245955879005038, 'fru': 62.97962888363544, 'mru': 5.5759304539683955e-06, 'ldu': 207.43343458363614, 'wtu': 1.167039040220575, 'etf': 88.08219263541301, 'htc': 8.265167472420091e-10, 'htn': 6.804200326715666e-08}</t>
  </si>
  <si>
    <t>{'acd': 0.023519206598813003, 'ozd': 2.5999136271681567e-07, 'cch': 2.382709943247065, 'ccb': 1.137211749335553, 'ccf': 1.162277595152053, 'ccl': 0.083220598759459, 'fwe': 0.000371819797065, 'swe': 0.008642929438028, 'tre': 0.09796000448588, 'pco': 0.004871818957479001, 'pma': 1.8313448237096018e-07, 'ior': 1.463712442726875, 'fru': 39.606488580535256, 'mru': 3.4706875247698027e-06, 'ldu': 124.10319539566385, 'wtu': 0.736812704616104, 'etf': 53.18559276307684, 'htc': 4.716108672525869e-10, 'htn': 3.673181634052195e-08}</t>
  </si>
  <si>
    <t>{'acd': 0.048515359050392004, 'ozd': 3.5930130702303794e-07, 'cch': 3.537888895758476, 'ccb': 1.49624658688409, 'ccf': 1.857805596766902, 'ccl': 0.183836712107483, 'fwe': 0.0006131996767980001, 'swe': 0.014358080069608, 'tre': 0.20512648498434202, 'pco': 0.007630763865016, 'pma': 3.599920447515691e-07, 'ior': 2.051843121077766, 'fru': 57.82725054826214, 'mru': 5.574744704095715e-06, 'ldu': 180.29537704332483, 'wtu': 1.4294758684955131, 'etf': 78.55231829619412, 'htc': 8.226880587804079e-10, 'htn': 5.864764559037223e-08}</t>
  </si>
  <si>
    <t>{'acd': 0.040954396949157, 'ozd': 3.1382232688903345e-07, 'cch': 5.701284238696856, 'ccb': 0.9973674748726091, 'ccf': 2.065463130413561, 'ccl': 2.638453633410685, 'fwe': 0.000805054306825, 'swe': 0.019440551998429003, 'tre': 0.165392953009928, 'pco': 0.010737775120587, 'pma': 3.00968197627862e-07, 'ior': 0.9313642237940201, 'fru': 39.07450029959062, 'mru': 5.737979539526724e-06, 'ldu': 236.02172842738452, 'wtu': 5.32903471963967, 'etf': 124.72453538465737, 'htc': 2.650716902542725e-09, 'htn': 9.369609740011719e-08}</t>
  </si>
  <si>
    <t>{'acd': 0.021875643876981002, 'ozd': 1.014401363386403e-06, 'cch': 1.6288548902887672, 'ccb': 0.415441153450858, 'ccf': 1.131776730076749, 'ccl': 0.08163700676115901, 'fwe': 0.00031727529834300004, 'swe': 0.007017423337872, 'tre': 0.089800352221932, 'pco': 0.004170345818544001, 'pma': 1.948136804567929e-07, 'ior': 0.7683232924450101, 'fru': 28.29673678486825, 'mru': 6.416548575748127e-06, 'ldu': 85.88232157026557, 'wtu': 1.5927711449547441, 'etf': 300.83569650628425, 'htc': 1.314768814424006e-09, 'htn': 6.279084813357831e-08}</t>
  </si>
  <si>
    <t>{'acd': 0.025910738874294, 'ozd': 1.54890953752151e-07, 'cch': 1.7421837781901561, 'ccb': 0.538384811030035, 'ccf': 1.098534005869362, 'ccl': 0.105264961290758, 'fwe': 0.00031480708366600003, 'swe': 0.008059236501688001, 'tre': 0.108729074909162, 'pco': 0.004237188991505001, 'pma': 1.871699614363713e-07, 'ior': 0.783189365206004, 'fru': 27.4308767672265, 'mru': 2.0553849444634607e-06, 'ldu': 103.60057806061458, 'wtu': 0.6899170564418791, 'etf': 39.562149623343885, 'htc': 4.522972112590749e-10, 'htn': 3.845656608425747e-08}</t>
  </si>
  <si>
    <t>{'acd': 0.025910738874294, 'ozd': 1.54890953752151e-07, 'cch': 1.7421837781901561, 'ccb': 0.538384811030035, 'ccf': 1.098534005869362, 'ccl': 0.105264961290758, 'fwe': 0.00031480708366600003, 'swe': 0.008059236501688001, 'tre': 0.108729074909162, 'pco': 0.004237188991505001, 'pma': 1.871699614363713e-07, 'ior': 0.783189365206004, 'fru': 27.430876767226504, 'mru': 2.0553849444634607e-06, 'ldu': 103.60057806061458, 'wtu': 0.6899170564418791, 'etf': 39.56214962334389, 'htc': 4.522972112590749e-10, 'htn': 3.845656608425747e-08}</t>
  </si>
  <si>
    <t>{'acd': 0.002827142828231, 'ozd': 1.080979245215687e-07, 'cch': 0.7727131792913491, 'ccb': 0.23454108736405702, 'ccf': 0.5182172975618841, 'ccl': 0.019954794365407, 'fwe': 0.00012887004396300002, 'swe': 0.0031509857995080004, 'tre': 0.008488433208572, 'pco': 0.0015647477174400002, 'pma': 3.6280265455067657e-08, 'ior': 0.464196632488427, 'fru': 14.559680955350041, 'mru': 2.304006752352317e-06, 'ldu': -27.89699073992364, 'wtu': 0.5990656206360231, 'etf': 50.312176044462824, 'htc': 3.06346528882173e-10, 'htn': 1.486973533864006e-08}</t>
  </si>
  <si>
    <t>{'acd': 0.07794561870387201, 'ozd': 9.392747302694823e-07, 'cch': 9.902735722622035, 'ccb': 0.45625242725679604, 'ccf': 8.252511853001879, 'ccl': 1.193971442363357, 'fwe': 0.003251991109414, 'swe': 0.029409333788695, 'tre': 0.22005004192182, 'pco': 0.041466889711763, 'pma': 7.444347996686506e-07, 'ior': 1.019585236645464, 'fru': 118.97133355424488, 'mru': 3.9255145618869416e-05, 'ldu': 312.9737566713216, 'wtu': 8.792271795265986, 'etf': 376.9269041265356, 'htc': 1.784306244756734e-08, 'htn': 1.5178959402539947e-07}</t>
  </si>
  <si>
    <t>{'acd': 0.05484029287678201, 'ozd': 7.161276344612322e-07, 'cch': 7.045402561215588, 'ccb': 0.43621053705890506, 'ccf': 5.7121334962636645, 'ccl': 0.8970585278930171, 'fwe': 0.0021726150065950003, 'swe': 0.021607304729706, 'tre': 0.156693650838017, 'pco': 0.029222175134823003, 'pma': 5.306489572490342e-07, 'ior': 0.8267864285484431, 'fru': 79.66101965423545, 'mru': 2.2353950024008393e-05, 'ldu': 233.49178184405912, 'wtu': 6.364216642039807, 'etf': 276.32786407822346, 'htc': 1.324452469997774e-08, 'htn': 1.0909224667777639e-07}</t>
  </si>
  <si>
    <t>{'acd': 0.078860710863214, 'ozd': 9.975006688878916e-07, 'cch': 9.951901038623317, 'ccb': 0.45609068865823704, 'ccf': 8.301557185869218, 'ccl': 1.1942531640958611, 'fwe': 0.003374650914332, 'swe': 0.029587889801145004, 'tre': 0.222245683941029, 'pco': 0.041829982666740005, 'pma': 7.514966594226081e-07, 'ior': 1.660836798293856, 'fru': 133.12701781551877, 'mru': 3.9981617380664355e-05, 'ldu': 315.59254628496205, 'wtu': 9.043089414848568, 'etf': 380.40981802124327, 'htc': 1.7929193992703e-08, 'htn': 1.5420868229353658e-07}</t>
  </si>
  <si>
    <t>{'acd': 0.032671447665155, 'ozd': 1.9766596783699971e-07, 'cch': 4.204217672253097, 'ccb': 1.9070280369085992, 'ccf': 1.877938999900707, 'ccl': 0.41925063544378904, 'fwe': 0.000537523416397, 'swe': 0.012597210903373, 'tre': 0.13434559830719, 'pco': 0.007575916131126001, 'pma': 2.534114163397761e-07, 'ior': 0.647745971647389, 'fru': 29.236652145459537, 'mru': 4.798370635116237e-06, 'ldu': 152.88855100742052, 'wtu': 2.746681458128526, 'etf': 41.59896025326964, 'htc': 9.279204104275841e-10, 'htn': 3.781875270055809e-08}</t>
  </si>
  <si>
    <t>{'acd': 0.05890666718206, 'ozd': 3.663505324644839e-07, 'cch': 3.970815081377506, 'ccb': 1.6593643732975352, 'ccf': 2.151213870202367, 'ccl': 0.160236837877604, 'fwe': 0.0006002765335170001, 'swe': 0.016342896083676003, 'tre': 0.24988184587414503, 'pco': 0.008667033830484, 'pma': 4.230230335844466e-07, 'ior': 2.188033038012626, 'fru': 64.65444019226497, 'mru': 5.3568051175200595e-06, 'ldu': 214.2076416615194, 'wtu': 1.509894229662202, 'etf': 89.33359592114886, 'htc': 9.34071467075356e-10, 'htn': 7.271772994063639e-08}</t>
  </si>
  <si>
    <t>{'acd': 0.039809466815987, 'ozd': 2.2438005352558358e-07, 'cch': 3.461979760421036, 'ccb': 0.998969210573538, 'ccf': 2.3206207511521733, 'ccl': 0.142389798695323, 'fwe': 0.0007208011047960001, 'swe': 0.014318766567527001, 'tre': 0.160776307714825, 'pco': 0.009699621051548, 'pma': 3.067633977699073e-07, 'ior': 0.6670378394216291, 'fru': 34.98440376684642, 'mru': 9.350536708685883e-06, 'ldu': 176.14763980988968, 'wtu': 25.670977275315455, 'etf': 92.92543274426299, 'htc': 1.4346672923605901e-09, 'htn': 1.411574822404114e-07}</t>
  </si>
  <si>
    <t>{'acd': 0.020275465616187, 'ozd': 1.4298620031546508e-07, 'cch': 1.464393625644959, 'ccb': 0.24072766205328702, 'ccf': 1.165640104037108, 'ccl': 0.058025859554563006, 'fwe': 0.00030210841377900004, 'swe': 0.010189016365961001, 'tre': 0.084057729311366, 'pco': 0.005040823766999001, 'pma': 1.478486050915583e-07, 'ior': 0.571820904279975, 'fru': 23.476133023748037, 'mru': 2.443260189949723e-06, 'ldu': 139.11803463336298, 'wtu': 1.587490685048274, 'etf': 81.65886071914667, 'htc': 5.934113739548894e-10, 'htn': 4.1951439300156806e-08}</t>
  </si>
  <si>
    <t>{'acd': 0.06181501823699, 'ozd': 3.21338056106773e-07, 'cch': 4.526051676921011, 'ccb': 1.934731729662727, 'ccf': 2.297683491504991, 'ccl': 0.293636455753292, 'fwe': 0.0006413620920170001, 'swe': 0.017349873675225003, 'tre': 0.262558676065954, 'pco': 0.009348021867827001, 'pma': 4.477685229735719e-07, 'ior': 1.453266954007117, 'fru': 50.16890620912474, 'mru': 5.466223911886924e-06, 'ldu': 223.42150244279276, 'wtu': 1.7313752046960031, 'etf': 77.3978794155723, 'htc': 9.827439898806354e-10, 'htn': 7.325606844090533e-08}</t>
  </si>
  <si>
    <t>{'acd': 0.060384557971207, 'ozd': 3.281779846958278e-07, 'cch': 4.784382885573696, 'ccb': 2.160264088276762, 'ccf': 2.342552542237834, 'ccl': 0.28156625505909905, 'fwe': 0.000643700976884, 'swe': 0.017587549511729, 'tre': 0.25602860100499203, 'pco': 0.009477210378086002, 'pma': 4.389706339421508e-07, 'ior': 1.512930864250759, 'fru': 51.74214389598046, 'mru': 5.640896050769852e-06, 'ldu': 227.87781868820701, 'wtu': 1.8355253837359, 'etf': 76.45623883967694, 'htc': 9.65542629738048e-10, 'htn': 6.825626406737847e-08}</t>
  </si>
  <si>
    <t>{'acd': 0.0037008764866460005, 'ozd': 1.617498584233583e-07, 'cch': 0.7563655445488511, 'ccb': 0.002507360479181, 'ccf': 0.753533300625562, 'ccl': 0.00032488344410800004, 'fwe': 0.00016531679586200001, 'swe': 0.0015738502215650002, 'tre': 0.009529615825689002, 'pco': 0.002187170653653, 'pma': 3.9137566269753375e-08, 'ior': 1.077026961244223, 'fru': 31.156143427703, 'mru': 3.516235767511554e-06, 'ldu': 10.505979748333871, 'wtu': 0.511527455478159, 'etf': 31.791874026745425, 'htc': 2.707844477856804e-10, 'htn': 9.376946833722267e-09}</t>
  </si>
  <si>
    <t>{'acd': 0.043156877702837, 'ozd': 3.462870014057041e-07, 'cch': 2.55894038346444, 'ccb': 0.006510852684018, 'ccf': 2.4312722624498653, 'ccl': 0.12115726833055601, 'fwe': 0.0011242640330520002, 'swe': 0.020228697776159002, 'tre': 0.17660507138980402, 'pco': 0.019741097826788002, 'pma': 3.027294513037962e-07, 'ior': 0.6857583981354191, 'fru': 37.17418899176862, 'mru': 9.263333787995312e-06, 'ldu': 526.2827987179578, 'wtu': 10.915089813046968, 'etf': 830.9501123518005, 'htc': 2.8323162333187123e-09, 'htn': 2.548867002856575e-07}</t>
  </si>
  <si>
    <t>{'acd': 0.022781544598303, 'ozd': 1.8833299536852548e-07, 'cch': 2.9390892438115532, 'ccb': 1.129724396070045, 'ccf': 1.537659850477963, 'ccl': 0.271704997263544, 'fwe': 0.00040409889224900003, 'swe': 0.008756123101953001, 'tre': 0.09168683575594401, 'pco': 0.005933425910472001, 'pma': 1.810620940353392e-07, 'ior': 0.7513286043228821, 'fru': 29.909629958825008, 'mru': 4.436963240060788e-06, 'ldu': 98.12807789142444, 'wtu': 2.323574074701158, 'etf': 37.68769038950882, 'htc': 7.507643896961236e-10, 'htn': 2.538172827236083e-08}</t>
  </si>
  <si>
    <t>{'acd': 0.108188299078042, 'ozd': 3.212575455096794e-07, 'cch': 3.793565047128846, 'ccb': 0.35312534096236603, 'ccf': 3.438874536620948, 'ccl': 0.001565169545531, 'fwe': 0.0031665339009180004, 'swe': 0.059227179952646, 'tre': 0.46406160133586605, 'pco': 0.015517604346179001, 'pma': 7.744276697990432e-07, 'ior': 0.9242942766608361, 'fru': 49.55838986731551, 'mru': 1.0821555879134571e-05, 'ldu': 575.5867551812316, 'wtu': 12.788034744126021, 'etf': 86.11214908552677, 'htc': 5.067423650686857e-10, 'htn': 3.66642300039788e-07}</t>
  </si>
  <si>
    <t>{'acd': 0.016553001284305, 'ozd': 0.00024344932936800002, 'cch': 3.944861798020724, 'ccb': 0.005507844853055, 'ccf': 3.936745429395572, 'ccl': 0.002608523772095, 'fwe': 0.000922172059452, 'swe': 0.0033308981653770004, 'tre': 0.04468327832024, 'pco': 0.010293419893857, 'pma': 1.341394414661331e-07, 'ior': 0.44899410215905605, 'fru': 37.75227885746733, 'mru': 7.229155909666367e-06, 'ldu': 96.50044417780256, 'wtu': 0.8685525979334641, 'etf': 40.54592107663993, 'htc': 1.8890736948405063e-09, 'htn': 8.242844144403811e-08}</t>
  </si>
  <si>
    <t>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</t>
  </si>
  <si>
    <t>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</t>
  </si>
  <si>
    <t>{'acd': 0.005289949355115, 'ozd': 5.350199664972872e-07, 'cch': 1.133632706418054, 'ccb': 0.0015676456193340002, 'ccf': 0.8307096239015641, 'ccl': 0.30135543689715505, 'fwe': 0.000182041972933, 'swe': 0.0032045653581430004, 'tre': 0.017509864145102, 'pco': 0.002546314660414, 'pma': 6.396778480807842e-08, 'ior': 0.7476973161351811, 'fru': 25.499998895684243, 'mru': 3.676291120445923e-06, 'ldu': 26.37757866670861, 'wtu': 0.9583016737581991, 'etf': 137.03245325894505, 'htc': 7.880617921322713e-10, 'htn': 2.478124701672937e-08}</t>
  </si>
  <si>
    <t>{'acd': 0.004962661684092, 'ozd': 1.426179073785504e-07, 'cch': 1.124125520961123, 'ccb': 0.0014304954388950001, 'ccf': 0.784137120679098, 'ccl': 0.33855790484312903, 'fwe': 0.000168163102725, 'swe': 0.0031769878425380003, 'tre': 0.016486850089186, 'pco': 0.0023795937136610002, 'pma': 4.608503273549191e-08, 'ior': 0.7454361387527421, 'fru': 24.797491947884673, 'mru': 1.62602718635675e-06, 'ldu': 26.63145543235369, 'wtu': 0.5521658562324191, 'etf': 16.390785342556043, 'htc': 3.921029647650858e-10, 'htn': 1.090306101555946e-08}</t>
  </si>
  <si>
    <t>{'acd': 0.005426559056385, 'ozd': 5.317424073296691e-07, 'cch': 1.211958608815932, 'ccb': 0.0020015142311540003, 'ccf': 0.908641834046345, 'ccl': 0.30131526053843205, 'fwe': 0.00016633950721000001, 'swe': 0.0032179301894360002, 'tre': 0.017538301460513002, 'pco': 0.002678077695094, 'pma': 6.590018792223431e-08, 'ior': 0.694878004276131, 'fru': 24.92991712667071, 'mru': 3.632240546875672e-06, 'ldu': 26.277861067290715, 'wtu': 1.051285325650267, 'etf': 137.17071536649394, 'htc': 8.035222840152175e-10, 'htn': 2.455938497381092e-08}</t>
  </si>
  <si>
    <t>{'acd': 0.019121782544229003, 'ozd': 1.644965977269676e-07, 'cch': 2.111838218601455, 'ccb': 0.8503495809386701, 'ccf': 1.080310703946251, 'ccl': 0.181177933716533, 'fwe': 0.000300134186439, 'swe': 0.007496447592723001, 'tre': 0.07804011417716701, 'pco': 0.004000715231105, 'pma': 1.470777836095774e-07, 'ior': 0.7807106300548571, 'fru': 27.27834547913104, 'mru': 3.1096087108887166e-06, 'ldu': 85.9927396129735, 'wtu': 1.146871177752183, 'etf': 39.79904547318765, 'htc': 6.729636410063817e-10, 'htn': 2.7919416373429993e-08}</t>
  </si>
  <si>
    <t>{'acd': 0.0059051191502540006, 'ozd': 9.820515286700177e-08, 'cch': 0.618363535543614, 'ccb': 0.004792903241182, 'ccf': 0.622756489274782, 'ccl': -0.00918585697235, 'fwe': 0.00015181429453, 'swe': 0.001616750037801, 'tre': 0.021165762497939, 'pco': 0.002101842032677, 'pma': 5.109563698618919e-08, 'ior': 0.30676338445112, 'fru': 13.933192636930237, 'mru': 2.324903129778276e-06, 'ldu': 13.04983465488909, 'wtu': 1.5614265570405, 'etf': 14.357711035569428, 'htc': 2.851428871901919e-10, 'htn': 6.707719126901797e-09}</t>
  </si>
  <si>
    <t>{'acd': 0.085024078131016, 'ozd': 4.101957614396493e-07, 'cch': 4.45834234989296, 'ccb': 0.143860839404738, 'ccf': 3.576068913879308, 'ccl': 0.738412596608912, 'fwe': 0.0010542002670640002, 'swe': 0.01996291385414, 'tre': 0.35223719519248803, 'pco': 0.013683276988988, 'pma': 5.995990938327899e-07, 'ior': 0.6653377221950131, 'fru': 50.63894063850679, 'mru': 7.4894149681509336e-06, 'ldu': 253.842410762728, 'wtu': 2.712746523555735, 'etf': 128.1749104069192, 'htc': 2.063845674438511e-09, 'htn': 1.863289004656007e-07}</t>
  </si>
  <si>
    <t>{'acd': 0.101233876768255, 'ozd': 5.471442574088474e-07, 'cch': 5.0064186064206, 'ccb': 0.156475497236008, 'ccf': 4.049873160171164, 'ccl': 0.8000699490134271, 'fwe': 0.001246805055302, 'swe': 0.024297757931502, 'tre': 0.421134347566049, 'pco': 0.015740200608811, 'pma': 7.155268463961354e-07, 'ior': 1.787914948566677, 'fru': 77.26768506115509, 'mru': 8.920745631227682e-06, 'ldu': 298.22579759200477, 'wtu': 3.109623890260437, 'etf': 153.65592375603873, 'htc': 2.418848322671992e-09, 'htn': 2.117703117590369e-07}</t>
  </si>
  <si>
    <t>{'acd': 0.14107334089290802, 'ozd': 6.761792698672253e-07, 'cch': 7.336575349280015, 'ccb': 0.244363367743679, 'ccf': 5.858979069048252, 'ccl': 1.233232912488083, 'fwe': 0.001757093700206, 'swe': 0.033302036761119, 'tre': 0.585076747328751, 'pco': 0.022502891634947002, 'pma': 9.913545395856198e-07, 'ior': 1.128993403153929, 'fru': 83.44366113720798, 'mru': 1.2326910315444351e-05, 'ldu': 422.79476023163784, 'wtu': 4.46504660102186, 'etf': 214.73927929302505, 'htc': 3.442590136471989e-09, 'htn': 3.095804207936366e-07}</t>
  </si>
  <si>
    <t>{'acd': 0.11300860195534301, 'ozd': 5.963069025389833e-07, 'cch': 5.9640319810877545, 'ccb': 0.19068276945954601, 'ccf': 4.7957358179056815, 'ccl': 0.9776133937225261, 'fwe': 0.001435970841324, 'swe': 0.026528674478176, 'tre': 0.46719778523224903, 'pco': 0.018296567246045, 'pma': 7.987846471076012e-07, 'ior': 1.49651097617301, 'fru': 80.02289095892876, 'mru': 1.047012139526848e-05, 'ldu': 336.3596558031507, 'wtu': 3.745222623823971, 'etf': 172.95592172076903, 'htc': 2.8166820945114412e-09, 'htn': 2.4829869060153996e-07}</t>
  </si>
  <si>
    <t>{'acd': 0.173765881218492, 'ozd': 1.395955164801606e-06, 'cch': 6.785903445480453, 'ccb': 0.003500889463365, 'ccf': 6.768659654937419, 'ccl': 0.013742901079667, 'fwe': 0.0007279190519910001, 'swe': 0.041629224459371006, 'tre': 0.45300444033893805, 'pco': 0.119185953616859, 'pma': 1.314055560314876e-06, 'ior': 0.6208572466011331, 'fru': 98.81499095392783, 'mru': 0.00021284076609500002, 'ldu': 17.0264222254549, 'wtu': 0.7754262428059281, 'etf': 76.02958696345904, 'htc': 4.153808975659579e-09, 'htn': 1.068381054061833e-07}</t>
  </si>
  <si>
    <t>{'acd': 0.212460920154024, 'ozd': 1.761763561628188e-06, 'cch': 8.252881578820087, 'ccb': 0.0039802715440200006, 'ccf': 8.232020642383345, 'ccl': 0.016880664892721, 'fwe': 0.000948152013588, 'swe': 0.050915834431561, 'tre': 0.553991831482576, 'pco': 0.14555541193333302, 'pma': 1.60719652183875e-06, 'ior': 1.4376166993694222, 'fru': 134.33120102086502, 'mru': 0.0002604992583, 'ldu': 21.216085659815782, 'wtu': 0.9883829136078061, 'etf': 95.93303427855949, 'htc': 5.137754198785566e-09, 'htn': 1.323456822384573e-07}</t>
  </si>
  <si>
    <t>{'acd': 0.18049146049351902, 'ozd': 4.909896769942262e-07, 'cch': 15.679583684516095, 'ccb': 10.800752375684743, 'ccf': 4.579498691648026, 'ccl': 0.29933261718332305, 'fwe': 0.000949584959239, 'swe': 0.042597045145087005, 'tre': 0.79200072321501, 'pco': 0.021621705089102, 'pma': 1.231260222357263e-06, 'ior': 1.987647581649227, 'fru': 66.67636210934963, 'mru': 8.718508673026862e-06, 'ldu': 873.34152730487, 'wtu': 3.221331417038647, 'etf': 133.22762261759598, 'htc': 5.826863665182079e-10, 'htn': 7.18617428880169e-08}</t>
  </si>
  <si>
    <t>{'acd': 0.001135237600276, 'ozd': 4.1364077895754203e-08, 'cch': 0.279686036776921, 'ccb': 0.000519008344907, 'ccf': 0.27898926227846105, 'ccl': 0.00017776615355200002, 'fwe': 8.26254280032836e-05, 'swe': 0.00022411467596400003, 'tre': 0.002412523627755, 'pco': 0.000680992915184, 'pma': 1.51922214713545e-08, 'ior': 0.11690145117865501, 'fru': 6.28545410902912, 'mru': 8.013722373653045e-07, 'ldu': 1.8925672756949181, 'wtu': 0.13114452722119402, 'etf': 3.356930279585256, 'htc': 1.05307866013296e-10, 'htn': 2.9204288829082475e-09}</t>
  </si>
  <si>
    <t>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</t>
  </si>
  <si>
    <t>{'acd': 0.0072409343955330005, 'ozd': 1.788583170075018e-07, 'cch': 1.151812254801048, 'ccb': 0.006247550426983, 'ccf': 1.145050928624328, 'ccl': 0.000513775749736, 'fwe': 0.00016611526961, 'swe': 0.0012081588755440001, 'tre': 0.014754116093205, 'pco': 0.008384369785047, 'pma': 1.479786454240557e-07, 'ior': 0.269405276296783, 'fru': 18.8283672871956, 'mru': 2.584062297736575e-06, 'ldu': 21.29258621910661, 'wtu': 0.22875681865564101, 'etf': 17.449983730348496, 'htc': 4.1474517194095396e-10, 'htn': 1.3600673830233262e-08}</t>
  </si>
  <si>
    <t>{'acd': 0.00196519792387, 'ozd': 5.0854126486725805e-08, 'cch': 0.452677834307573, 'ccb': 0.000837664997696, 'ccf': 0.45156278724876703, 'ccl': 0.00027738206110900003, 'fwe': 0.00013552581368300002, 'swe': 0.00036893280778300003, 'tre': 0.004035391245761, 'pco': 0.0012043943248470001, 'pma': 2.372487864762912e-08, 'ior': 0.12951648981288602, 'fru': 10.059636074116451, 'mru': 1.597835351923142e-06, 'ldu': 2.406067191031915, 'wtu': 0.208075860434754, 'etf': 5.654016346731471, 'htc': 1.924543199182537e-10, 'htn': 4.6176119819443636e-09}</t>
  </si>
  <si>
    <t>{'acd': 0.001651301022547, 'ozd': 7.077613869512529e-08, 'cch': 0.374854489625268, 'ccb': 0.088475132625873, 'ccf': 0.28622077921821804, 'ccl': 0.00015857778117600002, 'fwe': 9.147272918531815e-05, 'swe': 0.002372242344109, 'tre': 0.004849791310162, 'pco': 0.0010332065522850001, 'pma': 2.10168286232217e-08, 'ior': 0.22563443923884202, 'fru': 7.908549553594938, 'mru': 1.500611877396086e-06, 'ldu': 20.38083938721557, 'wtu': 0.11472858055785701, 'etf': 19.499799874615668, 'htc': 1.196403691731978e-10, 'htn': 8.143058100449564e-09}</t>
  </si>
  <si>
    <t>{'acd': 0.004315820728912, 'ozd': 1.709041724658391e-07, 'cch': 1.132910202895294, 'ccb': 0.10440310544237201, 'ccf': 1.028074844994432, 'ccl': 0.00043225245849000003, 'fwe': 0.000216438357289, 'swe': 0.0033115074956780004, 'tre': 0.011468562619866, 'pco': 0.0030823491871000003, 'pma': 4.630096079788013e-08, 'ior': 0.712491812900198, 'fru': 28.185986324400698, 'mru': 2.9142070571404233e-06, 'ldu': 26.065120542416267, 'wtu': 0.545697171152566, 'etf': 27.812549283, 'htc': 3.194277978962737e-10, 'htn': 1.346445221288812e-08}</t>
  </si>
  <si>
    <t>{'acd': 0.032973017425253, 'ozd': 2.40956345797166e-07, 'cch': 4.272311920619256, 'ccb': 0.857864806578542, 'ccf': 1.6524287560478301, 'ccl': 1.762018357992882, 'fwe': 0.000545414081903, 'swe': 0.014669928811228002, 'tre': 0.13462417744736901, 'pco': 0.008101724476441, 'pma': 2.462652627454269e-07, 'ior': 0.8192848716641241, 'fru': 32.46624400901981, 'mru': 4.356413509530376e-06, 'ldu': 175.89106720567494, 'wtu': 3.75381655651222, 'etf': 89.74043834512148, 'htc': 1.869371069980915e-09, 'htn': 6.965807488400889e-08}</t>
  </si>
  <si>
    <t>{'acd': 0.016916078016317, 'ozd': 8.195059942284855e-08, 'cch': 0.8458761393917711, 'ccb': 0.001795517993936, 'ccf': 0.8435851698365181, 'ccl': 0.000495451561316, 'fwe': 0.000199665595839, 'swe': 0.005262080158333, 'tre': 0.07008517924499101, 'pco': 0.002918178160662, 'pma': 1.263812444832836e-07, 'ior': 0.178939292590742, 'fru': 13.065505568506598, 'mru': 2.334473232628331e-06, 'ldu': 31.974285554797117, 'wtu': 2.728138197691195, 'etf': 30.71244347645429, 'htc': 2.2295212201867633e-10, 'htn': -9.035058592887787e-09}</t>
  </si>
  <si>
    <t>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</t>
  </si>
  <si>
    <t>{'acd': 0.39783732789776305, 'ozd': 3.01547009759198e-06, 'cch': 13.392198527608759, 'ccb': 0.003802821802207, 'ccf': 13.368582111608058, 'ccl': 0.019813594198493, 'fwe': 0.000780354374105, 'swe': 0.095875494319949, 'tre': 1.047979134153712, 'pco': 0.27390956803514704, 'pma': 3.009236706856028e-06, 'ior': 1.294694897302181, 'fru': 196.80478819147862, 'mru': 2.4730970709735963e-05, 'ldu': 33.60898653847613, 'wtu': 0.600980869915832, 'etf': 112.64061188652379, 'htc': 8.190977273314793e-09, 'htn': 1.040759219160235e-07}</t>
  </si>
  <si>
    <t>{'acd': 0.049268076081811, 'ozd': 4.0108669014408233e-07, 'cch': 3.455452057956354, 'ccb': 1.341747525605467, 'ccf': 1.989939060624645, 'ccl': 0.12376547172624001, 'fwe': 0.000531812893902, 'swe': 0.013755416455878001, 'tre': 0.20845653982137202, 'pco': 0.007527889513289001, 'pma': 3.5646847084403564e-07, 'ior': 1.882522269582732, 'fru': 57.117229184896075, 'mru': 5.8270663599026094e-06, 'ldu': 174.73056485587213, 'wtu': 1.028675057584651, 'etf': 76.81519431973476, 'htc': 8.523160100970982e-10, 'htn': 5.948738391939764e-08}</t>
  </si>
  <si>
    <t>{'acd': 0.004162019480393, 'ozd': 2.6731163570291826e-07, 'cch': 0.794615849270608, 'ccb': 0.088845556029211, 'ccf': 0.7055328769123931, 'ccl': 0.00023741632900400002, 'fwe': 0.000166142456317, 'swe': 0.003086830554982, 'tre': 0.014462848216874002, 'pco': 0.0021014310305870003, 'pma': 4.066785945669315e-08, 'ior': 0.8611774075233871, 'fru': 23.128762456535554, 'mru': 3.855741216779057e-06, 'ldu': 41.93956269627263, 'wtu': 0.296906017291924, 'etf': 36.49292405259507, 'htc': 4.0810308083670047e-10, 'htn': 1.097575746519783e-08}</t>
  </si>
  <si>
    <t>{'acd': 0.050245233126427, 'ozd': 3.557202955614743e-07, 'cch': 6.655878177602517, 'ccb': 1.405358630912554, 'ccf': 2.928595383859459, 'ccl': 2.321924162830503, 'fwe': 0.001042763795595, 'swe': 0.022649594617109, 'tre': 0.20023557092082703, 'pco': 0.014027719873069002, 'pma': 3.9068917482074087e-07, 'ior': 0.90807084386004, 'fru': 44.960550482149365, 'mru': 1.192869991741991e-05, 'ldu': 261.8494472470288, 'wtu': 25.190437147218155, 'etf': 144.68371882265473, 'htc': 3.2467679330266485e-09, 'htn': 1.67641723722588e-07}</t>
  </si>
  <si>
    <t>{'acd': 0.030071803966841, 'ozd': 4.033343607678872e-07, 'cch': 1.939667303522468, 'ccb': 0.0016638819820460002, 'ccf': 1.9350426088083452, 'ccl': 0.0029608127320770003, 'fwe': 0.000156620666917, 'swe': 0.007364111600270001, 'tre': 0.080325140191326, 'pco': 0.021606147564683, 'pma': 2.374051014268108e-07, 'ior': 0.320331589224776, 'fru': 30.71098546228199, 'mru': 7.846086420813515e-06, 'ldu': 7.141514219043439, 'wtu': 0.282875340231791, 'etf': 17.662087596718777, 'htc': 8.018495737444871e-10, 'htn': 1.7334188175583152e-08}</t>
  </si>
  <si>
    <t>{'acd': 0.005047743310112001, 'ozd': 2.558029715884155e-07, 'cch': 1.1927858764337, 'ccb': 0.21372417420991502, 'ccf': 0.9643665191685541, 'ccl': 0.014695183055230002, 'fwe': 0.000348054620106, 'swe': 0.0029631445583240003, 'tre': 0.012944024569220001, 'pco': 0.0035752176439990003, 'pma': 7.436505293222985e-08, 'ior': 2.008863059855917, 'fru': 49.961353099637904, 'mru': 2.949169612718832e-06, 'ldu': -17.831483305979162, 'wtu': 0.948531909966681, 'etf': 56.53192201174107, 'htc': 2.083827530648168e-09, 'htn': 2.6506395449407193e-08}</t>
  </si>
  <si>
    <t>{'acd': 0.0016697341374950002, 'ozd': 6.58676931003578e-08, 'cch': 0.326053583611331, 'ccb': 0.011841332785928001, 'ccf': 0.30187096486742104, 'ccl': 0.012341285957982001, 'fwe': 5.859132226204365e-05, 'swe': 0.0018070965852090002, 'tre': 0.004922840172556, 'pco': 0.0008439282540500001, 'pma': 2.154845417556765e-08, 'ior': 0.28682997137481103, 'fru': 8.927018646438595, 'mru': 1.407270020203419e-06, 'ldu': -17.324786814118887, 'wtu': 0.34860360880073604, 'etf': 26.456922525168547, 'htc': 1.596332171118586e-10, 'htn': 7.821361272288955e-09}</t>
  </si>
  <si>
    <t>{'acd': 0.003603688848251, 'ozd': 1.663728200623159e-07, 'cch': 0.917402437694094, 'ccb': 0.014440526772561002, 'ccf': 0.8884096223048971, 'ccl': 0.014552288616635002, 'fwe': 0.000142682727416, 'swe': 0.0025233334771590002, 'tre': 0.00999401034399, 'pco': 0.002312798447606, 'pma': 4.088512342163325e-08, 'ior': 0.9343641129144251, 'fru': 29.83955821089761, 'mru': 2.717437965943159e-06, 'ldu': -19.49877538233989, 'wtu': 0.6165951471315541, 'etf': 35.69197948698464, 'htc': 3.3792007637143835e-10, 'htn': 1.2674841615056792e-08}</t>
  </si>
  <si>
    <t>{'acd': 0.00348020760344, 'ozd': 1.547920661120419e-07, 'cch': 0.832639459789129, 'ccb': 0.014402246595624, 'ccf': 0.8036965987055541, 'ccl': 0.014540614487949001, 'fwe': 0.000136388414627, 'swe': 0.0024999301261770003, 'tre': 0.009744713489883, 'pco': 0.0022218412736640003, 'pma': 4.0123499762050123e-08, 'ior': 0.8918081486537711, 'fru': 27.826786240637784, 'mru': 2.652049099518447e-06, 'ldu': -19.561079288204176, 'wtu': 0.604537961798573, 'etf': 35.05947124020842, 'htc': 3.172714220650538e-10, 'htn': 1.2347044163559619e-08}</t>
  </si>
  <si>
    <t>{'acd': 0.00371626572127, 'ozd': 1.737746455518741e-07, 'cch': 0.8405590720560041, 'ccb': 0.002589006581015, 'ccf': 0.8254255521000791, 'ccl': 0.012544513374909002, 'fwe': 0.000170779439768, 'swe': 0.0022563155929950004, 'tre': 0.009793596013394001, 'pco': 0.002243124943241, 'pma': 4.115431833589207e-08, 'ior': 1.222096872000104, 'fru': 34.230228429528225, 'mru': 2.736911902428926e-06, 'ldu': -15.51158712835042, 'wtu': 0.78541301668605, 'etf': 32.66209736443077, 'htc': 3.5514968202540785e-10, 'htn': 1.191913917308961e-08}</t>
  </si>
  <si>
    <t>{'acd': 0.00451934526535, 'ozd': 2.211322002509917e-07, 'cch': 1.07318958596673, 'ccb': 0.003091062634626, 'ccf': 1.055426942943126, 'ccl': 0.014671580388976, 'fwe': 0.00021079594880400002, 'swe': 0.002671412563867, 'tre': 0.011797252943411001, 'pco': 0.0027328369033860003, 'pma': 4.945524606347722e-08, 'ior': 1.54732058932205, 'fru': 43.609390641697765, 'mru': 3.331667586949229e-06, 'ldu': -18.019527904642803, 'wtu': 0.9487981340361361, 'etf': 39.1898992881102, 'htc': 4.4588238249457864e-10, 'htn': 1.445144061523328e-08}</t>
  </si>
  <si>
    <t>{'acd': 0.022845759218714002, 'ozd': 2.289758098739932e-07, 'cch': 3.375806711057668, 'ccb': 1.338946742371622, 'ccf': 1.6507394099508592, 'ccl': 0.386120558735185, 'fwe': 0.00047211334806200004, 'swe': 0.009982981763099, 'tre': 0.090719136227872, 'pco': 0.006337984506013, 'pma': 1.8841941895875e-07, 'ior': 0.897850010787366, 'fru': 33.386329199688525, 'mru': 5.575024866561525e-06, 'ldu': 75.49813458991252, 'wtu': 2.462874827073697, 'etf': 52.15863783170139, 'htc': 1.0260990835910252e-09, 'htn': 3.5719412517707467e-08}</t>
  </si>
  <si>
    <t>{'acd': 0.029415969815664002, 'ozd': 2.795172359185835e-07, 'cch': 4.183569513975933, 'ccb': 1.818268495983381, 'ccf': 1.932125531286013, 'ccl': 0.43317548670653805, 'fwe': 0.000575365749833, 'swe': 0.010416206194474, 'tre': 0.118130495159143, 'pco': 0.007713159878842001, 'pma': 2.3658975091220808e-07, 'ior': 1.40680488583368, 'fru': 45.39873593510614, 'mru': 5.859259162555106e-06, 'ldu': 115.24872127821128, 'wtu': 3.249861307381119, 'etf': 41.68325181916056, 'htc': 1.135514298946753e-09, 'htn': 3.962295110648734e-08}</t>
  </si>
  <si>
    <t>{'acd': 0.115931733619722, 'ozd': 1.052367514628976e-06, 'cch': 5.149316953945632, 'ccb': 0.0044496406156180005, 'ccf': 5.102441286292647, 'ccl': 0.042426027037365005, 'fwe': 0.0013471507989210002, 'swe': 0.027337803275158, 'tre': 0.296555496130306, 'pco': 0.078253306545814, 'pma': 8.841773694334907e-07, 'ior': 1.252274925354851, 'fru': 89.22959327503924, 'mru': 8.189232254762218e-05, 'ldu': 17.310121825292363, 'wtu': 0.794929944970421, 'etf': 79.65897809571024, 'htc': 3.864453917714123e-09, 'htn': 1.0720461932136649e-07}</t>
  </si>
  <si>
    <t>{'acd': 0.14000101111499, 'ozd': 7.243420186964976e-07, 'cch': 7.079268031746039, 'ccb': 0.35272802812893805, 'ccf': 5.504544321734339, 'ccl': 1.221995681882763, 'fwe': 0.001791112315356, 'swe': 0.033031788214095005, 'tre': 0.5818680488715361, 'pco': 0.021858499064544002, 'pma': 9.845933918545526e-07, 'ior': 1.715300754407877, 'fru': 89.50268253933068, 'mru': 1.2858071150295421e-05, 'ldu': 420.2535472370567, 'wtu': 4.416070258766208, 'etf': 218.1319037563413, 'htc': 3.456238595286581e-09, 'htn': 3.0998190255717556e-07}</t>
  </si>
  <si>
    <t>{'acd': 0.055700434331637, 'ozd': 2.523436947692673e-07, 'cch': 5.430734978826883, 'ccb': 3.31834126015915, 'ccf': 1.8706694951016032, 'ccl': 0.24172422356612902, 'fwe': 0.000509607345656, 'swe': 0.01602791956457, 'tre': 0.23781075503805302, 'pco': 0.008940931979363001, 'pma': 3.855011349740878e-07, 'ior': 0.658613681846796, 'fru': 28.996189187525204, 'mru': 4.575886995656174e-06, 'ldu': 269.9542277451191, 'wtu': 0.8559217035927571, 'etf': 76.67697777564524, 'htc': 6.601694434672551e-10, 'htn': 7.521234280834398e-08}</t>
  </si>
  <si>
    <t>{'acd': 0.033116829619331004, 'ozd': 3.171274333951724e-07, 'cch': 1.979199357071249, 'ccb': 0.044831764137582004, 'ccf': 1.721536327717797, 'ccl': 0.212831265215868, 'fwe': 0.000553559771291, 'swe': 0.011255986795413, 'tre': 0.13521748645082202, 'pco': 0.006954538582236, 'pma': 2.4606339734700066e-07, 'ior': 1.461291009114431, 'fru': 46.70139985743646, 'mru': 5.672669505502096e-06, 'ldu': 133.93823219881372, 'wtu': 1.879703976857125, 'etf': 101.59740077307131, 'htc': 1.1100383342020682e-09, 'htn': 7.746130896903564e-08}</t>
  </si>
  <si>
    <t>{'acd': 0.006545554583933, 'ozd': 1.668411643029966e-07, 'cch': 0.8602828030206151, 'ccb': 0.0023045007581440004, 'ccf': 0.849521893031794, 'ccl': 0.008456409230676, 'fwe': 0.000243263174581, 'swe': 0.005799623293794001, 'tre': 0.022499948536932, 'pco': 0.0035596552789490003, 'pma': 5.1998406487390405e-08, 'ior': 0.8307071998729011, 'fru': 27.01275834384458, 'mru': 2.27588841290463e-06, 'ldu': 75.035448266755, 'wtu': 0.9570174941004911, 'etf': 61.39935305589927, 'htc': 3.265596179977169e-10, 'htn': 2.4999134741650512e-08}</t>
  </si>
  <si>
    <t>{'acd': 0.026159806951021002, 'ozd': 2.965732884086064e-07, 'cch': 1.9576433705061032, 'ccb': 0.442126771069668, 'ccf': 1.429233338411331, 'ccl': 0.086283261025102, 'fwe': 0.00045573508663900004, 'swe': 0.008174397842266, 'tre': 0.10846593079150901, 'pco': 0.007031877912032001, 'pma': 1.840834267813778e-07, 'ior': 1.9183838926012742, 'fru': 53.89606504381759, 'mru': 3.250649719707633e-06, 'ldu': 251.66652187786536, 'wtu': 1.140702075636079, 'etf': 53.24959739360101, 'htc': 5.310201522788846e-10, 'htn': 5.243290282930713e-08}</t>
  </si>
  <si>
    <t>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</t>
  </si>
  <si>
    <t>{'acd': 0.018699753116674, 'ozd': 3.8224451474720453e-07, 'cch': 2.285375827212368, 'ccb': 0.004479088587374, 'ccf': 2.279941578961343, 'ccl': 0.0009551596636510001, 'fwe': 0.000613103158114, 'swe': 0.010261701567204, 'tre': 0.07064384289810001, 'pco': 0.010773825099516, 'pma': 1.129911861863871e-07, 'ior': 0.886003442208092, 'fru': 42.937173475610976, 'mru': 1.171467316197173e-05, 'ldu': 421.45523251233413, 'wtu': 0.790175693533235, 'etf': 268.03486548105315, 'htc': 6.224822436890246e-10, 'htn': 3.845536374381485e-08}</t>
  </si>
  <si>
    <t>{'acd': 0.007483033736819001, 'ozd': 1.1811686405198988e-07, 'cch': 0.5907454655237341, 'ccb': 0.000844064417879, 'ccf': 0.5886598375074631, 'ccl': 0.0012415635983910002, 'fwe': 0.00036191518959500005, 'swe': 0.006970932251789, 'tre': 0.029768062642298, 'pco': 0.002876789439113, 'pma': 7.069507909893814e-08, 'ior': 0.334269008726627, 'fru': 12.952318807102902, 'mru': 1.766191239088709e-06, 'ldu': 149.105305647434, 'wtu': 0.341326457032451, 'etf': 28.71810849710113, 'htc': 9.83662335430717e-10, 'htn': 1.2223778685048228e-07}</t>
  </si>
  <si>
    <t>{'acd': 0.015162071010964001, 'ozd': 1.484590090017789e-07, 'cch': 1.037944007087434, 'ccb': 0.0012414904475790002, 'ccf': 1.034155990956309, 'ccl': 0.002546525683544, 'fwe': 0.000281089721878, 'swe': 0.013854184793571001, 'tre': 0.060845605282078004, 'pco': 0.0033485659707140005, 'pma': 1.360885674854152e-07, 'ior': 0.282627956024581, 'fru': 14.143300540139618, 'mru': 3.759417114795291e-06, 'ldu': 124.62907465869014, 'wtu': 5.908007588634418, 'etf': 37.0411547256235, 'htc': 8.010950797831445e-10, 'htn': 4.953407217260678e-08}</t>
  </si>
  <si>
    <t>{'acd': 0.008415124488059, 'ozd': 1.768771655113086e-07, 'cch': 0.8041298484297681, 'ccb': 0.0009694817595550001, 'ccf': 0.801840460479589, 'ccl': 0.001319906190623, 'fwe': 0.000461746661096, 'swe': 0.012881165280538, 'tre': 0.025221827893567, 'pco': 0.005123686212081, 'pma': 5.985839174472765e-08, 'ior': 0.287331112397937, 'fru': 14.623806333207146, 'mru': 2.003889473102388e-06, 'ldu': 198.08718996113691, 'wtu': 0.34891746217302905, 'etf': 49.64037726119889, 'htc': -5.332835212615526e-10, 'htn': 7.89863831261438e-09}</t>
  </si>
  <si>
    <t>{'acd': 0.025919401065893, 'ozd': 1.948068035457823e-07, 'cch': 2.419733056619847, 'ccb': 0.9767631860256141, 'ccf': 1.44441595871966, 'ccl': -0.001446088125427, 'fwe': 0.00042641086879, 'swe': 0.010489957336308, 'tre': 0.094109695748504, 'pco': 0.008573794324231, 'pma': 1.8749116324427861e-07, 'ior': 0.29675306206984003, 'fru': 22.362388328036722, 'mru': 3.963391024324613e-06, 'ldu': 117.23583312417043, 'wtu': 20.361888573219588, 'etf': 56.52994428529912, 'htc': 1.3058941611115461e-09, 'htn': 6.098215692733784e-08}</t>
  </si>
  <si>
    <t>{'acd': 0.011810797451127002, 'ozd': 1.211233964089039e-07, 'cch': 0.883730134368487, 'ccb': 0.000910321959787, 'ccf': 0.881456102060973, 'ccl': 0.001363710347725, 'fwe': 0.000383533031164, 'swe': 0.009691066404456002, 'tre': 0.049539581041726004, 'pco': 0.003656234221061, 'pma': 9.820344931257203e-08, 'ior': 0.28619064061687505, 'fru': 12.54264349095125, 'mru': 1.839402838672804e-06, 'ldu': 149.30326734451225, 'wtu': 0.42268230105678506, 'etf': 29.373409965603376, 'htc': -2.559309347941163e-10, 'htn': 9.550013210671679e-09}</t>
  </si>
  <si>
    <t>{'acd': 0.008492851670955, 'ozd': 1.229931821150315e-07, 'cch': 0.799645173443799, 'ccb': 0.001246889528243, 'ccf': 0.797097087266539, 'ccl': 0.0013011966490170002, 'fwe': 0.000256887047907, 'swe': 0.012503498842668001, 'tre': 0.032595986772166005, 'pco': 0.0032005908188800004, 'pma': 8.377646709143932e-08, 'ior': 0.27926162826115103, 'fru': 12.9102638382952, 'mru': 3.227728806640507e-06, 'ldu': 53.27353374661634, 'wtu': 0.606183035131248, 'etf': 33.931890557511025, 'htc': 9.92884110806145e-10, 'htn': 4.0637457485911864e-08}</t>
  </si>
  <si>
    <t>{'acd': 0.0072989780480320005, 'ozd': 1.499726191348917e-07, 'cch': 4.47250390638613, 'ccb': 0.0019891115423030003, 'ccf': 0.9853671699483291, 'ccl': 3.485147624895498, 'fwe': 0.000562270069316, 'swe': 0.012698789162156, 'tre': 0.022733769076238003, 'pco': 0.006191385383878, 'pma': 6.822187785304752e-08, 'ior': 0.27087242497357, 'fru': 13.96324174010409, 'mru': 2.781811265378485e-06, 'ldu': 216.677586609174, 'wtu': 0.453359130998974, 'etf': 50.27855527470686, 'htc': 1.435858462066961e-09, 'htn': 2.6620267286519203e-08}</t>
  </si>
  <si>
    <t>{'acd': 0.012971843596545001, 'ozd': 1.320774906958951e-07, 'cch': 0.9022157326040611, 'ccb': 0.001200678702346, 'ccf': 0.899665533907923, 'ccl': 0.0013495199937900001, 'fwe': 0.000259534184826, 'swe': 0.012988482688296001, 'tre': 0.051621311612296, 'pco': 0.0030750043654650004, 'pma': 1.189177411481223e-07, 'ior': 0.280417959047472, 'fru': 13.404635467488529, 'mru': 3.4495009448007555e-06, 'ldu': 122.12400500823782, 'wtu': 6.034581773059393, 'etf': 40.9836241041388, 'htc': 7.697615555263739e-10, 'htn': 4.8593872554850405e-08}</t>
  </si>
  <si>
    <t>{'acd': 0.009243421442343, 'ozd': 2.5514686822095386e-07, 'cch': 1.7618101309012562, 'ccb': 0.10466311223898, 'ccf': 1.5679459691471131, 'ccl': 0.089201049515162, 'fwe': 0.00029240672691500003, 'swe': 0.0066096840995000005, 'tre': 0.026698643782625, 'pco': 0.006136089935088001, 'pma': 7.716315745255337e-08, 'ior': 1.013272426785273, 'fru': 40.00509658078055, 'mru': 5.083515508809921e-06, 'ldu': 17.695658400238933, 'wtu': 2.516496258880961, 'etf': 79.5542698428012, 'htc': 6.376793111285281e-10, 'htn': 3.117102445617542e-08}</t>
  </si>
  <si>
    <t>{'acd': 0.006254906388363001, 'ozd': 1.32349239786047e-07, 'cch': 0.971656222242482, 'ccb': 0.088995742282981, 'ccf': 0.8064328996444311, 'ccl': 0.076227580315069, 'fwe': 0.000178191949423, 'swe': 0.005243037727815, 'tre': 0.018565490944704003, 'pco': 0.0039013506504460005, 'pma': 5.035789565512785e-08, 'ior': 0.318215301543387, 'fru': 15.698114155816434, 'mru': 3.304497541167e-06, 'ldu': 14.420113729991073, 'wtu': 1.955219465375262, 'etf': 63.54455776883489, 'htc': 3.9938670641530355e-10, 'htn': 2.321272768520442e-08}</t>
  </si>
  <si>
    <t>{'acd': 0.10015222086916901, 'ozd': 2.4160066612314416e-07, 'cch': 5.976426070507127, 'ccb': 3.483240302855847, 'ccf': 2.492514895140235, 'ccl': 0.0006708725110440001, 'fwe': 0.000346298358915, 'swe': 0.022253937796166003, 'tre': 0.438014095094916, 'pco': 0.007704156590984001, 'pma': 6.964098288518933e-07, 'ior': 0.6562159747870641, 'fru': 29.739394550730104, 'mru': 3.892196086888908e-06, 'ldu': 515.9046431389834, 'wtu': 1.034343096762429, 'etf': 69.90939680840283, 'htc': -9.186561529715714e-10, 'htn': -4.495098014470643e-08}</t>
  </si>
  <si>
    <t>{'acd': 0.041204946309944, 'ozd': 5.649479509932596e-07, 'cch': 5.562413370766043, 'ccb': 1.4480174642312431, 'ccf': 3.438041523258584, 'ccl': 0.676354383276216, 'fwe': 0.001301545986252, 'swe': 0.018859276386493002, 'tre': 0.15765407988861202, 'pco': 0.015328103552425, 'pma': 3.398909090038176e-07, 'ior': 2.188113054775436, 'fru': 76.70875462956937, 'mru': 9.505936195899054e-06, 'ldu': 198.89819613683633, 'wtu': 3.666743806777282, 'etf': 108.36103981810965, 'htc': 2.239545497176102e-09, 'htn': 1.144356290378857e-07}</t>
  </si>
  <si>
    <t>{'acd': 0.019997388734602002, 'ozd': 2.4060106170794803e-07, 'cch': 1.38548348563858, 'ccb': 0.230257200852188, 'ccf': 1.099594028181837, 'ccl': 0.055632256604554, 'fwe': 0.00038850217460500004, 'swe': 0.010005402962651, 'tre': 0.082693522917634, 'pco': 0.005156424310963001, 'pma': 1.5141272786523338e-07, 'ior': 1.368167250115166, 'fru': 37.36798585980746, 'mru': 3.725910694061623e-06, 'ldu': 136.97075694846308, 'wtu': 1.594322426614015, 'etf': 95.2351594800419, 'htc': 7.169416022007227e-10, 'htn': 4.362190629965973e-08}</t>
  </si>
  <si>
    <t>{'acd': 0.188724431206464, 'ozd': 5.436100377700759e-07, 'cch': 16.97914518884491, 'ccb': 11.487434907375066, 'ccf': 4.926502439223672, 'ccl': 0.565207842246174, 'fwe': 0.001199274348439, 'swe': 0.045606448919635, 'tre': 0.826039853027941, 'pco': 0.023764322587802002, 'pma': 1.304459807377457e-06, 'ior': 2.025395103224349, 'fru': 67.83840364474588, 'mru': 1.0718403161915712e-05, 'ldu': 902.3560957748726, 'wtu': 4.553910399505794, 'etf': 151.29650648158014, 'htc': 9.522463157288656e-10, 'htn': 7.675204112631689e-08}</t>
  </si>
  <si>
    <t>{'acd': 0.054382961412498, 'ozd': 3.5922792104612486e-07, 'cch': 5.490622660499051, 'ccb': 2.6540944177291, 'ccf': 2.305391587951375, 'ccl': 0.5311366548185751, 'fwe': 0.0007991424417980001, 'swe': 0.017539809154503, 'tre': 0.22799876770978203, 'pco': 0.010363348597107, 'pma': 4.0752994851537663e-07, 'ior': 1.576525249774223, 'fru': 49.35116944176173, 'mru': 7.32432730091944e-06, 'ldu': 233.9049443409631, 'wtu': 2.94503607005701, 'etf': 83.51575101779082, 'htc': 1.3249320774935113e-09, 'htn': 7.354360787490228e-08}</t>
  </si>
  <si>
    <t>{'acd': 0.076161538310148, 'ozd': 4.5978732574650597e-07, 'cch': 6.642836998011218, 'ccb': 3.172901651707115, 'ccf': 2.930037117966183, 'ccl': 0.53989822833792, 'fwe': 0.000983275018389, 'swe': 0.022655851985658, 'tre': 0.321822330610802, 'pco': 0.012683271520479001, 'pma': 5.66176817533315e-07, 'ior': 2.269622394473311, 'fru': 69.45983442340821, 'mru': 8.899818632077298e-06, 'ldu': 291.3665986597132, 'wtu': 3.298872911966722, 'etf': 105.19646355883778, 'htc': 1.5250359720883583e-09, 'htn': 8.728648355657739e-08}</t>
  </si>
  <si>
    <t>{'acd': 0.0038227623063930003, 'ozd': 8.042828794431912e-08, 'cch': 0.9690123076398711, 'ccb': 0.001193190236323, 'ccf': 0.9673646880334551, 'ccl': 0.000454429370092, 'fwe': 0.00027121932355300005, 'swe': 0.010428729924685002, 'tre': 0.011275078827720001, 'pco': 0.00324941512803, 'pma': 3.573064316542987e-08, 'ior': 0.14880114625336602, 'fru': 12.275337132697375, 'mru': 2.521321873371316e-06, 'ldu': 151.02129441017453, 'wtu': 0.30121045193844104, 'etf': 41.913103392160885, 'htc': 1.1238603423707482e-09, 'htn': 3.888819152128909e-08}</t>
  </si>
  <si>
    <t>{'acd': 0.0019334687696110002, 'ozd': 5.9588498802503e-08, 'cch': 0.44240658256459003, 'ccb': 0.000394758636075, 'ccf': 0.44181692133437406, 'ccl': 0.00019490259414000003, 'fwe': 0.00015076427719200002, 'swe': 0.004570216270239001, 'tre': 0.005813954254427001, 'pco': 0.00174603580482, 'pma': 2.164875156789277e-08, 'ior': 0.20548658905767903, 'fru': 7.452895369393072, 'mru': 1.389661031985622e-06, 'ldu': 64.75656496355366, 'wtu': 0.107703477860438, 'etf': 21.206794402699234, 'htc': 9.113984143765903e-10, 'htn': 1.98124139559468e-08}</t>
  </si>
  <si>
    <t>{'acd': 0.001989456786263, 'ozd': 6.755142786244468e-08, 'cch': 0.48661801714414504, 'ccb': 0.0006271666564130001, 'ccf': 0.48576344869411203, 'ccl': 0.00022740179362000003, 'fwe': 0.000137100283645, 'swe': 0.004574888479163, 'tre': 0.005819603669369001, 'pco': 0.001630411691777, 'pma': 1.867506020232356e-08, 'ior': 0.34022919575437605, 'fru': 11.392598920359944, 'mru': 1.483995043156111e-06, 'ldu': 65.01411526537717, 'wtu': 0.19941826379253902, 'etf': 19.73924058703257, 'htc': 5.31750544098348e-10, 'htn': 1.7693709806966442e-08}</t>
  </si>
  <si>
    <t>{'acd': 0.004501623990609, 'ozd': 1.414715862827613e-07, 'cch': 1.115372031180163, 'ccb': 0.00139262741586, 'ccf': 1.113464869043026, 'ccl': 0.0005145347212760001, 'fwe': 0.000307385167801, 'swe': 0.010629680588473, 'tre': 0.013296321556594002, 'pco': 0.0037446029511730003, 'pma': 4.202055818684572e-08, 'ior': 0.6086440259423881, 'fru': 22.662900656461954, 'mru': 3.291784305655876e-06, 'ldu': 151.3944941027832, 'wtu': 0.41863412832220004, 'etf': 45.01580263453615, 'htc': 1.213759383008914e-09, 'htn': 4.0741678754948566e-08}</t>
  </si>
  <si>
    <t>{'acd': 0.14151680292847701, 'ozd': 7.337232256335996e-07, 'cch': 7.080809017420558, 'ccb': 2.845769967075224, 'ccf': 3.922453852809981, 'ccl': 0.312585197535352, 'fwe': 0.001358364127254, 'swe': 0.033118303421088, 'tre': 0.6065849764684971, 'pco': 0.016598613722125, 'pma': 1.0198954538773858e-06, 'ior': 4.6512444510440645, 'fru': 129.47551770857706, 'mru': 1.1064997621961782e-05, 'ldu': 439.58134442060026, 'wtu': 2.603307728214995, 'etf': 190.23751287199482, 'htc': 1.7811225745233392e-09, 'htn': 1.466273515095208e-07}</t>
  </si>
  <si>
    <t>{'acd': 0.002088666182636, 'ozd': 6.594808770807367e-08, 'cch': 0.25243175226548603, 'ccb': 0.011931808300692001, 'ccf': 0.256975847329588, 'ccl': -0.016475903364794, 'fwe': 5.182429356721376e-05, 'swe': 0.0006667881713410001, 'tre': 0.007476068273663001, 'pco': 0.0010670112031150002, 'pma': 2.214845733951462e-08, 'ior': 0.224004858899075, 'fru': 7.61569898775655, 'mru': 1.144960809353935e-06, 'ldu': 16.19551896220906, 'wtu': 0.406200434608734, 'etf': 27.12725104464317, 'htc': 2.53807781893831e-10, 'htn': 7.162319791339983e-09}</t>
  </si>
  <si>
    <t>{'acd': 0.004236479263890001, 'ozd': 9.819051512701648e-08, 'cch': 0.565421191571391, 'ccb': 0.09897127468626801, 'ccf': 0.47790950984835306, 'ccl': -0.01145959296323, 'fwe': 0.000120210683143, 'swe': 0.002502526345619, 'tre': 0.014926330313116002, 'pco': 0.002156099153319, 'pma': 3.836627814170583e-08, 'ior': 0.312425371757238, 'fru': 11.479029680526919, 'mru': 2.1360389487373183e-06, 'ldu': 35.428703636538536, 'wtu': 3.925639183154946, 'etf': 48.170494369949715, 'htc': 9.271062581309535e-10, 'htn': 5.557611658864521e-08}</t>
  </si>
  <si>
    <t>{'acd': 0.015229311282192001, 'ozd': 5.036799007437099e-07, 'cch': 1.662945076843656, 'ccb': 0.031986138189024, 'ccf': 1.662361908502747, 'ccl': -0.031402969848114005, 'fwe': 0.000448668610006, 'swe': 0.007483190746378001, 'tre': 0.048635524384833005, 'pco': 0.007614046516151001, 'pma': 1.171609719868711e-07, 'ior': 4.075632085103979, 'fru': 101.11536394921566, 'mru': 5.9018013170819864e-06, 'ldu': 97.8343348131109, 'wtu': 11.805615031887545, 'etf': 136.8345241279427, 'htc': 2.715819871455838e-09, 'htn': 1.536123235673682e-07}</t>
  </si>
  <si>
    <t>{'acd': 0.13571626971004902, 'ozd': 4.992226887418871e-07, 'cch': 6.354020809860639, 'ccb': 2.812571349241023, 'ccf': 3.231462050293134, 'ccl': 0.30998741032648003, 'fwe': 0.001012006696178, 'swe': 0.031021944983618002, 'tre': 0.5897544832856221, 'pco': 0.013940310316778, 'pma': 9.480668689451974e-07, 'ior': 2.615543012856683, 'fru': 78.54825508968293, 'mru': 9.378392908513803e-06, 'ldu': 385.527191336123, 'wtu': 1.482869336120682, 'etf': 140.60254289453889, 'htc': 1.238333805134549e-09, 'htn': 1.289028297795744e-07}</t>
  </si>
  <si>
    <t>{'acd': 0.038262467586705005, 'ozd': 3.345473814855803e-07, 'cch': 2.6153353349448, 'ccb': 0.7983369522999271, 'ccf': 1.573876882070758, 'ccl': 0.24312150057411402, 'fwe': 0.0005481599130740001, 'swe': 0.013112053621084, 'tre': 0.16043325337696002, 'pco': 0.006252645341951001, 'pma': 2.8953761912427845e-07, 'ior': 1.8416068678989022, 'fru': 50.66294360479686, 'mru': 5.939613908376699e-06, 'ldu': 140.04463406150307, 'wtu': 1.452680920201825, 'etf': 81.60300973950497, 'htc': 1.08892400888423e-09, 'htn': 4.819231552801967e-08}</t>
  </si>
  <si>
    <t>{'acd': 0.024917143265989, 'ozd': 2.1577594255980798e-07, 'cch': 2.3314467462315642, 'ccb': 0.661433775250841, 'ccf': 1.382641547060879, 'ccl': 0.28737142391984305, 'fwe': 0.00040428934870500005, 'swe': 0.009767729745955, 'tre': 0.101894049502909, 'pco': 0.005194825080617, 'pma': 1.922115986941454e-07, 'ior': 0.820693018434653, 'fru': 30.397404733815613, 'mru': 4.66352650987897e-06, 'ldu': 101.73541869261902, 'wtu': 1.467226128148625, 'etf': 53.21617148935314, 'htc': 9.92676664746112e-10, 'htn': 3.655776807216998e-08}</t>
  </si>
  <si>
    <t>{'acd': 0.026969407669181003, 'ozd': 2.228392169878464e-07, 'cch': 2.106608119521609, 'ccb': 0.5872001383394501, 'ccf': 1.339221095781227, 'ccl': 0.180186885400931, 'fwe': 0.00037476699991600005, 'swe': 0.00882349986502, 'tre': 0.11184186836276401, 'pco': 0.005947116060476001, 'pma': 2.006069262474538e-07, 'ior': 0.9301513620778481, 'fru': 32.725065990764435, 'mru': 4.125994019335324e-06, 'ldu': 110.99183643273906, 'wtu': 1.4641049111455011, 'etf': 79.81539854100626, 'htc': 8.335015811148087e-10, 'htn': 5.434581630727328e-08}</t>
  </si>
  <si>
    <t>{'acd': 0.028150416249385003, 'ozd': 1.639980434247998e-07, 'cch': 2.348707940404387, 'ccb': 0.8978737339714, 'ccf': 1.280655541208604, 'ccl': 0.17017866522438202, 'fwe': 0.00032879094937100003, 'swe': 0.008714406480173001, 'tre': 0.11773691574935401, 'pco': 0.004896463346085, 'pma': 2.075117016708273e-07, 'ior': 0.764858412914695, 'fru': 27.998600323921593, 'mru': 2.598876765840174e-06, 'ldu': 107.71185840110995, 'wtu': 1.286521395448315, 'etf': 40.06475205435481, 'htc': 5.606919366387619e-10, 'htn': 3.727271163170719e-08}</t>
  </si>
  <si>
    <t>{'acd': 0.0033101008948260005, 'ozd': 7.087445440944435e-08, 'cch': 0.6459763296341311, 'ccb': 0.002212753949553, 'ccf': 0.6432852166009331, 'ccl': 0.000478359083644, 'fwe': 0.000270345138754, 'swe': 0.0007560359656050001, 'tre': 0.007157525821433, 'pco': 0.0021491344792490003, 'pma': 3.636868910008302e-08, 'ior': 0.242081285906482, 'fru': 13.06604080213603, 'mru': 2.4797458660444412e-05, 'ldu': 3.534912798646653, 'wtu': 0.740725258471569, 'etf': 18.092941025211687, 'htc': 4.670788967044435e-10, 'htn': 1.330857297225875e-08}</t>
  </si>
  <si>
    <t>{'acd': 0.017204213610408, 'ozd': 1.4059197950142428e-07, 'cch': 1.30175331573901, 'ccb': 0.0013797684109530001, 'ccf': 1.2796868418981981, 'ccl': 0.020686705429857, 'fwe': 0.0009390347387430001, 'swe': 0.06339495402756401, 'tre': 0.069344594533253, 'pco': 0.004425290107357, 'pma': 1.445913801465759e-07, 'ior': 0.269404791159642, 'fru': 14.308797609447828, 'mru': 3.5915003963953636e-06, 'ldu': 238.57972839544064, 'wtu': 1.124571093871992, 'etf': 43.9791508184929, 'htc': -1.6614394099427941e-09, 'htn': -6.752193554888566e-08}</t>
  </si>
  <si>
    <t>{'acd': 0.018818394563325, 'ozd': 1.925710398195874e-07, 'cch': 1.493262852754051, 'ccb': 0.004887141189218, 'ccf': 1.466295762221626, 'ccl': 0.022079949343207003, 'fwe': 0.0010365455884660001, 'swe': 0.06915140340155501, 'tre': 0.075822318418787, 'pco': 0.004875943398561, 'pma': 1.549705542141498e-07, 'ior': 0.7031177904464521, 'fru': 24.748962044141887, 'mru': 4.42699592730313e-06, 'ldu': 238.89061418872765, 'wtu': 1.127856352220022, 'etf': 53.07058490222874, 'htc': -1.7762807400465303e-09, 'htn': -7.348780529797036e-08}</t>
  </si>
  <si>
    <t>{'acd': 0.014360328248937002, 'ozd': 1.4252970989755939e-07, 'cch': 1.1125307847990151, 'ccb': 0.003787809429084, 'ccf': 1.091637672941857, 'ccl': 0.017105302428073, 'fwe': 0.0008073727280570001, 'swe': 0.053283625309716004, 'tre': 0.05781726318132, 'pco': 0.0035451426392490003, 'pma': 1.1575041717881049e-07, 'ior': 0.6160615781884521, 'fru': 20.005536579342582, 'mru': 3.370873206609444e-06, 'ldu': 184.32346980852805, 'wtu': 0.8881484155376731, 'etf': 42.69106072844099, 'htc': -1.3694717353405821e-09, 'htn': -5.70666887868157e-08}</t>
  </si>
  <si>
    <t>{'acd': 0.042895636782199, 'ozd': 3.3096876373349683e-07, 'cch': 3.017600557331567, 'ccb': 1.078427203597274, 'ccf': 1.8357402563381071, 'ccl': 0.103433097396184, 'fwe': 0.000526840798656, 'swe': 0.012207923046449002, 'tre': 0.17946502791048302, 'pco': 0.007256543458883001, 'pma': 3.131935689592962e-07, 'ior': 1.980488453107768, 'fru': 58.90796603387848, 'mru': 5.775182386215342e-06, 'ldu': 157.6079281456488, 'wtu': 1.471350581752573, 'etf': 88.66087565798725, 'htc': 8.851278464395249e-10, 'htn': 6.127514047358375e-08}</t>
  </si>
  <si>
    <t>{'acd': 0.025094048850425002, 'ozd': 3.015996430496546e-07, 'cch': 3.743071901347709, 'ccb': 1.306241616046766, 'ccf': 2.074926621420562, 'ccl': 0.36190366388038103, 'fwe': 0.000523920935858, 'swe': 0.011106968064489001, 'tre': 0.09990520403563301, 'pco': 0.008477803622865, 'pma': 2.013045627892846e-07, 'ior': 1.131473098978409, 'fru': 42.031188946796576, 'mru': 6.998220911798626e-06, 'ldu': 100.5484172399709, 'wtu': 2.303221025385553, 'etf': 67.2678743141468, 'htc': 2.3840382370305593e-09, 'htn': 1.964713507705235e-07}</t>
  </si>
  <si>
    <t>{'acd': 0.037438208556694004, 'ozd': 2.727860750111735e-07, 'cch': 3.7254000519652273, 'ccb': 2.062508625401051, 'ccf': 1.512443824331497, 'ccl': 0.150447602232678, 'fwe': 0.00044722050074500006, 'swe': 0.012602646809228001, 'tre': 0.15827740347728, 'pco': 0.006964742838825, 'pma': 2.811734136327513e-07, 'ior': 1.069328298148798, 'fru': 34.39200940549998, 'mru': 4.3806903973865215e-06, 'ldu': 195.5060502314659, 'wtu': 0.8413823808535581, 'etf': 83.92410181286465, 'htc': 7.028186382044473e-10, 'htn': 6.30173780554818e-08}</t>
  </si>
  <si>
    <t>{'acd': 0.010176797356935, 'ozd': 2.0500601767264558e-07, 'cch': 1.018373332130043, 'ccb': 0.0019441587340500001, 'ccf': 1.009865508759039, 'ccl': 0.006563664636954, 'fwe': 0.00028068576351800005, 'swe': 0.005752516513038, 'tre': 0.038745984840245, 'pco': 0.003794234540912, 'pma': 8.059947779958989e-08, 'ior': 1.35237774198037, 'fru': 38.457389612534726, 'mru': 2.679719200030866e-06, 'ldu': 75.26685412850424, 'wtu': 1.219490628767661, 'etf': 65.62879593582306, 'htc': 4.729561223292814e-10, 'htn': 2.4399518919579108e-08}</t>
  </si>
  <si>
    <t>{'acd': 0.005542436861828, 'ozd': 1.951238049253716e-06, 'cch': 0.525346948801369, 'ccb': 0.012102625251210001, 'ccf': 0.5126814431583551, 'ccl': 0.000562880391804, 'fwe': 0.00015184835856000002, 'swe': 0.0032974282563910003, 'tre': 0.020398334238405, 'pco': 0.0018084240649860002, 'pma': 1.1284578671509419e-07, 'ior': 0.25123087308846004, 'fru': 11.453646331996332, 'mru': 1.0299895884905751e-05, 'ldu': 28.57066455543115, 'wtu': 2.155570228026054, 'etf': 599.7254423269248, 'htc': 1.9587881624897823e-09, 'htn': 8.003161979912797e-08}</t>
  </si>
  <si>
    <t>{'acd': 0.0057859066963990005, 'ozd': 1.2697932130973818e-06, 'cch': 0.471021822055091, 'ccb': 0.012012780291238001, 'ccf': 0.458579981467211, 'ccl': 0.00042906029664100005, 'fwe': 0.00013562235057600002, 'swe': 0.0038209796909760003, 'tre': 0.022051722325478, 'pco': 0.001707650275867, 'pma': 8.995896349873123e-08, 'ior': 0.2611453084768, 'fru': 10.935523862841293, 'mru': 7.39183392644195e-06, 'ldu': 32.0030062350334, 'wtu': 1.422685388747023, 'etf': 393.3322906397651, 'htc': 1.3583969946620412e-09, 'htn': 6.045732859293384e-08}</t>
  </si>
  <si>
    <t>{'acd': 0.004888921097084001, 'ozd': 3.7807737678785922e-06, 'cch': 0.671217249361422, 'ccb': 0.012343846518916, 'ccf': 0.6579512381250161, 'ccl': 0.000922164717489, 'fwe': 0.00019541341449800002, 'swe': 0.0018918349667470002, 'tre': 0.015959665604883003, 'pco': 0.002079074661889, 'pma': 1.74293285649115e-07, 'ior': 0.22461423740554, 'fru': 12.844975755699444, 'mru': 1.8107457737105934e-05, 'ldu': 19.35573872473352, 'wtu': 4.123208042793895, 'etf': 1153.846458761281, 'htc': 3.5707140852497613e-09, 'htn': 1.3258455648312641e-07}</t>
  </si>
  <si>
    <t>{'acd': 0.029779845308906, 'ozd': 1.1302829152288708e-06, 'cch': 3.098254515813683, 'ccb': 1.024742372402475, 'ccf': 1.900486002008523, 'ccl': 0.17302614140268402, 'fwe': 0.0005448780532580001, 'swe': 0.010404556198073001, 'tre': 0.118963905527835, 'pco': 0.00727625629192, 'pma': 2.690778476775554e-07, 'ior': 0.7781344510530661, 'fru': 34.40212247990728, 'mru': 1.0886670686355671e-05, 'ldu': 115.31867907763218, 'wtu': 13.56422950360276, 'etf': 337.4402668763281, 'htc': 1.951415174119526e-09, 'htn': 1.080436854294831e-07}</t>
  </si>
  <si>
    <t>{'acd': 0.006641983730982, 'ozd': 1.830253834816988e-06, 'cch': 0.9064104009713491, 'ccb': 0.012732408137357001, 'ccf': 0.8888527653890581, 'ccl': 0.004825227444932001, 'fwe': 0.00024140291464400001, 'swe': 0.002322907106767, 'tre': 0.020745844649645, 'pco': 0.003816511047261, 'pma': 1.681999628875034e-07, 'ior': 0.24037300148551302, 'fru': 16.02510512059399, 'mru': 1.6251696544553702e-05, 'ldu': 19.279043410511296, 'wtu': 2.035089171201915, 'etf': 547.5086150490387, 'htc': 3.136965865316321e-09, 'htn': 7.517937217869212e-08}</t>
  </si>
  <si>
    <t>{'acd': 0.008514079428670001, 'ozd': 1.916170433381033e-06, 'cch': 1.3757550438264992, 'ccb': 0.0033914048817350003, 'ccf': 1.367347873530929, 'ccl': 0.005015765413834, 'fwe': 0.000337963976029, 'swe': 0.002733371591182, 'tre': 0.025268149544046003, 'pco': 0.0051455166292650005, 'pma': 1.857557200004642e-07, 'ior': 0.936665870603353, 'fru': 36.320513947089495, 'mru': 1.735385172903281e-05, 'ldu': 20.942642737832667, 'wtu': 2.410752732138981, 'etf': 551.991401939082, 'htc': 3.2978132645258772e-09, 'htn': 7.860000648731981e-08}</t>
  </si>
  <si>
    <t>{'acd': 0.011976001593898, 'ozd': 2.601976306272311e-07, 'cch': 1.262864280593905, 'ccb': 0.0028151930200620004, 'ccf': 1.254117936763532, 'ccl': 0.005931150810311, 'fwe': 0.00031481672052300003, 'swe': 0.0051788883788640005, 'tre': 0.044057826931146, 'pco': 0.004722829311447001, 'pma': 1.016224560834835e-07, 'ior': 1.6316970669109332, 'fru': 47.78219781689185, 'mru': 4.160657176043085e-06, 'ldu': 80.10180024152345, 'wtu': 1.401158544137058, 'etf': 66.1650970620995, 'htc': 6.155261302641501e-10, 'htn': 3.548213965440918e-08}</t>
  </si>
  <si>
    <t>{'acd': 0.00609120112155, 'ozd': 2.3632430977227102e-07, 'cch': 1.073743429095497, 'ccb': 0.003581814011862, 'ccf': 1.057581694141419, 'ccl': 0.012579920942216001, 'fwe': 0.00023976078501, 'swe': 0.002450485127022, 'tre': 0.018757377250592, 'pco': 0.003336375204798, 'pma': 6.088237699686625e-08, 'ior': 1.5852153035476482, 'fru': 45.233058501608035, 'mru': 3.3891889671001396e-06, 'ldu': 31.728140188354097, 'wtu': 0.7319865260192481, 'etf': 28.131636647763038, 'htc': 4.4800383827638845e-10, 'htn': 2.005519267985333e-08}</t>
  </si>
  <si>
    <t>{'acd': 0.005449057819145, 'ozd': 1.8978562708397598e-07, 'cch': 0.993256208123216, 'ccb': 0.003373647336245, 'ccf': 0.9894815122685581, 'ccl': 0.00040104851841200005, 'fwe': 0.000199986644537, 'swe': 0.00204053917462, 'tre': 0.016933269721637, 'pco': 0.003084314948811, 'pma': 5.4998468135044743e-08, 'ior': 1.077773309515309, 'fru': 34.383749181066754, 'mru': 2.822813153170552e-06, 'ldu': 28.260422942239284, 'wtu': 0.599290855671466, 'etf': 24.247194432648858, 'htc': 3.512445574729405e-10, 'htn': 1.752728430554888e-08}</t>
  </si>
  <si>
    <t>{'acd': 0.005839381929903, 'ozd': 2.362115626618038e-07, 'cch': 1.04709650993556, 'ccb': 0.0035739086177910004, 'ccf': 1.043076889377023, 'ccl': 0.000445711940745, 'fwe': 0.00023515570862000002, 'swe': 0.002128032906919, 'tre': 0.017701723625757, 'pco': 0.0032426878389950004, 'pma': 5.9351135643300705e-08, 'ior': 1.614450142350341, 'fru': 45.70105551700355, 'mru': 3.306684832553504e-06, 'ldu': 28.526584647940354, 'wtu': 0.7334397970501331, 'etf': 27.0966950520265, 'htc': 4.2482985849733e-10, 'htn': 1.8942419318181822e-08}</t>
  </si>
  <si>
    <t>{'acd': 0.016584346481972, 'ozd': 1.6417573813695141e-07, 'cch': 1.870978394603155, 'ccb': 0.772664916629996, 'ccf': 0.973836188474658, 'ccl': 0.12447728949850101, 'fwe': 0.000242832412443, 'swe': 0.00591582680241, 'tre': 0.06801893890128301, 'pco': 0.0037762186107410003, 'pma': 1.3465734809952262e-07, 'ior': 0.78876318024709, 'fru': 26.391634434385047, 'mru': 2.594526116256711e-06, 'ldu': 77.32096040063927, 'wtu': 1.695600470008935, 'etf': 36.16704564410487, 'htc': 1.5661467007462232e-09, 'htn': 4.6723134111438345e-08}</t>
  </si>
  <si>
    <t>{'acd': 0.138998688956389, 'ozd': 3.0941272829300766e-07, 'cch': 8.179542030589204, 'ccb': 4.8612576543880675, 'ccf': 3.317427379354483, 'ccl': 0.0008569968466540001, 'fwe': 0.00045235705973300003, 'swe': 0.030955565830775, 'tre': 0.609749877132701, 'pco': 0.010418584818069001, 'pma': 9.878907119964739e-07, 'ior': 0.8346178575933461, 'fru': 37.84697529229156, 'mru': 4.737188704375633e-06, 'ldu': 721.3806602270191, 'wtu': 1.347304836984827, 'etf': 94.40207345762202, 'htc': -1.2916241408578682e-09, 'htn': -6.405093931760722e-08}</t>
  </si>
  <si>
    <t>{'acd': 0.20711594141032602, 'ozd': 4.0342806101269804e-07, 'cch': 8.67146456449425, 'ccb': 3.998949279623715, 'ccf': 4.557914657252198, 'ccl': 0.114600627618338, 'fwe': 0.0012235755570610002, 'swe': 0.03539251118898, 'tre': 0.8928258867448651, 'pco': 0.018007154326064003, 'pma': 1.493952099885966e-06, 'ior': 1.130544052559252, 'fru': 54.74021826749185, 'mru': 6.8724647827149926e-06, 'ldu': 549.6438656402765, 'wtu': 0.8410478489124301, 'etf': 153.66944438519027, 'htc': 3.1034810844387234e-10, 'htn': 5.6296807166694124e-08}</t>
  </si>
  <si>
    <t>{'acd': 0.08875519059369501, 'ozd': 4.1189646795518743e-07, 'cch': 4.4386920771764995, 'ccb': 1.8060449876161822, 'ccf': 2.4341133408083, 'ccl': 0.19853374875201601, 'fwe': 0.000768241015839, 'swe': 0.020297519510609003, 'tre': 0.38221257716384505, 'pco': 0.010324273563238002, 'pma': 6.327938207960266e-07, 'ior': 2.360467595125533, 'fru': 69.9589349432068, 'mru': 6.483900560031358e-06, 'ldu': 265.71028256895073, 'wtu': 1.772221137825075, 'etf': 107.53033624133263, 'htc': 1.015945027362168e-09, 'htn': 8.98273892708282e-08}</t>
  </si>
  <si>
    <t>{'acd': 0.018722920290701002, 'ozd': 2.2568628674087947e-07, 'cch': 2.815791141229032, 'ccb': 0.674220844141846, 'ccf': 1.591849820814108, 'ccl': 0.5497204762730781, 'fwe': 0.000504456648043, 'swe': 0.010829035019407001, 'tre': 0.071155207232586, 'pco': 0.005935836209098, 'pma': 1.6811426937348522e-07, 'ior': 0.354266953450498, 'fru': 22.821325927433378, 'mru': 7.600414468914376e-06, 'ldu': 97.80894274499876, 'wtu': 2.030125241763217, 'etf': 64.28017239654721, 'htc': 1.672328914894468e-09, 'htn': 3.14255582963805e-08}</t>
  </si>
  <si>
    <t>{'acd': 0.058015740798409, 'ozd': 3.277283680075281e-07, 'cch': 5.118565814635703, 'ccb': 2.8707375854703763, 'ccf': 2.002535233832644, 'ccl': 0.245292995332681, 'fwe': 0.0006033714269500001, 'swe': 0.017575634884342002, 'tre': 0.24759713795589702, 'pco': 0.009411633462339001, 'pma': 4.280548984640795e-07, 'ior': 1.185721901402924, 'fru': 39.98808728507848, 'mru': 5.10490453644008e-06, 'ldu': 275.1078549141225, 'wtu': 1.038879480406673, 'etf': 96.71923868976265, 'htc': 8.786111539822864e-10, 'htn': 8.270274046506793e-08}</t>
  </si>
  <si>
    <t>{'acd': 0.014600071971118001, 'ozd': 1.5976770786644117e-07, 'cch': 1.540987991298824, 'ccb': 0.004380155011972, 'ccf': 1.534415066399007, 'ccl': 0.0021927698878440004, 'fwe': 0.000767176714131, 'swe': 0.012784843911865, 'tre': 0.050667256463517, 'pco': 0.00468722654258, 'pma': 1.1873794998635249e-07, 'ior': 0.31905048855488805, 'fru': 21.524920775912488, 'mru': 1.1658162597195281e-05, 'ldu': 115.26768422954079, 'wtu': 2.199163454515668, 'etf': 35.955072071895486, 'htc': 1.4899676651176642e-09, 'htn': 8.188872637472667e-08}</t>
  </si>
  <si>
    <t>{'acd': 0.004673349097478001, 'ozd': 1.332662740911203e-07, 'cch': 0.6310174831424841, 'ccb': 0.09027969063132, 'ccf': 0.539546393857117, 'ccl': 0.001191398654045, 'fwe': 0.00012664691781000002, 'swe': 0.0008150439396710001, 'tre': 0.016635742797860002, 'pco': 0.001988153150546, 'pma': 4.340007862894825e-08, 'ior': 0.553518513434692, 'fru': 16.587387872210584, 'mru': 3.189932320056435e-06, 'ldu': 31.15467264029541, 'wtu': 0.298701350124484, 'etf': 102.47051231898851, 'htc': 2.889382414702701e-10, 'htn': 9.723003655690014e-09}</t>
  </si>
  <si>
    <t>{'acd': 0.004620470278505, 'ozd': 9.221638167381724e-08, 'cch': 0.9137321397447131, 'ccb': 0.08962307242950501, 'ccf': 0.8231521514836121, 'ccl': 0.0009569158315960001, 'fwe': 0.000351421191721, 'swe': 0.002734379034979, 'tre': 0.010943779260552, 'pco': 0.0023118568429110003, 'pma': 4.694473828295969e-08, 'ior': 0.304123641509419, 'fru': 14.649627266867153, 'mru': 2.704497838254388e-06, 'ldu': 24.71638291420922, 'wtu': 3.8838635311690393, 'etf': 40.40623210777019, 'htc': 6.046829255407481e-10, 'htn': 5.414663540483813e-08}</t>
  </si>
  <si>
    <t>{'acd': 0.010510583235080001, 'ozd': 1.239869837716325e-07, 'cch': 1.197729480111713, 'ccb': 0.278432385058109, 'ccf': 0.919743723981099, 'ccl': -0.00044662892749500004, 'fwe': 0.00022722549924000001, 'swe': 0.005240906914992001, 'tre': 0.037248040479112, 'pco': 0.003729628128194, 'pma': 7.938129655772853e-08, 'ior': 0.547642931839333, 'fru': 22.89043802495171, 'mru': 1.8390963261362108e-06, 'ldu': 45.398619335828066, 'wtu': 6.289097449854607, 'etf': 22.31133541275789, 'htc': 5.802400086099914e-10, 'htn': 3.2678914496881184e-08}</t>
  </si>
  <si>
    <t>{'acd': 0.006232413266004, 'ozd': 1.227304352648846e-07, 'cch': 0.7946576444402531, 'ccb': 0.001866907565259, 'ccf': 0.7924623847805301, 'ccl': 0.00032835209446300005, 'fwe': 0.00021217058195900003, 'swe': 0.004473016831924, 'tre': 0.023027238263943, 'pco': 0.002407196029253, 'pma': 5.446698109364636e-08, 'ior': 0.7133257592292891, 'fru': 24.010023009288766, 'mru': 1.323907045415692e-06, 'ldu': 46.77603977414942, 'wtu': 0.5225047440241161, 'etf': 14.629102236738, 'htc': 9.286594490023184e-11, 'htn': 1.0274103263520511e-08}</t>
  </si>
  <si>
    <t>{'acd': 0.05938562162301501, 'ozd': 3.322071358661274e-07, 'cch': 6.562366601255591, 'ccb': 2.557085961595045, 'ccf': 3.563117154614181, 'ccl': 0.44216348504636405, 'fwe': 0.0011694551803370001, 'swe': 0.021130728749154, 'tre': 0.23885979056783302, 'pco': 0.015035034217051001, 'pma': 4.666824795121836e-07, 'ior': 0.9251435437681501, 'fru': 49.06974859717556, 'mru': 1.5078596271467752e-05, 'ldu': 256.27506482187675, 'wtu': 38.370293475910366, 'etf': 103.66155798132468, 'htc': 2.2480285195443692e-09, 'htn': 1.968779983761412e-07}</t>
  </si>
  <si>
    <t>{'acd': 0.06309583717646801, 'ozd': 4.5341574295777806e-07, 'cch': 9.490255169323877, 'ccb': 1.4364669513580322, 'ccf': 3.079205808144312, 'ccl': 4.974582409821531, 'fwe': 0.00123139971797, 'swe': 0.032774784573622005, 'tre': 0.25549530061553705, 'pco': 0.017489915383940003, 'pma': 4.7175910415929605e-07, 'ior': 1.012474551757195, 'fru': 48.05477551962011, 'mru': 1.032385866242438e-05, 'ldu': 380.1411299533853, 'wtu': 9.652266006723835, 'etf': 206.2680035255542, 'htc': 4.873480925587663e-09, 'htn': 1.631230414798619e-07}</t>
  </si>
  <si>
    <t>{'acd': 0.071494854131512, 'ozd': 4.848686253233529e-07, 'cch': 9.873903787087867, 'ccb': 1.902447172030426, 'ccf': 3.227504629567249, 'ccl': 4.743951985490191, 'fwe': 0.0012940331219530002, 'swe': 0.032615831319212, 'tre': 0.29302667089578305, 'pco': 0.018314061935295, 'pma': 5.323267840742904e-07, 'ior': 1.109380196105, 'fru': 50.50599949540575, 'mru': 1.0635444182810302e-05, 'ldu': 388.70179495599547, 'wtu': 9.467031202733322, 'etf': 202.29663725318198, 'htc': 4.676916995653638e-09, 'htn': 1.60252839339555e-07}</t>
  </si>
  <si>
    <t>{'acd': 0.029434739338912, 'ozd': 1.7354467167987982e-07, 'cch': 1.61660078115511, 'ccb': 0.20300312281332902, 'ccf': 1.345424150756309, 'ccl': 0.068173507585472, 'fwe': 0.000351096426189, 'swe': 0.010446187154027, 'tre': 0.12305825073160301, 'pco': 0.005569256945676, 'pma': 2.1347150441544848e-07, 'ior': 0.756392594345037, 'fru': 28.92745778163855, 'mru': 2.922128249538643e-06, 'ldu': 133.04727656720596, 'wtu': 2.772631655855161, 'etf': 80.93850728788335, 'htc': 6.873811474185123e-10, 'htn': 4.6293856842928005e-08}</t>
  </si>
  <si>
    <t>{'acd': 0.036316225554963, 'ozd': 1.8122122851666451e-07, 'cch': 1.706185774695682, 'ccb': 0.168130465584745, 'ccf': 1.419793404441845, 'ccl': 0.118261904669091, 'fwe': 0.00039443937727500004, 'swe': 0.011814215320522, 'tre': 0.15359537534203402, 'pco': 0.005922431285831, 'pma': 2.609383632556835e-07, 'ior': 0.776673392200508, 'fru': 29.81507861777971, 'mru': 3.015243593437242e-06, 'ldu': 147.5075236336274, 'wtu': 1.930148297004796, 'etf': 86.62804197614298, 'htc': 7.189678972526306e-10, 'htn': 5.2716153647615444e-08}</t>
  </si>
  <si>
    <t>{'acd': 0.06845181622686501, 'ozd': 3.378906831101398e-07, 'cch': 6.113430930734569, 'ccb': 2.14228924977455, 'ccf': 3.553307715442495, 'ccl': 0.41783396551752305, 'fwe': 0.001176251399462, 'swe': 0.021703761287548, 'tre': 0.279207855573442, 'pco': 0.015042045276110002, 'pma': 5.251785104204911e-07, 'ior': 0.9490916134861571, 'fru': 49.934345339616286, 'mru': 1.469679889892934e-05, 'ldu': 258.48610068918356, 'wtu': 37.805189046961445, 'etf': 113.40570226939919, 'htc': 2.245952120861085e-09, 'htn': 2.067367631497067e-07}</t>
  </si>
  <si>
    <t>{'acd': 0.030664024316290003, 'ozd': 1.8817250697745229e-07, 'cch': 3.229773732038888, 'ccb': 1.341435510128842, 'ccf': 1.610364178261729, 'ccl': 0.277974043648316, 'fwe': 0.00043999456252600004, 'swe': 0.010867036788960002, 'tre': 0.126877686793011, 'pco': 0.006272686409621001, 'pma': 2.3224445274891627e-07, 'ior': 0.778534620645408, 'fru': 30.463794985168725, 'mru': 3.7984563471484047e-06, 'ldu': 127.98586287542292, 'wtu': 2.261225356783226, 'etf': 42.426894416759595, 'htc': 7.365880694978609e-10, 'htn': 3.338485878104507e-08}</t>
  </si>
  <si>
    <t>{'acd': 0.019569290989762, 'ozd': 1.643581924591572e-07, 'cch': 1.685081892641181, 'ccb': 0.619202192254754, 'ccf': 1.001966927830588, 'ccl': 0.06391277255583801, 'fwe': 0.00024201084763100003, 'swe': 0.006160569844547, 'tre': 0.080442268821586, 'pco': 0.0039528604461760005, 'pma': 1.429840792363608e-07, 'ior': 0.791855934851025, 'fru': 27.005659689600353, 'mru': 2.246323321987855e-06, 'ldu': 70.14934980173865, 'wtu': 2.343503145953179, 'etf': 31.40453377400805, 'htc': 4.5970256483610375e-10, 'htn': 2.940880929883868e-08}</t>
  </si>
  <si>
    <t>{'acd': 0.021621828230853003, 'ozd': 1.76011544485279e-07, 'cch': 1.708673029067322, 'ccb': 0.5983043012672611, 'ccf': 1.036819562503201, 'ccl': 0.07354916529685801, 'fwe': 0.000331249900894, 'swe': 0.0065456789108750005, 'tre': 0.08825403203913401, 'pco': 0.00473926552868, 'pma': 1.6653078777626842e-07, 'ior': 0.7530342790917901, 'fru': 24.68421291098761, 'mru': 2.4164120531954756e-06, 'ldu': 73.97123139363664, 'wtu': 2.644468172179111, 'etf': 38.55790802440069, 'htc': 1.473059737195825e-09, 'htn': 3.947631162251423e-08}</t>
  </si>
  <si>
    <t>{'acd': 0.016670289686397, 'ozd': 1.534807011135651e-07, 'cch': 1.687397878541805, 'ccb': 0.725814406852867, 'ccf': 0.9085178814298951, 'ccl': 0.053065590259042006, 'fwe': 0.00021505961437400003, 'swe': 0.005634466311374001, 'tre': 0.069095849981818, 'pco': 0.0033967522937820003, 'pma': 1.231718047525498e-07, 'ior': 0.78822436662963, 'fru': 25.78109705477309, 'mru': 2.0591389965984448e-06, 'ldu': 71.36201751051846, 'wtu': 0.681327090713539, 'etf': 26.817053723350725, 'htc': 3.619685590930504e-10, 'htn': 2.4971832448369323e-08}</t>
  </si>
  <si>
    <t>{'acd': 0.022237451120492, 'ozd': 1.707216480809464e-07, 'cch': 1.69930487966814, 'ccb': 0.622765712740425, 'ccf': 1.000286179581941, 'ccl': 0.076252987345773, 'fwe': 0.000341296243747, 'swe': 0.006940911975167, 'tre': 0.09231758332760201, 'pco': 0.004399064254576, 'pma': 1.711166032765007e-07, 'ior': 0.767311931711385, 'fru': 24.21740854647893, 'mru': 2.46514695119483e-06, 'ldu': 86.68984404447058, 'wtu': 0.635201951340981, 'etf': 36.099659624826174, 'htc': 1.4349144646579431e-09, 'htn': 4.2023468141887775e-08}</t>
  </si>
  <si>
    <t>{'acd': 0.05108948011389101, 'ozd': 2.5397152625137266e-07, 'cch': 4.795040727679627, 'ccb': 1.940755218543345, 'ccf': 2.318318147068868, 'ccl': 0.535967362067413, 'fwe': 0.0007123309155320001, 'swe': 0.016405968562894002, 'tre': 0.21336256895795302, 'pco': 0.009579441806873, 'pma': 3.841042417191722e-07, 'ior': 0.8651362715924441, 'fru': 37.18936080508377, 'mru': 6.015005857565172e-06, 'ldu': 191.63800126428237, 'wtu': 3.519577854397577, 'etf': 61.62993345569381, 'htc': 1.215310257697876e-09, 'htn': 5.823729033245176e-08}</t>
  </si>
  <si>
    <t>{'acd': 0.05518591396351501, 'ozd': 4.960016443096422e-07, 'cch': 10.655854878573862, 'ccb': 0.932813994060477, 'ccf': 2.917596667682666, 'ccl': 6.805444216830718, 'fwe': 0.0012580634441900001, 'swe': 0.03544510721881, 'tre': 0.21879931773681202, 'pco': 0.018852640584732003, 'pma': 4.1217336734746446e-07, 'ior': 1.018120592266738, 'fru': 47.8100262668857, 'mru': 9.927894587195664e-06, 'ldu': 421.15615736787964, 'wtu': 11.697558009630745, 'etf': 259.0864403574636, 'htc': 6.007894680866344e-09, 'htn': 1.771199526806257e-07}</t>
  </si>
  <si>
    <t>{'acd': 0.024587787111462003, 'ozd': 9.503735614162647e-07, 'cch': 2.3306520927637973, 'ccb': 0.324802503352954, 'ccf': 1.701201108166706, 'ccl': 0.304648481244137, 'fwe': 0.000473729685602, 'swe': 0.010016491097835001, 'tre': 0.096216297217234, 'pco': 0.006184882068308001, 'pma': 2.432688839482349e-07, 'ior': 0.750993407658829, 'fru': 33.40674892858326, 'mru': 1.1180649976861882e-05, 'ldu': 88.5361188124864, 'wtu': 2.60548716628272, 'etf': 282.85693316421435, 'htc': 2.3606773156144193e-09, 'htn': 6.192695932942692e-08}</t>
  </si>
  <si>
    <t>{'acd': 0.047538395360769, 'ozd': 3.06237097500934e-07, 'cch': 4.485916283156864, 'ccb': 1.526709953956242, 'ccf': 2.518014692307258, 'ccl': 0.44119163689336105, 'fwe': 0.0007529964322520001, 'swe': 0.016529832352477, 'tre': 0.19697988225001, 'pco': 0.010826491937553001, 'pma': 3.466211469951728e-07, 'ior': 0.8901171775519621, 'fru': 40.62486655726485, 'mru': 8.175194272496782e-06, 'ldu': 279.0151638948961, 'wtu': 3.10579423971099, 'etf': 130.30718566836006, 'htc': 1.176368424886046e-09, 'htn': 5.946081410754188e-08}</t>
  </si>
  <si>
    <t>{'acd': 0.05518591396351501, 'ozd': 4.960016443096422e-07, 'cch': 10.655854878573862, 'ccb': 0.932813994060477, 'ccf': 2.917596667682666, 'ccl': 6.805444216830718, 'fwe': 0.0012580634441900001, 'swe': 0.03544510721881, 'tre': 0.21879931773681202, 'pco': 0.018852640584732003, 'pma': 4.1217336734746446e-07, 'ior': 1.018120592266738, 'fru': 47.8100262668857, 'mru': 9.927894587195664e-06, 'ldu': 421.15615736787964, 'wtu': 11.697558009630747, 'etf': 259.0864403574636, 'htc': 6.007894680866344e-09, 'htn': 1.771199526806257e-07}</t>
  </si>
  <si>
    <t>{'acd': 0.044832885424566, 'ozd': 2.2676601672648087e-07, 'cch': 3.958281424573005, 'ccb': 1.537164110095215, 'ccf': 2.003530645669474, 'ccl': 0.417586668808316, 'fwe': 0.000595631535675, 'swe': 0.014065450095967002, 'tre': 0.187418940951479, 'pco': 0.008124313670334001, 'pma': 3.351755142252037e-07, 'ior': 0.834277135680334, 'fru': 34.50332483289839, 'mru': 4.952131934014995e-06, 'ldu': 163.2701463023533, 'wtu': 2.90542739651404, 'etf': 55.94602633879333, 'htc': 1.012761287617737e-09, 'htn': 5.1367376943413935e-08}</t>
  </si>
  <si>
    <t>{'acd': 0.032479516106378004, 'ozd': 2.826113040706389e-07, 'cch': 4.883326064488099, 'ccb': 0.747933164618208, 'ccf': 1.867286958071133, 'ccl': 2.268105941798756, 'fwe': 0.0006547419531540001, 'swe': 0.016993901786708003, 'tre': 0.129597721413377, 'pco': 0.009184710640016, 'pma': 2.513847222043984e-07, 'ior': 0.824680797590247, 'fru': 34.69425515919656, 'mru': 6.106498983545456e-06, 'ldu': 190.72324310806513, 'wtu': 4.627524637310582, 'etf': 110.7327672618539, 'htc': 2.534205874191308e-09, 'htn': 7.88607211088674e-08}</t>
  </si>
  <si>
    <t>{'acd': 0.035998877223171, 'ozd': 8.076432727896563e-07, 'cch': 3.58649128815185, 'ccb': 1.295467221218668, 'ccf': 1.9408602777328152, 'ccl': 0.350163789200366, 'fwe': 0.0005572532285790001, 'swe': 0.012681309901591001, 'tre': 0.14809689315135602, 'pco': 0.00752780082931, 'pma': 2.979498440602426e-07, 'ior': 0.8006856870369341, 'fru': 33.99160526617243, 'mru': 7.730094769508837e-06, 'ldu': 138.54978503374653, 'wtu': 3.546883032847092, 'etf': 231.3993941653373, 'htc': 1.5083331988998422e-09, 'htn': 5.600763132392621e-08}</t>
  </si>
  <si>
    <t>{'acd': 0.045944046848785, 'ozd': 2.463918084644116e-07, 'cch': 4.635826897786178, 'ccb': 1.865811089138838, 'ccf': 2.265869190560187, 'ccl': 0.504146618087151, 'fwe': 0.0006870780988280001, 'swe': 0.016084773884935, 'tre': 0.19100131786107602, 'pco': 0.00922854606515, 'pma': 3.482868833701512e-07, 'ior': 0.8491773266761651, 'fru': 36.35956947522415, 'mru': 5.897303850712216e-06, 'ldu': 186.2719832593239, 'wtu': 3.484876459693619, 'etf': 57.91116059707487, 'htc': 1.1456659839581472e-09, 'htn': 4.923765426597628e-08}</t>
  </si>
  <si>
    <t>{'acd': 0.036866210911597, 'ozd': 1.98946925661289e-07, 'cch': 3.251378084216704, 'ccb': 1.265335035898382, 'ccf': 1.675578681357338, 'ccl': 0.310464366960983, 'fwe': 0.000477671741431, 'swe': 0.011859878550496, 'tre': 0.154225356358502, 'pco': 0.0066950339571280005, 'pma': 2.741794174682523e-07, 'ior': 0.807378043637473, 'fru': 31.483726427509303, 'mru': 3.88027980310217e-06, 'ldu': 144.43126678826147, 'wtu': 1.9910470682043542, 'etf': 48.8305665657754, 'htc': 8.087007495195197e-10, 'htn': 4.692950936331161e-08}</t>
  </si>
  <si>
    <t>{'acd': 0.041923401889029, 'ozd': 3.295995464266573e-07, 'cch': 6.959985605858186, 'ccb': 1.622774485666358, 'ccf': 2.405389098092141, 'ccl': 2.931822022099686, 'fwe': 0.000856919499357, 'swe': 0.02240045604407, 'tre': 0.16857853067375703, 'pco': 0.012412116947421, 'pma': 3.205171185794799e-07, 'ior': 0.8857338472714851, 'fru': 39.29375512166932, 'mru': 7.243544177963822e-06, 'ldu': 263.7271664741136, 'wtu': 6.702396099761025, 'etf': 128.77324971925614, 'htc': 2.9543456956488444e-09, 'htn': 8.72669651841649e-08}</t>
  </si>
  <si>
    <t>{'acd': 0.038022091381132, 'ozd': 2.1427470542646517e-07, 'cch': 3.790375618304646, 'ccb': 1.514841977029485, 'ccf': 1.9011833188139962, 'ccl': 0.374350322461164, 'fwe': 0.000550072764761, 'swe': 0.013207698281412002, 'tre': 0.157882368798057, 'pco': 0.007568670137535, 'pma': 2.875108459545123e-07, 'ior': 0.810650991145717, 'fru': 33.15474777053236, 'mru': 4.708273932393815e-06, 'ldu': 152.76719478043057, 'wtu': 2.818636941597104, 'etf': 50.01024461210668, 'htc': 9.168154922808598e-10, 'htn': 4.064075437851065e-08}</t>
  </si>
  <si>
    <t>{'acd': 0.031904587232489005, 'ozd': 1.733976591070844e-07, 'cch': 1.6042327462300472, 'ccb': 0.6490073941202921, 'ccf': 0.8834057289762811, 'ccl': 0.07181962313347301, 'fwe': 0.000299964462016, 'swe': 0.007370186102998001, 'tre': 0.137477903771451, 'pco': 0.0036260352790470005, 'pma': 2.336930171642599e-07, 'ior': 0.9713169254015961, 'fru': 27.193284510813925, 'mru': 2.325647776567698e-06, 'ldu': 94.00781409430482, 'wtu': 0.42691069089589706, 'etf': 47.708561319961944, 'htc': 3.8411255814253916e-10, 'htn': 3.266516642504033e-08}</t>
  </si>
  <si>
    <t>{'acd': 0.024407306441559, 'ozd': 9.623980870919582e-07, 'cch': 2.142967996033315, 'ccb': 0.327152208738034, 'ccf': 1.510567224047366, 'ccl': 0.30524856324791505, 'fwe': 0.0005191482177580001, 'swe': 0.010107021784994001, 'tre': 0.09669245937642901, 'pco': 0.0059258738236870005, 'pma': 2.4532749921801275e-07, 'ior': 0.763910981779739, 'fru': 30.41706300707032, 'mru': 1.1487681817839823e-05, 'ldu': 93.39465285524858, 'wtu': 2.484311623335563, 'etf': 296.44669262197453, 'htc': 2.3761989706135173e-09, 'htn': 6.308532411738375e-08}</t>
  </si>
  <si>
    <t>{'acd': 0.015375839486571001, 'ozd': 2.002720643984441e-07, 'cch': 1.154766675095402, 'ccb': 0.005131279623643001, 'ccf': 1.140981253700381, 'ccl': 0.008654141771377001, 'fwe': 0.00023178596253200002, 'swe': 0.004020070538531, 'tre': 0.045375460485747005, 'pco': 0.005837627079151001, 'pma': 1.405977120053332e-07, 'ior': 0.400279208796593, 'fru': 21.59246697169109, 'mru': 3.919445768816354e-06, 'ldu': 20.727173120424748, 'wtu': 2.413835228468289, 'etf': 22.95074827083323, 'htc': 9.274270796523079e-10, 'htn': 5.1014551101494396e-08}</t>
  </si>
  <si>
    <t>{'acd': 0.010438532050302, 'ozd': 1.037713937688729e-07, 'cch': 0.587449705798883, 'ccb': 0.0007271806565090001, 'ccf': 0.578337530604017, 'ccl': 0.008384994538356, 'fwe': 0.00012244258279200002, 'swe': 0.00329244546767, 'tre': 0.036992757924417, 'pco': 0.003627996201655, 'pma': 7.161260438715417e-08, 'ior': 0.208614542352582, 'fru': 10.70627963225273, 'mru': 2.045858087233641e-06, 'ldu': 14.620956824334478, 'wtu': 2.254454560958986, 'etf': 12.961414664299793, 'htc': 6.874143434288689e-10, 'htn': 4.33879587894853e-08}</t>
  </si>
  <si>
    <t>{'acd': 0.010919878293516, 'ozd': 1.792711159326042e-07, 'cch': 0.9679980471796651, 'ccb': 0.011640202235828002, 'ccf': 0.9828273818028641, 'ccl': -0.026469536859027, 'fwe': 0.000213843022025, 'swe': 0.0036395967664060004, 'tre': 0.041387871571891006, 'pco': 0.003327851896601, 'pma': 8.767600464882905e-08, 'ior': 1.010017310291899, 'fru': 31.593943611536382, 'mru': 2.5692325016922736e-06, 'ldu': 26.592543894964464, 'wtu': 3.906455288099047, 'etf': 26.741679132160282, 'htc': 4.781173873602416e-10, 'htn': 1.6630441979997733e-08}</t>
  </si>
  <si>
    <t>{'acd': 0.006090351689002, 'ozd': 9.773906941124475e-08, 'cch': 0.719396627800158, 'ccb': 0.0012231454725220002, 'ccf': 0.717870921869039, 'ccl': 0.000302560458597, 'fwe': 0.00014607943659200002, 'swe': 0.0032850250978020005, 'tre': 0.0229330444726, 'pco': 0.00244757001472, 'pma': 5.085200321593074e-08, 'ior': 0.28215729707809, 'fru': 14.299749243209074, 'mru': 1.699421425195627e-06, 'ldu': 44.570689041422696, 'wtu': 0.33401564814551704, 'etf': 20.07160047000228, 'htc': 1.720588045527044e-10, 'htn': 1.0688473217794e-08}</t>
  </si>
  <si>
    <t>{'acd': 0.006957611262500001, 'ozd': 1.5318413343670868e-07, 'cch': 0.80336223394666, 'ccb': 0.001328553586362, 'ccf': 0.801736117950815, 'ccl': 0.000297562409481, 'fwe': 0.000168132836407, 'swe': 0.004247103264318, 'tre': 0.026667532104742, 'pco': 0.0025928097984430003, 'pma': 5.809440296948446e-08, 'ior': 0.8378376579392001, 'fru': 26.260606337961185, 'mru': 2.009997457999768e-06, 'ldu': 46.444794899265986, 'wtu': 0.41287421474594704, 'etf': 25.696038969234095, 'htc': 2.7448362967920603e-10, 'htn': 1.5936835979385342e-08}</t>
  </si>
  <si>
    <t>{'acd': 0.011691121914615, 'ozd': 2.70599836986836e-07, 'cch': 1.8531561908980132, 'ccb': 0.10476795659893301, 'ccf': 1.659190852356308, 'ccl': 0.089197381942771, 'fwe': 0.00031506442145, 'swe': 0.007117172769735, 'tre': 0.032442359319434004, 'pco': 0.007625247343006, 'pma': 8.043672057901278e-08, 'ior': 1.025136823757251, 'fru': 41.29780074690805, 'mru': 5.074807191519114e-06, 'ldu': 17.88257831841164, 'wtu': 2.526692818446569, 'etf': 80.50804240252967, 'htc': 6.851280217674491e-10, 'htn': 3.200588093714861e-08}</t>
  </si>
  <si>
    <t>{'acd': 0.046855270100318, 'ozd': 2.742847597060826e-07, 'cch': 3.830129275978792, 'ccb': 1.636260222831611, 'ccf': 1.808159100800641, 'ccl': 0.38570995234654004, 'fwe': 0.0006129218181290001, 'swe': 0.013928360692181, 'tre': 0.19811338023924602, 'pco': 0.008055589431263001, 'pma': 3.517263048094472e-07, 'ior': 0.9989769796479241, 'fru': 34.57312209116366, 'mru': 5.264280415429642e-06, 'ldu': 182.41796429068847, 'wtu': 1.883213530019106, 'etf': 72.56999340202637, 'htc': 1.0253092469550932e-09, 'htn': 6.685730914473847e-08}</t>
  </si>
  <si>
    <t>{'acd': 0.008359639904114001, 'ozd': 1.4393548055436289e-07, 'cch': 1.1630143507744, 'ccb': 0.089760178274831, 'ccf': 1.072178398058858, 'ccl': 0.00107577444071, 'fwe': 0.00038293935907200005, 'swe': 0.0034912771664800005, 'tre': 0.019434102212236, 'pco': 0.004617518868533, 'pma': 6.050951731070439e-08, 'ior': 0.32612967289553, 'fru': 18.25983254203269, 'mru': 3.0718520753968918e-06, 'ldu': 26.228310723515904, 'wtu': 3.8996948562708473, 'etf': 43.02837278654532, 'htc': 6.915153202944926e-10, 'htn': 5.657655817147835e-08}</t>
  </si>
  <si>
    <t>{'acd': 0.02295388412678, 'ozd': 1.597365535333822e-07, 'cch': 1.44505008337677, 'ccb': 0.037387054458738, 'ccf': 1.216652784881787, 'ccl': 0.191010244036244, 'fwe': 0.00031460826819, 'swe': 0.005403232496625001, 'tre': 0.093637297370689, 'pco': 0.004346702465483, 'pma': 1.680302059431662e-07, 'ior': 0.40397229896186904, 'fru': 22.094789359601933, 'mru': 2.651606414698901e-06, 'ldu': 66.74973221946291, 'wtu': 0.76765436561828, 'etf': 35.77234979798019, 'htc': 6.148885024168136e-10, 'htn': 5.07026855478909e-08}</t>
  </si>
  <si>
    <t>{'acd': 0.020137553309081003, 'ozd': 2.162876093236813e-07, 'cch': 2.949927027015502, 'ccb': 0.5896736685190971, 'ccf': 2.312641894322914, 'ccl': 0.04761146417348901, 'fwe': 0.000652263477757, 'swe': 0.005754458112208, 'tre': 0.06062399746240801, 'pco': 0.009051365925781001, 'pma': 2.004268486142131e-07, 'ior': 0.9211932509307761, 'fru': 39.881030100855206, 'mru': 3.872349537045388e-06, 'ldu': 58.5834057405133, 'wtu': 1.084160309493378, 'etf': 82.01668231613256, 'htc': 1.0165220636099822e-09, 'htn': 1.214743229495764e-07}</t>
  </si>
  <si>
    <t>{'acd': 0.015449128209859001, 'ozd': 1.9544312605063912e-07, 'cch': 1.850409340439307, 'ccb': 0.63581388718547, 'ccf': 1.092501509708512, 'ccl': 0.122093943545324, 'fwe': 0.000265432987867, 'swe': 0.006343707123506, 'tre': 0.061948786221457004, 'pco': 0.004032247706611001, 'pma': 1.244099944009144e-07, 'ior': 0.8975668336543511, 'fru': 29.918754360333065, 'mru': 3.335444161956232e-06, 'ldu': 78.40155186406015, 'wtu': 0.7838897141951221, 'etf': 39.84148760136338, 'htc': 5.965660900729578e-10, 'htn': 3.132459569479015e-08}</t>
  </si>
  <si>
    <t>{'acd': 0.014224322504140002, 'ozd': 1.775341396552774e-07, 'cch': 1.5907962887162341, 'ccb': 0.506257615119282, 'ccf': 1.047788280630251, 'ccl': 0.036750392966700005, 'fwe': 0.00019283981018500002, 'swe': 0.006535774551047001, 'tre': 0.058151315223547, 'pco': 0.0036950310102410004, 'pma': 1.0893426105191119e-07, 'ior': 0.874625019096246, 'fru': 28.368526401953062, 'mru': 2.3772987863017666e-06, 'ldu': 65.55478284985256, 'wtu': 0.48532991183405805, 'etf': 23.866879488385493, 'htc': 7.048232908789925e-10, 'htn': 6.661205591451994e-08}</t>
  </si>
  <si>
    <t>{'acd': 0.040188859386049006, 'ozd': 2.4152924717789517e-07, 'cch': 2.721253628160746, 'ccb': 0.9664539807576291, 'ccf': 1.683859243378126, 'ccl': 0.07094040402499001, 'fwe': 0.0005969766359200001, 'swe': 0.015330013055699001, 'tre': 0.167709593265526, 'pco': 0.006454624664257001, 'pma': 2.865999976770558e-07, 'ior': 1.073298375467234, 'fru': 38.18719003252195, 'mru': 5.4552302070903325e-06, 'ldu': 203.51384202893217, 'wtu': 0.880215816908479, 'etf': 42.20313345756382, 'htc': 1.007391656235745e-09, 'htn': 8.098055533917407e-08}</t>
  </si>
  <si>
    <t>{'acd': 0.240533875049031, 'ozd': 1.844667837934891e-06, 'cch': 8.646064801833877, 'ccb': 0.339957806179012, 'ccf': 8.253737429707801, 'ccl': 0.052369565947063004, 'fwe': 0.000612684209036, 'swe': 0.060021251062219005, 'tre': 0.650437933775562, 'pco': 0.160467668339168, 'pma': 1.8184766554029852e-06, 'ior': 1.352077708220087, 'fru': 130.95233634036265, 'mru': 1.5897436723242412e-05, 'ldu': 82.27749930097647, 'wtu': 1.135485756818814, 'etf': 104.515210371602, 'htc': 5.085290396924798e-09, 'htn': 8.388579884200427e-08}</t>
  </si>
  <si>
    <t>{'acd': 0.22270035997306603, 'ozd': 1.7827645175326849e-06, 'cch': 8.979927712672312, 'ccb': 0.704105733578399, 'ccf': 8.157681284138585, 'ccl': 0.11814069495532802, 'fwe': 0.0007142349889670001, 'swe': 0.043095175080069006, 'tre': 0.6179664529049811, 'pco': 0.14868523652579002, 'pma': 1.668830782942428e-06, 'ior': 1.4324939045927572, 'fru': 131.49419868326376, 'mru': 1.7471409256849332e-05, 'ldu': 156.51206239494226, 'wtu': 1.100033615964182, 'etf': 97.61470181466632, 'htc': 5.019733948985086e-09, 'htn': 8.444080997966946e-08}</t>
  </si>
  <si>
    <t>{'acd': 0.21304655391308702, 'ozd': 1.728599283516268e-06, 'cch': 8.624937283372207, 'ccb': 0.6727388468627531, 'ccf': 7.839263467969004, 'ccl': 0.112934968540448, 'fwe': 0.0007004221435270001, 'swe': 0.041233793213048, 'tre': 0.591008370583701, 'pco': 0.14218938396751502, 'pma': 1.597278755708033e-06, 'ior': 1.64875076797623, 'fru': 131.60672072088886, 'mru': 1.6957014627594753e-05, 'ldu': 149.7332065053949, 'wtu': 1.120358770396636, 'etf': 94.75079175680274, 'htc': 4.8354287533557015e-09, 'htn': 8.139363926923359e-08}</t>
  </si>
  <si>
    <t>{'acd': 0.002103249120125, 'ozd': 8.929401658908079e-08, 'cch': 0.42915692894428004, 'ccb': 0.08851187646019, 'ccf': 0.340480435601534, 'ccl': 0.00016461688255500003, 'fwe': 8.152592394333222e-05, 'swe': 0.000831243300401, 'tre': 0.00695651797887, 'pco': 0.0016243316941680001, 'pma': 2.2933442187375172e-08, 'ior': 0.25808594790405304, 'fru': 9.407987339241473, 'mru': 2.4496912145867966e-06, 'ldu': 19.386140233714777, 'wtu': 0.117467545556051, 'etf': 22.5131615095356, 'htc': 1.979136955251736e-10, 'htn': 8.793095731897001e-09}</t>
  </si>
  <si>
    <t>{'acd': 0.189626364530863, 'ozd': 1.5983021613412028e-06, 'cch': 6.85926060307405, 'ccb': 0.0025770914677560003, 'ccf': 6.8545363197689415, 'ccl': 0.0021471918373510003, 'fwe': 0.000436963229692, 'swe': 0.045679093752689005, 'tre': 0.500197928157728, 'pco': 0.13094644320631602, 'pma': 1.438076393237805e-06, 'ior': 0.647732745905045, 'fru': 98.71686296737954, 'mru': 1.9141533970494633e-05, 'ldu': 16.650109811281506, 'wtu': 0.403534835358319, 'etf': 57.13036905184755, 'htc': 3.762652778391379e-09, 'htn': 5.091787828452814e-08}</t>
  </si>
  <si>
    <t>{'acd': 0.010161907229135, 'ozd': 1.3183624109807418e-07, 'cch': 0.7579756450885191, 'ccb': 0.0046584498421, 'ccf': 0.7444653715877291, 'ccl': 0.008851823658689001, 'fwe': 0.000257002445793, 'swe': 0.006300699991234, 'tre': 0.041544822162842006, 'pco': 0.0033106178103320004, 'pma': 8.171620993196443e-08, 'ior': 0.56241875790287, 'fru': 18.31763629186595, 'mru': 2.011088030302293e-06, 'ldu': 91.95888476146806, 'wtu': 1.038681435699728, 'etf': 88.42256226880824, 'htc': 3.999518849366878e-10, 'htn': 2.6792624741000013e-08}</t>
  </si>
  <si>
    <t>{'acd': 0.007752829490118001, 'ozd': 1.731028795774349e-07, 'cch': 0.905038107732904, 'ccb': 0.088600368815916, 'ccf': 0.8161164238432741, 'ccl': 0.00032131507371300003, 'fwe': 0.00039324116630400004, 'swe': 0.003107263151396, 'tre': 0.032239518072373005, 'pco': 0.00689325509997, 'pma': 4.4191415886369566e-08, 'ior': 0.282784434865327, 'fru': 15.102580980519813, 'mru': 3.051418545836473e-06, 'ldu': 355.9051271244646, 'wtu': 0.18156203973248902, 'etf': 35.92589586743054, 'htc': 1.588417573801618e-10, 'htn': 4.4299232640968346e-08}</t>
  </si>
  <si>
    <t>{'acd': 0.173765881218492, 'ozd': 1.395955164801606e-06, 'cch': 6.785903445480453, 'ccb': 0.003500889463365, 'ccf': 6.768659654937419, 'ccl': 0.013742901079667, 'fwe': 0.0007279190519910001, 'swe': 0.041629224459371006, 'tre': 0.45300444033893905, 'pco': 0.119185953616859, 'pma': 1.314055560314876e-06, 'ior': 0.6208572466011331, 'fru': 98.81499095392783, 'mru': 0.00021284076609500002, 'ldu': 17.0264222254549, 'wtu': 0.7754262428059281, 'etf': 76.02958696345904, 'htc': 4.153808975659581e-09, 'htn': 1.068381054061833e-07}</t>
  </si>
  <si>
    <t>{'acd': 0.008996382984636, 'ozd': 1.063217042039884e-06, 'cch': 1.541961112033916, 'ccb': 0.090128728361998, 'ccf': 1.448787137665637, 'ccl': 0.003045246006279, 'fwe': 0.0006340197145160001, 'swe': 0.0037656259955760004, 'tre': 0.027964843474312003, 'pco': 0.004800346657042, 'pma': 1.493896105005581e-07, 'ior': 0.43290731918505704, 'fru': 29.67214445044225, 'mru': 2.7777554171284272e-05, 'ldu': 11.884386694259083, 'wtu': 1.328890556368574, 'etf': 311.89277462060363, 'htc': 2.87253200240839e-09, 'htn': 5.9506817023321156e-08}</t>
  </si>
  <si>
    <t>{'acd': 0.016483032580472002, 'ozd': 2.624295517759619e-07, 'cch': 2.196100016124902, 'ccb': 0.024567351755744003, 'ccf': 1.976619117085522, 'ccl': 0.19491354728363403, 'fwe': 0.000590686870461, 'swe': 0.011264331799751, 'tre': 0.050150331045595006, 'pco': 0.008498389588785, 'pma': 1.2141932081860772e-07, 'ior': 0.8348501536439311, 'fru': 38.20816858286247, 'mru': 7.764937343723883e-06, 'ldu': 100.68667892897031, 'wtu': 31.854322341357953, 'etf': 97.49491162172129, 'htc': 1.4505858631083311e-09, 'htn': 9.220633567498988e-08}</t>
  </si>
  <si>
    <t>{'acd': 0.022922777868384002, 'ozd': 1.391636841243367e-07, 'cch': 1.185491545932302, 'ccb': 0.011039043982399, 'ccf': 1.11386767565053, 'ccl': 0.06058482629937301, 'fwe': 0.00030996914471600003, 'swe': 0.007437871680859001, 'tre': 0.094392569512523, 'pco': 0.0037636161444990004, 'pma': 1.7035417598678138e-07, 'ior': 0.6261481793143231, 'fru': 25.138345776891853, 'mru': 2.6374602037535107e-06, 'ldu': 59.05963098868875, 'wtu': 1.752477292283165, 'etf': 34.03439738737512, 'htc': 5.1296695403878e-10, 'htn': 2.54578291990024e-08}</t>
  </si>
  <si>
    <t>{'acd': 0.239014673029002, 'ozd': 5.007058583262171e-07, 'cch': 20.246608801170275, 'ccb': 14.33163411358418, 'ccf': 5.582069507509582, 'ccl': 0.33290518007651204, 'fwe': 0.00112049113659, 'swe': 0.054421823740133005, 'tre': 1.053899698914418, 'pco': 0.026979737578402004, 'pma': 1.6132460556636649e-06, 'ior': 1.522798211703191, 'fru': 60.1229669376489, 'mru': 9.414194191009395e-06, 'ldu': 1155.2959778829427, 'wtu': 3.959706693908476, 'etf': 154.10055970183632, 'htc': 2.648602318131075e-10, 'htn': 6.0931473578046e-08}</t>
  </si>
  <si>
    <t>{'acd': 0.157732649332352, 'ozd': 3.942860989024332e-07, 'cch': 13.751115347284738, 'ccb': 9.582749480067518, 'ccf': 3.912810030324063, 'ccl': 0.25555583689315403, 'fwe': 0.0007782839349740001, 'swe': 0.035961782937133, 'tre': 0.6937030745042531, 'pco': 0.018563475123889003, 'pma': 1.073082316820338e-06, 'ior': 1.375413186664451, 'fru': 50.38978036851917, 'mru': 7.239939299679673e-06, 'ldu': 756.6505762967744, 'wtu': 2.783130269009153, 'etf': 111.02065250393018, 'htc': 3.478197572963718e-10, 'htn': 5.178467318263795e-08}</t>
  </si>
  <si>
    <t>{'acd': 0.32547515519407505, 'ozd': 2.45791701006835e-06, 'cch': 10.86586001052324, 'ccb': 0.0031968949337980003, 'ccf': 10.854967831471024, 'ccl': 0.007695284118416, 'fwe': 0.000628578573431, 'swe': 0.078282737598434, 'tre': 0.8574222811724871, 'pco': 0.224279555471031, 'pma': 2.46162633152254e-06, 'ior': 0.984283229446788, 'fru': 158.09053527435887, 'mru': 2.064859647499597e-05, 'ldu': 25.238277348500276, 'wtu': 0.901785246738351, 'etf': 95.29409795907837, 'htc': 6.720715283769549e-09, 'htn': 8.622474093152041e-08}</t>
  </si>
  <si>
    <t>{'acd': 0.24944685361707702, 'ozd': 5.702457322784547e-07, 'cch': 21.140950932471576, 'ccb': 14.945392038373571, 'ccf': 5.851140758984543, 'ccl': 0.344418135113468, 'fwe': 0.001200478135754, 'swe': 0.056691572203368006, 'tre': 1.099008337659145, 'pco': 0.028213264135148002, 'pma': 1.6851166752956179e-06, 'ior': 2.178077950212183, 'fru': 74.81092789102888, 'mru': 1.028877129530549e-05, 'ldu': 1203.7906465964375, 'wtu': 4.254511617254272, 'etf': 163.27226518813973, 'htc': 3.454976422883516e-10, 'htn': 6.451278488757041e-08}</t>
  </si>
  <si>
    <t>{'acd': 0.041113423968547, 'ozd': 5.375567447213729e-07, 'cch': 2.218992616949968, 'ccb': 0.0030250615718120004, 'ccf': 2.213508258556592, 'ccl': 0.002459296821562, 'fwe': 0.000177851443009, 'swe': 0.009996456294868, 'tre': 0.10936516488989101, 'pco': 0.029159962990584, 'pma': 3.186576829810175e-07, 'ior': 0.396138881295155, 'fru': 35.16433251647714, 'mru': 6.422773177159947e-06, 'ldu': 8.046461749480434, 'wtu': 0.6261673583121941, 'etf': 25.29556592599966, 'htc': 1.032426502156074e-09, 'htn': 2.039272674826536e-08}</t>
  </si>
  <si>
    <t>{'acd': 0.021236386167881, 'ozd': 3.0532024479749647e-07, 'cch': 1.313166252473105, 'ccb': 0.0019350980519570002, 'ccf': 1.309941692193516, 'ccl': 0.001289462227631, 'fwe': 0.00011556008971500001, 'swe': 0.0051764589280480005, 'tre': 0.056555894199255004, 'pco': 0.015217465394005002, 'pma': 1.683235372570695e-07, 'ior': 0.337210914903318, 'fru': 23.152627744074422, 'mru': 3.968253188666588e-06, 'ldu': 4.797789741724622, 'wtu': 0.5899930229923861, 'etf': 16.73213112746567, 'htc': 5.999760625962023e-10, 'htn': 1.299588169498322e-08}</t>
  </si>
  <si>
    <t>{'acd': 0.041283012261793005, 'ozd': 5.325553539790167e-07, 'cch': 2.320163848660846, 'ccb': 0.0033169019398920003, 'ccf': 2.314431386412318, 'ccl': 0.002415560308635, 'fwe': 0.00016114331619700002, 'swe': 0.009992998091902001, 'tre': 0.109230638926054, 'pco': 0.029189593225406003, 'pma': 3.212795758169693e-07, 'ior': 0.343148838120069, 'fru': 35.27080206563489, 'mru': 5.822514199862263e-06, 'ldu': 7.912242346375054, 'wtu': 0.284499685748462, 'etf': 20.897626482236063, 'htc': 9.967117869011094e-10, 'htn': 1.802093245012795e-08}</t>
  </si>
  <si>
    <t>{'acd': 0.05061515794736501, 'ozd': 6.705988114783611e-07, 'cch': 2.8338718261559173, 'ccb': 0.003593003298987, 'ccf': 2.816858672893042, 'ccl': 0.013420149963887, 'fwe': 0.00022999040070400002, 'swe': 0.012493983489076, 'tre': 0.13455799959015102, 'pco': 0.035657226523111006, 'pma': 3.9254767111471126e-07, 'ior': 0.5765365293349131, 'fru': 46.70476354539699, 'mru': 7.360415208060527e-06, 'ldu': 12.616782376712772, 'wtu': 0.264435439263012, 'etf': 27.16834358544348, 'htc': 1.2452466873314131e-09, 'htn': 2.3691213613674062e-08}</t>
  </si>
  <si>
    <t>{'acd': 0.009698815530666, 'ozd': 2.678782295330685e-07, 'cch': 1.188892610064403, 'ccb': 0.21365000425361902, 'ccf': 0.9748890363065421, 'ccl': 0.000353569504241, 'fwe': 0.00039413853950400005, 'swe': 0.0036449293199700005, 'tre': 0.034361541569834, 'pco': 0.0038347764462510004, 'pma': 1.0434478572596818e-07, 'ior': 2.008797164132705, 'fru': 49.849661292586035, 'mru': 2.5038584135975048e-06, 'ldu': 109.14951485933453, 'wtu': 0.6605365904343711, 'etf': 34.09832964050281, 'htc': 2.0532106442252333e-09, 'htn': 2.283381238350941e-08}</t>
  </si>
  <si>
    <t>{'acd': 0.006886862761338, 'ozd': 9.29294043782251e-08, 'cch': 0.47593684078375104, 'ccb': 0.08850562757713101, 'ccf': 0.38732358895686503, 'ccl': 0.000107624249755, 'fwe': 0.00013054976285700002, 'swe': 0.002976490536077, 'tre': 0.028339063384285, 'pco': 0.0013612094814930001, 'pma': 5.7682548962912404e-08, 'ior': 0.347881313534369, 'fru': 10.752296626531319, 'mru': 1.254959292624381e-06, 'ldu': 110.5784214619004, 'wtu': 0.136561894962856, 'etf': 11.437170134277057, 'htc': 1.7847218711369123e-10, 'htn': 6.4455701909312274e-09}</t>
  </si>
  <si>
    <t>{'acd': 0.0076865380223450006, 'ozd': 1.8408238963164232e-07, 'cch': 0.8372356819012751, 'ccb': 0.002525693239685, 'ccf': 0.834407837549424, 'ccl': 0.000302151112165, 'fwe': 0.00021011783316100002, 'swe': 0.002838304224024, 'tre': 0.028076127540115, 'pco': 0.002464690869164, 'pma': 6.67457727490483e-08, 'ior': 1.222040621752372, 'fru': 34.13488549207922, 'mru': 2.356783055704795e-06, 'ldu': 92.88258863840048, 'wtu': 0.539572963950395, 'etf': 13.512218329758964, 'htc': 3.290143372391135e-10, 'htn': 8.784129840081723e-09}</t>
  </si>
  <si>
    <t>{'acd': 0.005372611937724, 'ozd': 2.3218853758203697e-07, 'cch': 1.006486387126375, 'ccb': 0.21179005030497502, 'ccf': 0.7943885239045331, 'ccl': 0.00030781291686600003, 'fwe': 0.000318555777738, 'swe': 0.0017985836313600002, 'tre': 0.016167761599952, 'pco': 0.0030554496311110003, 'pma': 7.132285207126873e-08, 'ior': 1.8797628625572882, 'fru': 45.80467085189371, 'mru': 2.041043874063457e-06, 'ldu': 38.197724840068716, 'wtu': 0.5989070043557511, 'etf': 29.033387858760797, 'htc': 1.854510684634113e-09, 'htn': 1.9446656223520052e-08}</t>
  </si>
  <si>
    <t>{'acd': 0.002895284737373, 'ozd': 6.445642379585547e-08, 'cch': 0.278571395221517, 'ccb': 0.000270156082055, 'ccf': 0.278214994490787, 'ccl': 8.62446486739188e-05, 'fwe': 9.485341106732035e-05, 'swe': 0.001086331440577, 'tre': 0.010721391881756, 'pco': 0.001075716386532, 'pma': 2.878172263053151e-08, 'ior': 0.347082113411245, 'fru': 9.496532885057032, 'mru': 8.335460869403888e-07, 'ldu': 35.323214874561224, 'wtu': 0.11945966538490801, 'etf': 6.6425069251303235, 'htc': 5.071814544739671e-10, 'htn': 5.482441575584528e-09}</t>
  </si>
  <si>
    <t>{'acd': 0.0025510715666380002, 'ozd': 3.335110825291321e-08, 'cch': 0.23406070929382103, 'ccb': 0.00036124296049700003, 'ccf': 0.233618998137739, 'ccl': 8.046819558437394e-05, 'fwe': 5.5894571430426256e-05, 'swe': 0.0009804278638930002, 'tre': 0.009645102158072, 'pco': 0.00070300093217, 'pma': 2.1901417817108642e-08, 'ior': 0.136559099773114, 'fru': 5.848348592588421, 'mru': 4.633414736087016e-07, 'ldu': 35.34658025833364, 'wtu': 0.12375256377069001, 'etf': 3.053260691725837, 'htc': 6.836654309298779e-11, 'htn': 2.172451719459062e-09}</t>
  </si>
  <si>
    <t>{'acd': 0.0031702283621130004, 'ozd': 7.888842862692176e-08, 'cch': 0.7558100755672911, 'ccb': 0.0013371568554140002, 'ccf': 0.7540957429624661, 'ccl': 0.00037717574941000003, 'fwe': 0.000248500774073, 'swe': 0.011178380124554, 'tre': 0.010327894774016001, 'pco': 0.0027783191644600003, 'pma': 2.923368267398515e-08, 'ior': 0.129416782038904, 'fru': 7.702387006635723, 'mru': 2.591738961918534e-06, 'ldu': 163.20305978259552, 'wtu': 0.12025210615991001, 'etf': 44.73005170907014, 'htc': 1.179505724748379e-09, 'htn': 4.131277591008896e-08}</t>
  </si>
  <si>
    <t>{'acd': 0.004303633744146, 'ozd': 2.160134259034938e-07, 'cch': 1.155658546732861, 'ccb': 0.211865776412084, 'ccf': 0.9433875713003891, 'ccl': 0.00040519902038600004, 'fwe': 0.000366189185327, 'swe': 0.005275913283022, 'tre': 0.011033866477162, 'pco': 0.0036797639350220003, 'pma': 6.312556262997627e-08, 'ior': 1.622957175038509, 'fru': 41.14063224256589, 'mru': 2.489384962552683e-06, 'ldu': 67.69597029291081, 'wtu': 0.557860769281987, 'etf': 42.97573948812827, 'htc': 2.240839251003619e-09, 'htn': 3.346851830023716e-08}</t>
  </si>
  <si>
    <t>{'acd': 0.0016981054398290001, 'ozd': 4.135309088648924e-08, 'cch': 0.423803892404267, 'ccb': 0.0005415729454270001, 'ccf': 0.423060713457504, 'ccl': 0.000201606001334, 'fwe': 0.00012157876039000001, 'swe': 0.004488645216626, 'tre': 0.004952134191902001, 'pco': 0.001417888813628, 'pma': 1.597557774050328e-08, 'ior': 0.14287552961704, 'fru': 6.934502831176326, 'mru': 1.153330826500637e-06, 'ldu': 64.85394680180832, 'wtu': 0.149022804715118, 'etf': 18.407635603277082, 'htc': 4.931680063813499e-10, 'htn': 1.689823701224813e-08}</t>
  </si>
  <si>
    <t>{'acd': 0.007923427486922001, 'ozd': 2.745892388076386e-07, 'cch': 1.9009451356118872, 'ccb': 0.21967772559098, 'ccf': 1.680482653594948, 'ccl': 0.000784756425959, 'fwe': 0.0006387928866340001, 'swe': 0.017226059688964002, 'tre': 0.023600833851548, 'pco': 0.006629447202606001, 'pma': 9.096418403712278e-08, 'ior': 1.691698065941044, 'fru': 46.871327759367894, 'mru': 4.877205821307139e-06, 'ldu': 241.16312899989538, 'wtu': 0.685616816953559, 'etf': 91.81544962719403, 'htc': 3.6093078281107884e-09, 'htn': 7.775740657896518e-08}</t>
  </si>
  <si>
    <t>{'acd': 0.008246518026758, 'ozd': 8.735982642044475e-08, 'cch': 0.658169253650953, 'ccb': 0.0008648992414530001, 'ccf': 0.657035682232562, 'ccl': 0.000268672176937, 'fwe': 0.00013853129802600002, 'swe': 0.002792782667171, 'tre': 0.028237418846068, 'pco': 0.0031724929981810004, 'pma': 5.504305523878344e-08, 'ior': 0.14698098874777302, 'fru': 11.604906156143757, 'mru': 1.021364034450559e-06, 'ldu': 82.94018624280432, 'wtu': 0.25353503269390304, 'etf': 7.49834777916122, 'htc': 1.8577873604831502e-10, 'htn': 5.750506766157292e-09}</t>
  </si>
  <si>
    <t>{'acd': 0.0069216560867010005, 'ozd': 9.70677925467037e-08, 'cch': 0.48073614240760304, 'ccb': 0.088523478782666, 'ccf': 0.39210105809669504, 'ccl': 0.00011160552824100001, 'fwe': 0.000133684718284, 'swe': 0.0029842896901940003, 'tre': 0.02840756303874, 'pco': 0.001375326773622, 'pma': 5.807054389491093e-08, 'ior': 0.39572045834983205, 'fru': 11.761116503971904, 'mru': 1.298091408500934e-06, 'ldu': 110.60214700323988, 'wtu': 0.14851987459010002, 'etf': 11.691173408579122, 'htc': 1.8503154957657083e-10, 'htn': 6.571714724588764e-09}</t>
  </si>
  <si>
    <t>{'acd': 0.055054115182579, 'ozd': 2.376467016045571e-06, 'cch': 10.316139785536109, 'ccb': 0.090181352701116, 'ccf': 10.225184401949258, 'ccl': 0.0007740308857330001, 'fwe': 0.00038734619853200003, 'swe': 0.019106720880772, 'tre': 0.205713391185219, 'pco': 0.049713506470815, 'pma': 2.2712337097211058e-07, 'ior': 1.090025504019535, 'fru': 151.5964384570829, 'mru': 2.676265073379765e-06, 'ldu': 130.06889539800483, 'wtu': 0.49795544916180806, 'etf': 84.1337747207485, 'htc': 4.7776477082515485e-09, 'htn': 3.834606093721802e-08}</t>
  </si>
  <si>
    <t>{'acd': 0.011364192494594002, 'ozd': 2.761093784605539e-07, 'cch': 1.246706935040903, 'ccb': 0.21914330845571603, 'ccf': 1.02719786551369, 'ccl': 0.00036576107149700004, 'fwe': 0.00041839041446800005, 'swe': 0.004251888347811, 'tre': 0.04157383219373, 'pco': 0.004092016845485, 'pma': 1.1587971381787568e-07, 'ior': 2.011276044015923, 'fru': 50.293521069791105, 'mru': 2.630879929144624e-06, 'ldu': 131.7161628456434, 'wtu': 0.67815105159994, 'etf': 36.68085410614381, 'htc': 2.082602021099815e-09, 'htn': 2.403055733717337e-08}</t>
  </si>
  <si>
    <t>{'acd': 0.010029780574678, 'ozd': 2.1502126563892978e-07, 'cch': 1.196581772703812, 'ccb': 0.104116138123355, 'ccf': 1.092176899124328, 'ccl': 0.00028873545612800004, 'fwe': 0.00024127097675500001, 'swe': 0.003973071320796, 'tre': 0.038209816821624006, 'pco': 0.0031867501563270003, 'pma': 8.628230604487335e-08, 'ior': 1.120052895426314, 'fru': 35.70370494483868, 'mru': 2.7529552672235097e-06, 'ldu': 130.05458951065026, 'wtu': 0.40998397340993703, 'etf': 19.05146143022821, 'htc': 3.8867986817397314e-10, 'htn': 1.176087619990701e-08}</t>
  </si>
  <si>
    <t>{'acd': 0.009108145711323, 'ozd': 1.911087055096023e-07, 'cch': 0.8865874447152691, 'ccb': 0.007214915956670001, 'ccf': 0.8790599706177981, 'ccl': 0.0003125581408, 'fwe': 0.000230819843978, 'swe': 0.003356419725537, 'tre': 0.034232720328508, 'pco': 0.002684277747923, 'pma': 7.659227766802279e-08, 'ior': 1.224156656006696, 'fru': 34.51377536852767, 'mru': 2.465211818128357e-06, 'ldu': 112.14604729470928, 'wtu': 0.5546091113047551, 'etf': 15.716726208065221, 'htc': 3.5410355623251396e-10, 'htn': 9.805701451028917e-09}</t>
  </si>
  <si>
    <t>{'acd': 0.010817751327758, 'ozd': 2.413806012772239e-07, 'cch': 1.126956617490937, 'ccb': 0.008494716964754, 'ccf': 1.118078809707402, 'ccl': 0.00038309081877900005, 'fwe': 0.000280930826909, 'swe': 0.003956475018979, 'tre': 0.040345278684014, 'pco': 0.0032481598528180003, 'pma': 9.085131910454081e-08, 'ior': 1.549726680722137, 'fru': 43.940609764316626, 'mru': 3.014287107177309e-06, 'ldu': 131.10093101622465, 'wtu': 0.67918962650946, 'etf': 19.3955365393265, 'htc': 4.446603736501384e-10, 'htn': 1.1982674807072311e-08}</t>
  </si>
  <si>
    <t>{'acd': 0.0037164057566010005, 'ozd': 1.677662689703507e-07, 'cch': 0.5709727180749551, 'ccb': 0.001080641954419, 'ccf': 0.5696764927251391, 'ccl': 0.00021558339539600003, 'fwe': 0.00018801484315700002, 'swe': 0.0011426517757050002, 'tre': 0.011483049233896, 'pco': 0.0022081663067340003, 'pma': 4.744396930258212e-08, 'ior': 1.183954591817035, 'fru': 29.436672261858703, 'mru': 1.646693282684762e-06, 'ldu': 24.64693193159223, 'wtu': 0.35967199542446504, 'etf': 14.485302651571928, 'htc': 1.186240424430908e-09, 'htn': 1.172504072569067e-08}</t>
  </si>
  <si>
    <t>{'acd': 0.009887340573424, 'ozd': 2.0149428763930368e-07, 'cch': 1.102038327668314, 'ccb': 0.104070826813436, 'ccf': 0.99769233017825, 'ccl': 0.00027517067662800003, 'fwe': 0.00023378336243100003, 'swe': 0.003945859081069, 'tre': 0.037922586293065004, 'pco': 0.0030837923553980002, 'pma': 8.537390009355081e-08, 'ior': 1.064643736350197, 'fru': 33.302135139503335, 'mru': 2.673229916108063e-06, 'ldu': 129.98166994827022, 'wtu': 0.39458051386727905, 'etf': 18.308135781020248, 'htc': 3.647704251391676e-10, 'htn': 1.1377941815600761e-08}</t>
  </si>
  <si>
    <t>{'acd': 0.022912541123458002, 'ozd': 2.622038926495756e-07, 'cch': 3.472125642535177, 'ccb': 0.008493229753568001, 'ccf': 3.378582795166479, 'ccl': 0.08504961761512901, 'fwe': 0.001144790203202, 'swe': 0.006824976964826, 'tre': 0.055855840391062006, 'pco': 0.014964258980891001, 'pma': 2.428746180552142e-07, 'ior': 0.8804074933513221, 'fru': 48.10957433643837, 'mru': 5.924786820894819e-06, 'ldu': 110.8754947086679, 'wtu': 4.013574759695698, 'etf': 255.42761403748378, 'htc': 1.7368883376346971e-09, 'htn': 2.0182038712491e-07}</t>
  </si>
  <si>
    <t>{'acd': 0.011262713569719002, 'ozd': 1.785232179997044e-07, 'cch': 1.014240323471779, 'ccb': 0.0050637775615650004, 'ccf': 1.006204708794664, 'ccl': 0.0029718371155490002, 'fwe': 0.000256486991428, 'swe': 0.0038618490222930004, 'tre': 0.033172718054059004, 'pco': 0.0038342740284650003, 'pma': 1.232321033595316e-07, 'ior': 0.615261616172987, 'fru': 23.917387634205244, 'mru': 3.616677129477068e-06, 'ldu': 35.18125610847638, 'wtu': 4.836410709604861, 'etf': 21.288048060768496, 'htc': 4.944028625286058e-10, 'htn': 1.1028285167408931e-08}</t>
  </si>
  <si>
    <t>{'acd': 0.10472079648068201, 'ozd': 4.1804781824962176e-07, 'cch': 8.222898194508069, 'ccb': 4.9727615107772865, 'ccf': 3.042043140662035, 'ccl': 0.20809354306874903, 'fwe': 0.0007739314256860001, 'swe': 0.026420182855722, 'tre': 0.45428194353390006, 'pco': 0.013464326786819001, 'pma': 7.266477796920153e-07, 'ior': 2.261535382444123, 'fru': 68.0265814864067, 'mru': 6.554219544747531e-06, 'ldu': 466.79711717862267, 'wtu': 2.469794889281515, 'etf': 100.36545027845375, 'htc': 7.602854034422524e-10, 'htn': 6.076309816194764e-08}</t>
  </si>
  <si>
    <t>{'acd': 0.010481155225019, 'ozd': 1.822912195353495e-07, 'cch': 0.971128611128908, 'ccb': 0.004697314659748, 'ccf': 0.9497303967832611, 'ccl': 0.016700899685899002, 'fwe': 0.00034290033878500004, 'swe': 0.008443476158092001, 'tre': 0.038611993771431, 'pco': 0.004522715098409001, 'pma': 7.580905744146965e-08, 'ior': 0.7598469959273499, 'fru': 25.994455892918225, 'mru': 3.3094043205840767e-06, 'ldu': 108.59019938285621, 'wtu': 2.061777615359596, 'etf': 53.40251040033344, 'htc': 3.5805218717624243e-10, 'htn': 3.153687080476939e-08}</t>
  </si>
  <si>
    <t>{'acd': 0.06538926057989601, 'ozd': 2.9065931986226647e-07, 'cch': 2.966288012891858, 'ccb': 0.002432133839097, 'ccf': 2.355560250837605, 'ccl': 0.608295628215156, 'fwe': 0.0009513005024290001, 'swe': 0.041949219026374, 'tre': 0.27875400025654, 'pco': 0.012622416610892001, 'pma': 4.5435112748015116e-07, 'ior': 0.395339310729422, 'fru': 28.4359129257885, 'mru': 1.080928016067551e-05, 'ldu': 586.5269561275586, 'wtu': 3.494282207569441, 'etf': 92.0368884697533, 'htc': 2.2296115484177613e-09, 'htn': 1.230430676066234e-07}</t>
  </si>
  <si>
    <t>{'acd': 0.050596444692792, 'ozd': 2.109540763008709e-07, 'cch': 1.917329823934749, 'ccb': 0.0020013817411250003, 'ccf': 1.866934472432691, 'ccl': 0.048393969760933006, 'fwe': 0.000706127065033, 'swe': 0.023945549194643003, 'tre': 0.21495558886576102, 'pco': 0.012180976240205001, 'pma': 3.556306085195589e-07, 'ior': 0.34322705826021005, 'fru': 24.386101035884874, 'mru': 7.151921322047204e-06, 'ldu': 396.7247103724274, 'wtu': 5.735233159192914, 'etf': 316.22363347200303, 'htc': 1.7441833900228363e-09, 'htn': 1.2576506182439279e-07}</t>
  </si>
  <si>
    <t>{'acd': 0.07468803414969301, 'ozd': 3.744420834897053e-07, 'cch': 4.704500023978955, 'ccb': 0.002261331977478, 'ccf': 2.8784786853004922, 'ccl': 1.823760006700984, 'fwe': 0.001947124009827, 'swe': 0.058640071316359, 'tre': 0.315336204110921, 'pco': 0.022172819865715003, 'pma': 5.199957160232443e-07, 'ior': 0.40047909560819905, 'fru': 34.37977510012341, 'mru': 1.3661463967302491e-05, 'ldu': 829.6543977059323, 'wtu': 12.842257483387137, 'etf': 209.84279863284112, 'htc': 3.737439349720944e-09, 'htn': 1.698897645987837e-07}</t>
  </si>
  <si>
    <t>{'acd': 0.110331407053254, 'ozd': 5.142141064763134e-07, 'cch': 15.494413375548193, 'ccb': 8.02795484729866, 'ccf': 5.533110111034233, 'ccl': 1.9333484172153002, 'fwe': 0.001921058760721, 'swe': 0.037635350795391, 'tre': 0.456714439876836, 'pco': 0.025435767721034, 'pma': 8.607092466844289e-07, 'ior': 0.796133730055084, 'fru': 55.77032097404968, 'mru': 1.8178071398692342e-05, 'ldu': 475.6665410450719, 'wtu': 10.623803367639232, 'etf': 98.57389706645162, 'htc': 3.4147793451517533e-09, 'htn': 1.223850625829084e-07}</t>
  </si>
  <si>
    <t>{'acd': 0.07290865925711901, 'ozd': 1.987751393381368e-07, 'cch': 2.034712894751824, 'ccb': 0.0019117402023660001, 'ccf': 2.023723590919561, 'ccl': 0.009077563629896, 'fwe': 0.000630322574091, 'swe': 0.036018278453231, 'tre': 0.31657793328440004, 'pco': 0.010472783800134, 'pma': 5.124496715097078e-07, 'ior': 0.357339533044563, 'fru': 23.81705292841423, 'mru': 7.284503391703735e-06, 'ldu': 442.96732396368907, 'wtu': 3.6571396573290462, 'etf': 46.92099801718507, 'htc': 1.4347814178428581e-09, 'htn': 6.998519355276633e-08}</t>
  </si>
  <si>
    <t>{'acd': 0.023104292324617002, 'ozd': 2.3595796954915049e-07, 'cch': 2.272618487922515, 'ccb': 0.020341324573852, 'ccf': 2.159467257495382, 'ccl': 0.09280990585328, 'fwe': 0.000919233945556, 'swe': 0.007147927860482001, 'tre': 0.08350138172087901, 'pco': 0.008795623161904001, 'pma': 1.839014420639007e-07, 'ior': 0.398978258015287, 'fru': 30.495409337935676, 'mru': 5.586126844495377e-06, 'ldu': 214.38682254469478, 'wtu': 42.04720572826558, 'etf': 130.7968579322728, 'htc': 1.272951794202216e-09, 'htn': 5.8376883606535776e-08}</t>
  </si>
  <si>
    <t>{'acd': 0.017884897922220002, 'ozd': 2.5117855318355315e-07, 'cch': 1.562724025090096, 'ccb': 0.0010070227727960001, 'ccf': 1.561355591994571, 'ccl': 0.00036141032272800003, 'fwe': 0.00025247367106200004, 'swe': 0.004127651899267001, 'tre': 0.0451495397465, 'pco': 0.012511577711302001, 'pma': 1.6442119855331908e-07, 'ior': 0.258633676468898, 'fru': 25.116522837906224, 'mru': 1.5774530259836798e-06, 'ldu': 6.109362963612414, 'wtu': 0.39397141990774104, 'etf': 19.797542145312384, 'htc': 1.48116962149159e-09, 'htn': 1.636519879487793e-08}</t>
  </si>
  <si>
    <t>{'acd': 0.15062676316985701, 'ozd': 2.929423688499669e-07, 'cch': 2.923736388369698, 'ccb': 0.002233236437715, 'ccf': 2.920172573532388, 'ccl': 0.0013305783995960002, 'fwe': 0.004248864163327, 'swe': 0.07953786047819, 'tre': 0.6636856778500141, 'pco': 0.018482759620877, 'pma': 1.033760925064403e-06, 'ior': 0.382915915074558, 'fru': 31.23647904853879, 'mru': 9.94615503392603e-06, 'ldu': 3207.42079069966, 'wtu': 18.78426645357547, 'etf': 53.47565724164987, 'htc': -9.510676322547882e-10, 'htn': 4.0852450101797497e-07}</t>
  </si>
  <si>
    <t>{'acd': 0.05822351711191501, 'ozd': 2.003226008513336e-07, 'cch': 3.3224515864459923, 'ccb': 0.002465729169059, 'ccf': 2.271205892244361, 'ccl': 1.048779965032571, 'fwe': 0.0009280664509980001, 'swe': 0.013264996274174, 'tre': 0.23765433119915802, 'pco': 0.013976619358512, 'pma': 4.526363737083927e-07, 'ior': 0.3685449865718, 'fru': 28.786551712234882, 'mru': 6.520896427750483e-06, 'ldu': 163.19103762388127, 'wtu': 18.84752765802265, 'etf': 119.77143587209585, 'htc': 2.2384185146734005e-09, 'htn': 1.021611095980901e-07}</t>
  </si>
  <si>
    <t>{'acd': 0.021174559699431002, 'ozd': 1.410573122797788e-07, 'cch': 5.592842041419081, 'ccb': 0.0319837817159, 'ccf': 1.14353981014099, 'ccl': 4.41731844956219, 'fwe': 0.000347195102124, 'swe': 0.028432302541612, 'tre': 0.07973390228811901, 'pco': 0.012191867605534002, 'pma': 2.858220045785872e-07, 'ior': 0.298151223889765, 'fru': 17.55148752003799, 'mru': 3.742827900048721e-06, 'ldu': 131.4486407167119, 'wtu': 2.571895976044213, 'etf': 152.46979660064233, 'htc': 2.843190020440642e-09, 'htn': 4.6090548223834757e-08}</t>
  </si>
  <si>
    <t>{'acd': 0.011115896624964, 'ozd': 1.1952744247752168e-07, 'cch': 8.080188598426917, 'ccb': 0.0027710403912290004, 'ccf': 1.695159471148764, 'ccl': 6.382258086886923, 'fwe': 0.0005564975735050001, 'swe': 0.017952556576356003, 'tre': 0.042221093787678, 'pco': 0.012422942875105002, 'pma': 1.0127090191395249e-07, 'ior': 0.29811921729246804, 'fru': 16.7316760645615, 'mru': 3.296521931660514e-06, 'ldu': 308.9766813841939, 'wtu': 0.343788380538249, 'etf': 41.510763098349955, 'htc': 4.431268949858829e-09, 'htn': 8.314237172434725e-08}</t>
  </si>
  <si>
    <t>{'acd': 0.040355819120802, 'ozd': 4.517134419152396e-07, 'cch': 4.575574078494823, 'ccb': 0.003369555829792, 'ccf': 2.849964799168036, 'ccl': 1.722239723496993, 'fwe': 0.001033411642753, 'swe': 0.046754157063628, 'tre': 0.15898947415536402, 'pco': 0.015485001444438002, 'pma': 2.723410402079669e-07, 'ior': 0.50475711928258, 'fru': 36.876866941073644, 'mru': 1.7014433825874292e-05, 'ldu': 458.23821898404185, 'wtu': 1.041536144572048, 'etf': 175.12392760632355, 'htc': 4.0529989747844575e-09, 'htn': 1.7333951838140818e-07}</t>
  </si>
  <si>
    <t>{'acd': 0.028307854105576003, 'ozd': 2.258382012443027e-07, 'cch': 1.804301854297317, 'ccb': 0.002102856683152, 'ccf': 1.7144859062903821, 'ccl': 0.08771309132378201, 'fwe': 0.0007839922549870001, 'swe': 0.011878014672419002, 'tre': 0.11337998230137401, 'pco': 0.013899453735665, 'pma': 1.990637465759299e-07, 'ior': 0.358864986077976, 'fru': 25.601242701539277, 'mru': 7.046902758822619e-06, 'ldu': 350.49783961634785, 'wtu': 7.820831992283559, 'etf': 585.6920097738246, 'htc': 2.0580926144984862e-09, 'htn': 1.8163114690147818e-07}</t>
  </si>
  <si>
    <t>{'acd': 0.026421104839323, 'ozd': 6.586441856824833e-07, 'cch': 5.183080899186577, 'ccb': 1.084200902431495, 'ccf': 4.095483249245176, 'ccl': 0.0033967475099050005, 'fwe': 0.000756205112841, 'swe': -0.030676296956760003, 'tre': 0.097117979746589, 'pco': 0.027206013446814004, 'pma': 1.83474384167065e-07, 'ior': 1.303220986915901, 'fru': 82.75665402822163, 'mru': 1.271616729591155e-05, 'ldu': 248.8183893637647, 'wtu': 1.575979949684438, 'etf': 77.05965267104014, 'htc': 1.8931324249804963e-09, 'htn': 4.708225091193592e-08}</t>
  </si>
  <si>
    <t>{'acd': 0.011646587871338002, 'ozd': 2.0437795718052917e-07, 'cch': 1.026312935059197, 'ccb': 0.017320008310939, 'ccf': 0.9851497444757591, 'ccl': 0.023843182272498, 'fwe': 0.00020482243400600001, 'swe': 0.003692540505889, 'tre': 0.0390884077071, 'pco': 0.004562936466744, 'pma': 8.501095788369499e-08, 'ior': 0.6243921516583391, 'fru': 23.513123998027744, 'mru': 2.893173377120945e-06, 'ldu': 28.666967747648396, 'wtu': 3.985449757587656, 'etf': 24.950395136605977, 'htc': 5.713681933980805e-10, 'htn': 3.149413166049829e-08}</t>
  </si>
  <si>
    <t>{'acd': 0.008052790450432001, 'ozd': 1.306087770560117e-07, 'cch': 0.6557219433576611, 'ccb': 0.012116960744608002, 'ccf': 0.626871753098676, 'ccl': 0.016733229514376002, 'fwe': 0.000135797841336, 'swe': 0.002567938666779, 'tre': 0.027198843076483, 'pco': 0.0031244785210170004, 'pma': 5.872168796492688e-08, 'ior': 0.353152974124585, 'fru': 13.930327034253063, 'mru': 1.936035074128244e-06, 'ldu': 20.062709191448693, 'wtu': 2.7768054214646423, 'etf': 16.7848020981832, 'htc': 3.791839625328005e-10, 'htn': 2.1743067240028504e-08}</t>
  </si>
  <si>
    <t>{'acd': 0.028823862167389, 'ozd': 1.7866653874619911e-07, 'cch': 1.859453688904848, 'ccb': 0.6152902706972231, 'ccf': 1.119914611884368, 'ccl': 0.12424880632325601, 'fwe': 0.00030202742505400004, 'swe': 0.0076687433615500004, 'tre': 0.12199166003213101, 'pco': 0.00445135331559, 'pma': 2.078207029242379e-07, 'ior': 0.833218996088092, 'fru': 28.374992762564982, 'mru': 2.4625673276406293e-06, 'ldu': 94.01836801409442, 'wtu': 0.818930566131963, 'etf': 40.30782929556242, 'htc': 5.033659069156026e-10, 'htn': 4.1253048713682096e-08}</t>
  </si>
  <si>
    <t>{'acd': 0.16074464823773202, 'ozd': 6.711822780532002e-07, 'cch': 8.023923675962166, 'ccb': 3.3748090656949072, 'ccf': 4.287573005652493, 'ccl': 0.36154160461476603, 'fwe': 0.0013777868995560002, 'swe': 0.036828054980107, 'tre': 0.693085271961107, 'pco': 0.017598612119157, 'pma': 1.1297837514352e-06, 'ior': 3.679588664517802, 'fru': 112.52395573919918, 'mru': 1.1102349444227631e-05, 'ldu': 451.9444813914717, 'wtu': 2.12994523887528, 'etf': 176.06230005399487, 'htc': 1.7199200281883211e-09, 'htn': 1.5650029266837361e-07}</t>
  </si>
  <si>
    <t>{'acd': 0.15241500466680102, 'ozd': 7.658214733149273e-07, 'cch': 8.830521190939509, 'ccb': 3.546422257916587, 'ccf': 4.7242209806425, 'ccl': 0.559877952380422, 'fwe': 0.0015521003557480001, 'swe': 0.038560599051136006, 'tre': 0.6500210054382191, 'pco': 0.020004024177643003, 'pma': 1.102285267684733e-06, 'ior': 4.510208547138657, 'fru': 133.77488881776532, 'mru': 1.2763512713544533e-05, 'ldu': 507.6087716688152, 'wtu': 4.299460426970119, 'etf': 207.24013448501097, 'htc': 2.2919764243533812e-09, 'htn': 1.635123550697802e-07}</t>
  </si>
  <si>
    <t>{'acd': 0.0035641510078490003, 'ozd': 1.223557311452447e-07, 'cch': 0.6470491278511791, 'ccb': 0.0046876244195280005, 'ccf': 0.638635162085323, 'ccl': 0.0037263413463280003, 'fwe': 0.000117594474983, 'swe': 0.0018846937694750002, 'tre': 0.010921501071205, 'pco': 0.0022758882985280003, 'pma': 3.453531279921974e-08, 'ior': 0.575538675385741, 'fru': 19.90110634599894, 'mru': 3.195639479686418e-06, 'ldu': 10.839550265576523, 'wtu': 0.40992736739728103, 'etf': 29.263227571682886, 'htc': 2.200871170462162e-10, 'htn': 9.762206526835463e-09}</t>
  </si>
  <si>
    <t>{'acd': 0.002922859615911, 'ozd': 8.82339083745379e-08, 'cch': 0.412340306912078, 'ccb': 0.010288849010476001, 'ccf': 0.40134848195197703, 'ccl': 0.000702975949625, 'fwe': 0.00011433837251600001, 'swe': 0.0009616637997460001, 'tre': 0.010237244497217001, 'pco': 0.0019132462453560002, 'pma': 3.178648650604761e-08, 'ior': 0.158854842144064, 'fru': 8.198140770580036, 'mru': 2.578252657547999e-06, 'ldu': 23.518175061919184, 'wtu': 0.12471506921979301, 'etf': 34.493763183237554, 'htc': 2.3100140710103393e-10, 'htn': 9.831620139574754e-09}</t>
  </si>
  <si>
    <t>{'acd': 0.012377594327570001, 'ozd': 1.6989742102858032e-07, 'cch': 1.032939373338823, 'ccb': 0.038251291771237005, 'ccf': 1.08430697512351, 'ccl': -0.089618893555924, 'fwe': 0.00027344031016600005, 'swe': 0.0029136395534710004, 'tre': 0.045484038086626, 'pco': 0.0049300398121350005, 'pma': 1.0070671120791299e-07, 'ior': 0.342134268074609, 'fru': 17.492481457435197, 'mru': 3.6162266609154706e-06, 'ldu': 48.85030817840136, 'wtu': 9.683867481963006, 'etf': 46.73715628859256, 'htc': 7.931651162106033e-10, 'htn': 4.426746493650338e-08}</t>
  </si>
  <si>
    <t>{'acd': 0.007434011725012001, 'ozd': 1.28067839695531e-07, 'cch': 0.8012341204795481, 'ccb': 0.015108714083286002, 'ccf': 0.8108248304726311, 'ccl': -0.024699424076369002, 'fwe': 0.000158296691806, 'swe': 0.002176083227694, 'tre': 0.023894364228313, 'pco': 0.0038428520481580005, 'pma': 5.593863180734941e-08, 'ior': 0.309320805084814, 'fru': 16.659272660885755, 'mru': 2.620173278421511e-06, 'ldu': 28.37604206110623, 'wtu': 4.074201284448442, 'etf': 28.29473133258249, 'htc': 4.194962488566757e-10, 'htn': 2.193431281610339e-08}</t>
  </si>
  <si>
    <t>{'acd': 0.005326320892921, 'ozd': 1.157097743003231e-07, 'cch': 0.905934437343024, 'ccb': 0.08894134806378301, 'ccf': 0.740848333726505, 'ccl': 0.076144755552735, 'fwe': 0.000166793891496, 'swe': 0.005067896197849001, 'tre': 0.016649458690744003, 'pco': 0.0033801895564820003, 'pma': 4.6488104976904776e-08, 'ior': 0.261121387916949, 'fru': 13.721450619672513, 'mru': 3.163680854901503e-06, 'ldu': 14.059490755530751, 'wtu': 1.9362833995025, 'etf': 62.589582605782134, 'htc': 3.711512184878019e-10, 'htn': 2.245292882039822e-08}</t>
  </si>
  <si>
    <t>{'acd': 0.0076814286931490006, 'ozd': 1.772412697298584e-07, 'cch': 0.9399297074013171, 'ccb': 0.004399399496771, 'ccf': 0.9341526485124051, 'ccl': 0.001377659392141, 'fwe': 0.00019622618971000002, 'swe': 0.0035312931200630004, 'tre': 0.027333500126706003, 'pco': 0.003199365879315, 'pma': 6.894478975775404e-08, 'ior': 0.8216741529934161, 'fru': 28.34997858689585, 'mru': 5.918184438174302e-06, 'ldu': 20.257756675463792, 'wtu': 1.282021107298308, 'etf': 40.114006310974105, 'htc': 5.896540237610055e-10, 'htn': 2.4659074139404212e-08}</t>
  </si>
  <si>
    <t>{'acd': 0.007560759838570001, 'ozd': 1.877969152371903e-07, 'cch': 0.8626956494816781, 'ccb': 0.0018445662699050002, 'ccf': 0.860451976994946, 'ccl': 0.000399106216827, 'fwe': 0.00021977838784700002, 'swe': 0.004135737474137, 'tre': 0.027634375691424, 'pco': 0.002643810662521, 'pma': 6.360418518760713e-08, 'ior': 1.338244132863222, 'fru': 37.030652309690474, 'mru': 2.251826395061064e-06, 'ldu': 40.133674780144446, 'wtu': 0.670447705620103, 'etf': 20.83236362414305, 'htc': 3.6555455183640274e-10, 'htn': 1.402198607085805e-08}</t>
  </si>
  <si>
    <t>{'acd': 0.010878700887490001, 'ozd': 2.4415526491635477e-07, 'cch': 1.236924879609452, 'ccb': 0.005328407554464, 'ccf': 1.230929681951706, 'ccl': 0.0006667901032810001, 'fwe': 0.00032606403936700004, 'swe': 0.007039762349558, 'tre': 0.03165891350635, 'pco': 0.005647282589734, 'pma': 1.1566775331956449e-07, 'ior': 0.492052128310873, 'fru': 24.42197366514112, 'mru': 7.1634086592357005e-06, 'ldu': 100.98322611724952, 'wtu': 0.46514284896282804, 'etf': 108.82560316773235, 'htc': 6.179756355251886e-10, 'htn': 4.580382062605546e-08}</t>
  </si>
  <si>
    <t>{'acd': 0.011045319924084002, 'ozd': 2.449912915699162e-07, 'cch': 1.250556902036612, 'ccb': 0.005408294150864, 'ccf': 1.244472918923415, 'ccl': 0.0006756889623310001, 'fwe': 0.00033321498151500005, 'swe': 0.007003439132309001, 'tre': 0.032275502271581005, 'pco': 0.005658160342900001, 'pma': 1.172758871875743e-07, 'ior': 0.49112119184082703, 'fru': 24.61979426981668, 'mru': 7.4707309065564045e-06, 'ldu': 99.156480104438, 'wtu': 0.48855250453861604, 'etf': 107.56304401837782, 'htc': 6.376339464952362e-10, 'htn': 4.522250078130441e-08}</t>
  </si>
  <si>
    <t>{'acd': 0.004756695737144, 'ozd': 9.40616747527438e-08, 'cch': 0.923478781685606, 'ccb': 0.08963227654000401, 'ccf': 0.8328835180030101, 'ccl': 0.00096298714259, 'fwe': 0.000353460555846, 'swe': 0.002764512516495, 'tre': 0.011283154297241001, 'pco': 0.0024025462256190002, 'pma': 4.7553767628610466e-08, 'ior': 0.305275066988805, 'fru': 14.7921488188408, 'mru': 2.719104874503711e-06, 'ldu': 24.782801948464595, 'wtu': 3.8850144836504343, 'etf': 40.5193001251124, 'htc': 6.095753480430264e-10, 'htn': 5.426122284468347e-08}</t>
  </si>
  <si>
    <t>{'acd': 0.09854970294883801, 'ozd': 1.905789637443422e-06, 'cch': 6.568730476074905, 'ccb': 0.048183635510571005, 'ccf': 6.516124263727136, 'ccl': 0.004422576837199, 'fwe': 0.0022506451889090003, 'swe': 0.011729865202366001, 'tre': 0.11639654115947501, 'pco': 0.034869469623989, 'pma': 7.527988162940193e-07, 'ior': 12.395398648463715, 'fru': 343.6803458174814, 'mru': 3.8499773917860195e-05, 'ldu': 21.832982669715392, 'wtu': 5.825486024283393, 'etf': 161.97198565654747, 'htc': 5.509078087298887e-09, 'htn': 9.949813066171858e-08}</t>
  </si>
  <si>
    <t>{'acd': 0.016435419111548, 'ozd': 1.77298480096186e-07, 'cch': 1.806059264783429, 'ccb': 0.273326478424921, 'ccf': 1.310602430560802, 'ccl': 0.22213035579770501, 'fwe': 0.000339419865966, 'swe': 0.008806050930609, 'tre': 0.064202594214553, 'pco': 0.004271108250887, 'pma': 1.3541128727834998e-07, 'ior': 0.7115149093796621, 'fru': 27.89831086586171, 'mru': 4.057755233545065e-06, 'ldu': 77.04434150120244, 'wtu': 1.813539601123996, 'etf': 46.45073557037763, 'htc': 8.700922218587284e-10, 'htn': 1.646904348832941e-08}</t>
  </si>
  <si>
    <t>{'acd': 0.005497881230696, 'ozd': 7.769622862445695e-08, 'cch': 0.576031324683524, 'ccb': 0.094133692579682, 'ccf': 0.536127502423093, 'ccl': -0.05422987031925101, 'fwe': 0.000128637471322, 'swe': 0.0013773295058940001, 'tre': 0.020944349171661002, 'pco': 0.0020853653762180004, 'pma': 5.0365410939904213e-08, 'ior': 0.20614318701643902, 'fru': 9.18596350402579, 'mru': 1.8882053528285788e-06, 'ldu': 27.08028376033659, 'wtu': 6.150918460989004, 'etf': 19.07620808906961, 'htc': 4.201476296284013e-10, 'htn': 2.6925273610320583e-08}</t>
  </si>
  <si>
    <t>{'acd': 0.164488044401379, 'ozd': 2.933542053084527e-07, 'cch': 14.655623943257956, 'ccb': 8.748861849050314, 'ccf': 5.906667399893478, 'ccl': 9.469431416310743e-05, 'fwe': 0.0011756497606840001, 'swe': 0.206448489062228, 'tre': 0.7151857391716281, 'pco': 0.031430841113995, 'pma': 1.053073835454657e-06, 'ior': 0.47340369678097105, 'fru': 35.66815631476225, 'mru': 1.142966832727306e-06, 'ldu': 1501.0890448551038, 'wtu': 0.09350681485046, 'etf': 31.155713112008645, 'htc': 1.273680648460844e-09, 'htn': 3.157653853931795e-07}</t>
  </si>
  <si>
    <t>{'acd': 0.014779311626581, 'ozd': 1.015549636458553e-07, 'cch': 1.585114251353054, 'ccb': 0.8359746642109621, 'ccf': 0.68810865349645, 'ccl': 0.06103093364564, 'fwe': 0.00015615850619900003, 'swe': 0.0042289232852870005, 'tre': 0.061947663663883004, 'pco': 0.002999768970749, 'pma': 1.081429376098365e-07, 'ior': 0.33884826434876303, 'fru': 14.685672349752341, 'mru': 1.595040675992646e-06, 'ldu': 68.97288052004696, 'wtu': 0.27724946883691104, 'etf': 20.80993154800172, 'htc': 2.280706503601285e-10, 'htn': 2.1084532376419532e-08}</t>
  </si>
  <si>
    <t>{'acd': 0.022659928821672, 'ozd': 1.434781698149312e-07, 'cch': 3.281196703615091, 'ccb': 1.533819181128756, 'ccf': 1.378038571340916, 'ccl': 0.36933895114541804, 'fwe': 0.00047609507038800006, 'swe': 0.0074409925181330005, 'tre': 0.089992895708563, 'pco': 0.006092104621835, 'pma': 1.913527402424955e-07, 'ior': 0.192143544631928, 'fru': 14.831334246072482, 'mru': 3.9873825409204325e-06, 'ldu': 92.46717227152932, 'wtu': 2.148960295930527, 'etf': 26.170716837146877, 'htc': 1.6542254358779002e-09, 'htn': 3.151823875121941e-08}</t>
  </si>
  <si>
    <t>{'acd': 0.040276812362735004, 'ozd': 8.434395053633248e-08, 'cch': 2.41610221858957, 'ccb': 1.406424284267056, 'ccf': 1.009446722131003, 'ccl': 0.00023121219151100002, 'fwe': 0.00013210267662, 'swe': 0.008943725297945, 'tre': 0.17650399449742102, 'pco': 0.0031550250339170004, 'pma': 2.843039030152613e-07, 'ior': 0.216645035033243, 'fru': 12.64154963581235, 'mru': 1.2913412832149538e-06, 'ldu': 208.79809836509818, 'wtu': 0.353742073045105, 'etf': 27.084935710008047, 'htc': -3.908679539478507e-10, 'htn': -1.782924172027744e-08}</t>
  </si>
  <si>
    <t>{'acd': 0.035528114792714005, 'ozd': 8.295614170900668e-08, 'cch': 1.626881429396156, 'ccb': 0.6764045443937321, 'ccf': 0.9310085962191571, 'ccl': 0.019468288783266, 'fwe': 0.000222888631249, 'swe': 0.006062774071583001, 'tre': 0.15211211934110602, 'pco': 0.003488325649741, 'pma': 2.591582498082289e-07, 'ior': 0.232393309669737, 'fru': 13.723958773167459, 'mru': 1.3393915361343528e-06, 'ldu': 93.61443358476852, 'wtu': 0.150277719322245, 'etf': 26.89503270430646, 'htc': 7.496072679120222e-11, 'htn': 1.121952768776651e-08}</t>
  </si>
  <si>
    <t>{'acd': 0.035595079390491, 'ozd': 9.064776276188757e-08, 'cch': 1.6386091442538282, 'ccb': 0.676438326429038, 'ccf': 0.942694804885261, 'ccl': 0.019476012939528, 'fwe': 0.00022877484557100002, 'swe': 0.0060775352613060005, 'tre': 0.15224455749436, 'pco': 0.0035171107575100004, 'pma': 2.598786346179735e-07, 'ior': 0.31782381436310003, 'fru': 15.568466681078476, 'mru': 1.4182954355018049e-06, 'ldu': 93.65925679299464, 'wtu': 0.171818420025716, 'etf': 27.367083342557237, 'htc': 8.776949560279766e-11, 'htn': 1.1465233062690522e-08}</t>
  </si>
  <si>
    <t>{'acd': 0.003413152344199, 'ozd': 9.719615959276786e-08, 'cch': 0.520079114479012, 'ccb': 0.004029392907336, 'ccf': 0.49075671531864806, 'ccl': 0.025293006253028, 'fwe': 0.00012023962189600001, 'swe': 0.0018292703765030002, 'tre': 0.010996076957804002, 'pco': 0.001793979067502, 'pma': 3.799420943392574e-08, 'ior': 0.24437264151279203, 'fru': 10.453626448853722, 'mru': 1.478946434578761e-06, 'ldu': 16.970179050612956, 'wtu': 0.82929421003155, 'etf': 26.35267104575803, 'htc': 6.28938496630042e-10, 'htn': 1.01412730655569e-08}</t>
  </si>
  <si>
    <t>{'acd': 0.014407195383837001, 'ozd': 7.64676075402815e-08, 'cch': 1.498719294120239, 'ccb': 0.8359301017513011, 'ccf': 0.601783424401334, 'ccl': 0.06100576796760301, 'fwe': 0.00014715316346900002, 'swe': 0.004096994185014, 'tre': 0.060538774493010004, 'pco': 0.0026335500817650003, 'pma': 1.052267607904149e-07, 'ior': 0.287489288083819, 'fru': 12.973742974039077, 'mru': 1.199064423157669e-06, 'ldu': 68.80677873309924, 'wtu': 0.26216105248188204, 'etf': 19.90602895370524, 'htc': 1.9573109423619962e-10, 'htn': 2.033810275647103e-08}</t>
  </si>
  <si>
    <t>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</t>
  </si>
  <si>
    <t>{'acd': 0.015194386809526, 'ozd': 1.102732965136348e-07, 'cch': 1.634893770952845, 'ccb': 0.83606219345902, 'ccf': 0.7377044759434971, 'ccl': 0.061127101550328, 'fwe': 0.000206843575656, 'swe': 0.004320722509928, 'tre': 0.06279136867292501, 'pco': 0.0030680246504640003, 'pma': 1.117996835275977e-07, 'ior': 0.35103390053236805, 'fru': 14.85943815113075, 'mru': 2.377172751498313e-06, 'ldu': 69.45073204683922, 'wtu': 0.328310305807473, 'etf': 23.000385311665653, 'htc': 3.05302114833138e-10, 'htn': 2.197508606119703e-08}</t>
  </si>
  <si>
    <t>{'acd': 0.164517784609022, 'ozd': 3.097475317983442e-07, 'cch': 14.603202520918462, 'ccb': 8.75136335641255, 'ccf': 5.851231380721883, 'ccl': 0.000607783784023, 'fwe': 0.0012101095417920002, 'swe': 0.20656680994704502, 'tre': 0.715825983773526, 'pco': 0.031311653354192004, 'pma': 1.0572929955804898e-06, 'ior': 0.526215553105092, 'fru': 34.372832884574905, 'mru': 1.4657953248613878e-06, 'ldu': 1505.4428625626026, 'wtu': 0.10567245114153001, 'etf': 44.08561552612475, 'htc': 1.316165814214237e-09, 'htn': 3.165387647058698e-07}</t>
  </si>
  <si>
    <t>{'acd': 0.015232254451591001, 'ozd': 1.134119124658417e-07, 'cch': 1.651837981487895, 'ccb': 0.8360616266267281, 'ccf': 0.7546423634630891, 'ccl': 0.06113399139807701, 'fwe': 0.000208446655833, 'swe': 0.004331996696766, 'tre': 0.06292309186485501, 'pco': 0.003120098316996, 'pma': 1.133433045192e-07, 'ior': 0.33458738377921604, 'fru': 14.759165872811469, 'mru': 2.452827952968896e-06, 'ldu': 69.68999125295575, 'wtu': 0.325261172965057, 'etf': 23.182826942867514, 'htc': 3.109099767713316e-10, 'htn': 2.2249585204758202e-08}</t>
  </si>
  <si>
    <t>{'acd': 0.016510198290253002, 'ozd': 1.573129829450431e-07, 'cch': 1.6919933361339332, 'ccb': 0.7445816632855281, 'ccf': 0.8928914022325991, 'ccl': 0.05452027061580501, 'fwe': 0.000249302484928, 'swe': 0.005375863867708001, 'tre': 0.067549917145757, 'pco': 0.0034044957287230003, 'pma': 1.228045187873982e-07, 'ior': 0.773246293073315, 'fru': 25.072325759339883, 'mru': 2.7095275801496853e-06, 'ldu': 67.90714151466383, 'wtu': 0.7309637153120031, 'etf': 28.84980584135512, 'htc': 4.0716113075958474e-10, 'htn': 2.358610377860893e-08}</t>
  </si>
  <si>
    <t>{'acd': 0.022494786709664, 'ozd': 7.988003269066815e-07, 'cch': 2.33589156599021, 'ccb': 1.08881886494604, 'ccf': 1.200052334913104, 'ccl': 0.04702036613106501, 'fwe': 0.000313143354268, 'swe': 0.015356225261170002, 'tre': 0.09287503857696801, 'pco': 0.004957838170474, 'pma': 1.8504271908448898e-07, 'ior': 0.7815576757844661, 'fru': 27.00905319563624, 'mru': 5.89498131241544e-06, 'ldu': 136.9668155898278, 'wtu': 1.173903963328241, 'etf': 221.53226356538667, 'htc': 1.1117910389552e-09, 'htn': 6.170690004227666e-08}</t>
  </si>
  <si>
    <t>{'acd': 0.023061586002596002, 'ozd': 1.66674635076468e-07, 'cch': 2.360781079604525, 'ccb': 1.197729864941986, 'ccf': 1.101933432364352, 'ccl': 0.061117782298186006, 'fwe': 0.000291193067037, 'swe': 0.013810252452237002, 'tre': 0.09632350687119301, 'pco': 0.004656146833407, 'pma': 1.637812992071408e-07, 'ior': 0.786706506449899, 'fru': 25.89997985676474, 'mru': 2.6705562226347827e-06, 'ldu': 134.1395518199544, 'wtu': 0.519588824749883, 'etf': 29.407587761618196, 'htc': 4.58553013127342e-10, 'htn': 3.987807854671802e-08}</t>
  </si>
  <si>
    <t>{'acd': 0.016543353389101, 'ozd': 1.495708451162943e-07, 'cch': 1.75088676000223, 'ccb': 0.8103843536574871, 'ccf': 0.881281020154796, 'ccl': 0.059221386189946004, 'fwe': 0.000203026646251, 'swe': 0.005412029989003001, 'tre': 0.068822561534325, 'pco': 0.003359088746937, 'pma': 1.21759862253449e-07, 'ior': 0.7648188976661671, 'fru': 24.863452735347387, 'mru': 1.9323042024638402e-06, 'ldu': 71.619195229375, 'wtu': 0.6223931470980191, 'etf': 27.1319659333996, 'htc': 3.3470844985776133e-10, 'htn': 2.425649582719914e-08}</t>
  </si>
  <si>
    <t>{'acd': 0.027635291289568, 'ozd': 1.72077155243188e-07, 'cch': 1.682384510039337, 'ccb': 0.483510555709029, 'ccf': 1.082951706344038, 'ccl': 0.11592224798627, 'fwe': 0.00029079990826400004, 'swe': 0.007294231796867, 'tre': 0.116841242543813, 'pco': 0.004224919736251, 'pma': 1.997496733913963e-07, 'ior': 0.8027611972568791, 'fru': 27.427279305913004, 'mru': 2.3916419193900847e-06, 'ldu': 85.32979001893011, 'wtu': 0.8919735697407011, 'etf': 38.635197369321894, 'htc': 4.835308336587752e-10, 'htn': 3.773454187750067e-08}</t>
  </si>
  <si>
    <t>{'acd': 0.0034245213292880003, 'ozd': 1.214006994853342e-07, 'cch': 0.8595697227748711, 'ccb': 0.23467695920686402, 'ccf': 0.6112093336661231, 'ccl': 0.013683429901884, 'fwe': 0.00015424348342500002, 'swe': 0.0029404737479990003, 'tre': 0.010827793824056001, 'pco': 0.00252554123316, 'pma': 3.8893594699642644e-08, 'ior': 0.470376310225091, 'fru': 16.751017357023994, 'mru': 2.3654955683905687e-06, 'ldu': 11.70383506143815, 'wtu': 0.925451669184236, 'etf': 24.960502552333672, 'htc': 3.257714567006394e-10, 'htn': 1.605436727107851e-08}</t>
  </si>
  <si>
    <t>{'acd': 0.26556258960487, 'ozd': 2.081626804406974e-06, 'cch': 10.06811586530132, 'ccb': 0.431341199064245, 'ccf': 9.630478235126128, 'ccl': 0.0062964311109450005, 'fwe': 0.00061382220357, 'swe': 0.064210073489973, 'tre': 0.698915968011604, 'pco': 0.183502026130019, 'pma': 2.023320246462697e-06, 'ior': 1.072123762360069, 'fru': 143.99440766066186, 'mru': 1.7549778541142813e-05, 'ldu': 22.50779836250065, 'wtu': 0.8229719179911361, 'etf': 93.72827022266792, 'htc': 5.684096052935592e-09, 'htn': 7.673404554380591e-08}</t>
  </si>
  <si>
    <t>{'acd': 0.085838493002516, 'ozd': 4.2433065516512794e-07, 'cch': 4.433468509659203, 'ccb': 0.145042241152001, 'ccf': 3.542194385630806, 'ccl': 0.7462318828763941, 'fwe': 0.001086172168625, 'swe': 0.020172040254109, 'tre': 0.356028107658848, 'pco': 0.013717727618501001, 'pma': 6.045905051206338e-07, 'ior': 0.801926925016865, 'fru': 53.356839464211475, 'mru': 7.68001339252317e-06, 'ldu': 256.6499146106708, 'wtu': 2.667725818713763, 'etf': 129.79724097713253, 'htc': 2.08079324839672e-09, 'htn': 1.887256577839468e-07}</t>
  </si>
  <si>
    <t>{'acd': 0.025114056401048003, 'ozd': 1.473254614100734e-07, 'cch': 1.454689348076631, 'ccb': 0.49884737322910605, 'ccf': 0.9007969890959691, 'ccl': 0.055044985751555, 'fwe': 0.00022053944102400002, 'swe': 0.005760709683292, 'tre': 0.10732371518043801, 'pco': 0.0033654916563290002, 'pma': 1.823858871286216e-07, 'ior': 0.7135364572838041, 'fru': 23.780332302664927, 'mru': 2.0432056412379415e-06, 'ldu': 69.53956606817266, 'wtu': 0.341491833509378, 'etf': 27.679568658247803, 'htc': 3.0587422436442234e-10, 'htn': 2.549868322589964e-08}</t>
  </si>
  <si>
    <t>{'acd': 0.12008125226381401, 'ozd': 4.4756094930886894e-07, 'cch': 5.654421660379678, 'ccb': 2.489052914065954, 'ccf': 2.891067828897577, 'ccl': 0.27430091741614604, 'fwe': 0.0008803842609150001, 'swe': 0.027448358564214, 'tre': 0.521914227700935, 'pco': 0.012383118060462, 'pma': 8.39582244774691e-07, 'ior': 2.337469255239292, 'fru': 70.47648306595835, 'mru': 6.363566731706401e-06, 'ldu': 341.1563356858791, 'wtu': 1.311944668257977, 'etf': 123.9355903904143, 'htc': 1.0827552182701061e-09, 'htn': 1.1373563172088889e-07}</t>
  </si>
  <si>
    <t>{'acd': 0.152141261943913, 'ozd': 6.186455721665064e-07, 'cch': 7.20475428847494, 'ccb': 3.144543031990439, 'ccf': 3.713647488727377, 'ccl': 0.34656376775712305, 'fwe': 0.001152498417371, 'swe': 0.034774703772045, 'tre': 0.6601933447162851, 'pco': 0.015824749164238, 'pma': 1.065601570087302e-06, 'ior': 3.568514620594236, 'fru': 102.01342945248416, 'mru': 8.593930541879705e-06, 'ldu': 431.2734456159247, 'wtu': 1.811222523039239, 'etf': 159.83151615929955, 'htc': 1.4522170914533043e-09, 'htn': 1.4530080422642968e-07}</t>
  </si>
  <si>
    <t>{'acd': 0.027220441618765003, 'ozd': 2.2444951410821549e-07, 'cch': 2.5682374125762113, 'ccb': 0.598836721492467, 'ccf': 1.885191939631254, 'ccl': 0.08420875145249, 'fwe': 0.0006057032437770001, 'swe': 0.010390154442635, 'tre': 0.10292345896413901, 'pco': 0.0072605771880340005, 'pma': 2.1966452414595312e-07, 'ior': 0.976303941793854, 'fru': 37.89472513861028, 'mru': 5.051581929275194e-06, 'ldu': 122.42904002037668, 'wtu': 1.264910295974534, 'etf': 60.99387499037563, 'htc': 1.033053898223075e-09, 'htn': 9.105311998593129e-08}</t>
  </si>
  <si>
    <t>{'acd': 0.075042356967517, 'ozd': 2.8765210042600866e-07, 'cch': 5.872849468645401, 'ccb': 3.336028984850403, 'ccf': 2.404581346778863, 'ccl': 0.13223913701613402, 'fwe': 0.0006955865105980001, 'swe': 0.021901023060681, 'tre': 0.32289277972832003, 'pco': 0.010176044897473, 'pma': 5.195405186744531e-07, 'ior': 1.15635007771846, 'fru': 42.37898435369311, 'mru': 6.794797378703675e-06, 'ldu': 367.57120593289034, 'wtu': 1.6699664411371962, 'etf': 65.21621905188505, 'htc': 9.378512287814638e-10, 'htn': 7.647395137044428e-08}</t>
  </si>
  <si>
    <t>{'acd': 0.061693343550133006, 'ozd': 2.517849239784837e-07, 'cch': 3.190195733905551, 'ccb': 1.172377776533123, 'ccf': 1.9627979811848961, 'ccl': 0.055019976187531, 'fwe': 0.000595507960912, 'swe': 0.015907611008995, 'tre': 0.261608105046218, 'pco': 0.007301789964128001, 'pma': 4.414533276070221e-07, 'ior': 1.105828469126746, 'fru': 39.66456082274808, 'mru': 4.952733456671403e-06, 'ldu': 207.55259280584642, 'wtu': 0.800064954464284, 'etf': 60.1400195772252, 'htc': 7.049115790676404e-10, 'htn': 5.908907586114486e-08}</t>
  </si>
  <si>
    <t>{'acd': 0.042043786484049, 'ozd': 3.495809288992445e-07, 'cch': 3.74239937116666, 'ccb': 1.015936191339393, 'ccf': 2.468359466608643, 'ccl': 0.258103713218623, 'fwe': 0.000893298562912, 'swe': 0.017117071625344, 'tre': 0.16983314202343, 'pco': 0.010255456882136001, 'pma': 3.118454760785156e-07, 'ior': 1.352801490015061, 'fru': 51.75181762501474, 'mru': 6.888075154586575e-06, 'ldu': 204.4997126035417, 'wtu': 1.9087494649178711, 'etf': 57.03559241962962, 'htc': 1.5821089729913093e-09, 'htn': 1.2049701147782742e-07}</t>
  </si>
  <si>
    <t>{'acd': 0.010917400533635001, 'ozd': 1.4524153003447298e-07, 'cch': 0.9581594295167861, 'ccb': 0.004915228140941, 'ccf': 0.950331651214929, 'ccl': 0.0029125501609150004, 'fwe': 0.00023020651979400002, 'swe': 0.003768578191365, 'tre': 0.032368465144783004, 'pco': 0.003696170327576, 'pma': 1.197261941293413e-07, 'ior': 0.25158942362034, 'fru': 15.994593338867734, 'mru': 3.269266440934233e-06, 'ldu': 34.71331062455815, 'wtu': 4.699454889088191, 'etf': 19.184128692725544, 'htc': 4.3772103669359944e-10, 'htn': 9.964708324856374e-09}</t>
  </si>
  <si>
    <t>{'acd': 0.020699379563518, 'ozd': 3.2093785790388455e-07, 'cch': 3.519924727367338, 'ccb': 0.004065503975184, 'ccf': 1.8319089031993112, 'ccl': 1.683950320192842, 'fwe': 0.001500761461576, 'swe': 0.02026743847183, 'tre': 0.067582535076429, 'pco': 0.016993970254058, 'pma': 1.454970868810847e-07, 'ior': 0.355950766544529, 'fru': 28.24886600692008, 'mru': 5.692277821995865e-06, 'ldu': 292.2074430518899, 'wtu': 0.555139834324971, 'etf': 151.83239634104405, 'htc': 3.890998487100231e-09, 'htn': 4.041361706548743e-07}</t>
  </si>
  <si>
    <t>{'acd': 0.007875156808532001, 'ozd': 1.747766265499453e-07, 'cch': 1.21683822791534, 'ccb': 0.22063413450785102, 'ccf': 0.9277715771531381, 'ccl': 0.06843251625435001, 'fwe': 0.00021315249421900002, 'swe': 0.004145631113912, 'tre': 0.027970609514426002, 'pco': 0.0032123437822570004, 'pma': 6.961732353413751e-08, 'ior': 0.8791548043451801, 'fru': 28.792459182983826, 'mru': 4.223075454752752e-06, 'ldu': 28.753302288217345, 'wtu': 0.8097677577579591, 'etf': 43.72581639010761, 'htc': 4.414183884225216e-10, 'htn': 1.850415170873247e-08}</t>
  </si>
  <si>
    <t>{'acd': 0.07049998929350701, 'ozd': 3.982974394817662e-07, 'cch': 4.124897358266965, 'ccb': 1.477977825627601, 'ccf': 2.394221771719492, 'ccl': 0.252697760919872, 'fwe': 0.000731929490851, 'swe': 0.017926146314700003, 'tre': 0.299833558787837, 'pco': 0.010086778567365002, 'pma': 5.108044674527121e-07, 'ior': 2.187385017747171, 'fru': 67.43739763662808, 'mru': 6.5033642734596515e-06, 'ldu': 218.6023979839506, 'wtu': 1.943386578209367, 'etf': 92.40809557466415, 'htc': 1.101759600840704e-09, 'htn': 8.242201969945675e-08}</t>
  </si>
  <si>
    <t>{'acd': 0.0050940368663170005, 'ozd': 1.6244610358602268e-07, 'cch': 0.83003481577167, 'ccb': 0.004539885221136001, 'ccf': 0.81263757897357, 'ccl': 0.012857351576963001, 'fwe': 0.000170834377355, 'swe': 0.0037977115461690003, 'tre': 0.016261323754221003, 'pco': 0.0028702243994510003, 'pma': 4.5676212166142475e-08, 'ior': 0.835204965961965, 'fru': 27.21189841260916, 'mru': 3.2346214801277757e-06, 'ldu': 22.487715059328156, 'wtu': 0.743120095559279, 'etf': 37.90682605786601, 'htc': 2.827765938407243e-10, 'htn': 1.575231923254883e-08}</t>
  </si>
  <si>
    <t>{'acd': 0.0039021368605500002, 'ozd': 1.269640948711896e-07, 'cch': 0.6949726388268781, 'ccb': 0.003789975581194, 'ccf': 0.6789285424673881, 'ccl': 0.012254120778295002, 'fwe': 0.000138428698293, 'swe': 0.002707681883857, 'tre': 0.011754948631600001, 'pco': 0.002482807685915, 'pma': 3.62061821856322e-08, 'ior': 0.572818172543296, 'fru': 20.281190136025472, 'mru': 3.0096992313043928e-06, 'ldu': 18.934392423561597, 'wtu': 0.5695810554738341, 'etf': 32.017120955800266, 'htc': 1.931918655294584e-10, 'htn': 1.056440574860533e-08}</t>
  </si>
  <si>
    <t>{'acd': 0.0053125531714270004, 'ozd': 1.297852209696659e-07, 'cch': 0.6614359494318891, 'ccb': 0.005150984331551, 'ccf': 0.6551665597534301, 'ccl': 0.0011184053469070001, 'fwe': 0.00019263380342500003, 'swe': 0.0045096628208670005, 'tre': 0.019199438959695, 'pco': 0.0022441272432440003, 'pma': 4.6488592182858044e-08, 'ior': 0.5744228878636101, 'fru': 19.644373949051634, 'mru': 2.3443318055649377e-06, 'ldu': 78.75987600358395, 'wtu': 0.29637880415927603, 'etf': 24.890149479924133, 'htc': 5.592037569058547e-11, 'htn': 7.892503010686401e-09}</t>
  </si>
  <si>
    <t>{'acd': 0.003959603314994, 'ozd': 1.337992706606834e-07, 'cch': 0.702899413438234, 'ccb': 0.0038194595548860003, 'ccf': 0.686819257419733, 'ccl': 0.012260696463614001, 'fwe': 0.00014360655270500002, 'swe': 0.0027205633698910003, 'tre': 0.011868086201267001, 'pco': 0.002506124535241, 'pma': 3.684701466863671e-08, 'ior': 0.6518317766617691, 'fru': 21.947409185935648, 'mru': 3.080938463147028e-06, 'ldu': 18.973578753880123, 'wtu': 0.589331472668131, 'etf': 32.436645891664334, 'htc': 2.0402564759037878e-10, 'htn': 1.077275258010856e-08}</t>
  </si>
  <si>
    <t>{'acd': 0.002432872744663, 'ozd': 6.898759281774138e-08, 'cch': 0.32513913930520305, 'ccb': 0.00026026023134300005, 'ccf': 0.32473767341403403, 'ccl': 0.00014120565982500002, 'fwe': 0.00018788983076000002, 'swe': 0.004551170668709001, 'tre': 0.007941403299438, 'pco': 0.0017336383208780002, 'pma': 2.1359089222029e-08, 'ior': 0.210597622037988, 'fru': 7.381909762222845, 'mru': 8.672673646747075e-07, 'ldu': 62.73705727130239, 'wtu': 0.09352067672005501, 'etf': 16.749173678893687, 'htc': 1.9982214165741622e-10, 'htn': 4.5680279691177675e-09}</t>
  </si>
  <si>
    <t>{'acd': 0.002197509414881, 'ozd': 5.0752184901727574e-08, 'cch': 0.30653644914487904, 'ccb': 0.00040707454069500006, 'ccf': 0.30598146553716404, 'ccl': 0.00014790906701900002, 'fwe': 0.00015870431395800002, 'swe': 0.0044695996150960005, 'tre': 0.007079583236913001, 'pco': 0.001405491329686, 'pma': 1.56859153946395e-08, 'ior': 0.14798656259734902, 'fru': 6.863517224006099, 'mru': 6.309371591897223e-07, 'ldu': 62.83443910955638, 'wtu': 0.13484000357473402, 'etf': 13.950014879471539, 'htc': -2.184082663378241e-10, 'htn': 1.6538510254190831e-09}</t>
  </si>
  <si>
    <t>{'acd': 0.0024495203646870004, 'ozd': 7.09559313108084e-08, 'cch': 0.329101538272344, 'ccb': 0.000268783248805, 'ccf': 0.328689640679508, 'ccl': 0.00014311434402900002, 'fwe': 0.00018938457401, 'swe': 0.0045548921128090005, 'tre': 0.007974204536393, 'pco': 0.0017404546729530002, 'pma': 2.154370922521744e-08, 'ior': 0.23321944665801603, 'fru': 7.860583717419594, 'mru': 8.877422707878895e-07, 'ldu': 62.7483774330895, 'wtu': 0.099183541332353, 'etf': 16.870010560910004, 'htc': 2.029703593111485e-10, 'htn': 4.628564051794947e-09}</t>
  </si>
  <si>
    <t>{'acd': 0.004805264252139001, 'ozd': 2.254544246561347e-07, 'cch': 1.037868280592066, 'ccb': 0.211730678362288, 'ccf': 0.8257863395450701, 'ccl': 0.00035126268470700005, 'fwe': 0.000403480258739, 'swe': 0.005256782768954, 'tre': 0.013170800499493, 'pco': 0.0036673111783800004, 'pma': 6.283460885916038e-08, 'ior': 1.628090994948551, 'fru': 41.069330154549405, 'mru': 1.964662265506138e-06, 'ldu': 65.66745886696049, 'wtu': 0.5436147358176731, 'etf': 38.49824499504573, 'htc': 1.5260905005113842e-09, 'htn': 1.8156167040307652e-08}</t>
  </si>
  <si>
    <t>{'acd': 0.004986395932396, 'ozd': 1.023285979066928e-07, 'cch': 0.6957739134167741, 'ccb': 0.0008798029302380001, 'ccf': 0.694564797378034, 'ccl': 0.00032931310850100004, 'fwe': 0.00035772352591, 'swe': 0.010384352820227, 'tre': 0.016232130373258002, 'pco': 0.0032205284352670002, 'pma': 3.505571692801166e-08, 'ior': 0.160710081977937, 'fru': 12.109937489138659, 'mru': 1.304121234890413e-06, 'ldu': 146.31575105035614, 'wtu': 0.26816389015221603, 'etf': 31.526647486116143, 'htc': -5.341442386192072e-10, 'htn': 3.3680895033335113e-09}</t>
  </si>
  <si>
    <t>{'acd': 0.011686286921241, 'ozd': 7.182834476906294e-07, 'cch': 5.7579709955626175, 'ccb': 0.0052989171516950005, 'ccf': 5.300731790221794, 'ccl': 0.451940288189128, 'fwe': 0.0007943206020290001, 'swe': 0.016016612883084, 'tre': 0.040625299494538004, 'pco': 0.009257393462767001, 'pma': 8.484451751879881e-08, 'ior': 0.284997891998577, 'fru': 81.1728480750178, 'mru': 2.794025341295808e-06, 'ldu': 261.7576317093209, 'wtu': 0.702562567309655, 'etf': 83.60604520514012, 'htc': 1.0002597147486522e-09, 'htn': 5.2503961195660715e-08}</t>
  </si>
  <si>
    <t>{'acd': 0.011785958472931, 'ozd': 7.296952335711376e-07, 'cch': 5.7763883583950015, 'ccb': 0.005348826696741, 'ccf': 5.319087788744556, 'ccl': 0.45195174295370305, 'fwe': 0.00080301174662, 'swe': 0.01603852740374, 'tre': 0.040822493574914, 'pco': 0.009300812575197001, 'pma': 8.590819376279797e-08, 'ior': 0.410441029867807, 'fru': 83.89786298386936, 'mru': 2.910264515179907e-06, 'ldu': 261.82403828586837, 'wtu': 0.734209732031323, 'etf': 84.3051642955455, 'htc': 1.019273939339136e-09, 'htn': 5.2867625984318476e-08}</t>
  </si>
  <si>
    <t>{'acd': 0.011443819763056001, 'ozd': 7.19241210893541e-07, 'cch': 5.769361733475384, 'ccb': 0.007690205832696001, 'ccf': 5.310175916335437, 'ccl': 0.451495611307249, 'fwe': 0.0007788390756010001, 'swe': 0.016056918987769002, 'tre': 0.040254410842766, 'pco': 0.009169865092783001, 'pma': 7.92859468649683e-08, 'ior': 0.269748179815259, 'fru': 81.0967759282978, 'mru': 2.909872059333721e-06, 'ldu': 242.37579533133464, 'wtu': 0.513211343307297, 'etf': 86.10506811768353, 'htc': 9.690160830441594e-10, 'htn': 5.129275210303458e-08}</t>
  </si>
  <si>
    <t>{'acd': 0.01960340047978, 'ozd': 2.350466542994984e-07, 'cch': 2.943679145754483, 'ccb': 0.7064791698389751, 'ccf': 1.661441382877159, 'ccl': 0.5757585930383471, 'fwe': 0.0005283286429000001, 'swe': 0.011339948478258002, 'tre': 0.07451900383276401, 'pco': 0.006211983647955, 'pma': 1.759489211115748e-07, 'ior': 0.360935410924957, 'fru': 23.67087203705654, 'mru': 7.944570520758104e-06, 'ldu': 102.4265153816823, 'wtu': 2.124750309274596, 'etf': 67.3086767715203, 'htc': 1.7509604894641264e-09, 'htn': 3.29426834340031e-08}</t>
  </si>
  <si>
    <t>{'acd': 0.028395523971153, 'ozd': 3.242594684843497e-07, 'cch': 5.446375878435314, 'ccb': 0.6795121988030091, 'ccf': 1.772359786954047, 'ccl': 2.994503892678256, 'fwe': 0.000677878456627, 'swe': 0.018469200455876, 'tre': 0.11128320236673701, 'pco': 0.009851593907632001, 'pma': 2.1857624188997269e-07, 'ior': 0.8956118746087851, 'fru': 35.78818495369512, 'mru': 6.59286562698256e-06, 'ldu': 211.12943154469744, 'wtu': 5.362586804291727, 'etf': 133.96018093252542, 'htc': 3.0376471884256563e-09, 'htn': 8.677108113621463e-08}</t>
  </si>
  <si>
    <t>{'acd': 0.16254034281040802, 'ozd': 1.37795057331355e-06, 'cch': 5.9447529439572655, 'ccb': 0.002369714742455, 'ccf': 5.940534304593729, 'ccl': 0.0018489246210790001, 'fwe': 0.000379305269202, 'swe': 0.039152138637850005, 'tre': 0.42868958938703405, 'pco': 0.11227802294123801, 'pma': 1.23396147703991e-06, 'ior': 0.58690142658944, 'fru': 86.12126289344138, 'mru': 1.6516694131717314e-05, 'ldu': 14.456239997396226, 'wtu': 0.37597557327317904, 'etf': 49.44658713890415, 'htc': 3.239811701379725e-09, 'htn': 4.4050428710207994e-08}</t>
  </si>
  <si>
    <t>{'acd': 0.198753886552426, 'ozd': 1.739778910955924e-06, 'cch': 7.225788020432279, 'ccb': 0.0025990415891500003, 'ccf': 7.220831549188464, 'ccl': 0.0023574296546640004, 'fwe': 0.0005224743613490001, 'swe': 0.04789116894512101, 'tre': 0.524301987940146, 'pco': 0.137120427842054, 'pma': 1.5093969998177478e-06, 'ior': 1.396154673322203, 'fru': 118.83142268245459, 'mru': 2.0776177466705213e-05, 'ldu': 18.077744060373576, 'wtu': 0.500630473553562, 'etf': 63.47364938491331, 'htc': 4.021710504943721e-09, 'htn': 5.5678286613305775e-08}</t>
  </si>
  <si>
    <t>{'acd': 0.10432991635088901, 'ozd': 9.232099737437497e-07, 'cch': 4.365648824755699, 'ccb': 0.003262570846786, 'ccf': 4.360663840971494, 'ccl': 0.0017224129374180002, 'fwe': 0.000480787073496, 'swe': 0.024983894987173003, 'tre': 0.27331999584968003, 'pco': 0.07199576047096, 'pma': 7.993804411285951e-07, 'ior': 0.776134997853123, 'fru': 73.59039383133107, 'mru': 1.551243091221682e-05, 'ldu': 12.170433911601345, 'wtu': 0.6406402802358361, 'etf': 39.527965145053756, 'htc': 2.2424455568511094e-09, 'htn': 3.3657982445272274e-08}</t>
  </si>
  <si>
    <t>{'acd': 0.32547515519407505, 'ozd': 2.457917010068351e-06, 'cch': 10.865860010523242, 'ccb': 0.0031968949337980003, 'ccf': 10.854967831471027, 'ccl': 0.007695284118416, 'fwe': 0.000628578573431, 'swe': 0.078282737598434, 'tre': 0.8574222811724881, 'pco': 0.224279555471031, 'pma': 2.4616263315225407e-06, 'ior': 0.984283229446788, 'fru': 158.0905352743589, 'mru': 2.064859647499597e-05, 'ldu': 25.238277348500276, 'wtu': 0.901785246738351, 'etf': 95.29409795907837, 'htc': 6.72071528376955e-09, 'htn': 8.622474093152045e-08}</t>
  </si>
  <si>
    <t>{'acd': 0.10817433569897301, 'ozd': 2.974034466774537e-07, 'cch': 3.759794240747749, 'ccb': 0.35301932250731305, 'ccf': 3.405231470879365, 'ccl': 0.001543447361069, 'fwe': 0.003148265517937, 'swe': 0.05921876840121901, 'tre': 0.46407378501973706, 'pco': 0.015538884425849001, 'pma': 7.722232036985188e-07, 'ior': 0.648171019729413, 'fru': 43.64224516007161, 'mru': 1.0562988100709421e-05, 'ldu': 575.4430913390804, 'wtu': 12.71866311277422, 'etf': 84.63421823112877, 'htc': 4.668169363395382e-10, 'htn': 3.658822568493977e-07}</t>
  </si>
  <si>
    <t>{'acd': 0.010949386221666002, 'ozd': 7.602296543017563e-07, 'cch': 1.253389686351191, 'ccb': 0.006074386423414, 'ccf': 1.245230973065042, 'ccl': 0.002084326862733, 'fwe': 0.00024252883207600003, 'swe': 0.002572377883871, 'tre': 0.029690656691308003, 'pco': 0.006946264784691, 'pma': 1.8435058521128619e-07, 'ior': 0.276449426341893, 'fru': 20.398164114658904, 'mru': 7.914948758320426e-06, 'ldu': 25.35344195235032, 'wtu': 1.231030724299516, 'etf': 201.92409681015613, 'htc': 1.3966979979053441e-09, 'htn': 3.367514935695137e-08}</t>
  </si>
  <si>
    <t>{'acd': 0.009094949557228001, 'ozd': 1.322666707143145e-07, 'cch': 1.2263751791906221, 'ccb': 0.001341629974988, 'ccf': 1.224451911232544, 'ccl': 0.000581637983089, 'fwe': 0.00030484452106900004, 'swe': 0.011473381129911002, 'tre': 0.022977061184958, 'pco': 0.006366049460486, 'pma': 4.6610387218127845e-08, 'ior': 0.17157071906023802, 'fru': 15.944658623281274, 'mru': 2.73268873666937e-06, 'ldu': 152.05932673577664, 'wtu': 0.31935895176772, 'etf': 44.52949950526586, 'htc': 1.209414549368466e-09, 'htn': 4.108700660023793e-08}</t>
  </si>
  <si>
    <t>{'acd': 0.054361974534397006, 'ozd': 4.1863668833363225e-07, 'cch': 7.331136893385784, 'ccb': 0.7367490193396641, 'ccf': 3.34070168969617, 'ccl': 3.25368618434995, 'fwe': 0.001253168549363, 'swe': 0.027265323690668003, 'tre': 0.21277568238701802, 'pco': 0.016799696155124, 'pma': 4.2266485123879973e-07, 'ior': 0.9466664529053751, 'fru': 50.590893649690514, 'mru': 1.564865526838617e-05, 'ldu': 310.9468534018175, 'wtu': 40.681106944332036, 'etf': 203.7580216346717, 'htc': 4.392345019544338e-09, 'htn': 2.425284490689391e-07}</t>
  </si>
  <si>
    <t>{'acd': 0.04654857520851, 'ozd': 2.79599554463116e-07, 'cch': 2.592978578431593, 'ccb': 0.05105645534733701, 'ccf': 2.8000295815345453, 'ccl': -0.25810745845028904, 'fwe': 0.0010048007447160002, 'swe': 0.015077112831789, 'tre': 0.183884811591767, 'pco': 0.011640438407105, 'pma': 3.6645192527337326e-07, 'ior': 0.8579784809331381, 'fru': 43.331687010266045, 'mru': 1.626761968380314e-05, 'ldu': 169.2585237321332, 'wtu': 59.282803422726715, 'etf': 135.62347189719665, 'htc': 1.97268898238808e-09, 'htn': 2.628251376983357e-07}</t>
  </si>
  <si>
    <t>{'acd': 0.0062395942621970004, 'ozd': 2.423386874097624e-07, 'cch': 1.123774751732453, 'ccb': 0.21635706241548103, 'ccf': 0.9064790278053501, 'ccl': 0.000938661511621, 'fwe': 0.000363336149406, 'swe': 0.0029731833188580002, 'tre': 0.018871441158463002, 'pco': 0.0036720330904900004, 'pma': 7.982529413437551e-08, 'ior': 1.8017356918522922, 'fru': 45.43117839990876, 'mru': 2.9246936199553612e-06, 'ldu': 42.172101219481036, 'wtu': 0.651881871457989, 'etf': 45.3019815278748, 'htc': 1.974935046488992e-09, 'htn': 2.4522125208272782e-08}</t>
  </si>
  <si>
    <t>{'acd': 0.0043951274395040004, 'ozd': 1.3437477708877508e-07, 'cch': 0.6507857878548431, 'ccb': 0.0041653550225320005, 'ccf': 0.646388394150156, 'ccl': 0.00023203868215300002, 'fwe': 0.00020642899780600003, 'swe': 0.004763912997771001, 'tre': 0.014847399260178001, 'pco': 0.002196194165987, 'pma': 3.9888753326692685e-08, 'ior': 0.651706552128803, 'fru': 21.198420999309935, 'mru': 2.665226153356987e-06, 'ldu': 70.70693054682715, 'wtu': 0.254904906187704, 'etf': 30.885700483136315, 'htc': -2.7786018662084097e-11, 'htn': 7.138108573712724e-09}</t>
  </si>
  <si>
    <t>{'acd': 0.008605764926671, 'ozd': 2.622343254751808e-07, 'cch': 1.334345779772757, 'ccb': 0.236744979503816, 'ccf': 1.111091178227687, 'ccl': -0.013490377958746, 'fwe': 0.00039766394416000005, 'swe': 0.003566352216396, 'tre': 0.027622629203934, 'pco': 0.005034871212794, 'pma': 9.411969124878622e-08, 'ior': 1.7167822991252, 'fru': 45.83345619028926, 'mru': 3.430049039109258e-06, 'ldu': 42.83523252843651, 'wtu': 4.338476478560327, 'etf': 81.38809851276599, 'htc': 2.807291389481473e-09, 'htn': 7.285599013062389e-08}</t>
  </si>
  <si>
    <t>{'acd': 0.005292110934612001, 'ozd': 1.6265144681441992e-07, 'cch': 0.6828862855545551, 'ccb': 0.016394541098074002, 'ccf': 0.6749115988466581, 'ccl': -0.008419854390177001, 'fwe': 0.000227321614738, 'swe': 0.002085462951954, 'tre': 0.016913460670096, 'pco': 0.003019571639785, 'pma': 5.7850483697762816e-08, 'ior': 1.070974510730713, 'fru': 28.522234398142807, 'mru': 2.122717135415607e-06, 'ldu': 26.661251848505984, 'wtu': 2.685570166112225, 'etf': 46.188719871605734, 'htc': 1.7223164602332141e-09, 'htn': 4.4105366872946327e-08}</t>
  </si>
  <si>
    <t>{'acd': 0.009761740134354002, 'ozd': 2.701788777179852e-07, 'cch': 1.4647893319581131, 'ccb': 0.23413382504885402, 'ccf': 1.242226631950015, 'ccl': -0.011571125040756, 'fwe': 0.000476988270472, 'swe': 0.004930131457323001, 'tre': 0.031566049389722003, 'pco': 0.005293290068248, 'pma': 1.0237820237191599e-07, 'ior': 1.7322453467274541, 'fru': 47.35725726142141, 'mru': 4.701905193308361e-06, 'ldu': 49.97354094667792, 'wtu': 4.114509741267375, 'etf': 77.58354299911089, 'htc': 2.879519692846179e-09, 'htn': 7.645110470554812e-08}</t>
  </si>
  <si>
    <t>{'acd': 0.061762953204922005, 'ozd': 4.3725070891274497e-07, 'cch': 9.22516136669525, 'ccb': 1.522332525270493, 'ccf': 2.980825954237099, 'ccl': 4.722002887187658, 'fwe': 0.0011734659988780001, 'swe': 0.030973168239501, 'tre': 0.250852334488259, 'pco': 0.016906659868256003, 'pma': 4.6173464302307e-07, 'ior': 0.9995775188210131, 'fru': 46.70100014687717, 'mru': 9.413094210105633e-06, 'ldu': 366.9104284700268, 'wtu': 9.29344589616622, 'etf': 197.808667049429, 'htc': 4.524526210429779e-09, 'htn': 1.460994856869343e-07}</t>
  </si>
  <si>
    <t>{'acd': 0.033633219697451006, 'ozd': 1.787008141335445e-07, 'cch': 1.667115852984254, 'ccb': 0.16843138511062, 'ccf': 1.406888098566432, 'ccl': 0.091796369307201, 'fwe': 0.00038699330252, 'swe': 0.012079733342063002, 'tre': 0.141845830233436, 'pco': 0.006029072208165001, 'pma': 2.421136904040161e-07, 'ior': 0.7617128483290001, 'fru': 29.426055735107727, 'mru': 3.109818170921391e-06, 'ldu': 155.80133704091577, 'wtu': 2.164295907301365, 'etf': 97.04728825625887, 'htc': 7.331668541060009e-10, 'htn': 5.1215286438424555e-08}</t>
  </si>
  <si>
    <t>{'acd': 0.058947364107168006, 'ozd': 2.7530877068745886e-07, 'cch': 5.208540505944109, 'ccb': 2.061978389057516, 'ccf': 2.531884338676941, 'ccl': 0.6146777782096511, 'fwe': 0.0007980285343350001, 'swe': 0.018187149705087002, 'tre': 0.24699750624697803, 'pco': 0.010605543188374, 'pma': 4.410267312218704e-07, 'ior': 0.8973198292910961, 'fru': 39.387539992613085, 'mru': 6.638951712669493e-06, 'ldu': 212.5755904241744, 'wtu': 3.818189117097797, 'etf': 69.11867686812147, 'htc': 1.3687850418386552e-09, 'htn': 6.910760521541483e-08}</t>
  </si>
  <si>
    <t>{'acd': 0.009697728716315001, 'ozd': 2.494121165823038e-07, 'cch': 1.2384920421751011, 'ccb': 0.21282939598229203, 'ccf': 1.025199218662251, 'ccl': 0.00046342753055700006, 'fwe': 0.0005802879710010001, 'swe': 0.007989271054808001, 'tre': 0.035120576194431, 'pco': 0.0047253056334340005, 'pma': 9.89116039490527e-08, 'ior': 1.759800883665822, 'fru': 45.3152024517199, 'mru': 2.5383067760715827e-06, 'ldu': 135.52262023923078, 'wtu': 0.6042847362135261, 'etf': 43.05660787961818, 'htc': 2.8065247563857493e-09, 'htn': 1.437128451165873e-07}</t>
  </si>
  <si>
    <t>{'acd': 0.010279244984376, 'ozd': 1.884992421406419e-07, 'cch': 1.24196741727763, 'ccb': 0.104006097056192, 'ccf': 1.137537388269861, 'ccl': 0.000423931951575, 'fwe': 0.00047357519036200004, 'swe': 0.009482783175062001, 'tre': 0.040320559976564, 'pco': 0.004336243401968001, 'pma': 8.097227056957453e-08, 'ior': 0.7339252961103351, 'fru': 28.759810614135638, 'mru': 2.7567827677169383e-06, 'ldu': 166.73572454530907, 'wtu': 0.32446859046312604, 'etf': 30.346264896699434, 'htc': 1.326731899454128e-09, 'htn': 1.625086345992429e-07}</t>
  </si>
  <si>
    <t>{'acd': 0.007456848869663001, 'ozd': 1.405280027201102e-07, 'cch': 0.8105285806465301, 'ccb': 0.001705733641114, 'ccf': 0.8084531122396501, 'ccl': 0.000369734765765, 'fwe': 0.000347945037882, 'swe': 0.006494866346873, 'tre': 0.028274932237687, 'pco': 0.0031365482486710003, 'pma': 5.948583504353232e-08, 'ior': 0.678372764768546, 'fru': 23.40267061154632, 'mru': 2.0919184832265627e-06, 'ldu': 115.23697220610259, 'wtu': 0.40915167070922204, 'etf': 19.44971993129262, 'htc': 9.291004511201878e-10, 'htn': 1.1113912996835999e-07}</t>
  </si>
  <si>
    <t>{'acd': 0.007456848869663001, 'ozd': 1.405280027201102e-07, 'cch': 0.8105285806465301, 'ccb': 0.001705733641114, 'ccf': 0.8084531122396501, 'ccl': 0.000369734765765, 'fwe': 0.000347945037882, 'swe': 0.006494866346873, 'tre': 0.028274932237687, 'pco': 0.0031365482486710003, 'pma': 5.948583504353232e-08, 'ior': 0.678372764768546, 'fru': 23.402670611546323, 'mru': 2.0919184832265627e-06, 'ldu': 115.23697220610259, 'wtu': 0.40915167070922204, 'etf': 19.44971993129262, 'htc': 9.291004511201878e-10, 'htn': 1.1113912996835999e-07}</t>
  </si>
  <si>
    <t>{'acd': 0.0062809411586280004, 'ozd': 8.193347581282081e-08, 'cch': 0.6257690233457901, 'ccb': 0.0008638456432390001, 'ccf': 0.6246119384061031, 'ccl': 0.000293239296447, 'fwe': 0.000292301197311, 'swe': 0.005789657998863, 'tre': 0.024156403203433003, 'pco': 0.002436846613473, 'pma': 4.9651367102398045e-08, 'ior': 0.31086846234770005, 'fru': 14.302023209461442, 'mru': 1.297763538723125e-06, 'ldu': 105.5509230199984, 'wtu': 0.293779912575788, 'etf': 15.5014184098205, 'htc': 7.835613186919126e-10, 'htn': 1.005329282217589e-07}</t>
  </si>
  <si>
    <t>{'acd': 0.0067857678118, 'ozd': 1.1709389659276481e-07, 'cch': 0.6553842214944721, 'ccb': 0.090224593411486, 'ccf': 0.5639405280529071, 'ccl': 0.0012191000300790001, 'fwe': 0.00012023772847500002, 'swe': 0.0011555706054820001, 'tre': 0.020639924532373, 'pco': 0.003117032068197, 'pma': 4.696071669246692e-08, 'ior': 0.26216608553096904, 'fru': 11.889711646987717, 'mru': 2.7142881507212418e-06, 'ldu': 31.864387584976768, 'wtu': 0.23119840521401802, 'etf': 101.96963942132393, 'htc': 2.7263753332757934e-10, 'htn': 9.808714509997133e-09}</t>
  </si>
  <si>
    <t>{'acd': 0.074669209523764, 'ozd': 3.4187542449360466e-06, 'cch': 14.898319560231654, 'ccb': 0.09263204664777401, 'ccf': 14.80352349150003, 'ccl': 0.0021640220838470003, 'fwe': 0.000487327501597, 'swe': 0.024259849110273003, 'tre': 0.27465579138780705, 'pco': 0.072379350938769, 'pma': 2.9031157793703635e-07, 'ior': 1.26957422227937, 'fru': 214.39974295694088, 'mru': 4.653289050500385e-06, 'ldu': 59.98941894761671, 'wtu': 0.7393751036357961, 'etf': 206.63503389851493, 'htc': 6.956404900110372e-09, 'htn': 5.5541866422076556e-08}</t>
  </si>
  <si>
    <t>{'acd': 0.011068494722166, 'ozd': 1.6788136873480897e-07, 'cch': 0.9283938189065841, 'ccb': 0.08895690048094, 'ccf': 0.819108891338391, 'ccl': 0.020328027087251, 'fwe': 0.00018523142019700003, 'swe': 0.003451104704412, 'tre': 0.036058844956649, 'pco': 0.004612416730628, 'pma': 7.324564135231e-08, 'ior': 0.43349889798725705, 'fru': 17.617738629276367, 'mru': 2.360535908255684e-06, 'ldu': 24.480364209542472, 'wtu': 3.384639432809338, 'etf': 23.449989745835236, 'htc': 4.96059615578046e-10, 'htn': 2.7525450046125233e-08}</t>
  </si>
  <si>
    <t>{'acd': 0.015959334703934, 'ozd': 2.5939324607749824e-07, 'cch': 1.4243261888278251, 'ccb': 0.126732481627806, 'ccf': 1.268630328075952, 'ccl': 0.028963379124066, 'fwe': 0.000276399729727, 'swe': 0.0049538094895530006, 'tre': 0.05174129512398801, 'pco': 0.006693477540154, 'pma': 1.0583708048435469e-07, 'ior': 0.751642623028771, 'fru': 29.15209294829352, 'mru': 3.511918099482844e-06, 'ldu': 34.96748171121397, 'wtu': 4.854235750565292, 'etf': 34.551169532356354, 'htc': 7.410376320166298e-10, 'htn': 3.978227925455755e-08}</t>
  </si>
  <si>
    <t>{'acd': 0.06697752089182901, 'ozd': 7.824618854648272e-07, 'cch': 4.869530718121101, 'ccb': 0.14146496504803302, 'ccf': 4.723144402142234, 'ccl': 0.004921350930833001, 'fwe': 0.0014895625862910002, 'swe': 0.015214751257133001, 'tre': 0.165475080267894, 'pco': 0.044408648172526, 'pma': 5.725803643685535e-07, 'ior': 0.43557345621486504, 'fru': 60.552769203859754, 'mru': 5.1547785014056024e-05, 'ldu': 23.858627322923606, 'wtu': 0.7049698556763541, 'etf': 94.30278289980158, 'htc': 1.922496216655076e-08, 'htn': 8.544685192133421e-08}</t>
  </si>
  <si>
    <t>{'acd': 0.050720058013525006, 'ozd': 5.93126776807692e-07, 'cch': 3.617361155052856, 'ccb': 0.042490647756347005, 'ccf': 3.57114100543112, 'ccl': 0.003729501865389, 'fwe': 0.0011180267452390001, 'swe': 0.011460965253142, 'tre': 0.125228164113922, 'pco': 0.03359460822317, 'pma': 4.3357307048504495e-07, 'ior': 0.33403825950041705, 'fru': 45.951220109950484, 'mru': 3.9065686267225616e-05, 'ldu': 18.061225321703162, 'wtu': 0.5232560448843341, 'etf': 69.1922085644253, 'htc': 1.455502387518385e-08, 'htn': 6.401915322093844e-08}</t>
  </si>
  <si>
    <t>{'acd': 0.049067808528061, 'ozd': 6.590138179254725e-07, 'cch': 2.767090717857008, 'ccb': 0.0035713813646720003, 'ccf': 2.7501164609640742, 'ccl': 0.013402875528261, 'fwe': 0.000225802459081, 'swe': 0.012113592685653, 'tre': 0.130387992188087, 'pco': 0.034555178865333006, 'pma': 3.808019529646293e-07, 'ior': 0.571633231001727, 'fru': 45.7014764660662, 'mru': 7.205993537996511e-06, 'ldu': 12.343042096307945, 'wtu': 0.261858820614138, 'etf': 26.52559329609439, 'htc': 1.2128732379453412e-09, 'htn': 2.309725114495212e-08}</t>
  </si>
  <si>
    <t>{'acd': 0.039846203733885005, 'ozd': 5.280690762830165e-07, 'cch': 2.164301432997773, 'ccb': 0.003007354031204, 'ccf': 2.158848929249787, 'ccl': 0.002445149716781, 'fwe': 0.00017442167834200002, 'swe': 0.009684930716248001, 'tre': 0.10595008766644201, 'pco': 0.028257427936720002, 'pma': 3.090383872196854e-07, 'ior': 0.39212326673074205, 'fru': 34.34267861449424, 'mru': 6.296307711419628e-06, 'ldu': 7.822278886810123, 'wtu': 0.624057205784184, 'etf': 24.769177921883646, 'htc': 1.005913880238871e-09, 'htn': 1.9906294110876782e-08}</t>
  </si>
  <si>
    <t>{'acd': 0.049144302267593004, 'ozd': 6.959173123270111e-07, 'cch': 2.7331733605391033, 'ccb': 0.0037339901702340005, 'ccf': 2.726407320104191, 'ccl': 0.003032050264677, 'fwe': 0.00025189801930300003, 'swe': 0.011905775982590001, 'tre': 0.130054069874481, 'pco': 0.034562587453779, 'pma': 3.832137346344912e-07, 'ior': 1.093615324123101, 'fru': 55.736773043492605, 'mru': 7.5635417191860355e-06, 'ldu': 9.813403023864293, 'wtu': 0.38635648962426705, 'etf': 27.97096197844582, 'htc': 1.250381935386766e-09, 'htn': 2.330079921248713e-08}</t>
  </si>
  <si>
    <t>{'acd': 0.014061776594847001, 'ozd': 2.520117259815317e-07, 'cch': 1.3177901390096571, 'ccb': 0.014049978160174, 'ccf': 1.324485272528948, 'ccl': -0.020745111679466, 'fwe': 0.000272521670723, 'swe': 0.003925836384364, 'tre': 0.042826834801479, 'pco': 0.005080166972918, 'pma': 1.4518688418025e-07, 'ior': 0.782046280934314, 'fru': 30.45976024844389, 'mru': 4.243977890487039e-06, 'ldu': 29.7901811946956, 'wtu': 3.654652978492755, 'etf': 33.61379544795311, 'htc': 6.566508948649003e-10, 'htn': 2.323350154970464e-08}</t>
  </si>
  <si>
    <t>{'acd': 0.009372517212738001, 'ozd': 1.926001126316678e-07, 'cch': 1.126116511317403, 'ccb': 0.006564988049577, 'ccf': 1.118099512143783, 'ccl': 0.001452011124043, 'fwe': 0.00033893585029100005, 'swe': 0.006171758235421001, 'tre': 0.024879093782784002, 'pco': 0.005309815513674001, 'pma': 1.059176171218706e-07, 'ior': 0.397467870850012, 'fru': 21.392269649023465, 'mru': 1.263071828401952e-05, 'ldu': 100.16967873765178, 'wtu': 0.333575088965262, 'etf': 105.73157397819074, 'htc': 5.974265144486633e-10, 'htn': 4.4655659832856336e-08}</t>
  </si>
  <si>
    <t>{'acd': 0.044428699290636, 'ozd': 2.410812826992765e-07, 'cch': 5.332837814645787, 'ccb': 2.409010007285344, 'ccf': 2.296870516736234, 'ccl': 0.626957290624208, 'fwe': 0.000768369126502, 'swe': 0.016758142683228002, 'tre': 0.183753362060768, 'pco': 0.011067640020773001, 'pma': 3.417365620248139e-07, 'ior': 0.45860976035544904, 'fru': 28.229060714985497, 'mru': 7.529455210926676e-06, 'ldu': 229.87588805104667, 'wtu': 4.409691603722871, 'etf': 97.95548839317715, 'htc': 1.5087928425523762e-09, 'htn': 7.235110067928678e-08}</t>
  </si>
  <si>
    <t>{'acd': 0.050540050091621005, 'ozd': 2.2746982510918738e-07, 'cch': 1.988262920220529, 'ccb': 0.001882789806466, 'ccf': 1.938057490523244, 'ccl': 0.048322639890818, 'fwe': 0.0006661995304380001, 'swe': 0.023994289571348002, 'tre': 0.215556905009779, 'pco': 0.012435236876561001, 'pma': 3.546016709208781e-07, 'ior': 0.383611464248023, 'fru': 25.874582235612625, 'mru': 6.765274018656247e-06, 'ldu': 396.41491027454373, 'wtu': 5.709237580040185, 'etf': 314.9338068908149, 'htc': 1.6985410874988162e-09, 'htn': 1.252892937995318e-07}</t>
  </si>
  <si>
    <t>{'acd': 0.013174792741914002, 'ozd': 1.3336472700022808e-07, 'cch': 1.9069056870261942, 'ccb': 0.006396543246952001, 'ccf': 0.9420744671519171, 'ccl': 0.9584346766273231, 'fwe': 0.000322076377607, 'swe': 0.01092439812294, 'tre': 0.050926122863109005, 'pco': 0.006276914971454, 'pma': 1.219184614018362e-07, 'ior': 0.31922450142970005, 'fru': 17.00107279302832, 'mru': 2.699739713141048e-06, 'ldu': 111.31673994065025, 'wtu': 1.317967832902732, 'etf': 85.00715567027187, 'htc': 1.216953009846973e-09, 'htn': 6.608704501047739e-08}</t>
  </si>
  <si>
    <t>{'acd': 0.019671451620465002, 'ozd': 1.5676005065852e-07, 'cch': 2.659577174053285, 'ccb': 0.010229544256354, 'ccf': 1.163838434739548, 'ccl': 1.485509195057382, 'fwe': 0.00040427159615200004, 'swe': 0.016258129503578002, 'tre': 0.077956041887229, 'pco': 0.008569206704187001, 'pma': 1.819003389330971e-07, 'ior': 0.33262071932624504, 'fru': 19.019774863907365, 'mru': 3.4756172229838527e-06, 'ldu': 160.06790238915147, 'wtu': 2.077561717153286, 'etf': 128.8068965431593, 'htc': 1.6681799105881791e-09, 'htn': 8.139629815108322e-08}</t>
  </si>
  <si>
    <t>{'acd': 0.018681774185255, 'ozd': 1.5319897603958448e-07, 'cch': 2.545505235278385, 'ccb': 0.009649564068838, 'ccf': 1.130078903299538, 'ccl': 1.405776767910009, 'fwe': 0.000391751342884, 'swe': 0.015447983309896001, 'tre': 0.073837341472152, 'pco': 0.008220868899717, 'pma': 1.7277965024481872e-07, 'ior': 0.330580068315109, 'fru': 18.71241878869535, 'mru': 3.3574307126272947e-06, 'ldu': 152.63764230505438, 'wtu': 1.9618706803244341, 'etf': 122.13747030740633, 'htc': 1.5997021916460801e-09, 'htn': 7.90632856919391e-08}</t>
  </si>
  <si>
    <t>{'acd': 0.029418193270272, 'ozd': 1.6928267611174541e-07, 'cch': 1.433987233623011, 'ccb': 0.0012693037887670001, 'ccf': 1.331018445313285, 'ccl': 0.101699484520958, 'fwe': 0.00045167876481700005, 'swe': 0.014367499268615, 'tre': 0.12362460868246901, 'pco': 0.008081989991817001, 'pma': 2.0971193359650581e-07, 'ior': 0.34563414589946, 'fru': 20.477292319143054, 'mru': 4.411561480269022e-06, 'ldu': 232.5890295906455, 'wtu': 3.223834440668494, 'etf': 181.39054272073912, 'htc': 1.155922693107925e-09, 'htn': 8.744485417664995e-08}</t>
  </si>
  <si>
    <t>{'acd': 0.031553848615920005, 'ozd': 1.7597265267573471e-07, 'cch': 1.50064861861627, 'ccb': 0.001329277034643, 'ccf': 1.3962726602835192, 'ccl': 0.10304668129810701, 'fwe': 0.00047818273138200006, 'swe': 0.015382798951619002, 'tre': 0.13283925427147, 'pco': 0.008569792772396001, 'pma': 2.2432307854564206e-07, 'ior': 0.34994485869095104, 'fru': 21.083839838653684, 'mru': 4.6593758749911905e-06, 'ldu': 249.67639352799338, 'wtu': 3.468043301940928, 'etf': 194.94611864811804, 'htc': 1.2235139745721411e-09, 'htn': 9.270755093741432e-08}</t>
  </si>
  <si>
    <t>{'acd': 0.029612379358939, 'ozd': 1.698912149517572e-07, 'cch': 1.440051187624116, 'ccb': 0.001274758552288, 'ccf': 1.336952929647406, 'ccl': 0.10182349942442101, 'fwe': 0.000454089089881, 'swe': 0.014459841137446002, 'tre': 0.12446244625609501, 'pco': 0.008126348990076, 'pma': 2.1104045145983628e-07, 'ior': 0.346026262862062, 'fru': 20.532457233350158, 'mru': 4.434104294219234e-06, 'ldu': 234.14283940326078, 'wtu': 3.246036349781383, 'etf': 182.62302411911227, 'htc': 1.162070938001514e-09, 'htn': 8.792343607768538e-08}</t>
  </si>
  <si>
    <t>{'acd': 0.031513768409901, 'ozd': 1.820417815184135e-07, 'cch': 1.579981409876263, 'ccb': 0.001340447349773, 'ccf': 1.425109090134167, 'ccl': 0.15353187239232202, 'fwe': 0.000513782804352, 'swe': 0.015678716987971002, 'tre': 0.132055266908872, 'pco': 0.008919584727588001, 'pma': 2.2378479250311216e-07, 'ior': 0.353624018776145, 'fru': 21.552201158197274, 'mru': 4.731139884075444e-06, 'ldu': 253.23970104933971, 'wtu': 3.409943601409035, 'etf': 195.05943532999697, 'htc': 1.3177465733264621e-09, 'htn': 1.033348794281729e-07}</t>
  </si>
  <si>
    <t>{'acd': 0.035931493981206, 'ozd': 1.958860153091055e-07, 'cch': 1.7179361161615772, 'ccb': 0.0014645429972060002, 'ccf': 1.5601183662946192, 'ccl': 0.15635320686975002, 'fwe': 0.000568617601077, 'swe': 0.017779490733545, 'tre': 0.15111603742183302, 'pco': 0.009928750124551002, 'pma': 2.540085195285911e-07, 'ior': 0.36254466368349203, 'fru': 22.807200703749263, 'mru': 5.243987982326499e-06, 'ldu': 288.5888107482134, 'wtu': 3.915036124277084, 'etf': 223.09833668837473, 'htc': 1.4576188938812572e-09, 'htn': 1.142225981157091e-07}</t>
  </si>
  <si>
    <t>{'acd': 0.025825240071416, 'ozd': 1.789494402965829e-07, 'cch': 3.378398291691504, 'ccb': 0.013899505417451, 'ccf': 1.374129690591982, 'ccl': 1.99036909568207, 'fwe': 0.00048213891747100006, 'swe': 0.021334120871651003, 'tre': 0.103548823912204, 'pco': 0.010749134745432001, 'pma': 2.388839216545172e-07, 'ior': 0.345310430677982, 'fru': 20.933580415335587, 'mru': 4.210621973484802e-06, 'ldu': 206.2093458160264, 'wtu': 2.797294430390799, 'etf': 170.32374287029268, 'htc': 2.098196273955888e-09, 'htn': 9.588898099860086e-08}</t>
  </si>
  <si>
    <t>{'acd': 0.014027325077764, 'ozd': 1.36443469772049e-07, 'cch': 2.007437994601801, 'ccb': 0.006911310298742, 'ccf': 0.9712454012626831, 'ccl': 1.029281283040374, 'fwe': 0.00033286585533000003, 'swe': 0.011631448771507001, 'tre': 0.054469974273816, 'pco': 0.006580308943125001, 'pma': 1.298398602292303e-07, 'ior': 0.32098272848486903, 'fru': 17.266478814476, 'mru': 2.8015793320459892e-06, 'ldu': 117.70311082560025, 'wtu': 1.4177147127721481, 'etf': 90.76343062558571, 'htc': 1.276947844494e-09, 'htn': 6.809345835046227e-08}</t>
  </si>
  <si>
    <t>{'acd': 0.020930649737763003, 'ozd': 1.488764873983069e-07, 'cch': 1.249496640943738, 'ccb': 0.001043163389017, 'ccf': 1.101680402111888, 'ccl': 0.14677307544283202, 'fwe': 0.00038242037596600005, 'swe': 0.010646096158294, 'tre': 0.08639321907006901, 'pco': 0.006502024614782001, 'pma': 1.513807273978088e-07, 'ior': 0.33225369113456105, 'fru': 18.54571991796123, 'mru': 3.5025592157421517e-06, 'ldu': 168.5572516239691, 'wtu': 2.199942201766936, 'etf': 127.88934609174498, 'htc': 9.826679607213754e-10, 'htn': 7.725222292339534e-08}</t>
  </si>
  <si>
    <t>{'acd': 0.018980710524646, 'ozd': 1.365737745523577e-07, 'cch': 1.108050314742519, 'ccb': 0.0009761107973220001, 'ccf': 1.012040508517168, 'ccl': 0.095033695428028, 'fwe': 0.00032212403476500004, 'swe': 0.009404133093257001, 'tre': 0.07859092332602201, 'pco': 0.00569769829282, 'pma': 1.3830423199345528e-07, 'ior': 0.324557898523384, 'fru': 17.512183721249237, 'mru': 3.199887493215182e-06, 'ldu': 149.0719083147526, 'wtu': 2.030484058635028, 'etf': 115.14479147426201, 'htc': 8.254551473150782e-10, 'htn': 6.172112508266102e-08}</t>
  </si>
  <si>
    <t>{'acd': 0.020728382429061002, 'ozd': 1.420506150445462e-07, 'cch': 1.162625810392696, 'ccb': 0.0010252035877260002, 'ccf': 1.065450779093737, 'ccl': 0.09614982771123201, 'fwe': 0.00034381692442700005, 'swe': 0.010235208536742, 'tre': 0.08613144900392601, 'pco': 0.006096928616152001, 'pma': 1.502608729670114e-07, 'ior': 0.32808694534381905, 'fru': 18.008667127093574, 'mru': 3.402772482853641e-06, 'ldu': 163.05617347477838, 'wtu': 2.230300909817496, 'etf': 126.23710569425326, 'htc': 8.807892597415774e-10, 'htn': 6.602835506056847e-08}</t>
  </si>
  <si>
    <t>{'acd': 0.040195499489373, 'ozd': 2.030565137230191e-07, 'cch': 1.7705360029860682, 'ccb': 0.001572042554548, 'ccf': 1.6603816626280832, 'ccl': 0.10858229780343501, 'fwe': 0.0005854515365090001, 'swe': 0.019492462668776002, 'tre': 0.170124500383239, 'pco': 0.0105439094377, 'pma': 2.834445265382099e-07, 'ior': 0.367396593501494, 'fru': 23.538938892490304, 'mru': 5.662685135154949e-06, 'ldu': 318.825300539431, 'wtu': 4.456037915182307, 'etf': 249.79312259019585, 'htc': 1.4971495975836032e-09, 'htn': 1.1400609619853039e-07}</t>
  </si>
  <si>
    <t>{'acd': 0.053063300466634, 'ozd': 2.9829825215606426e-07, 'cch': 2.216423761466787, 'ccb': 0.012007087097383, 'ccf': 2.09932133082436, 'ccl': 0.105095343545043, 'fwe': 0.0007363013970580001, 'swe': 0.023552051114559002, 'tre': 0.224443129660607, 'pco': 0.012398208190706, 'pma': 3.77662905913256e-07, 'ior': 0.94016809755754, 'fru': 38.887578249100486, 'mru': 8.34808544760873e-06, 'ldu': 367.94251663432, 'wtu': 5.409711280943486, 'etf': 293.6370861313716, 'htc': 1.7220719274869413e-09, 'htn': 1.2596781643127138e-07}</t>
  </si>
  <si>
    <t>{'acd': 0.040128700706616005, 'ozd': 5.37302622862889e-07, 'cch': 3.1739865347581, 'ccb': 0.034663934657069004, 'ccf': 3.195782923790152, 'ccl': -0.056460323689121, 'fwe': 0.001265165088424, 'swe': 0.019028910684778, 'tre': 0.146522324005424, 'pco': 0.013333995493252001, 'pma': 3.178062340510097e-07, 'ior': 3.700811985794275, 'fru': 106.57629536079139, 'mru': 1.6153795396399833e-05, 'ldu': 262.6853784276613, 'wtu': 56.62214246313426, 'etf': 122.51982182508166, 'htc': 2.232644820539016e-09, 'htn': 2.3097103904314528e-07}</t>
  </si>
  <si>
    <t>{'acd': 0.012652146027916, 'ozd': 8.100583653518988e-08, 'cch': 0.6894720011214951, 'ccb': 0.002074597856725, 'ccf': 0.6869624357525611, 'ccl': 0.00043496751220800005, 'fwe': 0.00026295569619, 'swe': 0.006814841851600001, 'tre': 0.051172174350044, 'pco': 0.002454629614946, 'pma': 9.297254374814003e-08, 'ior': 0.306721525202415, 'fru': 14.62825296174012, 'mru': 2.0454900512779002e-06, 'ldu': 88.8057349190018, 'wtu': 0.266789015658272, 'etf': 13.36867359051542, 'htc': 2.703945891820935e-10, 'htn': 2.8907481363266064e-08}</t>
  </si>
  <si>
    <t>{'acd': 0.01174697499361, 'ozd': 7.078585325030675e-08, 'cch': 1.149509943047981, 'ccb': 0.052737979458624004, 'ccf': 0.7276480964621781, 'ccl': 0.36912386712717804, 'fwe': 0.00022584652085600002, 'swe': 0.004727292170265, 'tre': 0.046705248633990004, 'pco': 0.0037543108428520003, 'pma': 2.2155796622995998e-07, 'ior': 0.14323499016170801, 'fru': 11.645798620364257, 'mru': 2.7965270165461834e-06, 'ldu': 68.27427420017494, 'wtu': 10.014016145819062, 'etf': 72.02009291545949, 'htc': 1.4448881394673681e-08, 'htn': 2.932410312132044e-07}</t>
  </si>
  <si>
    <t>{'acd': 0.004031780489931001, 'ozd': 1.2691927677334e-07, 'cch': 0.8712035458680201, 'ccb': 0.23510462138687002, 'ccf': 0.6357206276707921, 'ccl': 0.000378296810357, 'fwe': 0.00024009879453100002, 'swe': 0.004731541988291, 'tre': 0.01314917108015, 'pco': 0.0029080163009440004, 'pma': 4.091344574024719e-08, 'ior': 0.392332917691927, 'fru': 17.193691704266016, 'mru': 3.927327126493414e-06, 'ldu': 39.13171518714671, 'wtu': 0.26067376630299, 'etf': 31.137554460478228, 'htc': 3.078904784709737e-10, 'htn': 2.418394978299541e-08}</t>
  </si>
  <si>
    <t>{'acd': 0.006908050585741001, 'ozd': 1.763573367141878e-07, 'cch': 0.9088590209205251, 'ccb': 0.011608548584417, 'ccf': 0.8968039343944381, 'ccl': 0.00044653794166900004, 'fwe': 0.00017865410351900003, 'swe': 0.0015023685235910002, 'tre': 0.014858136384682, 'pco': 0.0033780699618560003, 'pma': 9.191455411018469e-08, 'ior': 0.637363329014356, 'fru': 24.08934705264242, 'mru': 5.406460143877681e-06, 'ldu': 8.612056783666707, 'wtu': 0.325292255565344, 'etf': 20.158050797121508, 'htc': 9.757688062881708e-10, 'htn': 7.335120138513645e-08}</t>
  </si>
  <si>
    <t>{'acd': 0.646496812646384, 'ozd': 8.963074275043248e-07, 'cch': 47.7436372692921, 'ccb': 33.98681361849928, 'ccf': 13.093853751155228, 'ccl': 0.662969899637589, 'fwe': 0.0022767711424350003, 'swe': 0.136857865296432, 'tre': 2.867907772274118, 'pco': 0.062919035901422, 'pma': 4.3413429313287735e-06, 'ior': 1.363241664782856, 'fru': 83.34292663538547, 'mru': 1.806746987920789e-05, 'ldu': 3487.1392403587292, 'wtu': 4.874697762412946, 'etf': 346.0626280882094, 'htc': -2.088156052976769e-09, 'htn': 3.030615938699801e-08}</t>
  </si>
  <si>
    <t>{'acd': 0.6469446032115861, 'ozd': 9.495685388716463e-07, 'cch': 47.8054043457158, 'ccb': 33.98704336375452, 'ccf': 13.155339843216037, 'ccl': 0.66302113874524, 'fwe': 0.00231711806093, 'swe': 0.13695824051476402, 'tre': 2.868789363747906, 'pco': 0.063100725640931, 'pma': 4.346336431320035e-06, 'ior': 1.978932101736363, 'fru': 96.3264520212324, 'mru': 1.8622580790433483e-05, 'ldu': 3487.4445883947487, 'wtu': 5.028597120985911, 'etf': 349.3316536434511, 'htc': -2.00373696989146e-09, 'htn': 3.192964123113379e-08}</t>
  </si>
  <si>
    <t>{'acd': 0.5149694314431811, 'ozd': 8.650438449705167e-07, 'cch': 38.317300747006186, 'ccb': 26.91457150632975, 'ccf': 10.814251517571623, 'ccl': 0.5884777231048121, 'fwe': 0.0020866487532970003, 'swe': 0.11007492184056202, 'tre': 2.277369734805116, 'pco': 0.051970747618432005, 'pma': 3.475500406142768e-06, 'ior': 2.201352127381297, 'fru': 97.15816042357015, 'mru': 1.6825579041593224e-05, 'ldu': 2589.730932614098, 'wtu': 5.194099536066485, 'etf': 311.4193962595948, 'htc': -6.579322798166716e-10, 'htn': 8.595605345722914e-08}</t>
  </si>
  <si>
    <t>{'acd': 0.38119371435578703, 'ozd': 8.332458411334323e-07, 'cch': 28.729829938721068, 'ccb': 19.721436120250058, 'ccf': 8.495681645032828, 'ccl': 0.5127121734381851, 'fwe': 0.001893276402166, 'swe': 0.082834149358484, 'tre': 1.676737009458387, 'pco': 0.040835308727014005, 'pma': 2.594857123870089e-06, 'ior': 3.053789293748467, 'fru': 111.20955253552238, 'mru': 1.556245925751192e-05, 'ldu': 1676.9822806565958, 'wtu': 5.518961180224628, 'etf': 276.183971227161, 'htc': 7.967398127899431e-10, 'htn': 1.425572297064635e-07}</t>
  </si>
  <si>
    <t>{'acd': 0.444408697445751, 'ozd': 6.869831969777807e-07, 'cch': 36.834508773674116, 'ccb': 27.03588944302999, 'ccf': 9.297170635606077, 'ccl': 0.501448695038041, 'fwe': 0.0016891408571160001, 'swe': 0.09489792379273301, 'tre': 1.9684528139242081, 'pco': 0.046668575433391, 'pma': 2.979783462755869e-06, 'ior': 1.177624536795524, 'fru': 65.89509672085367, 'mru': 1.4335460332476731e-05, 'ldu': 2123.087325199593, 'wtu': 5.882615424349897, 'etf': 257.5710574412152, 'htc': -2.355291908882096e-10, 'htn': 8.856561765880075e-08}</t>
  </si>
  <si>
    <t>{'acd': 0.044283191914291004, 'ozd': 2.0065653027574338e-07, 'cch': 1.519008356707459, 'ccb': 0.031013423782703, 'ccf': 1.313348267476578, 'ccl': 0.174646665448176, 'fwe': 0.00046483434871900003, 'swe': 0.010901653835294001, 'tre': 0.18897304888156502, 'pco': 0.005368379139531001, 'pma': 3.220186482197953e-07, 'ior': 0.8141225250002361, 'fru': 28.44619893438865, 'mru': 3.233882891532896e-06, 'ldu': 109.71562435312663, 'wtu': 1.9511769271014892, 'etf': 71.99216426431202, 'htc': 6.952299834939074e-10, 'htn': 4.747614405871847e-08}</t>
  </si>
  <si>
    <t>{'acd': 0.39807891336030704, 'ozd': 3.0484133790121357e-06, 'cch': 13.453148433068826, 'ccb': 0.00448969344502, 'ccf': 13.439264517015285, 'ccl': 0.009394222608521, 'fwe': 0.0007874762292370001, 'swe': 0.095683916423311, 'tre': 1.047679672754744, 'pco': 0.274076217899626, 'pma': 3.013983535592818e-06, 'ior': 1.752853445270732, 'fru': 206.1512455050199, 'mru': 2.503529402349336e-05, 'ldu': 30.958859101277223, 'wtu': 0.8378354103153841, 'etf': 114.25850810279653, 'htc': 8.247192581568975e-09, 'htn': 1.0401279408999331e-07}</t>
  </si>
  <si>
    <t>{'acd': 0.18984236121977002, 'ozd': 1.6012845501797778e-06, 'cch': 6.844070896849406, 'ccb': 0.00240424854968, 'ccf': 6.839415058845675, 'ccl': 0.0022515894540500003, 'fwe': 0.000474598291084, 'swe': 0.045715637579679, 'tre': 0.5008003514108971, 'pco': 0.131029681535023, 'pma': 1.43908174299256e-06, 'ior': 0.6694598006680771, 'fru': 99.44066428532582, 'mru': 1.9227314599788783e-05, 'ldu': 17.69543099362177, 'wtu': 0.449666201593347, 'etf': 57.273600318557676, 'htc': 3.7645162340994584e-09, 'htn': 5.129792990197993e-08}</t>
  </si>
  <si>
    <t>{'acd': 0.189626364530863, 'ozd': 1.598302161341202e-06, 'cch': 6.859260603074049, 'ccb': 0.0025770914677560003, 'ccf': 6.8545363197689415, 'ccl': 0.0021471918373510003, 'fwe': 0.000436963229692, 'swe': 0.045679093752689005, 'tre': 0.500197928157728, 'pco': 0.13094644320631602, 'pma': 1.438076393237805e-06, 'ior': 0.647732745905045, 'fru': 98.71686296737954, 'mru': 1.9141533970494633e-05, 'ldu': 16.650109811281506, 'wtu': 0.403534835358319, 'etf': 57.13036905184755, 'htc': 3.762652778391379e-09, 'htn': 5.091787828452814e-08}</t>
  </si>
  <si>
    <t>{'acd': 0.231827490361798, 'ozd': 2.008840982765779e-06, 'cch': 8.342454923767972, 'ccb': 0.0028522606008850003, 'ccf': 8.336881031938558, 'ccl': 0.0027216312285280003, 'fwe': 0.000592878075907, 'swe': 0.055860959775892005, 'tre': 0.611617817853335, 'pco': 0.159915651960467, 'pma': 1.758633153417005e-06, 'ior': 1.4704332430955651, 'fru': 134.21138105678168, 'mru': 2.398125917958054e-05, 'ldu': 20.75658637182993, 'wtu': 0.534281931301386, 'etf': 72.8559928449123, 'htc': 4.660129790537424e-09, 'htn': 6.406384093154559e-08}</t>
  </si>
  <si>
    <t>{'acd': 0.19235950936533003, 'ozd': 1.6393528172500371e-06, 'cch': 7.337799473953583, 'ccb': 0.0039365453756900004, 'ccf': 7.331171146940671, 'ccl': 0.0026917816372210002, 'fwe': 0.0006681754928210001, 'swe': 0.046196504513691006, 'tre': 0.505722156052079, 'pco': 0.132668141786973, 'pma': 1.462754087746761e-06, 'ior': 0.9738368359875911, 'fru': 114.52610449880356, 'mru': 2.4043162561197173e-05, 'ldu': 19.300512622907263, 'wtu': 0.730207904827269, 'etf': 64.50026272308132, 'htc': 3.9416794899690655e-09, 'htn': 5.597719924697963e-08}</t>
  </si>
  <si>
    <t>{'acd': 0.004518289150583, 'ozd': 2.047518432174713e-07, 'cch': 1.088207148558182, 'ccb': 0.24735277724586802, 'ccf': 0.840470828128817, 'ccl': 0.000383543183497, 'fwe': 0.00019269527701100002, 'swe': 0.0019263709583880002, 'tre': 0.015164740585549001, 'pco': 0.0030324678647730002, 'pma': 4.992774468350431e-08, 'ior': 1.089620825364832, 'fru': 30.894004012599904, 'mru': 7.335406211095598e-06, 'ldu': 5.051139977059369, 'wtu': 0.41745035472644504, 'etf': 29.38879213757707, 'htc': 1.4809149276735202e-09, 'htn': 1.24807729797624e-07}</t>
  </si>
  <si>
    <t>{'acd': 0.19082087293999903, 'ozd': 1.5363708477555039e-06, 'cch': 9.724268591778957, 'ccb': 0.14870503527810502, 'ccf': 8.482958883920652, 'ccl': 1.092604672580201, 'fwe': 0.0018136860796800001, 'swe': 0.048927076203236004, 'tre': 0.49638607943564805, 'pco': 0.12957219269965, 'pma': 1.525747044038761e-06, 'ior': 0.70073703550595, 'fru': 113.18294244076488, 'mru': 7.379420437428616e-05, 'ldu': 98.542605760497, 'wtu': 3.013701653467322, 'etf': 151.2545613985602, 'htc': 2.126288161155264e-08, 'htn': 1.2900291594260978e-07}</t>
  </si>
  <si>
    <t>{'acd': 0.012644409017829001, 'ozd': 9.763205462923147e-08, 'cch': 0.9863518425920941, 'ccb': 0.0011546402605020001, 'ccf': 0.9838179145581071, 'ccl': 0.001379287773484, 'fwe': 0.00021694225890600002, 'swe': 0.011551252183262, 'tre': 0.050086012410308, 'pco': 0.0027963906277730004, 'pma': 1.036511132857403e-07, 'ior': 0.15891520887457, 'fru': 12.956939998322971, 'mru': 2.8713116629734256e-06, 'ldu': 84.93945233795012, 'wtu': 4.9411466204777, 'etf': 21.89060650113783, 'htc': 6.13956107753324e-10, 'htn': 3.916589505559895e-08}</t>
  </si>
  <si>
    <t>{'acd': 0.0055074536012290004, 'ozd': 5.078424294010926e-08, 'cch': 0.418360959734964, 'ccb': 0.00043204629622200006, 'ccf': 0.417339223798937, 'ccl': 0.000589689639804, 'fwe': 9.209308096265742e-05, 'swe': 0.005105415078837001, 'tre': 0.022020139187895003, 'pco': 0.00117083955129, 'pma': 4.531276366484576e-08, 'ior': 0.16934486211753402, 'fru': 7.479713880530349, 'mru': 1.330157596584852e-06, 'ldu': 37.22938366344775, 'wtu': 2.148669749780726, 'etf': 10.023607846448622, 'htc': 2.76173832717258e-10, 'htn': 1.7494035470838112e-08}</t>
  </si>
  <si>
    <t>{'acd': 0.016069576656618, 'ozd': 1.1600842887586089e-07, 'cch': 1.5835401164564482, 'ccb': 0.8479179354660651, 'ccf': 0.673376697512169, 'ccl': 0.062245483478212, 'fwe': 0.000200481664903, 'swe': 0.004750887240031001, 'tre': 0.068063323777186, 'pco': 0.003069959833481, 'pma': 1.213982327764519e-07, 'ior': 0.30443611419641403, 'fru': 11.974501697939807, 'mru': 1.986803368294338e-06, 'ldu': 76.40840201220547, 'wtu': 0.42726954138544404, 'etf': 35.84297852302688, 'htc': 2.7190121130874513e-10, 'htn': 2.1071309425368653e-08}</t>
  </si>
  <si>
    <t>{'acd': 0.028657285975850003, 'ozd': 1.87343749335516e-07, 'cch': 3.397037818264811, 'ccb': 1.476099726240786, 'ccf': 1.625462812609487, 'ccl': 0.29547527941453805, 'fwe': 0.000441536055734, 'swe': 0.010534553887393001, 'tre': 0.117687723792011, 'pco': 0.006308898540321001, 'pma': 2.2048374742723501e-07, 'ior': 0.7695379074862501, 'fru': 30.36644030751271, 'mru': 3.956399534784323e-06, 'ldu': 122.63162399889174, 'wtu': 2.458934691560234, 'etf': 39.16221510274196, 'htc': 7.554452446126778e-10, 'htn': 2.9768483711108843e-08}</t>
  </si>
  <si>
    <t>{'acd': 0.007164786230725001, 'ozd': 1.423593197333952e-07, 'cch': 0.9575693732642031, 'ccb': 0.15894789452090802, 'ccf': 0.798177092219671, 'ccl': 0.00044438652362300006, 'fwe': 0.00025907995835200003, 'swe': 0.006617419638392, 'tre': 0.024889543631824003, 'pco': 0.003145075339005, 'pma': 6.290692371649086e-08, 'ior': 0.6827527297174231, 'fru': 21.73798641028627, 'mru': 3.823738125549994e-06, 'ldu': 76.328527808377, 'wtu': 3.5244162150871423, 'etf': 43.7778109183257, 'htc': 8.035038391994766e-10, 'htn': 3.14407659597224e-08}</t>
  </si>
  <si>
    <t>{'acd': 0.16317664708864402, 'ozd': 8.055858376988285e-07, 'cch': 8.26264987376277, 'ccb': 3.286101916986687, 'ccf': 4.615913558739343, 'ccl': 0.36063439803674, 'fwe': 0.0014971813310570002, 'swe': 0.037932421374925, 'tre': 0.698992282736974, 'pco': 0.019101081812759, 'pma': 1.169598257789687e-06, 'ior': 5.153737271499102, 'fru': 147.003115330367, 'mru': 1.235560380787045e-05, 'ldu': 500.54967542451857, 'wtu': 3.027963596126174, 'etf': 202.30404129801155, 'htc': 1.9828254828623063e-09, 'htn': 1.664076233545299e-07}</t>
  </si>
  <si>
    <t>{'acd': 0.025557118083698004, 'ozd': 6.467146303281822e-07, 'cch': 5.243839724085151, 'ccb': 1.084892274103799, 'ccf': 4.15596829293824, 'ccl': 0.002979157043111, 'fwe': 0.0006056648672720001, 'swe': -0.030822472264720003, 'tre': 0.094708286733913, 'pco': 0.026873060131986003, 'pma': 1.794529851480484e-07, 'ior': 1.216312767863772, 'fru': 79.86144875643654, 'mru': 1.237304477873497e-05, 'ldu': 244.63710463440373, 'wtu': 1.391454484744324, 'etf': 76.48672760419967, 'htc': 1.8856786021481794e-09, 'htn': 4.556204444212877e-08}</t>
  </si>
  <si>
    <t>{'acd': 0.043598105338574, 'ozd': 6.485239808821599e-07, 'cch': 5.1613291020369925, 'ccb': 0.25290884055600904, 'ccf': 4.9033214142335755, 'ccl': 0.005098847247407, 'fwe': 0.00171628637802, 'swe': -0.038520083760822006, 'tre': 0.14779341673068, 'pco': 0.034915525277519004, 'pma': 3.2114790498090185e-07, 'ior': 0.673641468916202, 'fru': 72.65988736832887, 'mru': 5.3322801544821526e-05, 'ldu': 313.9690012757818, 'wtu': 1.197795953825388, 'etf': 120.35136341048772, 'htc': 1.860708518043867e-08, 'htn': 9.814716484923757e-08}</t>
  </si>
  <si>
    <t>{'acd': 0.032397381437551005, 'ozd': 9.118583187207045e-07, 'cch': 7.017082419181707, 'ccb': 1.325158204062285, 'ccf': 5.688167695363266, 'ccl': 0.003756519756157, 'fwe': 0.0008145180023170001, 'swe': -0.037396838325628005, 'tre': 0.11802675256014102, 'pco': 0.033567159661891, 'pma': 2.283412399283092e-07, 'ior': 2.292086015640051, 'fru': 121.92386068848704, 'mru': 1.600851487489623e-05, 'ldu': 299.38283542094416, 'wtu': 1.9091639734062071, 'etf': 100.35273419535162, 'htc': 2.5074117398463632e-09, 'htn': 5.909946764584477e-08}</t>
  </si>
  <si>
    <t>{'acd': 0.032224034105998, 'ozd': 7.283231106464158e-07, 'cch': 3.584624764503666, 'ccb': 0.20253985672263003, 'ccf': 3.37841846190918, 'ccl': 0.0036664458718550005, 'fwe': 0.000736777843031, 'swe': -0.039198468377134005, 'tre': 0.127889428672945, 'pco': 0.029516450687235, 'pma': 2.0070479138382187e-07, 'ior': 2.401520237589711, 'fru': 91.96299984469931, 'mru': 1.3390558620414571e-05, 'ldu': 301.97280491180555, 'wtu': 1.220397950644709, 'etf': 77.02664487694582, 'htc': 3.1715608025120813e-09, 'htn': 5.262862306470016e-08}</t>
  </si>
  <si>
    <t>{'acd': 0.026928576827921002, 'ozd': 5.310387150259409e-07, 'cch': 2.9099248747947932, 'ccb': 0.09703846506888501, 'ccf': 2.8098114657551063, 'ccl': 0.003074943970802, 'fwe': 0.000499963417863, 'swe': -0.032043648784967, 'tre': 0.10906601301281801, 'pco': 0.023997460426054003, 'pma': 1.543804664183947e-07, 'ior': 1.146660133519204, 'fru': 61.49153020582741, 'mru': 1.0565427600354631e-05, 'ldu': 256.8538045993231, 'wtu': 1.015821411436652, 'etf': 57.33254381708384, 'htc': 1.597290355174807e-09, 'htn': 4.015663103823948e-08}</t>
  </si>
  <si>
    <t>{'acd': 0.42392957328343406, 'ozd': 6.829608750632605e-07, 'cch': 29.29729894087643, 'ccb': 18.712784676786733, 'ccf': 10.1617575922654, 'ccl': 0.42275667182429805, 'fwe': 0.0020109998093920003, 'swe': 0.089657726084809, 'tre': 1.8523186878047402, 'pco': 0.045318107919625004, 'pma': 2.918464686980792e-06, 'ior': 1.479882005820805, 'fru': 80.97958983532696, 'mru': 1.2464736093444461e-05, 'ldu': 2433.294340775671, 'wtu': 1.862048862488456, 'etf': 285.1810446887107, 'htc': -1.230630420864765e-09, 'htn': 9.902841799039548e-08}</t>
  </si>
  <si>
    <t>{'acd': 0.028760014899009003, 'ozd': 1.0829582168390159e-06, 'cch': 2.222765496496833, 'ccb': 0.257567728902375, 'ccf': 1.6805548491847402, 'ccl': 0.284642918409718, 'fwe': 0.000495088071658, 'swe': 0.009752675834114, 'tre': 0.11536742030334601, 'pco': 0.006512236700193, 'pma': 2.755236442399377e-07, 'ior': 0.841093318959212, 'fru': 35.16865008697216, 'mru': 1.2047176234942851e-05, 'ldu': 89.8866873500616, 'wtu': 2.339030450018765, 'etf': 316.1105937449578, 'htc': 2.4785375849734842e-09, 'htn': 7.525396113021824e-08}</t>
  </si>
  <si>
    <t>{'acd': 0.07367747349257901, 'ozd': 4.908482633224559e-07, 'cch': 9.694429399499198, 'ccb': 0.07532739805727001, 'ccf': 2.744391805674863, 'ccl': 6.874710195767064, 'fwe': 0.001281711174992, 'swe': 0.035997884911467, 'tre': 0.302673668142714, 'pco': 0.018988472895622003, 'pma': 5.29402055333158e-07, 'ior': 0.719930928903587, 'fru': 40.52837133022771, 'mru': 9.469353627628647e-06, 'ldu': 441.6075201595214, 'wtu': 10.33673331696016, 'etf': 276.07873383503215, 'htc': 6.0486247051185204e-09, 'htn': 2.1455846586561267e-07}</t>
  </si>
  <si>
    <t>{'acd': 0.10864224522553101, 'ozd': 5.406420597608531e-07, 'cch': 5.596036730742478, 'ccb': 1.050026488166775, 'ccf': 3.924265199203094, 'ccl': 0.621745043372609, 'fwe': 0.0011864796820190001, 'swe': 0.025914260655975, 'tre': 0.457201434407759, 'pco': 0.015440489004084, 'pma': 7.715201137165455e-07, 'ior': 2.046015342266766, 'fru': 80.5339836541554, 'mru': 8.638977520037049e-06, 'ldu': 325.4889954930887, 'wtu': 2.818610166019589, 'etf': 152.24811411285694, 'htc': 2.0725969527534803e-09, 'htn': 1.827219487121073e-07}</t>
  </si>
  <si>
    <t>{'acd': 0.09781917840925401, 'ozd': 4.761528659068536e-07, 'cch': 4.91107713791653, 'ccb': 1.790139748409288, 'ccf': 2.880222318392871, 'ccl': 0.24071507111437002, 'fwe': 0.0008753320726480001, 'swe': 0.023006847339351003, 'tre': 0.419097713944631, 'pco': 0.011676945445910001, 'pma': 7.009079450319922e-07, 'ior': 2.784053244206215, 'fru': 83.30760766821206, 'mru': 6.757078965939425e-06, 'ldu': 292.773328276889, 'wtu': 2.063134232561955, 'etf': 119.83844560747826, 'htc': 1.223202908234952e-09, 'htn': 1.048786017058297e-07}</t>
  </si>
  <si>
    <t>{'acd': 0.027230849525926002, 'ozd': 2.759132971457824e-07, 'cch': 5.3073147182203915, 'ccb': 0.6791770670914911, 'ccf': 1.633687505058366, 'ccl': 2.994450146070532, 'fwe': 0.000638674071092, 'swe': 0.017469659859988003, 'tre': 0.10702465289261301, 'pco': 0.009513792958373, 'pma': 2.090262960886014e-07, 'ior': 0.44980863754660105, 'fru': 25.33220573469014, 'mru': 6.3108945049787e-06, 'ldu': 208.33790337543036, 'wtu': 5.163878028235364, 'etf': 128.4677760715262, 'htc': 2.9286939087107257e-09, 'htn': 8.156781639696563e-08}</t>
  </si>
  <si>
    <t>{'acd': 0.017538290893901, 'ozd': 2.896800035266584e-07, 'cch': 1.6852624304518, 'ccb': 0.01164028304009, 'ccf': 1.506823936626483, 'ccl': 0.16679821078522702, 'fwe': 0.000726999428408, 'swe': 0.012787496235595, 'tre': 0.056687056219361, 'pco': 0.007610712694464001, 'pma': 1.664261748711786e-07, 'ior': 0.6982076353807161, 'fru': 30.53498322541475, 'mru': 6.1919495868981065e-06, 'ldu': 227.73653280609784, 'wtu': 1.61044365052078, 'etf': 179.81563720508393, 'htc': 3.4381614671348747e-10, 'htn': 1.6576223632364032e-09}</t>
  </si>
  <si>
    <t>{'acd': 0.021991200815972, 'ozd': 3.0936063377156017e-07, 'cch': 1.8393225471025292, 'ccb': 0.012567361704839, 'ccf': 1.668302367135994, 'ccl': 0.15845281826169502, 'fwe': 0.0007562565312210001, 'swe': 0.015219121642554002, 'tre': 0.07434233422014301, 'pco': 0.008103290433786001, 'pma': 2.0291724520318648e-07, 'ior': 0.7374540418191851, 'fru': 32.93007372119006, 'mru': 8.131833072590774e-06, 'ldu': 246.00866203177057, 'wtu': 1.377615506256158, 'etf': 156.88006676942888, 'htc': 4.0048256242771976e-10, 'htn': 1.8816640135581023e-09}</t>
  </si>
  <si>
    <t>{'acd': 0.48738049108034304, 'ozd': 6.671338345845586e-07, 'cch': 32.50547506792045, 'ccb': 22.058647558276075, 'ccf': 9.962173534687006, 'ccl': 0.48465397495736606, 'fwe': 0.001657512812136, 'swe': 0.102423332253501, 'tre': 2.161893373818914, 'pco': 0.045252354351701, 'pma': 3.28615614129548e-06, 'ior': 0.998224388675739, 'fru': 64.16804640593287, 'mru': 1.230032038470752e-05, 'ldu': 2854.3686780437956, 'wtu': 1.345599291606399, 'etf': 250.73342772820854, 'htc': -2.455595687190936e-09, 'htn': -2.6483517622963602e-08}</t>
  </si>
  <si>
    <t>{'acd': 0.011343889266360001, 'ozd': 1.622347882492986e-07, 'cch': 1.88327202169032, 'ccb': 0.125706891597895, 'ccf': 0.8327892776387761, 'ccl': 0.924775852453648, 'fwe': 0.00030453652571, 'swe': 0.008077171805758001, 'tre': 0.043538499405446004, 'pco': 0.004092132960311, 'pma': 1.072885462714578e-07, 'ior': 0.718638626835549, 'fru': 22.88228009181231, 'mru': 2.798669901611289e-06, 'ldu': 64.48620579134145, 'wtu': 1.845579278136425, 'etf': 59.93225898088596, 'htc': 1.005877878495343e-09, 'htn': 2.714051033573244e-08}</t>
  </si>
  <si>
    <t>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</t>
  </si>
  <si>
    <t>{'acd': 0.008402096048786, 'ozd': 1.063234371884217e-07, 'cch': 0.8360052398176141, 'ccb': 0.0021960414962410003, 'ccf': 0.83355427248045, 'ccl': 0.00025492584092300005, 'fwe': 0.000156446180492, 'swe': 0.005513560001007001, 'tre': 0.033241568602022, 'pco': 0.0024809432766730003, 'pma': 6.656095746490807e-08, 'ior': 0.5440219319793791, 'fru': 20.13543609318662, 'mru': 1.228282611014037e-06, 'ldu': 59.96670292425216, 'wtu': 0.464847457269402, 'etf': 22.964437786677777, 'htc': 2.121190537046254e-10, 'htn': 9.516169295722968e-09}</t>
  </si>
  <si>
    <t>{'acd': 0.025510402873699004, 'ozd': 1.6344246906052339e-07, 'cch': 2.493728840902225, 'ccb': 0.8699332311416861, 'ccf': 1.428181771931577, 'ccl': 0.19561383782896202, 'fwe': 0.000404091269807, 'swe': 0.011409194175817, 'tre': 0.105730379123151, 'pco': 0.005573848152144001, 'pma': 1.9052675100232399e-07, 'ior': 0.613768519130639, 'fru': 25.556104812009753, 'mru': 3.25373050647298e-06, 'ldu': 140.8885396993142, 'wtu': 1.393698546798569, 'etf': 38.52047314816254, 'htc': 6.222235295365521e-10, 'htn': 3.344540527239067e-08}</t>
  </si>
  <si>
    <t>{'acd': 0.036979738932411, 'ozd': 2.727201113535149e-07, 'cch': 5.022018243529989, 'ccb': 0.9487239712075951, 'ccf': 1.90456994603566, 'ccl': 2.168724326286733, 'fwe': 0.000652741630737, 'swe': 0.017830470801684, 'tre': 0.150660322546378, 'pco': 0.009559870727249, 'pma': 2.762683289071106e-07, 'ior': 0.847955170545018, 'fru': 34.912341105825, 'mru': 5.234034404374596e-06, 'ldu': 211.59931171683567, 'wtu': 4.683644424350149, 'etf': 106.93200593448239, 'htc': 2.2315939593311314e-09, 'htn': 7.655412310634575e-08}</t>
  </si>
  <si>
    <t>{'acd': 0.004548139183852, 'ozd': 3.7709392647913696e-06, 'cch': 0.6271019486704851, 'ccb': 0.012327583755932, 'ccf': 0.613867001966364, 'ccl': 0.0009073629481880001, 'fwe': 0.00019138895239700001, 'swe': 0.0018260398934300001, 'tre': 0.015224327537474, 'pco': 0.0018603395277830002, 'pma': 1.71188454937713e-07, 'ior': 0.221226434501981, 'fru': 12.19221147570914, 'mru': 1.7999642409468562e-05, 'ldu': 18.974189840358306, 'wtu': 4.120633832681405, 'etf': 1153.3671241301754, 'htc': 3.5569528627835315e-09, 'htn': 1.320923879715127e-07}</t>
  </si>
  <si>
    <t>{'acd': 0.006422119282531001, 'ozd': 3.855109301246264e-06, 'cch': 1.096697961248941, 'ccb': 0.002986944830827, 'ccf': 1.092609589533562, 'ccl': 0.0011014268845510001, 'fwe': 0.000287995024936, 'swe': 0.002236951544312, 'tre': 0.019751601641425, 'pco': 0.0031911056089390004, 'pma': 1.887415224921818e-07, 'ior': 0.917536534989674, 'fru': 32.491069798297715, 'mru': 1.9100224492006815e-05, 'ldu': 20.638063527287986, 'wtu': 4.494420462289764, 'etf': 1157.3046554630198, 'htc': 3.7174222855499253e-09, 'htn': 1.354618021723547e-07}</t>
  </si>
  <si>
    <t>{'acd': 0.005558637314233001, 'ozd': 4.572819538252853e-06, 'cch': 0.844991244460585, 'ccb': 0.089172043492713, 'ccf': 0.754717972975803, 'ccl': 0.001101227992068, 'fwe': 0.000243826128411, 'swe': 0.002293162396647, 'tre': 0.018642078637187, 'pco': 0.002324717525675, 'pma': 2.0806346888280419e-07, 'ior': 0.268405285484974, 'fru': 14.827050605415197, 'mru': 2.183453337054263e-05, 'ldu': 23.044599653432858, 'wtu': 5.008498384518688, 'etf': 1401.0560112414066, 'htc': 4.3294401406061556e-09, 'htn': 1.609288215886494e-07}</t>
  </si>
  <si>
    <t>{'acd': 0.322003128995203, 'ozd': 5.113423597360188e-07, 'cch': 27.08205194600854, 'ccb': 19.87103959865471, 'ccf': 6.869201000794911, 'ccl': 0.34181134655892204, 'fwe': 0.0012057079169910001, 'swe': 0.068852899549877, 'tre': 1.425929694241725, 'pco': 0.034131471680482, 'pma': 2.160757284022249e-06, 'ior': 0.9041171514556701, 'fru': 50.21898800990839, 'mru': 1.0217456600430472e-05, 'ldu': 1548.6254723927434, 'wtu': 4.332390476193444, 'etf': 183.8962446570021, 'htc': -2.139833380444907e-10, 'htn': 5.8127525307754254e-08}</t>
  </si>
  <si>
    <t>{'acd': 0.033855351612543, 'ozd': 2.391784292341912e-07, 'cch': 1.976651060157924, 'ccb': 0.6677370763986621, 'ccf': 1.235325105119577, 'ccl': 0.07358887863968401, 'fwe': 0.00031093239378900004, 'swe': 0.0077418518783370005, 'tre': 0.143599087177103, 'pco': 0.0045208061762900004, 'pma': 2.464289727738648e-07, 'ior': 1.577216803161231, 'fru': 43.86766368700448, 'mru': 2.996049240317729e-06, 'ldu': 92.80119620402589, 'wtu': 0.704888054250816, 'etf': 40.14302303429743, 'htc': 4.88048909207037e-10, 'htn': 3.480826089132925e-08}</t>
  </si>
  <si>
    <t>{'acd': 0.007670863439580001, 'ozd': 2.0627664158821148e-07, 'cch': 1.377759838553299, 'ccb': 0.013353473411814, 'ccf': 1.363533361615255, 'ccl': 0.0008730035262280001, 'fwe': 0.00069596496836, 'swe': 0.00347209657176, 'tre': 0.023643665637703003, 'pco': 0.0037505234966470004, 'pma': 8.900083366968019e-08, 'ior': 0.434327287390503, 'fru': 29.85683083082936, 'mru': 2.7488944828215704e-05, 'ldu': 2.851277794150918, 'wtu': 0.42084077739813003, 'etf': 51.04452258217945, 'htc': 1.7944712245296542e-09, 'htn': 2.9434134800390083e-08}</t>
  </si>
  <si>
    <t>{'acd': 0.009542033174571, 'ozd': 2.9365477378775143e-07, 'cch': 1.8466802802189441, 'ccb': 0.004011911214975, 'ccf': 1.841601270618866, 'ccl': 0.0010670983851010002, 'fwe': 0.000792116936727, 'swe': 0.0038815268180940003, 'tre': 0.028163362575008004, 'pco': 0.0050795884655830004, 'pma': 1.066278677634608e-07, 'ior': 1.130445603125586, 'fru': 50.13979149460023, 'mru': 2.8580986806422313e-05, 'ldu': 4.529661646836618, 'wtu': 0.797957116325812, 'etf': 55.97411314223771, 'htc': 1.956526831022636e-09, 'htn': 3.2895938531452286e-08}</t>
  </si>
  <si>
    <t>{'acd': 0.46920458754007804, 'ozd': 7.037728819485863e-07, 'cch': 31.088045667741472, 'ccb': 20.998591902889586, 'ccf': 9.624625960136811, 'ccl': 0.464827804715075, 'fwe': 0.0016884395138720002, 'swe': 0.10073221425919701, 'tre': 2.080398485885548, 'pco': 0.04395799692421801, 'pma': 3.1630640275783692e-06, 'ior': 1.510635518524108, 'fru': 73.70589635179834, 'mru': 1.3076431886851712e-05, 'ldu': 2757.160928253431, 'wtu': 1.572533843818193, 'etf': 262.97896313434524, 'htc': -2.2344415519169113e-09, 'htn': -1.3939278042554731e-08}</t>
  </si>
  <si>
    <t>{'acd': 0.004572921916491, 'ozd': 9.64404681437422e-08, 'cch': 0.5551676176411531, 'ccb': 0.10060189349636901, 'ccf': 0.454379464112709, 'ccl': 0.00018626003207400003, 'fwe': 9.856703112879286e-05, 'swe': 0.003217317313009, 'tre': 0.017563377589801, 'pco': 0.001915906601845, 'pma': 3.867092609037247e-08, 'ior': 0.32812253948304904, 'fru': 11.184696013015799, 'mru': 2.080097463393444e-06, 'ldu': 35.456685907105104, 'wtu': 0.17965738510252402, 'etf': 48.108569849328504, 'htc': 6.888095509232998e-10, 'htn': 7.36159818864876e-08}</t>
  </si>
  <si>
    <t>{'acd': 0.046328751915913007, 'ozd': 3.5391953917682284e-07, 'cch': 2.5680062562232138, 'ccb': 0.706308613540058, 'ccf': 1.7812048349327951, 'ccl': 0.08049280775036001, 'fwe': 0.000646002203928, 'swe': 0.014750181458502001, 'tre': 0.19247872271264402, 'pco': 0.007391627895771, 'pma': 3.394350357270418e-07, 'ior': 2.065316135279431, 'fru': 58.740623640465245, 'mru': 6.168751623651526e-06, 'ldu': 176.29154203285282, 'wtu': 3.9971223504398212, 'etf': 80.68477100785239, 'htc': 1.153277360223056e-09, 'htn': 7.485718049730698e-08}</t>
  </si>
  <si>
    <t>{'acd': 0.069367357258637, 'ozd': 2.702069193246183e-07, 'cch': 4.511038781318652, 'ccb': 0.022352656586829, 'ccf': 2.587218843028634, 'ccl': 1.901467281703189, 'fwe': 0.0014886909260280001, 'swe': 0.040873337374613, 'tre': 0.291213046864274, 'pco': 0.012619110715689, 'pma': 4.912364389944508e-07, 'ior': 0.35297710703532, 'fru': 28.85592962052348, 'mru': 1.0606446610777142e-05, 'ldu': 539.1044815408709, 'wtu': 17.203315719607488, 'etf': 63.56172771241959, 'htc': 1.7001917084004453e-09, 'htn': 9.141908127775244e-08}</t>
  </si>
  <si>
    <t>{'acd': 0.070282665266272, 'ozd': 2.771874691283746e-07, 'cch': 4.785559953248024, 'ccb': 0.022876140934263003, 'ccf': 2.8611094316621, 'ccl': 1.90157438065166, 'fwe': 0.0015324131029640002, 'swe': 0.041037887196398004, 'tre': 0.29303761621572505, 'pco': 0.013319769888328002, 'pma': 5.000417664421339e-07, 'ior': 0.37508684182172103, 'fru': 33.87744542236303, 'mru': 1.073644613551307e-05, 'ldu': 540.228115111743, 'wtu': 17.394016504327002, 'etf': 64.43495275574818, 'htc': 1.74182103275226e-09, 'htn': 9.24601347884175e-08}</t>
  </si>
  <si>
    <t>{'acd': 0.160671298213579, 'ozd': 6.844257660587975e-07, 'cch': 8.445992418356791, 'ccb': 0.39524253009077404, 'ccf': 6.509004376549538, 'ccl': 1.5417455117164791, 'fwe': 0.0033348500882740004, 'swe': 0.092020080593518, 'tre': 0.653339678517163, 'pco': 0.034803577153374, 'pma': 1.1045162655208448e-06, 'ior': 0.795278282330211, 'fru': 75.57606296136566, 'mru': 2.4096026371057852e-05, 'ldu': 1178.6250912847981, 'wtu': 32.50252691278297, 'etf': 146.75177518522662, 'htc': 4.144480544764875e-09, 'htn': 2.255861394968912e-07}</t>
  </si>
  <si>
    <t>{'acd': 0.031196880362209002, 'ozd': 2.573583320365993e-07, 'cch': 2.940689393772974, 'ccb': 0.36694610962234103, 'ccf': 2.1716365224528102, 'ccl': 0.40210676169782206, 'fwe': 0.0007156259735680001, 'swe': 0.022750328513457003, 'tre': 0.11215499721802501, 'pco': 0.011939348206356, 'pma': 2.3816429389120086e-07, 'ior': 0.897780756784292, 'fru': 43.88955317364713, 'mru': 6.201423127003238e-06, 'ldu': 184.88947422811276, 'wtu': 12.348327352888072, 'etf': 163.97613111703475, 'htc': 7.914602253340833e-09, 'htn': 9.977048226913032e-08}</t>
  </si>
  <si>
    <t>{'acd': 0.027466700532298, 'ozd': 4.643503425810805e-07, 'cch': 3.047919972790406, 'ccb': 0.021710074061218002, 'ccf': 3.024936847958347, 'ccl': 0.00127305077084, 'fwe': 0.0008612117280160001, 'swe': 0.015183175129689001, 'tre': 0.106999767876992, 'pco': 0.015111462823769002, 'pma': 1.491780499945967e-07, 'ior': 0.6014161944681401, 'fru': 44.01896662565214, 'mru': 1.643931883077116e-05, 'ldu': 634.1633677866399, 'wtu': 0.9358624455780831, 'etf': 402.8690546815669, 'htc': 7.95795282434525e-10, 'htn': 5.471359842056127e-08}</t>
  </si>
  <si>
    <t>{'acd': 0.012327982371363, 'ozd': 2.122721040443198e-07, 'cch': 1.305400660919795, 'ccb': 0.005038004447694, 'ccf': 1.244652002806023, 'ccl': 0.055710653666078004, 'fwe': 0.00023779912307300002, 'swe': 0.005021916668866, 'tre': 0.027890675622468, 'pco': 0.006624933676344, 'pma': 1.0813580610974448e-07, 'ior': 0.40447319287634004, 'fru': 23.205986533635766, 'mru': 4.266524637927059e-06, 'ldu': 16.75385326695128, 'wtu': 1.5669653024126782, 'etf': 54.75022842729824, 'htc': 5.395199662633833e-10, 'htn': 2.438385949735201e-08}</t>
  </si>
  <si>
    <t>{'acd': 0.026839712061118, 'ozd': 3.918445126353887e-07, 'cch': 7.782331905817742, 'ccb': 0.022335228131867002, 'ccf': 2.261794166757492, 'ccl': 5.498202510928381, 'fwe': 0.001149235565334, 'swe': 0.029706884160936003, 'tre': 0.089571081166471, 'pco': 0.019183514029593, 'pma': 1.897324410149577e-07, 'ior': 0.40532636865939603, 'fru': 33.16552564003854, 'mru': 6.344656417171113e-06, 'ldu': 507.79164599501, 'wtu': 20.014669715943395, 'etf': 39.41594630497586, 'htc': 5.906598112072028e-09, 'htn': 6.469367346923537e-08}</t>
  </si>
  <si>
    <t>{'acd': 0.027664483422289003, 'ozd': 5.125898736878718e-07, 'cch': 3.787451327147079, 'ccb': 0.352259611656193, 'ccf': 3.433771764812137, 'ccl': 0.0014199506787480002, 'fwe': 0.000958408454285, 'swe': 0.015672250053518, 'tre': 0.10459584190083501, 'pco': 0.016152990154318002, 'pma': 1.611861851356578e-07, 'ior': 0.873388055228373, 'fru': 55.54450699458673, 'mru': 1.7082100032540682e-05, 'ldu': 636.2752794824639, 'wtu': 1.209776566350034, 'etf': 412.8386516463852, 'htc': 9.253371149179314e-10, 'htn': 5.905459042185399e-08}</t>
  </si>
  <si>
    <t>{'acd': 0.040320933897562, 'ozd': 2.660027911566905e-07, 'cch': 2.848314683441142, 'ccb': 0.053680969912850006, 'ccf': 3.200437433136495, 'ccl': -0.40580371960820305, 'fwe': 0.00109520533847, 'swe': 0.014139518300295001, 'tre': 0.151288119975054, 'pco': 0.013065628374213002, 'pma': 3.2774435595517027e-07, 'ior': 0.7470978243271471, 'fru': 46.739941066939195, 'mru': 1.9687388330379622e-05, 'ldu': 170.6809315243714, 'wtu': 77.46781978026344, 'etf': 131.84911871419848, 'htc': 2.306969593972713e-09, 'htn': 3.369548423359763e-07}</t>
  </si>
  <si>
    <t>{'acd': 0.408298747384767, 'ozd': 3.906249393752783e-06, 'cch': 16.04411336990944, 'ccb': 0.255399018153187, 'ccf': 14.210201248883703, 'ccl': 1.578513102872546, 'fwe': 0.0053177054796820005, 'swe': 0.13867095243694702, 'tre': 1.732405793448204, 'pco': 0.057180674600735004, 'pma': 2.8883155190064637e-06, 'ior': 33.478917733851816, 'fru': 788.6285601768598, 'mru': 3.154585255790744e-05, 'ldu': 1585.0942704624636, 'wtu': 12.619180216100553, 'etf': 725.5507726761718, 'htc': 7.730071647863241e-09, 'htn': 5.852869334054918e-07}</t>
  </si>
  <si>
    <t>{'acd': 0.023157178156508, 'ozd': 1.791365650824348e-07, 'cch': 1.176181298826611, 'ccb': 0.014422115825768002, 'ccf': 1.074508923250566, 'ccl': 0.087250259750276, 'fwe': 0.000293575139341, 'swe': 0.007801762047742001, 'tre': 0.097516724372968, 'pco': 0.00394857371172, 'pma': 1.686070922489458e-07, 'ior': 0.902372189349609, 'fru': 29.2833047826577, 'mru': 2.362519485177762e-06, 'ldu': 88.49979222036698, 'wtu': 0.504823933572224, 'etf': 38.282763445399105, 'htc': 4.4518945566199507e-10, 'htn': 3.389350383713787e-08}</t>
  </si>
  <si>
    <t>{'acd': 0.021066921324169003, 'ozd': 2.3850025437105156e-07, 'cch': 1.7010022362208321, 'ccb': 0.005582729797931001, 'ccf': 1.5865623386821301, 'ccl': 0.10885716774077, 'fwe': 0.000573531799349, 'swe': 0.010786360211034001, 'tre': 0.07754068775417, 'pco': 0.006340268109709, 'pma': 1.6688524113620068e-07, 'ior': 0.9449243416620541, 'fru': 37.32473882226789, 'mru': 6.747937034801832e-06, 'ldu': 112.35372861338163, 'wtu': 1.313408642241944, 'etf': 59.204555559924984, 'htc': 1.7821132074340692e-09, 'htn': 5.1783069704076365e-08}</t>
  </si>
  <si>
    <t>{'acd': 0.084416427790082, 'ozd': 2.3578782991375782e-07, 'cch': 2.403014167703271, 'ccb': 0.157680370303268, 'ccf': 1.7844752590596982, 'ccl': 0.46085853834030405, 'fwe': 0.0007340876261940001, 'swe': 0.016847355400163, 'tre': 0.36539257519843804, 'pco': 0.008641544852959001, 'pma': 5.988844325731544e-07, 'ior': 0.527733750642521, 'fru': 25.444435306943042, 'mru': 4.232802467201059e-06, 'ldu': 220.09830351398878, 'wtu': 0.6277922896639201, 'etf': 110.61993777946824, 'htc': 1.1846133090424e-09, 'htn': 1.296681086466358e-07}</t>
  </si>
  <si>
    <t>{'acd': 0.075013812202607, 'ozd': 2.0929877459144158e-07, 'cch': 2.091761662633629, 'ccb': 0.101349952921611, 'ccf': 1.580760205303676, 'ccl': 0.40965150440834003, 'fwe': 0.000646369679645, 'swe': 0.014934074057337002, 'tre': 0.32469794874642005, 'pco': 0.0076452659982430005, 'pma': 5.320816356800761e-07, 'ior': 0.46900873214937905, 'fru': 22.594273839556827, 'mru': 3.7572804237211256e-06, 'ldu': 195.62287091695802, 'wtu': 0.55164306398482, 'etf': 96.97025253609824, 'htc': 1.0442918521028659e-09, 'htn': 1.148596093824163e-07}</t>
  </si>
  <si>
    <t>{'acd': 0.08797966635311201, 'ozd': 3.6029176445616345e-07, 'cch': 2.957523674767986, 'ccb': 0.162264374389956, 'ccf': 2.322011517771041, 'ccl': 0.473247782606989, 'fwe': 0.0008212051690350001, 'swe': 0.01763988996357, 'tre': 0.37864905561362006, 'pco': 0.00984885458449, 'pma': 6.255221888941608e-07, 'ior': 1.245135662964106, 'fru': 45.97318106225421, 'mru': 5.556738477667847e-06, 'ldu': 226.6555142501607, 'wtu': 0.8293210763459171, 'etf': 119.68562769124526, 'htc': 1.4047386242288621e-09, 'htn': 1.366663744473086e-07}</t>
  </si>
  <si>
    <t>{'acd': 0.08767517401769001, 'ozd': 3.1187881955750286e-07, 'cch': 2.7245435895562933, 'ccb': 0.16208742756973202, 'ccf': 2.080508809860474, 'ccl': 0.481947352126086, 'fwe': 0.0007937804572720001, 'swe': 0.017775604522624, 'tre': 0.378434412598457, 'pco': 0.009606924084047001, 'pma': 6.229075738385522e-07, 'ior': 0.913742628920806, 'fru': 36.03280860707039, 'mru': 5.257976203645073e-06, 'ldu': 228.69256128299716, 'wtu': 0.7461275582115481, 'etf': 117.65465055363627, 'htc': 1.335541143140763e-09, 'htn': 1.359960558772317e-07}</t>
  </si>
  <si>
    <t>{'acd': 0.093860246740378, 'ozd': 2.559042170437077e-07, 'cch': 2.6368393862470283, 'ccb': 0.167774421588073, 'ccf': 1.957054337194187, 'ccl': 0.512010627464767, 'fwe': 0.0008088118985700001, 'swe': 0.018690136306818, 'tre': 0.40648240687629805, 'pco': 0.009543791645486, 'pma': 6.640682476940835e-07, 'ior': 0.5657469645855421, 'fru': 27.51647184167942, 'mru': 4.606910849745327e-06, 'ldu': 243.82993116327512, 'wtu': 0.691651091954769, 'etf': 121.27940100820621, 'htc': 1.3077120810427451e-09, 'htn': 1.438333939917005e-07}</t>
  </si>
  <si>
    <t>{'acd': 0.097370439727106, 'ozd': 3.325308163148354e-07, 'cch': 2.96459453031189, 'ccb': 0.172450238399306, 'ccf': 2.257682898775802, 'ccl': 0.5344613931367801, 'fwe': 0.0008704943035930001, 'swe': 0.019667450462099, 'tre': 0.42061828314582306, 'pco': 0.010533193682719, 'pma': 6.898269430976452e-07, 'ior': 0.9527679651313131, 'fru': 38.16001422903517, 'mru': 5.642045423097124e-06, 'ldu': 253.05605628303167, 'wtu': 0.8116866354612741, 'etf': 128.59792772426957, 'htc': 1.461917486157037e-09, 'htn': 1.505384995637235e-07}</t>
  </si>
  <si>
    <t>{'acd': 0.076789739549059, 'ozd': 3.328019013095353e-07, 'cch': 3.330902888773265, 'ccb': 0.065101286106391, 'ccf': 2.855997034374676, 'ccl': 0.409804568292197, 'fwe': 0.000736591948994, 'swe': 0.015380332733214002, 'tre': 0.32860697815807705, 'pco': 0.008885401363819, 'pma': 5.386631636367298e-07, 'ior': 0.492658316130377, 'fru': 40.64438281715085, 'mru': 4.178420821146096e-06, 'ldu': 195.84904828513868, 'wtu': 0.630433316803046, 'etf': 104.53238059300719, 'htc': 1.2290480091743201e-09, 'htn': 1.188427197159793e-07}</t>
  </si>
  <si>
    <t>{'acd': 0.10420236772589601, 'ozd': 3.744652999474378e-07, 'cch': 4.723386434284237, 'ccb': 1.19568428618103, 'ccf': 2.7847858090602333, 'ccl': 0.742916339042973, 'fwe': 0.0010552637767630001, 'swe': 0.023044676857769, 'tre': 0.447661161300264, 'pco': 0.012981832704164002, 'pma': 7.48518948436233e-07, 'ior': 0.9886847292383851, 'fru': 42.24027469039605, 'mru': 7.568859592551157e-06, 'ldu': 295.6066512692338, 'wtu': 2.114388461820151, 'etf': 133.1024544427682, 'htc': 1.7958294037707973e-09, 'htn': 1.551072655487258e-07}</t>
  </si>
  <si>
    <t>{'acd': 0.087253665287673, 'ozd': 3.3841654389036693e-07, 'cch': 2.808300411458703, 'ccb': 0.15863930458300302, 'ccf': 2.1771223229504892, 'ccl': 0.47253878392521104, 'fwe': 0.000758712439053, 'swe': 0.017356756716032002, 'tre': 0.37636020028704403, 'pco': 0.009320823868071001, 'pma': 6.128560622737402e-07, 'ior': 1.228568815427749, 'fru': 43.882624469778335, 'mru': 5.09588815599351e-06, 'ldu': 220.84102908840853, 'wtu': 0.785418488235419, 'etf': 102.84464382368472, 'htc': 1.3327818030702121e-09, 'htn': 1.3439140017305958e-07}</t>
  </si>
  <si>
    <t>{'acd': 0.09603432652740701, 'ozd': 4.166461567407232e-07, 'cch': 4.263080795237868, 'ccb': 0.168696121272352, 'ccf': 3.582153299001015, 'ccl': 0.5122313749645, 'fwe': 0.0009345478086840001, 'swe': 0.019317549470364, 'tre': 0.41095335845263703, 'pco': 0.011187561373523001, 'pma': 6.738821840873608e-07, 'ior': 0.6160019666817731, 'fru': 50.856230776620556, 'mru': 5.2345672807472784e-06, 'ldu': 244.84463703343954, 'wtu': 0.802400071113169, 'etf': 133.71731251359057, 'htc': 1.5558222004558663e-09, 'htn': 1.494485666281192e-07}</t>
  </si>
  <si>
    <t>{'acd': 0.09384634589123901, 'ozd': 2.5587524194412027e-07, 'cch': 2.636501535544918, 'ccb': 0.16776290947285402, 'ccf': 1.956804704274656, 'ccl': 0.511933921797407, 'fwe': 0.0008087049002160001, 'swe': 0.018687399937089, 'tre': 0.40642191854839904, 'pco': 0.009542494701127, 'pma': 6.639722201125845e-07, 'ior': 0.5656904720037751, 'fru': 27.51345821493151, 'mru': 4.606361515785725e-06, 'ldu': 243.79440939450404, 'wtu': 0.691563143369406, 'etf': 121.2644601430911, 'htc': 1.3075384781096512e-09, 'htn': 1.438125715782746e-07}</t>
  </si>
  <si>
    <t>{'acd': 0.09735616876038201, 'ozd': 3.325010697376367e-07, 'cch': 2.9642476841531162, 'ccb': 0.172438419767827, 'ccf': 2.257426619245518, 'ccl': 0.5343826451397691, 'fwe': 0.0008703844563500001, 'swe': 0.019664641235054, 'tre': 0.42055618428365804, 'pco': 0.010531862206519001, 'pma': 6.897283587301375e-07, 'ior': 0.9527099684041721, 'fru': 38.156920362854166, 'mru': 5.641481462825378e-06, 'ldu': 253.01958872806054, 'wtu': 0.8115963451975191, 'etf': 128.58258905058443, 'htc': 1.4617392609524732e-09, 'htn': 1.505171227423403e-07}</t>
  </si>
  <si>
    <t>{'acd': 0.076778618869748, 'ozd': 3.327787212298654e-07, 'cch': 3.330632608211577, 'ccb': 0.06509207641421501, 'ccf': 2.855797328039052, 'ccl': 0.409743203758309, 'fwe': 0.0007365063503110001, 'swe': 0.015378143637431, 'tre': 0.328558587495757, 'pco': 0.008884363808331, 'pma': 5.385863415715301e-07, 'ior': 0.49261312206496405, 'fru': 40.641971915752535, 'mru': 4.177981353978413e-06, 'ldu': 195.82063087012176, 'wtu': 0.630362957934755, 'etf': 104.52042790091505, 'htc': 1.2289091268278441e-09, 'htn': 1.188260617852386e-07}</t>
  </si>
  <si>
    <t>{'acd': 0.002180298382111, 'ozd': 7.46215922880163e-08, 'cch': 0.41545653219489304, 'ccb': 0.08853820821984101, 'ccf': 0.32247361184578804, 'ccl': 0.0044447121292630004, 'fwe': 9.788352564334386e-05, 'swe': 0.002509708015667, 'tre': 0.006995567147354001, 'pco': 0.001266875823881, 'pma': 2.562688516596957e-08, 'ior': 0.219193563836404, 'fru': 8.166296861807153, 'mru': 1.6321691468589572e-06, 'ldu': 20.021856978944047, 'wtu': 0.36768874140184304, 'etf': 18.609090820681438, 'htc': 1.642413824003704e-10, 'htn': 8.728566063749376e-09}</t>
  </si>
  <si>
    <t>{'acd': 0.0043869096954680005, 'ozd': 1.758033565654139e-07, 'cch': 1.08427140040346, 'ccb': 0.104077281383884, 'ccf': 0.9748557890619151, 'ccl': 0.00533832995766, 'fwe': 0.00018951256300000002, 'swe': 0.00339467233723, 'tre': 0.012993651462130001, 'pco': 0.00302274453148, 'pma': 4.714180693735061e-08, 'ior': 0.7525375657583371, 'fru': 28.238456006673914, 'mru': 3.002181327734889e-06, 'ldu': 24.171396149835843, 'wtu': 0.6260305338920501, 'etf': 26.329201829237675, 'htc': 3.4478360957105963e-10, 'htn': 1.389761325355992e-08}</t>
  </si>
  <si>
    <t>{'acd': 0.021601657892851, 'ozd': 1.51799330665254e-06, 'cch': 2.8644857775243198, 'ccb': 0.09510154497593401, 'ccf': 2.767118285163794, 'ccl': 0.002265947384591, 'fwe': 0.0012003718450070001, 'swe': 0.022927308234645002, 'tre': 0.05780842026775201, 'pco': 0.010915105057940001, 'pma': 1.824242895341062e-07, 'ior': 15.728485426506033, 'fru': 346.5384293243927, 'mru': 1.2650646996949102e-05, 'ldu': 180.00184825625163, 'wtu': 4.476255221721972, 'etf': 198.26431160821755, 'htc': 1.5341680023168101e-09, 'htn': 6.92248330878389e-08}</t>
  </si>
  <si>
    <t>{'acd': 0.004159313068985, 'ozd': 1.435701167977156e-07, 'cch': 0.7609484900005361, 'ccb': 0.00712170122079, 'ccf': 0.7492048771883181, 'ccl': 0.0046219115914270005, 'fwe': 0.000175994771361, 'swe': 0.0028349041281510003, 'tre': 0.012413147385065002, 'pco': 0.0024948519534920004, 'pma': 4.178433909698824e-08, 'ior': 0.7505382762675531, 'fru': 24.740278260382617, 'mru': 2.534472955621167e-06, 'ldu': 21.422589946142338, 'wtu': 0.6997757117084851, 'etf': 21.091860323142637, 'htc': 2.9431670310458023e-10, 'htn': 1.120962983476771e-08}</t>
  </si>
  <si>
    <t>{'acd': 0.009742699322659, 'ozd': 1.8722777532359779e-07, 'cch': 0.9277489586262201, 'ccb': 0.014956455021704002, 'ccf': 1.02124550258499, 'ccl': -0.108452998980474, 'fwe': 0.00018925181390700002, 'swe': 0.002584594672584, 'tre': 0.024963470698303, 'pco': 0.004652781403948, 'pma': 1.1277052014350439e-07, 'ior': 0.29812987056649204, 'fru': 17.675351654155598, 'mru': 4.8481579102355484e-06, 'ldu': 51.26050784210893, 'wtu': 1.235272355872606, 'etf': 23.36421623960561, 'htc': 5.710990037725092e-10, 'htn': 2.6407758023096004e-08}</t>
  </si>
  <si>
    <t>{'acd': 0.033748710456403, 'ozd': 8.201283033821317e-07, 'cch': 4.844014946041986, 'ccb': 0.034197302024754, 'ccf': 4.703672303034905, 'ccl': 0.106145340982324, 'fwe': 0.0010195292697200002, 'swe': 0.014890235804332002, 'tre': 0.11902270245936601, 'pco': 0.023101165907754, 'pma': 3.1580244119636497e-07, 'ior': 2.037164865265736, 'fru': 93.87700872370348, 'mru': 8.554615716425509e-06, 'ldu': 112.3104383939427, 'wtu': 1.5818249685378891, 'etf': 107.35207323914794, 'htc': 1.4844816656276761e-09, 'htn': 8.549478400728853e-08}</t>
  </si>
  <si>
    <t>{'acd': 0.07935113006559501, 'ozd': 3.058909035045196e-07, 'cch': 3.396184958680319, 'ccb': 0.841097737153587, 'ccf': 2.147696332794407, 'ccl': 0.40739088873232504, 'fwe': 0.0007177703867620001, 'swe': 0.017635680267252003, 'tre': 0.34035695358593304, 'pco': 0.009607854380544002, 'pma': 5.631448788628803e-07, 'ior': 1.135433633771845, 'fru': 42.6602160846078, 'mru': 4.721375666053204e-06, 'ldu': 231.64697978067846, 'wtu': 1.061693494557339, 'etf': 95.30049712568484, 'htc': 1.1906548267340651e-09, 'htn': 1.212442038526341e-07}</t>
  </si>
  <si>
    <t>{'acd': 0.061988136090004003, 'ozd': 2.7408424862612854e-07, 'cch': 3.042604108003472, 'ccb': 0.643462404451215, 'ccf': 1.9762336197453272, 'ccl': 0.422908083806928, 'fwe': 0.000667120330064, 'swe': 0.014838129071905001, 'tre': 0.263402088037949, 'pco': 0.008532368190725, 'pma': 4.4672418019056064e-07, 'ior': 1.031287840563468, 'fru': 39.21317725068196, 'mru': 4.972120424563343e-06, 'ldu': 175.26067397928227, 'wtu': 1.6621518831986601, 'etf': 75.81002050794874, 'htc': 1.153965856606595e-09, 'htn': 9.520136223393219e-08}</t>
  </si>
  <si>
    <t>{'acd': 0.08254148948876501, 'ozd': 2.925290748814166e-07, 'cch': 2.57773396144953, 'ccb': 0.067296606589014, 'ccf': 2.071192456232562, 'ccl': 0.439244898627953, 'fwe': 0.000731727759657, 'swe': 0.017066412441742, 'tre': 0.35481642355069304, 'pco': 0.009185110288478, 'pma': 5.81592423331408e-07, 'ior': 1.09550867462308, 'fru': 41.41558093020576, 'mru': 4.503411012246009e-06, 'ldu': 208.61194561688973, 'wtu': 0.9836683285488371, 'etf': 95.37317183717487, 'htc': 1.2483027614707522e-09, 'htn': 1.282341671612208e-07}</t>
  </si>
  <si>
    <t>{'acd': 0.101688856377142, 'ozd': 3.780522543111016e-07, 'cch': 3.823447144102556, 'ccb': 0.906631498177573, 'ccf': 2.502842420184992, 'ccl': 0.41397322573999, 'fwe': 0.0008554353753450001, 'swe': 0.02213067267708, 'tre': 0.438972593260311, 'pco': 0.010977628194659, 'pma': 7.138656135815737e-07, 'ior': 1.735136028626283, 'fru': 57.11988492162931, 'mru': 5.52373626557938e-06, 'ldu': 270.2202763744698, 'wtu': 1.228217928140519, 'etf': 113.45233476101077, 'htc': 1.3049279382875141e-09, 'htn': 1.338024859712999e-07}</t>
  </si>
  <si>
    <t>{'acd': 0.008187617971761001, 'ozd': 1.253531441058317e-07, 'cch': 0.9701986828845081, 'ccb': 0.24241605142097603, 'ccf': 0.799976139958365, 'ccl': -0.07219350849483201, 'fwe': 0.000195242095951, 'swe': 0.002217572156485, 'tre': 0.028953507906319002, 'pco': 0.003491190258871, 'pma': 7.085316690929948e-08, 'ior': 0.28126358782863603, 'fru': 13.604188486158058, 'mru': 2.6182953349399357e-06, 'ldu': 36.15299295843901, 'wtu': 7.725571246717045, 'etf': 29.303898866070462, 'htc': 5.925683180815667e-10, 'htn': 3.486065537661579e-08}</t>
  </si>
  <si>
    <t>{'acd': 0.041998076820772, 'ozd': 2.923636806963167e-07, 'cch': 2.3295105832629, 'ccb': 0.8342212606497931, 'ccf': 1.403253228711272, 'ccl': 0.09203609390183401, 'fwe': 0.00039971858473600004, 'swe': 0.009657997310181, 'tre': 0.179464340124237, 'pco': 0.005570002924641, 'pma': 3.035351437239724e-07, 'ior': 1.887441923757479, 'fru': 51.521537203662916, 'mru': 4.3692142646542115e-06, 'ldu': 116.10807201081995, 'wtu': 1.274731862446977, 'etf': 54.931049090544185, 'htc': 6.343009536762928e-10, 'htn': 4.609741692252731e-08}</t>
  </si>
  <si>
    <t>{'acd': 0.010890293841251002, 'ozd': 9.365722896090326e-08, 'cch': 0.8873332508950771, 'ccb': 0.0011633205842150002, 'ccf': 0.8857860321806311, 'ccl': 0.00038389813023000005, 'fwe': 0.00020632442437800002, 'swe': 0.010843032583917, 'tre': 0.042508165122350006, 'pco': 0.002603302097606, 'pma': 9.01474422735548e-08, 'ior': 0.265645820892765, 'fru': 14.681866393179927, 'mru': 2.711361077351877e-06, 'ldu': 82.89276329861994, 'wtu': 5.074820308298098, 'etf': 25.801663583531262, 'htc': 6.039332829492884e-10, 'htn': 3.868877938210377e-08}</t>
  </si>
  <si>
    <t>{'acd': 0.010473343696696, 'ozd': 8.553318970514172e-08, 'cch': 0.8132739635117031, 'ccb': 0.0008751981246030001, 'ccf': 0.8120866042686291, 'ccl': 0.00031216111847, 'fwe': 0.000178257541721, 'swe': 0.010778083124454, 'tre': 0.041746092260285, 'pco': 0.002362759179194, 'pma': 8.65034482264187e-08, 'ior': 0.202220912667638, 'fru': 12.513564414159186, 'mru': 2.583895219344292e-06, 'ldu': 81.91658163078391, 'wtu': 4.915958228699887, 'etf': 25.0083679602067, 'htc': 5.731444664092704e-10, 'htn': 3.8262356032907485e-08}</t>
  </si>
  <si>
    <t>{'acd': 0.002607002188161, 'ozd': 9.039022250316714e-08, 'cch': 0.5426680112934601, 'ccb': 0.09800246431960301, 'ccf': 0.44444047198066305, 'ccl': 0.000225074993193, 'fwe': 9.596360120152799e-05, 'swe': 0.0011253470365890001, 'tre': 0.00885346920861, 'pco': 0.0016243328900090001, 'pma': 3.024590160221096e-08, 'ior': 0.39215959560427704, 'fru': 13.4584933943305, 'mru': 4.660299832105317e-06, 'ldu': 3.355956325255832, 'wtu': 0.189777831571165, 'etf': 15.957672369625143, 'htc': 1.001903946556449e-09, 'htn': 9.082197278451941e-08}</t>
  </si>
  <si>
    <t>{'acd': 0.146039934871619, 'ozd': 5.944039795825175e-07, 'cch': 14.538816389864035, 'ccb': 8.085146204773892, 'ccf': 6.010254538399989, 'ccl': 0.44341564669015404, 'fwe': 0.0014628258987290001, 'swe': 0.096924679295699, 'tre': 0.6228689663840391, 'pco': 0.026606870683362004, 'pma': 9.941111282322408e-07, 'ior': 1.576542563643515, 'fru': 80.84317493354105, 'mru': 9.977983477849765e-06, 'ldu': 950.5721735177104, 'wtu': 4.817764230938604, 'etf': 219.55352175041048, 'htc': 3.415438289208678e-09, 'htn': 2.663686136915324e-07}</t>
  </si>
  <si>
    <t>{'acd': 0.05269259089151301, 'ozd': 4.3991884321084595e-07, 'cch': 2.720094968276154, 'ccb': 0.27625148489990703, 'ccf': 2.328081637405704, 'ccl': 0.11576184597054301, 'fwe': 0.00041792773104100005, 'swe': 0.014889665295314, 'tre': 0.169714412324093, 'pco': 0.025682750713364, 'pma': 3.919362832845049e-07, 'ior': 1.038753305687361, 'fru': 48.81877120662335, 'mru': 5.3137674843956136e-06, 'ldu': 79.5308023044129, 'wtu': 4.543919336388521, 'etf': 54.123139164054294, 'htc': 1.357019768347906e-09, 'htn': 5.804259818144172e-08}</t>
  </si>
  <si>
    <t>{'acd': 0.040622475995798005, 'ozd': 3.105386310687714e-07, 'cch': 6.957017590003401, 'ccb': 1.7723739295402, 'ccf': 2.368727472026339, 'ccl': 2.815916188436862, 'fwe': 0.000839118193298, 'swe': 0.021707236117348, 'tre': 0.16338849685076, 'pco': 0.012207729189215002, 'pma': 3.12577396089749e-07, 'ior': 0.7324073028986241, 'fru': 35.58499429234825, 'mru': 7.1027727998416595e-06, 'ldu': 260.5568182627933, 'wtu': 6.294211805351251, 'etf': 120.58358739513366, 'htc': 2.8575296090922283e-09, 'htn': 8.777322716073974e-08}</t>
  </si>
  <si>
    <t>{'acd': 0.02780460493678, 'ozd': 2.2196332748916752e-07, 'cch': 4.262918045775997, 'ccb': 0.9845243880339841, 'ccf': 1.672197444666474, 'ccl': 1.6061962130755392, 'fwe': 0.000532237655267, 'swe': 0.015084829857995, 'tre': 0.112413710127475, 'pco': 0.007962446177971, 'pma': 2.107559043104596e-07, 'ior': 0.65628536804823, 'fru': 28.800649112282727, 'mru': 4.349966236864345e-06, 'ldu': 181.6515202293337, 'wtu': 3.673895654387451, 'etf': 82.70103209445006, 'htc': 1.691177294221554e-09, 'htn': 5.538535552717092e-08}</t>
  </si>
  <si>
    <t>{'acd': 0.03615068027471, 'ozd': 1.9456012070138002e-07, 'cch': 3.549758965546624, 'ccb': 1.41120813619447, 'ccf': 1.787343392279098, 'ccl': 0.351207437073055, 'fwe': 0.000513489521985, 'swe': 0.012977233407282001, 'tre': 0.150769303837986, 'pco': 0.00717944014607, 'pma': 2.715745670303603e-07, 'ior': 0.66180704427308, 'fru': 29.021567382425104, 'mru': 4.23135892879251e-06, 'ldu': 157.69033631364124, 'wtu': 2.212710892631525, 'etf': 48.46410650041916, 'htc': 8.42532756796404e-10, 'htn': 4.376130729349808e-08}</t>
  </si>
  <si>
    <t>{'acd': 0.007635086822909001, 'ozd': 1.147786355355301e-07, 'cch': 0.604641202345323, 'ccb': 0.001943434678373, 'ccf': 0.6013799432254511, 'ccl': 0.001317824441498, 'fwe': 0.000207234515767, 'swe': 0.004973665184643, 'tre': 0.030361048689585002, 'pco': 0.002158231575836, 'pma': 6.919691264017096e-08, 'ior': 0.5710678745303861, 'fru': 17.06567856226036, 'mru': 1.3358080618104982e-06, 'ldu': 77.99476976774523, 'wtu': 0.539351627100303, 'etf': 31.875783400638788, 'htc': 2.614259680998899e-10, 'htn': 1.177336109807712e-08}</t>
  </si>
  <si>
    <t>{'acd': 0.033488393249164, 'ozd': 2.442428764431051e-07, 'cch': 4.263932266415024, 'ccb': 1.88678159779192, 'ccf': 1.969315779986359, 'ccl': 0.40783488863674305, 'fwe': 0.0005779543755660001, 'swe': 0.012822196404841, 'tre': 0.13665078852888402, 'pco': 0.007865251926034001, 'pma': 2.601484069714794e-07, 'ior': 1.136746249552957, 'fru': 40.108249754617205, 'mru': 5.092977094698438e-06, 'ldu': 156.686704654905, 'wtu': 4.22491635863966, 'etf': 47.64704547268, 'htc': 9.880295945672693e-10, 'htn': 4.034913306758874e-08}</t>
  </si>
  <si>
    <t>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</t>
  </si>
  <si>
    <t>{'acd': 0.023920851934843, 'ozd': 1.62257967888931e-07, 'cch': 2.6931948490427002, 'ccb': 1.073995147034504, 'ccf': 1.409683294973747, 'ccl': 0.20951640703444702, 'fwe': 0.000410304883736, 'swe': 0.010164953417297002, 'tre': 0.09827557500638401, 'pco': 0.0054997746168110005, 'pma': 1.814852538780396e-07, 'ior': 0.633363121057115, 'fru': 26.18528920083976, 'mru': 3.2177984332294338e-06, 'ldu': 123.54439036644163, 'wtu': 1.718988789560124, 'etf': 37.468263948960384, 'htc': 5.786080373009535e-10, 'htn': 2.6437451414515083e-08}</t>
  </si>
  <si>
    <t>{'acd': 0.008485635188460001, 'ozd': 1.1730506509460298e-07, 'cch': 0.6359178944279581, 'ccb': 0.00194189905746, 'ccf': 0.6326367837822661, 'ccl': 0.001339211588231, 'fwe': 0.00021872237572300002, 'swe': 0.005560201816110001, 'tre': 0.034121587316256, 'pco': 0.002317243707043, 'pma': 7.467223890408211e-08, 'ior': 0.573544749205617, 'fru': 17.22858429173078, 'mru': 1.40917024068823e-06, 'ldu': 85.92990445288504, 'wtu': 0.54985437003378, 'etf': 33.83303880618473, 'htc': 2.616615540619702e-10, 'htn': 1.199340628222803e-08}</t>
  </si>
  <si>
    <t>{'acd': 0.023735976043891, 'ozd': 1.5640119811032962e-07, 'cch': 2.31639682596281, 'ccb': 0.8215274144939161, 'ccf': 1.322739361697135, 'ccl': 0.17213004977175703, 'fwe': 0.00038285970294900005, 'swe': 0.009802175041309001, 'tre': 0.09809094475634701, 'pco': 0.005100770434634001, 'pma': 1.7765634562373467e-07, 'ior': 0.632438561388446, 'fru': 25.61361215913046, 'mru': 2.856726398348486e-06, 'ldu': 119.15322748637719, 'wtu': 1.405492995183848, 'etf': 38.17266733365209, 'htc': 5.233276475118354e-10, 'htn': 2.776689098196758e-08}</t>
  </si>
  <si>
    <t>{'acd': 0.018471084052568, 'ozd': 1.5890385396528349e-07, 'cch': 2.177509832738287, 'ccb': 0.7174451639710671, 'ccf': 1.311018550848388, 'ccl': 0.14904611791883102, 'fwe': 0.000348930343994, 'swe': 0.008818726303387, 'tre': 0.075182668584407, 'pco': 0.004640945623942, 'pma': 1.40572991303188e-07, 'ior': 0.611952020050448, 'fru': 25.980526787988005, 'mru': 2.571650498864274e-06, 'ldu': 107.66654038544696, 'wtu': 1.225029570410455, 'etf': 33.568555088896886, 'htc': 4.710704547296894e-10, 'htn': 2.273979564024764e-08}</t>
  </si>
  <si>
    <t>{'acd': 0.016197929588275, 'ozd': 1.335367177752941e-07, 'cch': 1.3007369986120652, 'ccb': 0.23769201090004802, 'ccf': 1.043694460189351, 'ccl': 0.019350527522666, 'fwe': 0.000347304040259, 'swe': 0.011014422876740001, 'tre': 0.06609107734410401, 'pco': 0.003979625846557, 'pma': 1.188274259798292e-07, 'ior': 0.591363912909166, 'fru': 23.012570671025543, 'mru': 2.899538779751996e-06, 'ldu': 133.17233014573168, 'wtu': 0.7970413693268951, 'etf': 38.29450121147869, 'htc': 4.0773525386462615e-10, 'htn': 2.568117361928497e-08}</t>
  </si>
  <si>
    <t>{'acd': 0.012981287146824, 'ozd': 1.271806519502499e-07, 'cch': 1.376358806450365, 'ccb': 0.286916638032846, 'ccf': 1.020456021995873, 'ccl': 0.06898614642164501, 'fwe': 0.000270516112966, 'swe': 0.007214480603910001, 'tre': 0.052084807174548005, 'pco': 0.0035258924343240005, 'pma': 1.006289395871562e-07, 'ior': 0.5887186631031961, 'fru': 22.6525592042668, 'mru': 1.973779641602074e-06, 'ldu': 82.3413586843021, 'wtu': 0.8933654660270961, 'etf': 27.704514043604366, 'htc': 3.3233450202971285e-10, 'htn': 1.4290796301156221e-08}</t>
  </si>
  <si>
    <t>{'acd': 0.010702297412936001, 'ozd': 1.4686509174474008e-07, 'cch': 0.8534946092897321, 'ccb': 0.002148281430675, 'ccf': 0.8499179210370761, 'ccl': 0.00142840682198, 'fwe': 0.000281509537097, 'swe': 0.010443001979554, 'tre': 0.04273141858899, 'pco': 0.003227535896994, 'pma': 9.463810098038678e-08, 'ior': 0.61619638948541, 'fru': 19.960475022517628, 'mru': 2.511642226736371e-06, 'ldu': 88.07611459953111, 'wtu': 0.6934749668784921, 'etf': 40.84629770125767, 'htc': 6.582044625536007e-10, 'htn': 2.8483671882049987e-08}</t>
  </si>
  <si>
    <t>{'acd': 0.020747193851484002, 'ozd': 1.421130335737382e-07, 'cch': 1.327849889654974, 'ccb': 0.209669095241129, 'ccf': 1.050742400263634, 'ccl': 0.06743839415021001, 'fwe': 0.000244375095672, 'swe': 0.007077467545269001, 'tre': 0.086334797702987, 'pco': 0.0035960402099850003, 'pma': 1.5316558901594968e-07, 'ior': 0.7334427830518341, 'fru': 25.901914272713313, 'mru': 1.839135312351749e-06, 'ldu': 78.56563639131878, 'wtu': 0.8944647321166431, 'etf': 34.612865412046965, 'htc': 3.895315128029032e-10, 'htn': 2.5546139523776985e-08}</t>
  </si>
  <si>
    <t>{'acd': 0.023325090839553003, 'ozd': 1.652441310202461e-07, 'cch': 2.14462359212238, 'ccb': 0.824061477506223, 'ccf': 1.1479433412839821, 'ccl': 0.172618773332175, 'fwe': 0.00038813363981800005, 'swe': 0.009853405288811, 'tre': 0.097924537885977, 'pco': 0.004752971767064001, 'pma': 1.7864231566504919e-07, 'ior': 0.6221804187370661, 'fru': 21.851854902749032, 'mru': 3.072250629118736e-06, 'ldu': 122.89674203975552, 'wtu': 1.235110582953292, 'etf': 51.58120889403749, 'htc': 5.367433508210312e-10, 'htn': 2.851316251650819e-08}</t>
  </si>
  <si>
    <t>{'acd': 0.015787044383938, 'ozd': 1.423796506852107e-07, 'cch': 1.128963764771637, 'ccb': 0.240226073912355, 'ccf': 0.8688984397761981, 'ccl': 0.019839251083083, 'fwe': 0.000352577977128, 'swe': 0.011065653124243001, 'tre': 0.065924670473734, 'pco': 0.0036318271789870004, 'pma': 1.198133960211438e-07, 'ior': 0.5811057702577861, 'fru': 19.250813414644096, 'mru': 3.1150630105222457e-06, 'ldu': 136.91584469910984, 'wtu': 0.626658957096339, 'etf': 51.70304277186409, 'htc': 4.21150957173822e-10, 'htn': 2.6427445153825592e-08}</t>
  </si>
  <si>
    <t>{'acd': 0.009659580337838002, 'ozd': 1.131366298822686e-07, 'cch': 0.857046412981677, 'ccb': 0.0020380695065640004, 'ccf': 0.8489823974446471, 'ccl': 0.006025946030465, 'fwe': 0.00021179382393400002, 'swe': 0.006026628778948001, 'tre': 0.038241821076169004, 'pco': 0.002844191835443, 'pma': 7.472575181141904e-08, 'ior': 0.568434579690103, 'fru': 21.221365288680204, 'mru': 1.455710940866232e-06, 'ldu': 69.40758769774408, 'wtu': 0.6486087105419901, 'etf': 30.54749399828113, 'htc': 2.624343018029024e-10, 'htn': 1.3883743793901252e-08}</t>
  </si>
  <si>
    <t>{'acd': 0.009248695133501001, 'ozd': 1.2197956279218509e-07, 'cch': 0.6852731791412491, 'ccb': 0.0045721325188710004, 'ccf': 0.6741863770314941, 'ccl': 0.006514669590883, 'fwe': 0.00021706776080400003, 'swe': 0.006077859026450001, 'tre': 0.038075414205799005, 'pco': 0.002496393167873, 'pma': 7.571172185273359e-08, 'ior': 0.558176437038723, 'fru': 17.459608032298753, 'mru': 1.6712351716364821e-06, 'ldu': 73.1511022511223, 'wtu': 0.47822629831143404, 'etf': 43.95603555866653, 'htc': 2.758500051120982e-10, 'htn': 1.4630015328441862e-08}</t>
  </si>
  <si>
    <t>{'acd': 0.007371067013333001, 'ozd': 1.1582153330504239e-07, 'cch': 0.617044451004498, 'ccb': 0.004547282502234001, 'ccf': 0.611663547804295, 'ccl': 0.0008336206979680001, 'fwe': 0.000190376852692, 'swe': 0.0050175540567, 'tre': 0.029957192134546003, 'pco': 0.002062922900844, 'pma': 6.314424647077474e-08, 'ior': 0.554462631425058, 'fru': 16.982844442203245, 'mru': 1.4619522731142539e-06, 'ldu': 56.89010228187454, 'wtu': 0.333169171388769, 'etf': 34.596941838891986, 'htc': 2.274051227416423e-10, 'htn': 1.0454488899528872e-08}</t>
  </si>
  <si>
    <t>{'acd': 0.011794283028388001, 'ozd': 1.213984816261937e-07, 'cch': 1.088555770709283, 'ccb': 0.159996875431828, 'ccf': 0.9119226480780761, 'ccl': 0.016636247199379003, 'fwe': 0.00024143287088900002, 'swe': 0.006334571266690001, 'tre': 0.047279498743809004, 'pco': 0.0034587029400530004, 'pma': 8.89831799125134e-08, 'ior': 0.5785376362593, 'fru': 21.973758498403562, 'mru': 1.681133680341318e-06, 'ldu': 85.13451951829246, 'wtu': 0.9532366002083301, 'etf': 56.025988588667346, 'htc': 3.3731067728751717e-10, 'htn': 2.267940501706466e-08}</t>
  </si>
  <si>
    <t>{'acd': 0.028180176018463003, 'ozd': 1.8921334004930198e-07, 'cch': 2.305231219057416, 'ccb': 0.8471118053830561, 'ccf': 1.274910973363425, 'ccl': 0.183208440310934, 'fwe': 0.000354813889386, 'swe': 0.008629558671486001, 'tre': 0.118244126139024, 'pco': 0.0050788654987360005, 'pma': 2.0765642838520558e-07, 'ior': 0.8367703700390231, 'fru': 29.350293522798772, 'mru': 3.0804972486794836e-06, 'ldu': 103.91823056244186, 'wtu': 1.230222721535524, 'etf': 39.50795482617718, 'htc': 5.892435287821941e-10, 'htn': 3.814057089853705e-08}</t>
  </si>
  <si>
    <t>{'acd': 0.009484843849548001, 'ozd': 1.1531860060410218e-07, 'cch': 0.867798705826136, 'ccb': 0.002060733416984, 'ccf': 0.8620162487292161, 'ccl': 0.0037217236799350004, 'fwe': 0.00022032431509300002, 'swe': 0.005872030763043001, 'tre': 0.037336315649904, 'pco': 0.0030339092526880003, 'pma': 7.337461022068941e-08, 'ior': 0.56977959647677, 'fru': 21.414037336424407, 'mru': 1.5227625634068698e-06, 'ldu': 72.81724086624534, 'wtu': 0.8061160135429111, 'etf': 44.997788805623756, 'htc': 2.8658686691497025e-10, 'htn': 1.6700399014153952e-08}</t>
  </si>
  <si>
    <t>{'acd': 0.025593942013373002, 'ozd': 1.744240969667047e-07, 'cch': 2.293641495512569, 'ccb': 0.8696790887029051, 'ccf': 1.227264283233393, 'ccl': 0.19669812357627, 'fwe': 0.00046636746503800005, 'swe': 0.011455835990920002, 'tre': 0.106610397837385, 'pco': 0.005410148582514001, 'pma': 1.98638032441498e-07, 'ior': 0.6432913363568761, 'fru': 22.64925301055392, 'mru': 3.434618136147174e-06, 'ldu': 166.85174122794714, 'wtu': 1.478705459562947, 'etf': 49.38907416766948, 'htc': 6.71766029893897e-10, 'htn': 3.592264225889573e-08}</t>
  </si>
  <si>
    <t>{'acd': 0.008038268824109001, 'ozd': 1.1940039924199e-07, 'cch': 0.638654073773889, 'ccb': 0.0019410030749980002, 'ccf': 0.6353796482573321, 'ccl': 0.0013334224415580001, 'fwe': 0.000216979745138, 'swe': 0.0058779841180750005, 'tre': 0.031941357963120004, 'pco': 0.002320541877045, 'pma': 7.287659536616534e-08, 'ior': 0.575235540788235, 'fru': 17.409241930142016, 'mru': 1.541614412542765e-06, 'ldu': 78.3513956958169, 'wtu': 0.5652463871102601, 'etf': 33.022426372820405, 'htc': 3.350405574195102e-10, 'htn': 1.4872480198493469e-08}</t>
  </si>
  <si>
    <t>{'acd': 0.02151878250757, 'ozd': 1.635085203035249e-07, 'cch': 1.104556946000046, 'ccb': 0.0023106529770380003, 'ccf': 1.038096223284662, 'ccl': 0.064150069738345, 'fwe': 0.000563439926746, 'swe': 0.014174089681071, 'tre': 0.088860513273242, 'pco': 0.004909288362709, 'pma': 1.6353503236757132e-07, 'ior': 0.5813574439958621, 'fru': 20.680311571323188, 'mru': 3.701090397428972e-06, 'ldu': 192.3873328481279, 'wtu': 1.227256363131718, 'etf': 37.401333202449166, 'htc': 7.014115209737007e-10, 'htn': 4.8174849423001664e-08}</t>
  </si>
  <si>
    <t>{'acd': 0.012574400068502, 'ozd': 1.552831956636341e-07, 'cch': 1.219018706743027, 'ccb': 0.251980113675083, 'ccf': 0.9628314809767351, 'ccl': 0.004207112091208, 'fwe': 0.000335319465429, 'swe': 0.007353874774991001, 'tre': 0.045765077674450004, 'pco': 0.004434377820562, 'pma': 1.0511642358451421e-07, 'ior': 0.585447793052301, 'fru': 22.00685274393678, 'mru': 4.109910205190533e-06, 'ldu': 88.88078304147058, 'wtu': 6.176327868126492, 'etf': 57.71271365454224, 'htc': 8.920217937466209e-10, 'htn': 4.898557771648731e-08}</t>
  </si>
  <si>
    <t>{'acd': 0.013433390140085, 'ozd': 2.0827090048751331e-07, 'cch': 0.9429890821223491, 'ccb': 0.010875485515898, 'ccf': 0.891204346330636, 'ccl': 0.040909250275813006, 'fwe': 0.000300873753873, 'swe': 0.006565820856001, 'tre': 0.053827016255315004, 'pco': 0.003869745882303, 'pma': 1.076455788326756e-07, 'ior': 1.065045231478552, 'fru': 30.383840728666065, 'mru': 3.9605841017871355e-06, 'ldu': 70.71874362743097, 'wtu': 0.9945722156047031, 'etf': 62.55253783558723, 'htc': 4.934678958008743e-10, 'htn': 3.358190374260949e-08}</t>
  </si>
  <si>
    <t>{'acd': 0.005537837661576, 'ozd': 8.224839897461049e-08, 'cch': 0.58400829591166, 'ccb': 0.09415347042956, 'ccf': 0.544080129759345, 'ccl': -0.05422530427724501, 'fwe': 0.0001320783451, 'swe': 0.0013860798197430002, 'tre': 0.021023443936027, 'pco': 0.0021031261908590003, 'pma': 5.078653240303487e-08, 'ior': 0.25537280593099804, 'fru': 10.265777764187316, 'mru': 1.934060469876224e-06, 'ldu': 27.106713922044847, 'wtu': 6.163349249123573, 'etf': 19.354315561302794, 'htc': 4.27738815397878e-10, 'htn': 2.7069795124322332e-08}</t>
  </si>
  <si>
    <t>{'acd': 0.034351004891358006, 'ozd': 3.23809672358428e-07, 'cch': 1.7936552200230271, 'ccb': 0.009850341202014001, 'ccf': 1.738016700120077, 'ccl': 0.045788178700936, 'fwe': 0.00033283429466100003, 'swe': 0.010653436511592, 'tre': 0.11087631170542701, 'pco': 0.017607652517164, 'pma': 2.599975384357177e-07, 'ior': 0.8264318411712941, 'fru': 37.26026219713998, 'mru': 7.295508208902374e-06, 'ldu': 77.70275930506035, 'wtu': 1.336917440007893, 'etf': 77.33574301835668, 'htc': 1.0066604582341062e-09, 'htn': 4.807261748964254e-08}</t>
  </si>
  <si>
    <t>{'acd': 0.00804943920416, 'ozd': 2.249702687723539e-07, 'cch': 1.005784318472266, 'ccb': 0.008296929961164, 'ccf': 1.003089564024087, 'ccl': -0.005602175512985001, 'fwe': 0.00018186510581000002, 'swe': 0.0018970305274170001, 'tre': 0.019874415740117002, 'pco': 0.0036244424889400003, 'pma': 9.774537505332148e-08, 'ior': 0.452165682612967, 'fru': 20.810113941936784, 'mru': 3.208281463998579e-06, 'ldu': 17.51968582945113, 'wtu': 1.002126378519913, 'etf': 19.516177567098655, 'htc': 4.1132136287495105e-10, 'htn': 1.3876988756689762e-08}</t>
  </si>
  <si>
    <t>{'acd': 0.09832981000039001, 'ozd': 1.0812265183264289e-06, 'cch': 18.695821670504724, 'ccb': 1.391619124008877, 'ccf': 15.017667465978217, 'ccl': 2.286535080517628, 'fwe': 0.033277122210487, 'swe': 0.036005909489705, 'tre': 0.25386201278264403, 'pco': 0.049964099385698006, 'pma': 7.702559872472694e-07, 'ior': 2.747605225335761, 'fru': 205.7914610173535, 'mru': 1.588570694158639e-05, 'ldu': 332.8346401354919, 'wtu': 469.15177627218094, 'etf': 319.2162795186921, 'htc': 6.2297242267737014e-09, 'htn': 2.148598764927791e-07}</t>
  </si>
  <si>
    <t>{'acd': 0.026091992309138, 'ozd': 3.079715008812576e-07, 'cch': 3.566617748715074, 'ccb': 0.833848498876214, 'ccf': 2.050910561399815, 'ccl': 0.6818586884390441, 'fwe': 0.000670571135215, 'swe': 0.014950973902610002, 'tre': 0.100388995951165, 'pco': 0.0074348626483200005, 'pma': 2.248643891237735e-07, 'ior': 0.8229296837487681, 'fru': 36.31419800542653, 'mru': 9.520294432000547e-06, 'ldu': 127.32803553833352, 'wtu': 3.003736345071283, 'etf': 87.20572645378437, 'htc': 2.1336413625566763e-09, 'htn': 4.0768290985696586e-08}</t>
  </si>
  <si>
    <t>{'acd': 0.006913817354546, 'ozd': 1.470474199348579e-07, 'cch': 0.864076427640426, 'ccb': 0.08887390561764201, 'ccf': 0.760936673632562, 'ccl': 0.014265848390221, 'fwe': 0.00015652914799700002, 'swe': 0.003375386399813, 'tre': 0.017254727378522003, 'pco': 0.004105671211301, 'pma': 4.9362173289472406e-08, 'ior': 0.276855507569357, 'fru': 14.258143629902646, 'mru': 2.4486921023743868e-06, 'ldu': 15.06305915015868, 'wtu': 2.452015311307017, 'etf': 34.72917849969265, 'htc': 3.7275583757639673e-10, 'htn': 1.8231478369322912e-08}</t>
  </si>
  <si>
    <t>{'acd': 0.008577483066529001, 'ozd': 1.818605955239803e-07, 'cch': 1.151577067827706, 'ccb': 0.004948432873605, 'ccf': 1.090997202935179, 'ccl': 0.055631432018921005, 'fwe': 0.00021770632505500003, 'swe': 0.004283900173133, 'tre': 0.019625518218011003, 'pco': 0.004443404228731, 'pma': 1.030534148575209e-07, 'ior': 0.39098645156002804, 'fru': 21.03958073748722, 'mru': 4.213259843148805e-06, 'ldu': 16.358675709959197, 'wtu': 1.556558662414731, 'etf': 53.23918189381455, 'htc': 4.90823264515694e-10, 'htn': 2.3226814066865562e-08}</t>
  </si>
  <si>
    <t>{'acd': 0.07040847160168401, 'ozd': 4.1069157040404664e-07, 'cch': 5.012197367374288, 'ccb': 1.184091782370118, 'ccf': 3.169245977184702, 'ccl': 0.6588596078194671, 'fwe': 0.000963506705688, 'swe': 0.01901234882417, 'tre': 0.29138317372940103, 'pco': 0.012656617379913, 'pma': 5.089808276803473e-07, 'ior': 1.170401078064296, 'fru': 55.13248975965227, 'mru': 7.643266932368846e-06, 'ldu': 238.926391853832, 'wtu': 2.98504877325114, 'etf': 107.74891397932772, 'htc': 1.8242763927556613e-09, 'htn': 1.429794975309391e-07}</t>
  </si>
  <si>
    <t>{'acd': 0.0032091270661550003, 'ozd': 1.013777648696049e-07, 'cch': 0.584528334721916, 'ccb': 0.089016428476948, 'ccf': 0.49521912193656903, 'ccl': 0.00029278430839800004, 'fwe': 0.00016903032404800002, 'swe': 0.003501383546578, 'tre': 0.010158643578869002, 'pco': 0.0022519415981160002, 'pma': 3.225983608587838e-08, 'ior': 0.296408642958009, 'fru': 13.297632283551335, 'mru': 3.008776793349651e-06, 'ldu': 29.569056795758954, 'wtu': 0.182908429115856, 'etf': 20.62981563095307, 'htc': 2.209213156668608e-10, 'htn': 1.7578249590592373e-08}</t>
  </si>
  <si>
    <t>{'acd': 0.064369542907265, 'ozd': 4.3275148885976963e-07, 'cch': 3.4437602586493012, 'ccb': 0.10006002992816401, 'ccf': 3.046587031477568, 'ccl': 0.29711319724356905, 'fwe': 0.0010388999622370002, 'swe': 0.017178033952384, 'tre': 0.262700759298505, 'pco': 0.012273522046783001, 'pma': 4.7432196295271703e-07, 'ior': 1.617089565529373, 'fru': 62.342260730484156, 'mru': 1.137481330806935e-05, 'ldu': 208.91286745865074, 'wtu': 24.30223813739324, 'etf': 135.18157148504787, 'htc': 2.052115646736399e-09, 'htn': 2.1181563075707932e-07}</t>
  </si>
  <si>
    <t>{'acd': 0.007276727559280001, 'ozd': 1.831108048534943e-07, 'cch': 1.156806181920933, 'ccb': 0.006265898467726, 'ccf': 1.15002241195014, 'ccl': 0.000517871503066, 'fwe': 0.00016933668968700002, 'swe': 0.001216177282786, 'tre': 0.014824594588531002, 'pco': 0.008398928530876001, 'pma': 1.483772225391079e-07, 'ior': 0.31848518673562404, 'fru': 19.86431329888648, 'mru': 2.6283480923764272e-06, 'ldu': 21.316974730996726, 'wtu': 0.24102800507542202, 'etf': 17.710964247564206, 'htc': 4.2149475250246224e-10, 'htn': 1.373044536962926e-08}</t>
  </si>
  <si>
    <t>{'acd': 0.0025096565409760004, 'ozd': 9.20531300929833e-08, 'cch': 0.36250303375896303, 'ccb': 0.011823222858068002, 'ccf': 0.350547198456342, 'ccl': 0.000132612444553, 'fwe': 6.826508976595923e-05, 'swe': 0.001198385631111, 'tre': 0.009172337533375001, 'pco': 0.0012891687761940002, 'pma': 2.5877267347939423e-08, 'ior': 0.343843772640126, 'fru': 10.469835956428781, 'mru': 1.492565247762457e-06, 'ldu': 18.47295827293695, 'wtu': 0.116661847372604, 'etf': 14.229159920464669, 'htc': 1.4876081589609802e-10, 'htn': 1.0225167321747011e-08}</t>
  </si>
  <si>
    <t>{'acd': 0.004664396894720001, 'ozd': 1.768248103131763e-07, 'cch': 0.795816177409842, 'ccb': 0.021462502815714, 'ccf': 0.7732547593236371, 'ccl': 0.001098915270491, 'fwe': 0.00018723124674300003, 'swe': 0.0020976828364410002, 'tre': 0.016290598428405002, 'pco': 0.002610962793218, 'pma': 5.4133231804116603e-08, 'ior': 0.631935420604516, 'fru': 21.20673823737146, 'mru': 2.838964418596948e-06, 'ldu': 33.713693067537235, 'wtu': 0.252903325913918, 'etf': 42.4881203150976, 'htc': 3.334290034707037e-10, 'htn': 1.7941762557844153e-08}</t>
  </si>
  <si>
    <t>{'acd': 0.010491263829419001, 'ozd': 2.065219293429478e-07, 'cch': 1.4565813343809602, 'ccb': 0.253731368654499, 'ccf': 0.9975272363989831, 'ccl': 0.20532272932747703, 'fwe': 0.00031852067712100004, 'swe': 0.0062323342563800005, 'tre': 0.039632801318798004, 'pco': 0.0036557894305200003, 'pma': 9.822817731039038e-08, 'ior': 0.805220862188123, 'fru': 25.825389684979047, 'mru': 4.4867544192790685e-06, 'ldu': 60.996582388957975, 'wtu': 1.062600316465842, 'etf': 54.77717955217051, 'htc': 8.705670062953237e-10, 'htn': 2.6892146650869312e-08}</t>
  </si>
  <si>
    <t>{'acd': 0.009889728174269, 'ozd': 2.0207975921746567e-07, 'cch': 0.9982706733105401, 'ccb': 0.0019236575620440002, 'ccf': 0.9922790279646101, 'ccl': 0.004067987783885001, 'fwe': 0.000268462785914, 'swe': 0.005759150467559, 'tre': 0.037703365803975, 'pco': 0.003515892624185, 'pma': 7.85604213033026e-08, 'ior': 1.35302594803181, 'fru': 38.215128685342485, 'mru': 2.559075860246251e-06, 'ldu': 69.71920514967951, 'wtu': 1.006239393355515, 'etf': 50.177817157215294, 'htc': 4.196870947727109e-10, 'htn': 1.9444665896281523e-08}</t>
  </si>
  <si>
    <t>{'acd': 0.050911095271792, 'ozd': 4.292602679538601e-07, 'cch': 9.87156038583268, 'ccb': 2.213548981530707, 'ccf': 2.8725631354797763, 'ccl': 4.785448268822198, 'fwe': 0.001173487454264, 'swe': 0.029049161091963004, 'tre': 0.20259660104874103, 'pco': 0.016800417567671002, 'pma': 3.9318817895320826e-07, 'ior': 0.8972984214142301, 'fru': 42.95694096206775, 'mru': 1.0488098430055371e-05, 'ldu': 356.1494620183628, 'wtu': 9.992842982691318, 'etf': 183.6508786632847, 'htc': 4.6060653177347955e-09, 'htn': 1.36194667397234e-07}</t>
  </si>
  <si>
    <t>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</t>
  </si>
  <si>
    <t>{'acd': 0.04087211991997, 'ozd': 3.2553821383266506e-07, 'cch': 5.407209282672448, 'ccb': 2.389649288973437, 'ccf': 2.442093940498229, 'ccl': 0.575466053200782, 'fwe': 0.0007908737994210001, 'swe': 0.016153511763517002, 'tre': 0.166547327827857, 'pco': 0.010140277810901, 'pma': 3.196613357974518e-07, 'ior': 1.497090790999227, 'fru': 50.52480546054922, 'mru': 7.4189557519206415e-06, 'ldu': 193.38699654635326, 'wtu': 3.8070877236275633, 'etf': 53.50882334517449, 'htc': 1.321519274568878e-09, 'htn': 4.7367055041933317e-08}</t>
  </si>
  <si>
    <t>{'acd': 0.039284410071579005, 'ozd': 3.379335726003977e-07, 'cch': 5.213333658607531, 'ccb': 2.283679539276818, 'ccf': 2.379635632960013, 'ccl': 0.5500184863706991, 'fwe': 0.0007752255786670001, 'swe': 0.015488692903745, 'tre': 0.15960599122177502, 'pco': 0.009784314315464001, 'pma': 3.0802387811850585e-07, 'ior': 1.734244699567355, 'fru': 54.722493612849235, 'mru': 7.370964159430595e-06, 'ldu': 184.9876365387488, 'wtu': 3.7135253948221623, 'etf': 52.72354475934364, 'htc': 1.3041842025544622e-09, 'htn': 4.6024071356307634e-08}</t>
  </si>
  <si>
    <t>{'acd': 0.060051101247568, 'ozd': 3.563332276568267e-07, 'cch': 3.87732142511172, 'ccb': 0.07617602360931301, 'ccf': 4.330445731507454, 'ccl': -0.5293003300050471, 'fwe': 0.0015143740959830002, 'swe': 0.020267991742033, 'tre': 0.229286145640328, 'pco': 0.017993198127326002, 'pma': 4.788231475206295e-07, 'ior': 0.9548602499466351, 'fru': 61.18382893570394, 'mru': 2.687527724088961e-05, 'ldu': 244.07194899628087, 'wtu': 105.31702961891008, 'etf': 184.37638151340184, 'htc': 3.1464493798915014e-09, 'htn': 4.5904719477966673e-07}</t>
  </si>
  <si>
    <t>{'acd': 0.013427546616485, 'ozd': 1.797918800131109e-06, 'cch': 1.118596951807895, 'ccb': 0.002533170210873, 'ccf': 1.114663791849194, 'ccl': 0.0013999897478280002, 'fwe': 0.00027908264698600003, 'swe': 0.004886310102665, 'tre': 0.051122308295841, 'pco': 0.003522344284596, 'pma': 1.714497620699414e-07, 'ior': 0.5927406200365261, 'fru': 25.893002943895098, 'mru': 1.0432726481058061e-05, 'ldu': 30.644000325252502, 'wtu': 3.431635544411312, 'etf': 540.270175419209, 'htc': 2.022475997438487e-09, 'htn': 6.104435397956578e-08}</t>
  </si>
  <si>
    <t>{'acd': 0.10088680691813401, 'ozd': 5.205369487374923e-07, 'cch': 5.132887181383291, 'ccb': 1.082680203900445, 'ccf': 3.51551806632466, 'ccl': 0.5346889111581851, 'fwe': 0.0011684224309050002, 'swe': 0.024086434823286002, 'tre': 0.42500442300498903, 'pco': 0.014549442082476001, 'pma': 7.262563536749024e-07, 'ior': 2.101915491815011, 'fru': 75.8390179429228, 'mru': 8.072137793518254e-06, 'ldu': 301.3915834595298, 'wtu': 2.443916294269056, 'etf': 144.50821046325842, 'htc': 2.8081970438743154e-09, 'htn': 1.682816274808619e-07}</t>
  </si>
  <si>
    <t>{'acd': 0.22785169923577903, 'ozd': 7.535968195638592e-07, 'cch': 13.718461753722867, 'ccb': 7.428714679592864, 'ccf': 5.782987241651837, 'ccl': 0.506759832478164, 'fwe': 0.001666517951997, 'swe': 0.052442611113635004, 'tre': 0.9901433630430581, 'pco': 0.025846806295349002, 'pma': 1.604994028002531e-06, 'ior': 3.727265086630309, 'fru': 116.61756596178935, 'mru': 1.225533734701761e-05, 'ldu': 991.3498607410538, 'wtu': 3.161267026318199, 'etf': 214.12404659976755, 'htc': 2.143702411229219e-09, 'htn': 1.330669588188872e-07}</t>
  </si>
  <si>
    <t>{'acd': 0.045746753755335004, 'ozd': 3.453851233742549e-07, 'cch': 6.202417966706877, 'ccb': 2.843608457359446, 'ccf': 2.674037538092306, 'ccl': 0.684771971255124, 'fwe': 0.0008763402486640001, 'swe': 0.017359750880475002, 'tre': 0.18651941142111902, 'pco': 0.011262778256020001, 'pma': 3.5901858982776296e-07, 'ior': 1.516223616501575, 'fru': 52.505952221463005, 'mru': 8.279432240790804e-06, 'ldu': 208.35183596005112, 'wtu': 4.3835054268521, 'etf': 55.70187662390491, 'htc': 1.505339299006571e-09, 'htn': 5.372780464396476e-08}</t>
  </si>
  <si>
    <t>{'acd': 0.043943264925851, 'ozd': 3.569019451967758e-07, 'cch': 5.973341889563187, 'ccb': 2.717543896417332, 'ccf': 2.601312089503002, 'ccl': 0.6544859036428521, 'fwe': 0.0008569087974240001, 'swe': 0.016641537026042, 'tre': 0.178693996955319, 'pco': 0.010857126515166, 'pma': 3.456389565392966e-07, 'ior': 1.7525305975400092, 'fru': 56.61594356536556, 'mru': 8.193351071463908e-06, 'ldu': 199.29004716087317, 'wtu': 4.264427576494307, 'etf': 54.819521043585546, 'htc': 1.479867308627116e-09, 'htn': 5.2103258052390685e-08}</t>
  </si>
  <si>
    <t>{'acd': 0.047665980481942004, 'ozd': 3.449256463171805e-07, 'cch': 6.010875409028366, 'ccb': 2.69571352886301, 'ccf': 2.643828281511798, 'ccl': 0.671333598653557, 'fwe': 0.0008700837966470001, 'swe': 0.017339389715658002, 'tre': 0.195257495696076, 'pco': 0.011155400868626, 'pma': 3.706792859411717e-07, 'ior': 1.5221682415068072, 'fru': 52.50569902084001, 'mru': 8.101952405434118e-06, 'ldu': 208.25835164468518, 'wtu': 4.209244142479383, 'etf': 57.90791292802889, 'htc': 1.494753931251772e-09, 'htn': 5.767325051633055e-08}</t>
  </si>
  <si>
    <t>{'acd': 0.026676050856229, 'ozd': 2.49950686257654e-07, 'cch': 2.4862375207698513, 'ccb': 0.692628274844407, 'ccf': 1.528167951092805, 'ccl': 0.265441294832637, 'fwe': 0.000519373581089, 'swe': 0.010195101910267, 'tre': 0.10807033783113801, 'pco': 0.006619706896403001, 'pma': 2.1298843136079498e-07, 'ior': 0.9457173376884521, 'fru': 32.80075248540822, 'mru': 4.87179179078093e-06, 'ldu': 115.34454967788292, 'wtu': 1.539164620366714, 'etf': 74.5174877653158, 'htc': 1.865889537803904e-09, 'htn': 5.835984400847309e-08}</t>
  </si>
  <si>
    <t>{'acd': 0.023158204770216, 'ozd': 2.396280144149016e-07, 'cch': 1.377679468288578, 'ccb': 0.002244785234346, 'ccf': 1.359520309990007, 'ccl': 0.015914373064223, 'fwe': 0.00041490793907800004, 'swe': 0.011880080636496001, 'tre': 0.09502738558948301, 'pco': 0.0063278142153540004, 'pma': 1.700618888139819e-07, 'ior': 1.370618191673061, 'fru': 41.5740073073444, 'mru': 4.0677398661446305e-06, 'ldu': 169.056819168937, 'wtu': 2.467415044679973, 'etf': 122.71577358739647, 'htc': 8.476215588422941e-10, 'htn': 5.089815201924081e-08}</t>
  </si>
  <si>
    <t>{'acd': 0.044499815950201006, 'ozd': 3.245814278587312e-07, 'cch': 5.002312408386691, 'ccb': 2.066670004042716, 'ccf': 2.407245533295717, 'ccl': 0.528396871048257, 'fwe': 0.0007785535052160001, 'swe': 0.016257241463053, 'tre': 0.18285132074624003, 'pco': 0.009938334612875, 'pma': 3.416169085784355e-07, 'ior': 1.5014761307201772, 'fru': 50.72473176128197, 'mru': 7.1249285130607904e-06, 'ldu': 188.68678832683105, 'wtu': 3.809780054465309, 'etf': 58.676241334324544, 'htc': 1.275451392366472e-09, 'htn': 4.84607053234485e-08}</t>
  </si>
  <si>
    <t>{'acd': 0.042751523670481004, 'ozd': 3.370191394081403e-07, 'cch': 4.826359819760384, 'ccb': 1.9749971519943241, 'ccf': 2.346329814196524, 'ccl': 0.5050328535695361, 'fwe': 0.000763450650662, 'swe': 0.015587830937602002, 'tre': 0.17518827680818103, 'pco': 0.009591310270404, 'pma': 3.290075725422597e-07, 'ior': 1.7384359192438672, 'fru': 54.91357003994572, 'mru': 7.089952236214504e-06, 'ldu': 180.49548623183873, 'wtu': 3.716098547804807, 'etf': 57.662223477762055, 'htc': 1.260155546480319e-09, 'htn': 4.706931046451453e-08}</t>
  </si>
  <si>
    <t>{'acd': 0.042139717873155, 'ozd': 2.554521641728258e-07, 'cch': 2.724553296915336, 'ccb': 0.871694774934842, 'ccf': 1.7426654404501831, 'ccl': 0.11019308153031, 'fwe': 0.0006082382342000001, 'swe': 0.015020611282956, 'tre': 0.176277333441783, 'pco': 0.006689957930086, 'pma': 3.0198123663261576e-07, 'ior': 1.19236287817514, 'fru': 41.07273697667503, 'mru': 5.975352694122907e-06, 'ldu': 188.4559825681327, 'wtu': 1.193256997369901, 'etf': 50.93211564709955, 'htc': 1.058793566066941e-09, 'htn': 7.85901901708674e-08}</t>
  </si>
  <si>
    <t>{'acd': 0.038976578824833005, 'ozd': 2.4517090248298126e-07, 'cch': 3.241059849239553, 'ccb': 1.360150779264329, 'ccf': 1.6532792519988861, 'ccl': 0.22762981797633802, 'fwe': 0.00047281648833400006, 'swe': 0.012593551539007, 'tre': 0.16447014456088502, 'pco': 0.006907307321986001, 'pma': 2.875274938175134e-07, 'ior': 1.028888883095677, 'fru': 35.94321135449033, 'mru': 4.033503199021605e-06, 'ldu': 168.22996934140892, 'wtu': 1.5326370013813202, 'etf': 56.569240708765435, 'htc': 7.372421926781974e-10, 'htn': 5.3833706946685424e-08}</t>
  </si>
  <si>
    <t>{'acd': 0.033260225257172, 'ozd': 2.1464984069560218e-07, 'cch': 1.94142881890697, 'ccb': 0.41688332522967303, 'ccf': 1.384472739073249, 'ccl': 0.140072754604048, 'fwe': 0.00039333640637900005, 'swe': 0.009685532063969, 'tre': 0.13960393230898702, 'pco': 0.005446853553912, 'pma': 2.421956596738184e-07, 'ior': 0.9440948824597821, 'fru': 33.207756285849875, 'mru': 3.812152304907797e-06, 'ldu': 118.35563115861461, 'wtu': 0.7620346917426161, 'etf': 55.07248939159201, 'htc': 6.421961104763127e-10, 'htn': 5.1979567211425694e-08}</t>
  </si>
  <si>
    <t>{'acd': 0.215416703081057, 'ozd': 4.816317823995655e-07, 'cch': 17.06963411881751, 'ccb': 11.73401677009777, 'ccf': 5.000880026035919, 'ccl': 0.334737322683825, 'fwe': 0.001059846184398, 'swe': 0.048484590660795, 'tre': 0.948246246378537, 'pco': 0.024027022335105, 'pma': 1.458840275952802e-06, 'ior': 1.5619716374471029, 'fru': 59.620734699569866, 'mru': 8.350198702971559e-06, 'ldu': 998.8077308621621, 'wtu': 3.16254733056269, 'etf': 152.7557629336457, 'htc': 4.2847444366271543e-10, 'htn': 8.087352091264414e-08}</t>
  </si>
  <si>
    <t>{'acd': 0.039331460151005006, 'ozd': 2.449071855855785e-07, 'cch': 3.30408217791933, 'ccb': 1.3604099868356991, 'ccf': 1.715977052765135, 'ccl': 0.22769513831849603, 'fwe': 0.000495145328464, 'swe': 0.012643895454412002, 'tre': 0.16510734397253402, 'pco': 0.007123185336847001, 'pma': 2.904758723483355e-07, 'ior': 0.9980253634152211, 'fru': 36.104552528653336, 'mru': 4.076137520063957e-06, 'ldu': 169.18657798315135, 'wtu': 1.6722376280315512, 'etf': 56.856732006396896, 'htc': 7.54604429327548e-10, 'htn': 5.399695575584631e-08}</t>
  </si>
  <si>
    <t>{'acd': 0.032728148143149005, 'ozd': 1.4137781960193808e-07, 'cch': 1.316173212666377, 'ccb': 0.019436415640166002, 'ccf': 1.178229461551548, 'ccl': 0.11850733547466301, 'fwe': 0.000385361984306, 'swe': 0.009600160144784, 'tre': 0.138510324518184, 'pco': 0.004708215366198001, 'pma': 2.329931885270024e-07, 'ior': 0.39550038635129303, 'fru': 19.889312266590345, 'mru': 2.915863944122041e-06, 'ldu': 122.03047995067193, 'wtu': 0.5257971435590181, 'etf': 37.57273319485269, 'htc': 5.836477572782966e-10, 'htn': 5.209063313731452e-08}</t>
  </si>
  <si>
    <t>{'acd': 0.033950289042820006, 'ozd': 1.965591667299992e-07, 'cch': 1.463161147492656, 'ccb': 0.019801031325376, 'ccf': 1.324792458399573, 'ccl': 0.118567657767705, 'fwe': 0.00042974422425300004, 'swe': 0.010612582226705001, 'tre': 0.142882011561975, 'pco': 0.005069333164783, 'pma': 2.431839668113783e-07, 'ior': 0.9203172275319471, 'fru': 32.01151053550548, 'mru': 3.269074297968534e-06, 'ldu': 124.8611944502577, 'wtu': 0.7442563368096781, 'etf': 43.48466299171598, 'htc': 7.034348190541488e-10, 'htn': 5.7502244708066776e-08}</t>
  </si>
  <si>
    <t>{'acd': 0.042770407004995, 'ozd': 1.6500620845544e-07, 'cch': 1.717833611216547, 'ccb': 0.005661826399634, 'ccf': 1.710677959951216, 'ccl': 0.001493824865696, 'fwe': 0.00076626542471, 'swe': 0.018101867588239, 'tre': 0.176658576858775, 'pco': 0.006025016539329, 'pma': 2.96654044324768e-07, 'ior': 0.49547289482765805, 'fru': 27.68472017277051, 'mru': 6.60737660162291e-06, 'ldu': 231.1593717990142, 'wtu': 0.8492951134556761, 'etf': 25.52339896239586, 'htc': 1.252373875004118e-09, 'htn': 1.0023538078380609e-07}</t>
  </si>
  <si>
    <t>{'acd': 0.040602478853075004, 'ozd': 1.897109577129308e-07, 'cch': 1.66565105560954, 'ccb': 0.004818922858642, 'ccf': 1.659449309097453, 'ccl': 0.0013828236534450002, 'fwe': 0.0007174057585720001, 'swe': 0.017247377672212003, 'tre': 0.168271126315163, 'pco': 0.005892401275477001, 'pma': 2.817815077159608e-07, 'ior': 0.633787958276645, 'fru': 29.539774110344418, 'mru': 6.702321597108923e-06, 'ldu': 218.25798024633588, 'wtu': 0.699580272427569, 'etf': 25.203713249051077, 'htc': 1.212349711538834e-09, 'htn': 9.571229963722106e-08}</t>
  </si>
  <si>
    <t>{'acd': 0.040899893724803, 'ozd': 1.826120650260343e-07, 'cch': 1.720746609677962, 'ccb': 0.00504864645632, 'ccf': 1.7142563949113572, 'ccl': 0.0014415683102840002, 'fwe': 0.0007345567442910001, 'swe': 0.017284840101583, 'tre': 0.168795188157146, 'pco': 0.0060849624410120005, 'pma': 2.840890537637784e-07, 'ior': 0.523910834477716, 'fru': 28.034896234597255, 'mru': 6.673716686308642e-06, 'ldu': 219.17540255775847, 'wtu': 0.8194304818835021, 'etf': 25.071679610818478, 'htc': 1.2188781661272642e-09, 'htn': 9.566720161487875e-08}</t>
  </si>
  <si>
    <t>{'acd': 0.033595407716647, 'ozd': 1.96822883627402e-07, 'cch': 1.400138818812878, 'ccb': 0.019541823754006, 'ccf': 1.262094657633325, 'ccl': 0.11850233742554701, 'fwe': 0.00040741538412200005, 'swe': 0.010562238311300001, 'tre': 0.142244812150326, 'pco': 0.0048534551499210005, 'pma': 2.402355882805562e-07, 'ior': 0.9511807472124031, 'fru': 31.850169361342456, 'mru': 3.226439976926183e-06, 'ldu': 123.90458580851539, 'wtu': 0.6046557101594481, 'etf': 43.19717169408452, 'htc': 6.860725824047983e-10, 'htn': 5.7338995898905864e-08}</t>
  </si>
  <si>
    <t>{'acd': 0.18867907762791, 'ozd': 7.825570451197341e-07, 'cch': 17.41311162730523, 'ccb': 9.570906068514438, 'ccf': 7.2157085656578674, 'ccl': 0.6264969931329241, 'fwe': 0.0018666348607340002, 'swe': 0.11140655468928001, 'tre': 0.805970381464795, 'pco': 0.031874552792683, 'pma': 1.2943870823759998e-06, 'ior': 2.766464281567788, 'fru': 114.09816813724288, 'mru': 1.2290160452548472e-05, 'ldu': 1111.4232292180704, 'wtu': 5.693199513887088, 'etf': 254.14607910264397, 'htc': 4.024887619998729e-09, 'htn': 3.152146547150626e-07}</t>
  </si>
  <si>
    <t>{'acd': 0.12483060554648501, 'ozd': 6.13755445088181e-07, 'cch': 6.642201176202085, 'ccb': 1.46242783649625, 'ccf': 4.409871988592242, 'ccl': 0.769901351113593, 'fwe': 0.0014078047706420002, 'swe': 0.029916073267272, 'tre': 0.525886341472362, 'pco': 0.017824189298528, 'pma': 8.888154252276796e-07, 'ior': 2.370632893554879, 'fru': 91.46496960617876, 'mru': 1.0263813707626539e-05, 'ldu': 380.4187345978905, 'wtu': 3.443356680300713, 'etf': 171.87635560218115, 'htc': 2.4079712615651173e-09, 'htn': 2.06852259980392e-07}</t>
  </si>
  <si>
    <t>{'acd': 0.05730999879035201, 'ozd': 2.284252992046076e-07, 'cch': 1.945427632329019, 'ccb': 0.005630336887897, 'ccf': 1.9388808880547541, 'ccl': 0.0009164073863670001, 'fwe': 0.0015913705360350002, 'swe': 0.029658289694823002, 'tre': 0.23550574231159602, 'pco': 0.008962979834527, 'pma': 4.4065131723742866e-07, 'ior': 0.41899658936343803, 'fru': 25.827055909554332, 'mru': 6.885666949511616e-06, 'ldu': 289.682442663034, 'wtu': 6.218874646477975, 'etf': 44.525360498498, 'htc': 3.79088212019141e-10, 'htn': 1.856624399499675e-07}</t>
  </si>
  <si>
    <t>{'acd': 0.010612796942227, 'ozd': 2.95837433002842e-07, 'cch': 1.5031815257902021, 'ccb': 0.25117458272755, 'ccf': 1.269253104805435, 'ccl': -0.017246161742783, 'fwe': 0.00044948545017100004, 'swe': 0.004788922767686, 'tre': 0.035848931281379004, 'pco': 0.00576374990915, 'pma': 1.093767197831488e-07, 'ior': 1.915184628416175, 'fru': 51.2961544739913, 'mru': 4.253251158994963e-06, 'ldu': 58.47825025754493, 'wtu': 6.489139633425339, 'etf': 101.66627075039915, 'htc': 3.3230487299856513e-09, 'htn': 1.069599879706993e-07}</t>
  </si>
  <si>
    <t>{'acd': 0.006544498917096001, 'ozd': 1.836197859916684e-07, 'cch': 0.788239791471333, 'ccb': 0.025398613544032, 'ccf': 0.7736046414076571, 'ccl': -0.010763463480356, 'fwe': 0.000259658234613, 'swe': 0.002848346978869, 'tre': 0.022046673186003, 'pco': 0.003474391948047, 'pma': 6.737086953952251e-08, 'ior': 1.19477756468055, 'fru': 31.930958140176127, 'mru': 2.6363952601838142e-06, 'ldu': 36.42249494870582, 'wtu': 4.027583979867369, 'etf': 58.84229939615841, 'htc': 2.044149041935516e-09, 'htn': 6.538626160633359e-08}</t>
  </si>
  <si>
    <t>{'acd': 0.0066744586522840006, 'ozd': 1.550764784330191e-07, 'cch': 1.124547502460642, 'ccb': 0.368044155903336, 'ccf': 0.773909185659973, 'ccl': -0.017405839102667003, 'fwe': 0.000219996116753, 'swe': 0.0042284433092080005, 'tre': 0.023973975481637003, 'pco': 0.0034554363697970004, 'pma': 6.16745714163597e-08, 'ior': 0.49946219732621305, 'fru': 18.200009918083552, 'mru': 3.4139552317739926e-06, 'ldu': 56.672213538852304, 'wtu': 6.011705887334235, 'etf': 84.19236444557455, 'htc': 1.5019786041101422e-09, 'htn': 9.23250778912043e-08}</t>
  </si>
  <si>
    <t>{'acd': 0.068288515891805, 'ozd': 2.378984819653149e-06, 'cch': 6.581073441690862, 'ccb': 0.5174989186260991, 'ccf': 6.060081586103116, 'ccl': 0.0034929369616450005, 'fwe': 0.0017639063241310002, 'swe': 0.043356932390911006, 'tre': 0.24658742382196602, 'pco': 0.027112183425060003, 'pma': 4.829200519347191e-07, 'ior': 22.34006096099606, 'fru': 507.7048073008793, 'mru': 2.4650296008881475e-05, 'ldu': 448.5897804898424, 'wtu': 6.947281971821511, 'etf': 652.5947044592544, 'htc': 9.474432045437223e-09, 'htn': 9.47195630846925e-07}</t>
  </si>
  <si>
    <t>{'acd': 0.19597056280733102, 'ozd': 2.2723789356509672e-06, 'cch': 13.590469968770986, 'ccb': 2.155106456675425, 'ccf': 11.428713475949625, 'ccl': 0.006650036145936001, 'fwe': 0.0016646717223140002, 'swe': 0.049293917272687005, 'tre': 0.519859602082661, 'pco': 0.139860659496015, 'pma': 1.552191765151321e-06, 'ior': 2.28437461546112, 'fru': 192.10697649043556, 'mru': 4.6253032007169226e-05, 'ldu': 46.564868634364004, 'wtu': 2.533907173004167, 'etf': 179.1132452380025, 'htc': 6.3316446132073125e-09, 'htn': 1.269665037173674e-07}</t>
  </si>
  <si>
    <t>{'acd': 0.040691889619133004, 'ozd': 8.491801084207482e-07, 'cch': 5.699589682001218, 'ccb': 0.034650484860801, 'ccf': 5.197112876394935, 'ccl': 0.46782632074548103, 'fwe': 0.001728890659214, 'swe': 0.018450915760162, 'tre': 0.13916748168321602, 'pco': 0.024939451870733, 'pma': 3.329050014680744e-07, 'ior': 2.128751648359261, 'fru': 101.08344120211537, 'mru': 9.250437691819662e-06, 'ldu': 175.45063906110803, 'wtu': 2.547114764338426, 'etf': 115.37430166206646, 'htc': 2.4298047798018073e-09, 'htn': 1.911909014622234e-07}</t>
  </si>
  <si>
    <t>{'acd': 0.041491832109719004, 'ozd': 1.058645559511284e-06, 'cch': 5.881723070005187, 'ccb': 0.041462372012753004, 'ccf': 5.710551293615543, 'ccl': 0.12970940437688902, 'fwe': 0.0013042250060510002, 'swe': 0.018265978126817, 'tre': 0.146180754898656, 'pco': 0.028230312160612003, 'pma': 3.88271553678458e-07, 'ior': 3.167010463258054, 'fru': 128.30163826020245, 'mru': 1.10540178330651e-05, 'ldu': 137.5633969278411, 'wtu': 1.973042537767353, 'etf': 134.1796070716495, 'htc': 1.8783507027432354e-09, 'htn': 1.0628424866181528e-07}</t>
  </si>
  <si>
    <t>{'acd': 0.010768845510258002, 'ozd': 2.314726424786675e-07, 'cch': 1.177225753413718, 'ccb': 0.005038964782094001, 'ccf': 1.1715736950877211, 'ccl': 0.000613093543902, 'fwe': 0.000267060588291, 'swe': 0.006408459357114001, 'tre': 0.031570182030679, 'pco': 0.0058844026511220004, 'pma': 1.195997828572153e-07, 'ior': 0.46684763306866706, 'fru': 22.70298517630696, 'mru': 4.7390198918308895e-06, 'ldu': 93.64750101035126, 'wtu': 0.523090708391816, 'etf': 96.33365026759861, 'htc': 4.753882751599729e-10, 'htn': 3.962472183204998e-08}</t>
  </si>
  <si>
    <t>{'acd': 0.005814927555445001, 'ozd': 1.282372458789845e-07, 'cch': 0.689245843667424, 'ccb': 0.002204135861125, 'ccf': 0.686761852831936, 'ccl': 0.000279854974363, 'fwe': 0.000137822799351, 'swe': 0.0024655468262600004, 'tre': 0.021230831877609, 'pco': 0.002223162679806, 'pma': 5.0818893976713e-08, 'ior': 0.728211686887079, 'fru': 24.04101075937257, 'mru': 2.17152273255271e-06, 'ldu': 19.914864158234703, 'wtu': 0.703007815116496, 'etf': 22.55028125094942, 'htc': 2.807333452054936e-10, 'htn': 9.453677932344722e-09}</t>
  </si>
  <si>
    <t>{'acd': 0.007653734959333001, 'ozd': 1.509553369947502e-07, 'cch': 1.13532760021167, 'ccb': 0.21517589507140503, 'ccf': 0.85011255097624, 'ccl': 0.07003915416402501, 'fwe': 0.00020726762967700001, 'swe': 0.0040894550133630005, 'tre': 0.027095209190063002, 'pco': 0.0028803513979730002, 'pma': 6.797322218672242e-08, 'ior': 0.8407003003801651, 'fru': 27.52629111493655, 'mru': 3.883678023800379e-06, 'ldu': 29.241096648701966, 'wtu': 0.8111636172363991, 'etf': 43.432159792908124, 'htc': 4.150170566282666e-10, 'htn': 1.808085071222308e-08}</t>
  </si>
  <si>
    <t>{'acd': 0.049125101167810006, 'ozd': 3.266364142024706e-07, 'cch': 2.789394532991292, 'ccb': 0.923432945996512, 'ccf': 1.76054402207409, 'ccl': 0.105417564920689, 'fwe': 0.0006174171996230001, 'swe': 0.013451995889934001, 'tre': 0.20706264452189502, 'pco': 0.00746696642311, 'pma': 3.671530623661905e-07, 'ior': 1.856888109441054, 'fru': 53.903662675819916, 'mru': 4.4306705999258785e-06, 'ldu': 169.57946190083044, 'wtu': 1.068521989823161, 'etf': 74.84888378836507, 'htc': 1.593420332429024e-09, 'htn': 6.026567422634809e-08}</t>
  </si>
  <si>
    <t>{'acd': 0.005807305721613001, 'ozd': 2.6005517801311413e-07, 'cch': 1.170760923916753, 'ccb': 0.21630944707937502, 'ccf': 0.9536392621498071, 'ccl': 0.0008122146875700001, 'fwe': 0.00045044651844800004, 'swe': 0.005783845560928, 'tre': 0.016350484271219, 'pco': 0.003973728689432, 'pma': 7.589044851627605e-08, 'ior': 1.890332486899581, 'fru': 47.716655079016334, 'mru': 3.4158044766920807e-06, 'ldu': 67.37984489376973, 'wtu': 0.67123831490064, 'etf': 57.11202340039257, 'htc': 1.7391214432669082e-09, 'htn': 2.2865098679328224e-08}</t>
  </si>
  <si>
    <t>{'acd': 0.00545078032408, 'ozd': 1.737456964919148e-07, 'cch': 0.7757645366507351, 'ccb': 0.004456167927285, 'ccf': 0.771031538249025, 'ccl': 0.000276830474423, 'fwe': 0.000238720120147, 'swe': 0.0057063267635390005, 'tre': 0.018804303576681003, 'pco': 0.002495725277222, 'pma': 4.837513180094211e-08, 'ior': 0.9987624016724641, 'fru': 29.525340139023704, 'mru': 2.8634764000843036e-06, 'ldu': 73.33570349334138, 'wtu': 0.425067285971138, 'etf': 35.71545537269168, 'htc': 6.551058798559896e-11, 'htn': 1.190270042996074e-08}</t>
  </si>
  <si>
    <t>{'acd': 0.005409625558439, 'ozd': 1.842834445349669e-07, 'cch': 0.8607317172773721, 'ccb': 0.0048569269230400005, 'ccf': 0.8550855816489921, 'ccl': 0.0007892087053390001, 'fwe': 0.000285277241824, 'swe': 0.006471590294449001, 'tre': 0.017315057527051002, 'pco': 0.00283924274193, 'pma': 4.870146753570591e-08, 'ior': 1.05679280194454, 'fru': 31.75149777040958, 'mru': 3.208275295242169e-06, 'ldu': 72.16925119806619, 'wtu': 0.619277458199186, 'etf': 41.22389741424585, 'htc': 4.023474453858385e-11, 'htn': 1.271353263079503e-08}</t>
  </si>
  <si>
    <t>{'acd': 0.006811719375609, 'ozd': 2.794640953108039e-07, 'cch': 1.274946316614342, 'ccb': 0.21286337614903503, 'ccf': 1.061633635183904, 'ccl': 0.00044930528140100004, 'fwe': 0.000663242417339, 'swe': 0.013541358862515, 'tre': 0.021472827354716003, 'pco': 0.004789554293320001, 'pma': 7.893683663201975e-08, 'ior': 1.7696989758680202, 'fru': 45.909892835597645, 'mru': 2.6855890415399082e-06, 'ldu': 187.17128253733168, 'wtu': 0.616280568991719, 'etf': 63.81087679541328, 'htc': 1.119563285705607e-09, 'htn': 1.963043112798419e-08}</t>
  </si>
  <si>
    <t>{'acd': 0.0032466267611540004, 'ozd': 9.027507739545834e-08, 'cch': 0.391108983084382, 'ccb': 0.0009381320807620001, 'ccf': 0.38999697529666305, 'ccl': 0.00017387570695600002, 'fwe': 0.000330139396661, 'swe': 0.010836025550253, 'tre': 0.012434222592459, 'pco': 0.001890813182762, 'pma': 2.585031337277382e-08, 'ior': 0.134963353268266, 'fru': 6.578848860752453, 'mru': 1.220975959823103e-06, 'ldu': 157.6873291455026, 'wtu': 0.077320678301313, 'etf': 32.710775496391875, 'htc': -6.570930685245655e-10, 'htn': 2.0175718632440114e-09}</t>
  </si>
  <si>
    <t>{'acd': 0.0052582800265740005, 'ozd': 1.751906827850217e-07, 'cch': 0.9383092006062911, 'ccb': 0.001612415082776, 'ccf': 0.9363775630215431, 'ccl': 0.000319222501971, 'fwe': 0.000444649076196, 'swe': 0.013026330595963, 'tre': 0.018370922934570003, 'pco': 0.0034454488407590004, 'pma': 4.381653896594523e-08, 'ior': 0.5302540081788241, 'fru': 22.260884706893826, 'mru': 2.284128026811042e-06, 'ldu': 184.8187284435506, 'wtu': 0.24160914487025, 'etf': 41.8031737080476, 'htc': -6.466206910407683e-10, 'htn': 5.283499800143247e-09}</t>
  </si>
  <si>
    <t>{'acd': 0.00513747530651, 'ozd': 1.63884689283931e-07, 'cch': 0.8549269921406261, 'ccb': 0.001575127534128, 'ccf': 0.8530440493183761, 'ccl': 0.00030781528812000005, 'fwe': 0.00043852322912000006, 'swe': 0.013003464969301002, 'tre': 0.018126981411627, 'pco': 0.0033561858697420005, 'pma': 4.3075637464729015e-08, 'ior': 0.48951260792544105, 'fru': 20.303001717572506, 'mru': 2.220763129860736e-06, 'ldu': 184.7579232153288, 'wtu': 0.23002437352163602, 'etf': 41.186310236579985, 'htc': -6.668089996830169e-10, 'htn': 4.963486369088994e-09}</t>
  </si>
  <si>
    <t>{'acd': 0.00494422385242, 'ozd': 1.603464500065019e-07, 'cch': 0.834880372451663, 'ccb': 0.0017095717046590002, 'ccf': 0.8328187342590121, 'ccl': 0.00035206648799200005, 'fwe': 0.000414337094155, 'swe': 0.011223272268349, 'tre': 0.016528293278188, 'pco': 0.0031714886722970003, 'pma': 4.188784022108603e-08, 'ior': 0.6193740243656041, 'fru': 22.487986775041737, 'mru': 2.156830730505714e-06, 'ldu': 159.29211974871967, 'wtu': 0.40253216229188304, 'etf': 36.80796915739307, 'htc': -5.201803050602269e-10, 'htn': 5.0414085047251855e-09}</t>
  </si>
  <si>
    <t>{'acd': 0.005953757557887, 'ozd': 2.0544634886219822e-07, 'cch': 1.066556137878018, 'ccb': 0.0020637701194070003, 'ccf': 1.064063126132704, 'ccl': 0.000429241625906, 'fwe': 0.000495302467821, 'swe': 0.013145965853184002, 'tre': 0.019664241481606, 'pco': 0.003817284582116, 'pma': 5.031209352616892e-08, 'ior': 0.843263146556892, 'fru': 29.89294922250401, 'mru': 2.6540585198575198e-06, 'ldu': 186.17357898148057, 'wtu': 0.501544282143057, 'etf': 44.032808270308465, 'htc': -5.76615096573766e-10, 'htn': 6.41737075144639e-09}</t>
  </si>
  <si>
    <t>{'acd': 0.052451064689761004, 'ozd': 3.529647686045875e-07, 'cch': 3.022222246286607, 'ccb': 1.153030906409431, 'ccf': 1.754157477763441, 'ccl': 0.11503386211373301, 'fwe': 0.000507049426277, 'swe': 0.012164942867135, 'tre': 0.22438136294031202, 'pco': 0.007019710395109, 'pma': 3.789098445085686e-07, 'ior': 2.2056297126484132, 'fru': 61.22141976948629, 'mru': 5.337550752153445e-06, 'ldu': 145.1158041744807, 'wtu': 1.573115340671755, 'etf': 71.7080978496284, 'htc': 7.964934001361949e-10, 'htn': 5.835549245839417e-08}</t>
  </si>
  <si>
    <t>{'acd': 0.043864649138658, 'ozd': 5.024197708246742e-07, 'cch': 4.467913869239704, 'ccb': 0.04850028044772001, 'ccf': 3.534921368185471, 'ccl': 0.8844922206065121, 'fwe': 0.0012384664101810002, 'swe': 0.013013941880081, 'tre': 0.11143681002771001, 'pco': 0.029282278582816002, 'pma': 4.038088047185236e-07, 'ior': 0.333502546560317, 'fru': 44.87241743851911, 'mru': 4.213647688934157e-05, 'ldu': 73.40431684840401, 'wtu': 2.265631211772308, 'etf': 91.68314833993827, 'htc': 1.509857746797922e-08, 'htn': 7.883598229965573e-08}</t>
  </si>
  <si>
    <t>{'acd': 0.018523561089952, 'ozd': 1.8186819031904798e-07, 'cch': 3.8090038977620333, 'ccb': 0.092173751924568, 'ccf': 3.629537032564817, 'ccl': 0.087293113272648, 'fwe': 0.001246868860218, 'swe': 0.003097571851016, 'tre': 0.024012880834626, 'pco': 0.014167555916197, 'pma': 2.449629215724911e-07, 'ior': 0.47179790205459804, 'fru': 39.19222592434589, 'mru': 2.469088835099961e-06, 'ldu': 15.621618809674466, 'wtu': 1.6935872371683751, 'etf': 121.71416968629315, 'htc': 1.4005522877678932e-09, 'htn': 2.0486714969196587e-07}</t>
  </si>
  <si>
    <t>{'acd': 0.010205173043903, 'ozd': 1.849132414996099e-07, 'cch': 1.089090139255931, 'ccb': 0.0031483945607060004, 'ccf': 1.039183078273633, 'ccl': 0.04675866642159, 'fwe': 0.00024052086161000002, 'swe': 0.0059425424135300005, 'tre': 0.038135491131078, 'pco': 0.004134761246143, 'pma': 8.335653404225742e-08, 'ior': 0.8503268384461451, 'fru': 29.904909240126482, 'mru': 4.437399080499744e-06, 'ldu': 52.869773220282084, 'wtu': 1.541463574948546, 'etf': 67.53849948096081, 'htc': 6.606644450720693e-10, 'htn': 3.826654931927723e-08}</t>
  </si>
  <si>
    <t>{'acd': 0.020678197837207, 'ozd': 2.943687620510408e-07, 'cch': 2.39233900469594, 'ccb': 0.839566383001325, 'ccf': 1.382759203071276, 'ccl': 0.17001341862333802, 'fwe': 0.00043124099519200004, 'swe': 0.008503305238862, 'tre': 0.07881942215852601, 'pco': 0.0068079576012160005, 'pma': 1.703530806752886e-07, 'ior': 1.4815654203217201, 'fru': 42.89165298747855, 'mru': 8.150113966304015e-06, 'ldu': 91.30690407780114, 'wtu': 1.637326848070089, 'etf': 55.04265212786278, 'htc': 9.372246690439346e-10, 'htn': 3.929379683238689e-08}</t>
  </si>
  <si>
    <t>{'acd': 0.0034839776015110004, 'ozd': 1.144335476905796e-07, 'cch': 0.8441176042014671, 'ccb': 0.24707085680860003, 'ccf': 0.5967519789937911, 'ccl': 0.000294768399076, 'fwe': 0.000141150141052, 'swe': 0.001611148838955, 'tre': 0.011970129599492, 'pco': 0.0022469524067540003, 'pma': 4.046450568526704e-08, 'ior': 0.447895781817565, 'fru': 16.363169052057998, 'mru': 6.159275864236945e-06, 'ldu': 4.494434389879587, 'wtu': 0.253220284981073, 'etf': 24.92756515821219, 'htc': 1.3503621751804651e-09, 'htn': 1.220778707909484e-07}</t>
  </si>
  <si>
    <t>{'acd': 0.043143801584635, 'ozd': 4.3069135812631633e-07, 'cch': 7.942259017626355, 'ccb': 0.35321820371981205, 'ccf': 2.9439821702419593, 'ccl': 4.645058643664584, 'fwe': 0.00158122254311, 'swe': 0.040001754774337005, 'tre': 0.16193601020699502, 'pco': 0.021736788536658003, 'pma': 3.00474140664413e-07, 'ior': 0.681130138553874, 'fru': 45.11745176117376, 'mru': 9.418893327191622e-06, 'ldu': 615.0316247558512, 'wtu': 17.357278615768617, 'etf': 53.00163192690361, 'htc': 5.802854613684157e-09, 'htn': 1.0571179589587169e-07}</t>
  </si>
  <si>
    <t>{'acd': 0.059887770372032, 'ozd': 3.0092630737217726e-07, 'cch': 3.508151217518405, 'ccb': 1.654738599107518, 'ccf': 1.800390423803952, 'ccl': 0.053022194606934005, 'fwe': 0.00048167583353400005, 'swe': 0.014046582586856001, 'tre': 0.256388949726235, 'pco': 0.006758246227495, 'pma': 4.3229321662764367e-07, 'ior': 1.571661321842114, 'fru': 45.18035990702477, 'mru': 4.876974165782183e-06, 'ldu': 230.93518842255813, 'wtu': 0.8152227012516551, 'etf': 76.99556484526117, 'htc': 3.3389549623739633e-10, 'htn': 2.4966573649504928e-08}</t>
  </si>
  <si>
    <t>{'acd': 0.10099960590755501, 'ozd': 3.6323571223012273e-07, 'cch': 8.702485144855892, 'ccb': 5.89553757315435, 'ccf': 2.682476376924801, 'ccl': 0.12447119477673901, 'fwe': 0.000596179085925, 'swe': 0.023960007388626, 'tre': 0.44232687318405, 'pco': 0.012433423019873002, 'pma': 6.96535252399583e-07, 'ior': 1.6917675177703, 'fru': 50.200496942472725, 'mru': 6.845029085726993e-06, 'ldu': 486.7005871409221, 'wtu': 1.773045634057542, 'etf': 95.94690210474384, 'htc': 4.71989179240085e-10, 'htn': 4.225568158690331e-08}</t>
  </si>
  <si>
    <t>{'acd': 0.074191175572849, 'ozd': 3.622294242356352e-07, 'cch': 3.529239147466715, 'ccb': 1.395610916780303, 'ccf': 2.036538648938392, 'ccl': 0.09708958174802, 'fwe': 0.0006367048555310001, 'swe': 0.016591033142409003, 'tre': 0.318437282419166, 'pco': 0.008123747203532001, 'pma': 5.340834963153943e-07, 'ior': 2.060742538357866, 'fru': 57.4765894961426, 'mru': 5.753265068220026e-06, 'ldu': 215.0123624106985, 'wtu': 0.905318579925629, 'etf': 93.71053529534507, 'htc': 7.129690142774388e-10, 'htn': 5.555324746219121e-08}</t>
  </si>
  <si>
    <t>{'acd': 0.032141769003558, 'ozd': 3.0717482690539844e-07, 'cch': 2.250189490131886, 'ccb': 0.8145549619965391, 'ccf': 1.360526446797166, 'ccl': 0.07510808133818, 'fwe': 0.00042153110212, 'swe': 0.009520636914428001, 'tre': 0.13505580880686802, 'pco': 0.005289344873258, 'pma': 2.429862856166172e-07, 'ior': 1.890290541888874, 'fru': 50.25301093141573, 'mru': 5.93683263182832e-06, 'ldu': 116.9641792383469, 'wtu': 0.8434580410311591, 'etf': 67.13772940610802, 'htc': 7.522945653130709e-10, 'htn': 4.586963625010919e-08}</t>
  </si>
  <si>
    <t>{'acd': 0.016915550138002, 'ozd': 2.4849686751978537e-07, 'cch': 1.7291712791449951, 'ccb': 0.63028888736828, 'ccf': 1.049549268616075, 'ccl': 0.04933312316064, 'fwe': 0.000321183763533, 'swe': 0.006353926461972001, 'tre': 0.068435813341768, 'pco': 0.004283749371018, 'pma': 1.324494996681629e-07, 'ior': 1.410895028269359, 'fru': 38.6473452445113, 'mru': 5.034085401124379e-06, 'ldu': 86.51714988960074, 'wtu': 0.9083989443342151, 'etf': 70.64580450443329, 'htc': 6.767711796495917e-10, 'htn': 3.908985388487005e-08}</t>
  </si>
  <si>
    <t>{'acd': 0.04252341906753, 'ozd': 3.404277893624459e-07, 'cch': 2.854300736136472, 'ccb': 1.080829415992594, 'ccf': 1.669574098576597, 'ccl': 0.10389722156728001, 'fwe': 0.00053215780958, 'swe': 0.012262073430184001, 'tre': 0.17937330993904702, 'pco': 0.006944495535749001, 'pma': 3.142600180242653e-07, 'ior': 1.970950123403231, 'fru': 55.384425252703736, 'mru': 5.997155649596078e-06, 'ldu': 161.16235926405838, 'wtu': 1.310095143149699, 'etf': 101.39951480547731, 'htc': 8.992011286100157e-10, 'htn': 6.201459642358453e-08}</t>
  </si>
  <si>
    <t>{'acd': 0.036977293234077, 'ozd': 3.835677339768443e-07, 'cch': 2.633281398485029, 'ccb': 0.890887941106773, 'ccf': 1.674243112742758, 'ccl': 0.068150344635497, 'fwe': 0.00038291513931300005, 'swe': 0.011223150127924, 'tre': 0.127526052132752, 'pco': 0.016038827820725, 'pma': 2.8045840123490403e-07, 'ior': 1.4708507794537011, 'fru': 47.08431590413986, 'mru': 7.653284056596207e-06, 'ldu': 104.87088804130825, 'wtu': 0.9507384897201471, 'etf': 76.24820854253723, 'htc': 9.938457691180404e-10, 'htn': 4.645637355591898e-08}</t>
  </si>
  <si>
    <t>{'acd': 0.036778377233627, 'ozd': 3.115909590101502e-07, 'cch': 2.7776788870906812, 'ccb': 1.192532146939272, 'ccf': 1.484003748114374, 'ccl': 0.101142992037034, 'fwe': 0.00046672877681200005, 'swe': 0.011201491020460001, 'tre': 0.15482801759360101, 'pco': 0.006040594788137001, 'pma': 2.696947074197531e-07, 'ior': 1.793582379201351, 'fru': 49.6294609696779, 'mru': 5.2001283381281295e-06, 'ldu': 145.3761033480288, 'wtu': 0.9274574388229401, 'etf': 72.05487333558956, 'htc': 7.362161782934624e-10, 'htn': 5.0529005830925246e-08}</t>
  </si>
  <si>
    <t>{'acd': 0.016130114338287, 'ozd': 2.426382179607116e-07, 'cch': 1.6199028563468012, 'ccb': 0.572773290294963, 'ccf': 1.001407258154274, 'ccl': 0.04572230789756301, 'fwe': 0.00032206329836000005, 'swe': 0.006859508385896, 'tre': 0.06521379441270901, 'pco': 0.004140419349066, 'pma': 1.2669217419934518e-07, 'ior': 1.406476793421841, 'fru': 37.78564663360684, 'mru': 3.991266083290539e-06, 'ldu': 89.47343782827119, 'wtu': 1.136175050010891, 'etf': 66.68488628989418, 'htc': 5.767686229237546e-10, 'htn': 3.346894149839476e-08}</t>
  </si>
  <si>
    <t>{'acd': 0.032072268392546004, 'ozd': 3.0311941513238386e-07, 'cch': 2.343526595956954, 'ccb': 0.8735547565858001, 'ccf': 1.391212406478263, 'ccl': 0.07875943289289, 'fwe': 0.00043212090741800004, 'swe': 0.009791736736168, 'tre': 0.134197218014716, 'pco': 0.005466220557727001, 'pma': 2.420813621769867e-07, 'ior': 1.7864343259906752, 'fru': 49.275203459438345, 'mru': 5.31904910714314e-06, 'ldu': 118.69389139917672, 'wtu': 0.8943424146162351, 'etf': 67.3407766810906, 'htc': 7.361898935977584e-10, 'htn': 4.6069418895801724e-08}</t>
  </si>
  <si>
    <t>{'acd': 0.009958333259851002, 'ozd': 1.481656895863062e-07, 'cch': 1.006705062864387, 'ccb': 0.097932158614229, 'ccf': 0.840572317192781, 'ccl': 0.068200587057375, 'fwe': 0.00021864362545100002, 'swe': 0.00532712597844, 'tre': 0.038514435291653, 'pco': 0.002758456740779, 'pma': 8.362021873041034e-08, 'ior': 0.810636619289506, 'fru': 26.458507407705696, 'mru': 2.566124848322703e-06, 'ldu': 72.54571529722396, 'wtu': 1.002777638112756, 'etf': 24.879443954381266, 'htc': 5.294529763952133e-10, 'htn': 2.0519048535583808e-08}</t>
  </si>
  <si>
    <t>{'acd': 0.041639818912582005, 'ozd': 3.7870735486641356e-07, 'cch': 1.808077343129109, 'ccb': 0.015753582007845, 'ccf': 1.790812853966974, 'ccl': 0.0015109071542890001, 'fwe': 0.000223646118116, 'swe': 0.0121744056799, 'tre': 0.119308490366509, 'pco': 0.025442927629992004, 'pma': 3.204610428139152e-07, 'ior': 0.8749149173058041, 'fru': 40.4674812585159, 'mru': 3.7598839762845418e-06, 'ldu': 63.28247925643045, 'wtu': 0.806243279071404, 'etf': 26.579939266068912, 'htc': 1.0250333138197302e-09, 'htn': 2.5546666197081753e-08}</t>
  </si>
  <si>
    <t>{'acd': 0.008336498557054001, 'ozd': 1.322780460192211e-07, 'cch': 0.735667757535137, 'ccb': 0.016669949148576002, 'ccf': 0.718227285727557, 'ccl': 0.0007705226590030001, 'fwe': 0.000169793593974, 'swe': 0.00429260924451, 'tre': 0.032365805837529, 'pco': 0.002286687292184, 'pma': 6.911428215522409e-08, 'ior': 0.80270059837133, 'fru': 25.31041575412938, 'mru': 1.836665808312291e-06, 'ldu': 65.67452147926222, 'wtu': 0.8052389567739221, 'etf': 18.22879376176037, 'htc': 3.530039226132094e-10, 'htn': 1.7883728737675193e-08}</t>
  </si>
  <si>
    <t>{'acd': 0.011567752248056002, 'ozd': 2.1645891848978768e-07, 'cch': 2.179700076089853, 'ccb': 0.004005631587879001, 'ccf': 2.145722906582942, 'ccl': 0.029971537919031004, 'fwe': 0.000600668173153, 'swe': 0.004723939765566, 'tre': 0.023259351020046, 'pco': 0.008147478393618, 'pma': 1.3644774837650018e-07, 'ior': 1.069137451411216, 'fru': 42.228102964173644, 'mru': 3.5135217467977257e-06, 'ldu': 18.88653354994884, 'wtu': 1.730990511958061, 'etf': 82.19434069600203, 'htc': 9.244589087397675e-10, 'htn': 1.0319926102852719e-07}</t>
  </si>
  <si>
    <t>{'acd': 0.023534672273797002, 'ozd': 2.138660650687306e-07, 'cch': 1.5812895438891799, 'ccb': 0.39921636389158904, 'ccf': 1.13730183272669, 'ccl': 0.04477134727090001, 'fwe': 0.00028420459152600004, 'swe': 0.007086555654508, 'tre': 0.09827361083279601, 'pco': 0.004108848172739, 'pma': 1.749713263833784e-07, 'ior': 1.19827573805217, 'fru': 36.683654063353124, 'mru': 3.0384161666819e-06, 'ldu': 77.70743112848443, 'wtu': 0.65453071163955, 'etf': 41.71906582355322, 'htc': 4.6019456647514733e-10, 'htn': 3.44533038237608e-08}</t>
  </si>
  <si>
    <t>{'acd': 0.0031529714524580004, 'ozd': 1.499425077997405e-07, 'cch': 0.521889612593271, 'ccb': 0.0019891892160530003, 'ccf': 0.5300513815236121, 'ccl': -0.010150958146394001, 'fwe': 0.000183837721417, 'swe': 0.0008055582335270001, 'tre': 0.008824514930566001, 'pco': 0.002172672720614, 'pma': 4.414986676692866e-08, 'ior': 1.133112760178171, 'fru': 28.424468656185148, 'mru': 1.499477760370067e-06, 'ldu': 11.682038064424175, 'wtu': 0.557804504195768, 'etf': 28.21442144126912, 'htc': 1.3100019687134681e-09, 'htn': 1.3979527277714121e-08}</t>
  </si>
  <si>
    <t>{'acd': 0.00391894476098, 'ozd': 9.638178735040924e-08, 'cch': 0.674751399981905, 'ccb': 0.10739558404200601, 'ccf': 0.5671489327379731, 'ccl': 0.000206883201925, 'fwe': 8.237073936422148e-05, 'swe': 0.002342746709628, 'tre': 0.015204604971516001, 'pco': 0.0025562569521900003, 'pma': 3.3377243307547733e-08, 'ior': 0.228801818162279, 'fru': 9.557265172440747, 'mru': 2.212674385619278e-06, 'ldu': 14.154754114721824, 'wtu': 0.15117699602081403, 'etf': 29.80319900377031, 'htc': 1.2963662492936502e-09, 'htn': 1.51671731710295e-07}</t>
  </si>
  <si>
    <t>{'acd': 0.006417871236387001, 'ozd': 2.0122204999943132e-07, 'cch': 1.387160999250988, 'ccb': 0.126105110344943, 'ccf': 1.260667885635298, 'ccl': 0.00038800327074500003, 'fwe': 0.000171391642778, 'swe': 0.0031996401584570002, 'tre': 0.022582858509325003, 'pco': 0.004528906747678, 'pma': 5.61952173980449e-08, 'ior': 0.7637612367982891, 'fru': 29.863285056369946, 'mru': 3.68028575917867e-06, 'ldu': 17.317868935401457, 'wtu': 0.37311709883669303, 'etf': 39.40535318529414, 'htc': 1.6672503814945434e-09, 'htn': 1.8087352939950451e-07}</t>
  </si>
  <si>
    <t>{'acd': 0.005897959447854001, 'ozd': 1.653303118601086e-07, 'cch': 1.020243357787548, 'ccb': 0.025979077042955, 'ccf': 0.9938801980805031, 'ccl': 0.00038408266408800003, 'fwe': 0.00016048198508200002, 'swe': 0.0026679428221120004, 'tre': 0.020622185209228, 'pco': 0.0037842330818000005, 'pma': 4.953469723856638e-08, 'ior': 0.7601465305934291, 'fru': 26.1312465710162, 'mru': 3.114978194381487e-06, 'ldu': 15.555487081920115, 'wtu': 0.48326396632745705, 'etf': 32.28596850623151, 'htc': 1.4264415699978591e-09, 'htn': 1.541527954813133e-07}</t>
  </si>
  <si>
    <t>{'acd': 0.001963580547537, 'ozd': 6.407644937929472e-08, 'cch': 0.29866275489091104, 'ccb': 0.00023748642157600002, 'ccf': 0.298310494854435, 'ccl': 0.00011477361490000001, 'fwe': 0.00018294144457300002, 'swe': 0.0044352801322730005, 'tre': 0.0066441454142530006, 'pco': 0.0013962328853270002, 'pma': 2.0315225390390232e-08, 'ior': 0.207672722840677, 'fru': 7.010062383818131, 'mru': 8.493864761481071e-07, 'ldu': 62.582586737179895, 'wtu': 0.090782421425214, 'etf': 16.469499109956068, 'htc': 1.875186512297752e-10, 'htn': 4.32454414876648e-09}</t>
  </si>
  <si>
    <t>{'acd': 0.0049179412928980005, 'ozd': 1.1426020664745299e-07, 'cch': 0.892168252551742, 'ccb': 0.088356775062018, 'ccf': 0.803475585201868, 'ccl': 0.000335892287856, 'fwe': 0.00044658549774900005, 'swe': 0.012735949119110001, 'tre': 0.016726627307896, 'pco': 0.0031241903530400002, 'pma': 4.136457625695557e-08, 'ior': 0.19256657409721, 'fru': 14.106152455038217, 'mru': 1.5897968388542848e-06, 'ldu': 182.48995318674534, 'wtu': 0.34161728513682804, 'etf': 41.650559080188486, 'htc': -6.839448404065908e-10, 'htn': 4.403060106215741e-09}</t>
  </si>
  <si>
    <t>{'acd': 0.008672485569427001, 'ozd': 2.657282664303714e-07, 'cch': 1.273577989543592, 'ccb': 0.22022768908311402, 'ccf': 1.052901531373961, 'ccl': 0.00044876908651600005, 'fwe': 0.000548596098934, 'swe': 0.009983458533285, 'tre': 0.024962980600664, 'pco': 0.005666118176972001, 'pma': 7.766060941590185e-08, 'ior': 1.571218190898672, 'fru': 42.29208198910871, 'mru': 2.341670975113538e-06, 'ldu': 128.17555184491226, 'wtu': 0.567295866212786, 'etf': 53.83354542731542, 'htc': 1.296850920217099e-09, 'htn': 1.9998509445083072e-08}</t>
  </si>
  <si>
    <t>{'acd': 0.007531588200244001, 'ozd': 1.64519413799169e-07, 'cch': 0.8342583438274831, 'ccb': 0.0005864523247700001, 'ccf': 0.8333377695430341, 'ccl': 0.00033412195967800004, 'fwe': 0.00043706057680500005, 'swe': 0.010925225890227002, 'tre': 0.022187465946146002, 'pco': 0.005053750274492, 'pma': 5.290328517762773e-08, 'ior': 0.31454685441374003, 'fru': 14.69507951781965, 'mru': 1.953117126030541e-06, 'ldu': 146.40376639298233, 'wtu': 0.17796160887030202, 'etf': 39.02586033131178, 'htc': 4.687659840559446e-10, 'htn': 1.1008705843938711e-08}</t>
  </si>
  <si>
    <t>{'acd': 0.006983181104307, 'ozd': 1.220300970361853e-07, 'cch': 0.7909132425623081, 'ccb': 0.0009285362414040001, 'ccf': 0.789634965121992, 'ccl': 0.000349741198911, 'fwe': 0.00036905701590200004, 'swe': 0.01073516168333, 'tre': 0.020179386611324002, 'pco': 0.004289153091049, 'pma': 3.968453613393202e-08, 'ior': 0.168660285471077, 'fru': 13.487201760596395, 'mru': 1.4024571670446031e-06, 'ldu': 146.63067043885934, 'wtu': 0.274237491619296, 'etf': 32.50369499568038, 'htc': -5.057295951669553e-10, 'htn': 4.218543071940068e-09}</t>
  </si>
  <si>
    <t>{'acd': 0.00661041039645, 'ozd': 2.1743734646752187e-07, 'cch': 1.277524930014124, 'ccb': 0.104011701243122, 'ccf': 1.173115095332198, 'ccl': 0.00039813343880200006, 'fwe': 0.000570518216379, 'swe': 0.016387012445812, 'tre': 0.023168587433609, 'pco': 0.004387262011524, 'pma': 5.5276382150226965e-08, 'ior': 0.647777694319798, 'fru': 27.424225847863077, 'mru': 2.8515650358084513e-06, 'ldu': 231.06328953067134, 'wtu': 0.314803048939843, 'etf': 55.692086382007695, 'htc': -7.894499141476764e-10, 'htn': 7.588983821802918e-09}</t>
  </si>
  <si>
    <t>{'acd': 0.0041100696225900004, 'ozd': 1.1349728618533298e-07, 'cch': 0.588451041317692, 'ccb': 0.088496016495932, 'ccf': 0.49973644447540005, 'ccl': 0.000218580346359, 'fwe': 0.00042651778795500003, 'swe': 0.013638077706229, 'tre': 0.015757578789234002, 'pco': 0.002444758505432, 'pma': 3.289813365539692e-08, 'ior': 0.16890209584988503, 'fru': 8.275317974152014, 'mru': 1.537944333787748e-06, 'ldu': 197.15432988316516, 'wtu': 0.11103859214915401, 'etf': 43.945286930475774, 'htc': -8.017962732031246e-10, 'htn': 3.4240733124445303e-09}</t>
  </si>
  <si>
    <t>{'acd': 0.18485328747686902, 'ozd': 1.4977979225430048e-06, 'cch': 7.72906822890616, 'ccb': 0.453817160894792, 'ccf': 7.093035771694823, 'ccl': 0.182215296316545, 'fwe': 0.0007787505538790001, 'swe': 0.040623785488614006, 'tre': 0.507238730514273, 'pco': 0.12353560535370901, 'pma': 1.401242244670219e-06, 'ior': 1.294866075804516, 'fru': 114.53598163644824, 'mru': 1.635000694656633e-05, 'ldu': 118.45190877613618, 'wtu': 1.904438217672786, 'etf': 103.4082130004561, 'htc': 5.178997458478707e-09, 'htn': 8.433432744259282e-08}</t>
  </si>
  <si>
    <t>{'acd': 0.24253307341151803, 'ozd': 1.8657707607153261e-06, 'cch': 8.748442483234951, 'ccb': 0.364509288710262, 'ccf': 8.325839552284988, 'ccl': 0.058093642239701, 'fwe': 0.0006006598677490001, 'swe': 0.060282959342379004, 'tre': 0.652896787367794, 'pco': 0.16256202360374, 'pma': 1.834658689897888e-06, 'ior': 1.356503307652464, 'fru': 132.11577764503306, 'mru': 1.598252849244513e-05, 'ldu': 64.07759538907345, 'wtu': 0.9806600426027521, 'etf': 97.28446225284407, 'htc': 5.1163902527664944e-09, 'htn': 8.041171755210011e-08}</t>
  </si>
  <si>
    <t>{'acd': 0.257045894163957, 'ozd': 1.99311734847145e-06, 'cch': 9.625159949045415, 'ccb': 0.43047404373354503, 'ccf': 9.019499249823031, 'ccl': 0.17518665548883502, 'fwe': 0.000733682947229, 'swe': 0.06421644812596901, 'tre': 0.6884059801819921, 'pco': 0.17318985634442302, 'pma': 1.952365125330567e-06, 'ior': 1.390090770160688, 'fru': 140.90609680126465, 'mru': 1.845330187830371e-05, 'ldu': 62.51772996993599, 'wtu': 1.4470612215202832, 'etf': 99.53959150263015, 'htc': 5.843206669527514e-09, 'htn': 8.213715827345921e-08}</t>
  </si>
  <si>
    <t>{'acd': 0.269769741742576, 'ozd': 2.0976936117717237e-06, 'cch': 9.297937832814107, 'ccb': 0.0045382920261970005, 'ccf': 9.28468787176163, 'ccl': 0.008711669026277001, 'fwe': 0.000620925035381, 'swe': 0.066295500369784, 'tre': 0.7142261617306741, 'pco': 0.184946000631755, 'pma': 2.04194706704755e-06, 'ior': 1.394942685070599, 'fru': 146.19595832341327, 'mru': 1.7997474613524413e-05, 'ldu': 44.11591368125042, 'wtu': 1.246179103349713, 'etf': 113.9989716966839, 'htc': 5.759111399122288e-09, 'htn': 8.749908325698392e-08}</t>
  </si>
  <si>
    <t>{'acd': 0.23234059864390202, 'ozd': 1.807679559663081e-06, 'cch': 8.464514224652259, 'ccb': 0.34842260693300703, 'ccf': 8.060483248929442, 'ccl': 0.05560836878981001, 'fwe': 0.000613215252318, 'swe': 0.05770896291915, 'tre': 0.6250018384673031, 'pco': 0.155658319439951, 'pma': 1.7585840370232021e-06, 'ior': 1.546626726858566, 'fru': 132.35501697562032, 'mru': 1.5574792704983513e-05, 'ldu': 62.30468582494442, 'wtu': 1.139694372741713, 'etf': 94.71005546425388, 'htc': 4.94440901874234e-09, 'htn': 7.769936998877531e-08}</t>
  </si>
  <si>
    <t>{'acd': 0.239479050469029, 'ozd': 1.863798797232011e-06, 'cch': 8.291609711565048, 'ccb': 0.009952011285783002, 'ccf': 8.233081550169162, 'ccl': 0.048576150110100004, 'fwe': 0.0005991951753800001, 'swe': 0.058495386449137, 'tre': 0.6467718540938451, 'pco': 0.159196574957771, 'pma': 1.810804389907966e-06, 'ior': 1.822731802428009, 'fru': 139.97606430668392, 'mru': 1.5592150633551103e-05, 'ldu': 52.26844048138376, 'wtu': 0.882489731925837, 'etf': 85.05356563447367, 'htc': 5.0223856756771875e-09, 'htn': 7.867600199795533e-08}</t>
  </si>
  <si>
    <t>{'acd': 0.22909987514538002, 'ozd': 1.808102256185982e-06, 'cch': 7.970247687327046, 'ccb': 0.009321185018214, 'ccf': 7.914474778576352, 'ccl': 0.046451723732479, 'fwe': 0.0005920320887380001, 'swe': 0.055956488427375, 'tre': 0.618573041807124, 'pco': 0.15224253502457202, 'pma': 1.733160651724317e-06, 'ior': 2.045471116174222, 'fru': 140.21414264157025, 'mru': 1.5182372499948152e-05, 'ldu': 50.11579603545878, 'wtu': 0.9183867711286121, 'etf': 82.89081987970823, 'htc': 4.841307762504374e-09, 'htn': 7.595155838723289e-08}</t>
  </si>
  <si>
    <t>{'acd': 0.222808957371628, 'ozd': 1.783436754402597e-06, 'cch': 7.901491314868363, 'ccb': 0.010945538918491001, 'ccf': 7.903341994606706, 'ccl': -0.012796218656834, 'fwe': 0.0005711001857930001, 'swe': 0.05516577316864701, 'tre': 0.5930937816107841, 'pco': 0.15130881566676402, 'pma': 1.6885231032615029e-06, 'ior': 1.793998530772797, 'fru': 135.18039884219826, 'mru': 1.5197551684958532e-05, 'ldu': 46.491201051662, 'wtu': 2.795470418456863, 'etf': 82.01862821621472, 'htc': 4.825504857316782e-09, 'htn': 7.27491442269718e-08}</t>
  </si>
  <si>
    <t>{'acd': 0.119911663970568, 'ozd': 4.525623400512251e-07, 'cch': 5.553250428668801, 'ccb': 2.488761073697874, 'ccf': 2.790144701041852, 'ccl': 0.27434465392907303, 'fwe': 0.0008970923877270001, 'swe': 0.027451816767181003, 'tre': 0.522048753664772, 'pco': 0.01235348782564, 'pma': 8.369603519387392e-07, 'ior': 2.390459298414378, 'fru': 70.37001351680061, 'mru': 6.963825709004084e-06, 'ldu': 341.2905550889844, 'wtu': 1.653612340821709, 'etf': 128.3335298341779, 'htc': 1.1184699335250722e-09, 'htn': 1.161074260190263e-07}</t>
  </si>
  <si>
    <t>{'acd': 0.00515261993289, 'ozd': 1.2660170302230428e-07, 'cch': 0.9225203367220871, 'ccb': 0.088970105019732, 'ccf': 0.7574171670576221, 'ccl': 0.076133064644732, 'fwe': 0.00017148059199600002, 'swe': 0.005004959073116, 'tre': 0.015903514276975003, 'pco': 0.003198073298737, 'pma': 4.823232484188409e-08, 'ior': 0.36841027121353404, 'fru': 16.106373089767764, 'mru': 3.311511727068671e-06, 'ldu': 14.17425497377503, 'wtu': 1.962241213932772, 'etf': 63.19921672465166, 'htc': 3.8282983013460434e-10, 'htn': 2.281385986044538e-08}</t>
  </si>
  <si>
    <t>{'acd': 0.008024759860608001, 'ozd': 3.0038192598453063e-07, 'cch': 1.61997735855884, 'ccb': 0.214098361936664, 'ccf': 1.332138461074806, 'ccl': 0.07374053554736801, 'fwe': 0.00043364885805700004, 'swe': 0.005602999551116, 'tre': 0.022357570066025, 'pco': 0.005607891628243, 'pma': 9.522253305545741e-08, 'ior': 2.028613661245707, 'fru': 55.0179237262989, 'mru': 4.489037886263132e-06, 'ldu': 16.09106947941908, 'wtu': 2.422855433847949, 'etf': 84.06396661301204, 'htc': 2.250476024486286e-09, 'htn': 3.863403809637566e-08}</t>
  </si>
  <si>
    <t>{'acd': 0.008003962944364, 'ozd': 2.543548209677491e-07, 'cch': 1.718248464725645, 'ccb': 0.10465870723574801, 'ccf': 1.524493575361293, 'ccl': 0.089096182128602, 'fwe': 0.000289083424893, 'swe': 0.006342582243639001, 'tre': 0.023683503544741, 'pco': 0.005332442238438, 'pma': 7.52432345141993e-08, 'ior': 1.144033345981579, 'fru': 41.95795164855963, 'mru': 5.155271777357455e-06, 'ldu': 17.442182007067156, 'wtu': 2.542611129768656, 'etf': 79.51615809427422, 'htc': 6.273957557821853e-10, 'htn': 3.088113389776342e-08}</t>
  </si>
  <si>
    <t>{'acd': 0.037793006376776, 'ozd': 1.1098984399674669e-07, 'cch': 1.30758450009126, 'ccb': 0.0036934428159770003, 'ccf': 1.30271899289933, 'ccl': 0.001172064375952, 'fwe': 0.000605151007121, 'swe': 0.016284360795361, 'tre': 0.15802943375946302, 'pco': 0.004986433810351, 'pma': 2.626109280588602e-07, 'ior': 0.33872021641845, 'fru': 19.840978456495176, 'mru': 4.956353567791105e-06, 'ldu': 209.07728982589094, 'wtu': 0.70968728101497, 'etf': 20.25776361606669, 'htc': 1.0596919273740312e-09, 'htn': 8.896626588716133e-08}</t>
  </si>
  <si>
    <t>{'acd': 0.006380948610149001, 'ozd': 9.959180947108245e-08, 'cch': 0.633295192334775, 'ccb': 0.09533152303348301, 'ccf': 0.570405125156017, 'ccl': -0.032441455854725, 'fwe': 0.000142375428221, 'swe': 0.001998681097402, 'tre': 0.019781073643513003, 'pco': 0.0032123965468430003, 'pma': 4.8162564605068363e-08, 'ior': 0.21167191851355902, 'fru': 10.532668184507017, 'mru': 1.720187374486656e-06, 'ldu': 25.873796300511565, 'wtu': 5.450883343287522, 'etf': 20.33529256510742, 'htc': 3.9630328793696853e-10, 'htn': 1.654213265675113e-08}</t>
  </si>
  <si>
    <t>{'acd': 0.0016983346473500001, 'ozd': 7.318646441267982e-08, 'cch': 0.284145831377464, 'ccb': 0.011783116130749002, 'ccf': 0.27222781502598, 'ccl': 0.000134900220734, 'fwe': 5.7533121160320024e-05, 'swe': 0.000620333489852, 'tre': 0.005586752276777, 'pco': 0.001282701760966, 'pma': 1.850390539305639e-08, 'ior': 0.212715641097654, 'fru': 7.722881197315354, 'mru': 2.0121446198975978e-06, 'ldu': 15.95690389005677, 'wtu': 0.086794191505181, 'etf': 16.42463135131563, 'htc': 1.4950856290864091e-10, 'htn': 6.619631408348774e-09}</t>
  </si>
  <si>
    <t>{'acd': 0.029892660164739, 'ozd': 2.0043589352420388e-07, 'cch': 2.541908939923904, 'ccb': 0.803965171041468, 'ccf': 1.464972897603631, 'ccl': 0.27297087127880404, 'fwe': 0.000441123456682, 'swe': 0.008447482663788001, 'tre': 0.12354962204858001, 'pco': 0.0059139264999880006, 'pma': 2.26503435499774e-07, 'ior': 0.8140888894725421, 'fru': 30.413490201511777, 'mru': 4.0967835670398805e-06, 'ldu': 107.92782007482703, 'wtu': 1.547783053690104, 'etf': 40.291915524077396, 'htc': 7.353634787011149e-10, 'htn': 4.329179015734999e-08}</t>
  </si>
  <si>
    <t>{'acd': 0.043009244931472006, 'ozd': 3.386436459621541e-07, 'cch': 3.680961241153574, 'ccb': 1.144923016244424, 'ccf': 2.14732845831292, 'ccl': 0.38870976659623, 'fwe': 0.0006684226989720001, 'swe': 0.012127981523853, 'tre': 0.176792720561256, 'pco': 0.008601994638028, 'pma': 3.2749124961708966e-07, 'ior': 1.774797949779737, 'fru': 56.286542421042206, 'mru': 6.388150385105157e-06, 'ldu': 153.9740066298623, 'wtu': 2.357647616934668, 'etf': 60.63703876692161, 'htc': 1.131436610115183e-09, 'htn': 6.326274515365309e-08}</t>
  </si>
  <si>
    <t>{'acd': 0.019651210346857, 'ozd': 1.833181151189094e-07, 'cch': 2.215546288141288, 'ccb': 0.735084662696038, 'ccf': 1.272989939944173, 'ccl': 0.207471685501075, 'fwe': 0.00035474628302000004, 'swe': 0.006099826563892001, 'tre': 0.07888966063293801, 'pco': 0.00497447945011, 'pma': 1.560307853519553e-07, 'ior': 0.773280875611537, 'fru': 28.41180466530284, 'mru': 3.807297608720991e-06, 'ldu': 80.50441388127547, 'wtu': 1.416582634579929, 'etf': 33.101872594237214, 'htc': 6.144481491968554e-10, 'htn': 3.27313183932183e-08}</t>
  </si>
  <si>
    <t>{'acd': 0.028427371096645, 'ozd': 3.142711899644979e-07, 'cch': 3.216282987847639, 'ccb': 1.046850292144552, 'ccf': 1.87398129391641, 'ccl': 0.295451401786678, 'fwe': 0.00054543805608, 'swe': 0.008785366399531001, 'tre': 0.113205441961884, 'pco': 0.007264400977032, 'pma': 2.271516188484909e-07, 'ior': 1.7166951108113642, 'fru': 53.43652348182583, 'mru': 5.975977519326947e-06, 'ldu': 114.92829959164888, 'wtu': 2.170843210081974, 'etf': 50.39978713416369, 'htc': 9.592762118433386e-10, 'htn': 4.8226644832002504e-08}</t>
  </si>
  <si>
    <t>{'acd': 0.035774323322283, 'ozd': 2.9856443890630027e-07, 'cch': 4.402714498155565, 'ccb': 2.035673279422576, 'ccf': 1.9855627226214572, 'ccl': 0.381478496111532, 'fwe': 0.000588246315317, 'swe': 0.012657390888085, 'tre': 0.146124257496919, 'pco': 0.008119443018362, 'pma': 2.7266419523624027e-07, 'ior': 1.345678313763516, 'fru': 45.21944262039132, 'mru': 6.062863691559179e-06, 'ldu': 165.34726523155342, 'wtu': 2.363873044568215, 'etf': 59.60364318748818, 'htc': 1.108244586047243e-09, 'htn': 5.402705508541991e-08}</t>
  </si>
  <si>
    <t>{'acd': 0.051383612977733, 'ozd': 4.7836000388039e-07, 'cch': 6.330393925372009, 'ccb': 2.898640757104428, 'ccf': 2.888549211535795, 'ccl': 0.543203956731785, 'fwe': 0.000877897626934, 'swe': 0.01812208896709, 'tre': 0.208934701611647, 'pco': 0.011742230071824001, 'pma': 3.932153791657842e-07, 'ior': 2.531680037255756, 'fru': 77.36739855135193, 'mru': 9.18747399989692e-06, 'ldu': 235.72835975662798, 'wtu': 3.519604321938661, 'etf': 88.1332606230022, 'htc': 1.66234828369661e-09, 'htn': 7.854771764760952e-08}</t>
  </si>
  <si>
    <t>{'acd': 0.0030482291941820003, 'ozd': 1.078409501488295e-07, 'cch': 0.46707180453709, 'ccb': 0.004096810366182001, 'ccf': 0.462238916512114, 'ccl': 0.000736077658792, 'fwe': 0.00011807832374800001, 'swe': 0.0013932050083470002, 'tre': 0.010825618797934, 'pco': 0.0016911723988040001, 'pma': 3.585371473964449e-08, 'ior': 0.347673661030846, 'fru': 11.934933523674491, 'mru': 1.839616210238903e-06, 'ldu': 22.893595966009713, 'wtu': 0.148899556016959, 'etf': 27.862382860653714, 'htc': 2.033590062903409e-10, 'htn': 1.1749688464036261e-08}</t>
  </si>
  <si>
    <t>{'acd': 0.0036937601003710005, 'ozd': 1.2780469004629367e-07, 'cch': 0.6866996203288791, 'ccb': 0.001690067586201, 'ccf': 0.6847345030716151, 'ccl': 0.00027504967106100004, 'fwe': 0.000135090459208, 'swe': 0.001391966986273, 'tre': 0.011419409186612, 'pco': 0.0021241271476880002, 'pma': 3.7532391399283454e-08, 'ior': 0.7009472338028001, 'fru': 22.925310601493603, 'mru': 1.91611450922103e-06, 'ldu': 19.314050508127625, 'wtu': 0.40495190347778603, 'etf': 16.252886958415758, 'htc': 2.360806151115129e-10, 'htn': 1.188270694258131e-08}</t>
  </si>
  <si>
    <t>{'acd': 0.005707001387514001, 'ozd': 2.3523064639471747e-07, 'cch': 1.039496534828916, 'ccb': 0.0026360795861670003, 'ccf': 1.036417597793083, 'ccl': 0.000442857449666, 'fwe': 0.00023269000117800002, 'swe': 0.0020822710747780003, 'tre': 0.017140655072379, 'pco': 0.003206042209687, 'pma': 5.843247644440629e-08, 'ior': 1.613705782383767, 'fru': 45.62480095653396, 'mru': 3.283293002402849e-06, 'ldu': 27.804877177710942, 'wtu': 0.7304737359662271, 'etf': 26.410040842834803, 'htc': 4.205529115940202e-10, 'htn': 1.854219319570132e-08}</t>
  </si>
  <si>
    <t>{'acd': 0.00290424043445, 'ozd': 9.354714306482645e-08, 'cch': 0.5373340533988551, 'ccb': 0.0008584210910250001, 'ccf': 0.5363072345320651, 'ccl': 0.000168397775764, 'fwe': 8.353482362611028e-05, 'swe': 0.001215458857727, 'tre': 0.009701640208925002, 'pco': 0.0017003687645620001, 'pma': 3.001409618535643e-08, 'ior': 0.37082250364344804, 'fru': 14.705683412883314, 'mru': 1.486741276507013e-06, 'ldu': 17.190148827676392, 'wtu': 0.16184074403004, 'etf': 13.333235779514041, 'htc': 1.603007270311764e-10, 'htn': 1.0167391999711e-08}</t>
  </si>
  <si>
    <t>{'acd': 0.004691615175587, 'ozd': 1.626249129072164e-07, 'cch': 0.945580702985728, 'ccb': 0.017339007391245, 'ccf': 0.9279630408006531, 'ccl': 0.000278654793829, 'fwe': 0.000144411692616, 'swe': 0.0019351746519030001, 'tre': 0.015445616297201, 'pco': 0.0027600522429330004, 'pma': 4.7923107067248873e-08, 'ior': 0.694545835613751, 'fru': 26.418494862740445, 'mru': 2.429675602200788e-06, 'ldu': 26.72554866872173, 'wtu': 0.286448639048817, 'etf': 22.30935722241597, 'htc': 2.847535902209831e-10, 'htn': 1.654468206250635e-08}</t>
  </si>
  <si>
    <t>{'acd': 0.014494571533130001, 'ozd': 1.6884852893142097e-07, 'cch': 1.828744125211734, 'ccb': 0.748353584906533, 'ccf': 0.9319437904487641, 'ccl': 0.14844674985643602, 'fwe': 0.00030417395762800004, 'swe': 0.005806740445918001, 'tre': 0.058587027461864005, 'pco': 0.0037503457472780003, 'pma': 1.216945434405179e-07, 'ior': 0.807307695156922, 'fru': 24.754766885192126, 'mru': 3.052976215698266e-06, 'ldu': 74.49481490832032, 'wtu': 1.122979166194793, 'etf': 43.573004488336224, 'htc': 5.373017853685477e-10, 'htn': 2.889490732219087e-08}</t>
  </si>
  <si>
    <t>{'acd': 0.004734766445002, 'ozd': 2.6815709344125014e-07, 'cch': 0.770785738965657, 'ccb': 0.007168189287644001, 'ccf': 0.762471071966454, 'ccl': 0.0011464777115580002, 'fwe': 0.000222125781302, 'swe': 0.001888076250808, 'tre': 0.015376941901804001, 'pco': 0.0026223230698710002, 'pma': 5.786208107775849e-08, 'ior': 1.87679400432294, 'fru': 45.81423404624804, 'mru': 3.1383110642939577e-06, 'ldu': 27.4100654079507, 'wtu': 0.550732762700009, 'etf': 42.77104584518115, 'htc': 3.994158768230771e-10, 'htn': 1.670606465889523e-08}</t>
  </si>
  <si>
    <t>{'acd': 0.014530944586786, 'ozd': 1.6028447095831809e-07, 'cch': 1.9347251273445512, 'ccb': 0.745545918712298, 'ccf': 1.041290131014295, 'ccl': 0.147889077617958, 'fwe': 0.000275331079807, 'swe': 0.005702493638885001, 'tre': 0.05808128058687401, 'pco': 0.0038703883649100004, 'pma': 1.1759638706380819e-07, 'ior': 0.8501441301143381, 'fru': 28.346260495122966, 'mru': 2.7924559156641295e-06, 'ldu': 69.74155692414716, 'wtu': 1.146010271058481, 'etf': 29.861150105511406, 'htc': 5.055703625463767e-10, 'htn': 2.797688254775308e-08}</t>
  </si>
  <si>
    <t>{'acd': 0.004958458041534, 'ozd': 1.974700945347701e-07, 'cch': 0.914658026893107, 'ccb': 0.017500988495854002, 'ccf': 0.8968453943097761, 'ccl': 0.00031164408747500004, 'fwe': 0.00017328644391000002, 'swe': 0.00199926503322, 'tre': 0.015964773347215, 'pco': 0.0028274679591740004, 'pma': 5.151415091592167e-08, 'ior': 1.18866670418813, 'fru': 35.72302922841739, 'mru': 2.8481584151590276e-06, 'ldu': 26.929406468558483, 'wtu': 0.408540395094503, 'etf': 24.526349595017372, 'htc': 3.3769023693898793e-10, 'htn': 1.763201962364211e-08}</t>
  </si>
  <si>
    <t>{'acd': 0.0031680272062, 'ozd': 1.012838975920575e-07, 'cch': 0.599020381575192, 'ccb': 0.012130304579796001, 'ccf': 0.5867071838725081, 'ccl': 0.000182893122886, 'fwe': 9.336889416390094e-05, 'swe': 0.001333668382365, 'tre': 0.010593538711323, 'pco': 0.001858238814346, 'pma': 3.267336565068069e-08, 'ior': 0.402424790402909, 'fru': 15.970888433507062, 'mru': 1.6105015323910301e-06, 'ldu': 18.69917076053287, 'wtu': 0.17884486920209203, 'etf': 14.929892598378459, 'htc': 1.77882744014022e-10, 'htn': 1.1243454215348789e-08}</t>
  </si>
  <si>
    <t>{'acd': 0.004748035117135001, 'ozd': 1.5356691709056418e-07, 'cch': 0.8953420688991881, 'ccb': 0.001892503721893, 'ccf': 0.8810497073029601, 'ccl': 0.012399857874333, 'fwe': 0.000139967744376, 'swe': 0.0021750623217860004, 'tre': 0.015908460399887, 'pco': 0.002723199939924, 'pma': 4.763738831500955e-08, 'ior': 0.630165335639941, 'fru': 24.431880980185316, 'mru': 2.413741581839997e-06, 'ldu': 29.094556238578974, 'wtu': 0.26975265149317, 'etf': 21.92327176753489, 'htc': 2.8818619638533544e-10, 'htn': 1.688033441555818e-08}</t>
  </si>
  <si>
    <t>{'acd': 0.0028358988678800004, 'ozd': 1.1540221442710489e-07, 'cch': 0.72354925420087, 'ccb': 0.012713036254296001, 'ccf': 0.7106583324555671, 'ccl': 0.00017788549100600001, 'fwe': 9.141044033977176e-05, 'swe': 0.000836387180832, 'tre': 0.007661238190844, 'pco': 0.0021628706531, 'pma': 3.047093060517038e-08, 'ior': 0.548527692376379, 'fru': 20.85672162720279, 'mru': 2.3971451592188207e-06, 'ldu': 16.280578273828706, 'wtu': 0.335581524574868, 'etf': 19.449342051056924, 'htc': 2.574647057769854e-10, 'htn': 8.506842392948696e-09}</t>
  </si>
  <si>
    <t>{'acd': 0.0029346789573410003, 'ozd': 1.30966605072472e-07, 'cch': 0.662587273168305, 'ccb': 0.012790468342092002, 'ccf': 0.6496052890766081, 'ccl': 0.000191515749604, 'fwe': 0.00010555653246900001, 'swe': 0.000863466542166, 'tre': 0.007847967482233001, 'pco': 0.0021576814534030003, 'pma': 3.225940067405716e-08, 'ior': 0.82932133695927, 'fru': 25.544899227377186, 'mru': 2.618359037095235e-06, 'ldu': 16.372136997243288, 'wtu': 0.403873246203345, 'etf': 20.4838173550695, 'htc': 2.78286736252097e-10, 'htn': 8.978817146858336e-09}</t>
  </si>
  <si>
    <t>{'acd': 0.011796147950029002, 'ozd': 6.611954859387344e-07, 'cch': 1.5346368549757798, 'ccb': 0.014634885173386002, 'ccf': 1.519000032572471, 'ccl': 0.001001937229921, 'fwe': 0.00045859077541900005, 'swe': 0.0037844965352070003, 'tre': 0.034498506499349005, 'pco': 0.007628691208864001, 'pma': 8.822074064795628e-08, 'ior': 5.937124218978947, 'fru': 138.17100519206517, 'mru': 8.960487102815373e-06, 'ldu': 72.84166108626535, 'wtu': 1.79673425652059, 'etf': 92.00182295498314, 'htc': 9.223400123666225e-10, 'htn': 3.156522205114737e-08}</t>
  </si>
  <si>
    <t>{'acd': 0.014326738577731, 'ozd': 1.767120528774801e-07, 'cch': 0.796310954708015, 'ccb': 0.004442612380123, 'ccf': 0.790972953779685, 'ccl': 0.0008953885482070001, 'fwe': 0.00028789998738900003, 'swe': 0.00565140660913, 'tre': 0.059783668337366, 'pco': 0.002617004881876, 'pma': 1.1003857782141679e-07, 'ior': 1.107974854358938, 'fru': 29.248380500825373, 'mru': 2.379352183511784e-06, 'ldu': 81.8354369134203, 'wtu': 0.46341546403396805, 'etf': 64.34739947626485, 'htc': 1.9086775567073764e-10, 'htn': 3.2051460804118865e-08}</t>
  </si>
  <si>
    <t>{'acd': 0.012119437679943001, 'ozd': 1.719294901304675e-07, 'cch': 0.768183329946714, 'ccb': 0.004605344185839, 'ccf': 0.7626375894453381, 'ccl': 0.0009403963155370001, 'fwe': 0.000302433706836, 'swe': 0.004658064202464, 'tre': 0.048919465277991, 'pco': 0.002526793209998, 'pma': 9.690959684849542e-08, 'ior': 1.099776579237038, 'fru': 29.139420021616935, 'mru': 7.252642647354482e-06, 'ldu': 66.25620606850234, 'wtu': 0.466539240528741, 'etf': 57.43337983282915, 'htc': 2.7120035222662805e-10, 'htn': 2.828048210102235e-08}</t>
  </si>
  <si>
    <t>{'acd': 0.026036482851630002, 'ozd': 1.907990291297938e-07, 'cch': 2.285988749724034, 'ccb': 0.762756615987591, 'ccf': 1.339724454188478, 'ccl': 0.183507679547965, 'fwe': 0.00044240543815300004, 'swe': 0.009712645890909, 'tre': 0.10822989462289001, 'pco': 0.0051053546009170005, 'pma': 2.0180177568990132e-07, 'ior': 0.762429386514702, 'fru': 26.78968578961829, 'mru': 3.73862585231515e-06, 'ldu': 103.50829591500826, 'wtu': 2.4099402400290693, 'etf': 62.862939105671316, 'htc': 5.721906686863544e-10, 'htn': 2.6219151485789333e-08}</t>
  </si>
  <si>
    <t>{'acd': 0.195283011339067, 'ozd': 8.966324362325412e-07, 'cch': 9.679422955007567, 'ccb': 3.878448266082857, 'ccf': 5.362948275407507, 'ccl': 0.43802641351720406, 'fwe': 0.0017882586696710001, 'swe': 0.046268009500976, 'tre': 0.838202731269142, 'pco': 0.022911366205623, 'pma': 1.3962351893997211e-06, 'ior': 5.414259365970981, 'fru': 159.4291027843289, 'mru': 1.3589501219490921e-05, 'ldu': 619.5133143007349, 'wtu': 3.746008109561413, 'etf': 255.24376668379773, 'htc': 2.3144356568358743e-09, 'htn': 2.007776040642606e-07}</t>
  </si>
  <si>
    <t>{'acd': 0.026018792475933004, 'ozd': 1.465005744835945e-07, 'cch': 1.571588894686072, 'ccb': 0.51507217305726, 'ccf': 0.9997934511106301, 'ccl': 0.056723270518181004, 'fwe': 0.00021088379047100002, 'swe': 0.005950211276912001, 'tre': 0.11067957704891, 'pco': 0.003593232058393, 'pma': 1.897901889554343e-07, 'ior': 0.661859403839255, 'fru': 23.48851516465603, 'mru': 2.039393647696652e-06, 'ldu': 71.5962647910322, 'wtu': 0.43940074318077305, 'etf': 28.594759863984336, 'htc': 3.282753185799895e-10, 'htn': 2.605572153986433e-08}</t>
  </si>
  <si>
    <t>{'acd': 0.192600567898522, 'ozd': 8.519563579798429e-07, 'cch': 9.500440898176347, 'ccb': 4.01351373437223, 'ccf': 5.055586339077651, 'ccl': 0.431340824726465, 'fwe': 0.0017308348019080002, 'swe': 0.04408422684241, 'tre': 0.8283337206832481, 'pco': 0.021773262256401003, 'pma': 1.3765764756121801e-06, 'ior': 4.9943074713457944, 'fru': 145.7854934421396, 'mru': 1.3107471200902082e-05, 'ldu': 599.7321952300439, 'wtu': 3.111234534423324, 'etf': 235.13141228258593, 'htc': 2.13654128851769e-09, 'htn': 1.915594061628391e-07}</t>
  </si>
  <si>
    <t>{'acd': 0.24375177457052002, 'ozd': 1.1295008045373049e-06, 'cch': 12.063263991403838, 'ccb': 5.070328411674924, 'ccf': 6.447990095166583, 'ccl': 0.544945484562329, 'fwe': 0.002226835814495, 'swe': 0.055790076139601005, 'tre': 1.047279826572695, 'pco': 0.027686912129343003, 'pma': 1.743963143024168e-06, 'ior': 6.924783490924384, 'fru': 197.14804655968078, 'mru': 1.711321350811196e-05, 'ldu': 757.9211433945705, 'wtu': 4.084187652892121, 'etf': 300.3003896444385, 'htc': 2.7834194718306733e-09, 'htn': 2.436122112033458e-07}</t>
  </si>
  <si>
    <t>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</t>
  </si>
  <si>
    <t>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</t>
  </si>
  <si>
    <t>{'acd': 0.154039025379988, 'ozd': 6.810423345942934e-07, 'cch': 7.520700868683231, 'ccb': 3.140952306380779, 'ccf': 4.034676891091638, 'ccl': 0.345071671210814, 'fwe': 0.0013735930076430002, 'swe': 0.035192944858802006, 'tre': 0.6624951361041681, 'pco': 0.017353616182834, 'pma': 1.1007929869166259e-06, 'ior': 3.995287650913054, 'fru': 116.58698917719877, 'mru': 1.0476597451051212e-05, 'ldu': 479.74962142169005, 'wtu': 2.47747743143989, 'etf': 185.65967576361774, 'htc': 1.6935769804863961e-09, 'htn': 1.525258381370298e-07}</t>
  </si>
  <si>
    <t>{'acd': 0.195038653395973, 'ozd': 9.135925449008212e-07, 'cch': 9.562344397546012, 'ccb': 3.968059442303193, 'ccf': 5.158319543908201, 'ccl': 0.435965411334617, 'fwe': 0.001775547773506, 'swe': 0.044558105905819004, 'tre': 0.8377831483190681, 'pco': 0.022103765252128003, 'pma': 1.395577844407559e-06, 'ior': 5.662765160251427, 'fru': 160.2628448047895, 'mru': 1.3789745008822101e-05, 'ldu': 606.3523711502561, 'wtu': 3.283589837162411, 'etf': 237.8048934060509, 'htc': 2.22384190212851e-09, 'htn': 1.943028004392373e-07}</t>
  </si>
  <si>
    <t>{'acd': 0.24088019649264003, 'ozd': 1.0447842991752001e-06, 'cch': 11.788134991046629, 'ccb': 5.001122457699401, 'ccf': 6.247866569103337, 'ccl': 0.539145964243892, 'fwe': 0.0021537503072980003, 'swe': 0.05504224535423301, 'tre': 1.03644825187856, 'pco': 0.027057818534211003, 'pma': 1.7191662285302431e-06, 'ior': 6.15709936776866, 'fru': 179.8247292292514, 'mru': 1.610611455832487e-05, 'ldu': 749.3074380514229, 'wtu': 3.8727796395592513, 'etf': 293.8419133739661, 'htc': 2.6511687091222173e-09, 'htn': 2.390207600859809e-07}</t>
  </si>
  <si>
    <t>{'acd': 0.23968161752508402, 'ozd': 4.702769388801294e-07, 'cch': 20.241420372414144, 'ccb': 14.613206868242491, 'ccf': 5.376636577446944, 'ccl': 0.251576926724702, 'fwe': 0.0009958474208900002, 'swe': 0.052633521136954006, 'tre': 1.05874466122899, 'pco': 0.026246887677770003, 'pma': 1.612859537838175e-06, 'ior': 1.328584200449638, 'fru': 54.38662079043722, 'mru': 9.357955586067767e-06, 'ldu': 1147.6364503366297, 'wtu': 3.447943257412554, 'etf': 159.74568498087086, 'htc': 9.653366581377678e-11, 'htn': 6.190577320117499e-08}</t>
  </si>
  <si>
    <t>{'acd': 0.07349890279696601, 'ozd': 4.185618219614258e-07, 'cch': 3.986407808808023, 'ccb': 1.414269682066402, 'ccf': 2.417417352439308, 'ccl': 0.15472077430231201, 'fwe': 0.0007200566862190001, 'swe': 0.018566587845759, 'tre': 0.313165360502186, 'pco': 0.009628747137343002, 'pma': 5.314541229731575e-07, 'ior': 2.482752858100328, 'fru': 73.90694016487261, 'mru': 6.295581873211816e-06, 'ldu': 232.2665982682037, 'wtu': 1.44793177285474, 'etf': 100.68701184477706, 'htc': 1.1258784123876333e-09, 'htn': 9.708564172686082e-08}</t>
  </si>
  <si>
    <t>{'acd': 0.006670942757893, 'ozd': 2.761922397042977e-07, 'cch': 1.326243634292542, 'ccb': 0.22167047252433, 'ccf': 1.104018872467848, 'ccl': 0.000554289300363, 'fwe': 0.00039220553111100003, 'swe': 0.003064169426417, 'tre': 0.019616852040361, 'pco': 0.00471146371769, 'pma': 8.40972253926705e-08, 'ior': 1.97540054417113, 'fru': 51.86720539468685, 'mru': 5.711468419725377e-06, 'ldu': 16.98379079400922, 'wtu': 0.7226689037049351, 'etf': 69.37866903599209, 'htc': 2.3984441785265062e-09, 'htn': 5.250878841203809e-08}</t>
  </si>
  <si>
    <t>{'acd': 0.063110469872569, 'ozd': 1.0163111389643759e-06, 'cch': 26.87000650250756, 'ccb': 0.129290599124696, 'ccf': 3.692483201021296, 'ccl': 23.04823270236157, 'fwe': 0.0018202370092940002, 'swe': 0.08677652021925801, 'tre': 0.23090463718335202, 'pco': 0.042288654656808006, 'pma': 5.564523154648322e-07, 'ior': 0.335167411226787, 'fru': 38.97255358315273, 'mru': 2.2204036022705573e-05, 'ldu': 1115.4444739771695, 'wtu': 29.511754795360886, 'etf': 738.6578045375477, 'htc': 1.8198408162808732e-08, 'htn': 5.063807756626703e-07}</t>
  </si>
  <si>
    <t>{'acd': 0.10535202677177001, 'ozd': 5.594067450582908e-07, 'cch': 5.469975955379783, 'ccb': 0.17668442522330102, 'ccf': 4.40682644045552, 'ccl': 0.88646508970096, 'fwe': 0.001362045042097, 'swe': 0.026272917513332, 'tre': 0.436500138465548, 'pco': 0.017323456353748, 'pma': 7.427405187194357e-07, 'ior': 1.345063331275567, 'fru': 73.05657919567709, 'mru': 9.66192313178261e-06, 'ldu': 325.9272354923058, 'wtu': 3.726125404857727, 'etf': 176.04817110170745, 'htc': 2.7370407554928483e-09, 'htn': 2.3489995225822641e-07}</t>
  </si>
  <si>
    <t>{'acd': 0.07824717268131001, 'ozd': 4.5260260475556545e-07, 'cch': 4.201114109585254, 'ccb': 0.131126638251883, 'ccf': 3.425616884380901, 'ccl': 0.6443705869524691, 'fwe': 0.001037836222564, 'swe': 0.019962087019282003, 'tre': 0.323034987906041, 'pco': 0.013307631575975, 'pma': 5.549360502962642e-07, 'ior': 1.214784605799889, 'fru': 60.78245478883882, 'mru': 8.391363045181347e-06, 'ldu': 241.77373929188818, 'wtu': 2.78185019322205, 'etf': 140.43135149502473, 'htc': 2.046792841487334e-09, 'htn': 1.7639249171267498e-07}</t>
  </si>
  <si>
    <t>{'acd': 0.145322811755245, 'ozd': 7.157009428434468e-07, 'cch': 7.323658751242672, 'ccb': 0.35573304611853, 'ccf': 5.773972817050613, 'ccl': 1.193952888073527, 'fwe': 0.0017775015265830002, 'swe': 0.034374654884805005, 'tre': 0.604721118048625, 'pco': 0.022733732695088, 'pma': 1.024066600350679e-06, 'ior': 1.717578262989083, 'fru': 93.29892422735011, 'mru': 1.261584650644781e-05, 'ldu': 435.86196939233855, 'wtu': 4.436363676109888, 'etf': 217.22653066415978, 'htc': 3.4042443979876193e-09, 'htn': 3.0387328925595996e-07}</t>
  </si>
  <si>
    <t>{'acd': 0.10789662205051001, 'ozd': 5.716869513648616e-07, 'cch': 5.791166436033384, 'ccb': 0.269361378889162, 'ccf': 4.589021168783182, 'ccl': 0.9327838883610401, 'fwe': 0.001385805271461, 'swe': 0.025409075486510002, 'tre': 0.44602565128304905, 'pco': 0.017545649022303, 'pma': 7.629313366479052e-07, 'ior': 1.453505855957316, 'fru': 76.93595566314686, 'mru': 1.00227397822098e-05, 'ldu': 320.98927984013, 'wtu': 3.59448592046961, 'etf': 168.2208158194628, 'htc': 2.7107640937815315e-09, 'htn': 2.378949014734433e-07}</t>
  </si>
  <si>
    <t>{'acd': 0.009973448719689, 'ozd': 1.921869742147951e-07, 'cch': 1.533246796440798, 'ccb': 0.005790031782488001, 'ccf': 0.9611386677941611, 'ccl': 0.566318096864148, 'fwe': 0.00034356865235100003, 'swe': 0.010500310761256001, 'tre': 0.037036981371791004, 'pco': 0.004325147906847, 'pma': 8.400661390052151e-08, 'ior': 0.721278722245947, 'fru': 24.286472088286438, 'mru': 4.023841307081567e-06, 'ldu': 105.0990023017953, 'wtu': 0.6335072135956431, 'etf': 57.983734872589494, 'htc': 1.288704741975891e-09, 'htn': 5.099004838930636e-08}</t>
  </si>
  <si>
    <t>{'acd': 0.014132073759928001, 'ozd': 2.921646304303433e-07, 'cch': 1.322027989825742, 'ccb': 0.005930701678157, 'ccf': 1.311862335089391, 'ccl': 0.004234953058193, 'fwe': 0.000330403372838, 'swe': 0.006379130807165001, 'tre': 0.044938137178358005, 'pco': 0.005205857284798001, 'pma': 1.4128039917700288e-07, 'ior': 1.391414111713893, 'fru': 41.68249238597177, 'mru': 4.404249999876781e-06, 'ldu': 74.90828838232574, 'wtu': 0.941829572238535, 'etf': 59.20634911782007, 'htc': 6.178710694257197e-10, 'htn': 2.6199707756455643e-08}</t>
  </si>
  <si>
    <t>{'acd': 0.005833291357576, 'ozd': 1.3802773149531909e-07, 'cch': 0.7153827434706741, 'ccb': 0.006387671714865001, 'ccf': 0.707764974877471, 'ccl': 0.001230096878337, 'fwe': 0.00021089699015200002, 'swe': 0.004971684063452, 'tre': 0.021150476608112003, 'pco': 0.0024593091479720003, 'pma': 5.0837096113023555e-08, 'ior': 0.584607503948409, 'fru': 20.605543578495087, 'mru': 2.529389110066293e-06, 'ldu': 86.93811875608192, 'wtu': 0.317062145223726, 'etf': 27.30762137361389, 'htc': 5.6693965476012704e-11, 'htn': 8.707070669973206e-09}</t>
  </si>
  <si>
    <t>{'acd': 0.029842801509049003, 'ozd': 3.085923404703912e-07, 'cch': 4.478238823731231, 'ccb': 0.6762866305604981, 'ccf': 1.748248195219865, 'ccl': 2.053703997950866, 'fwe': 0.0006336459478490001, 'swe': 0.015549680292474001, 'tre': 0.11907735056071701, 'pco': 0.008635337281316, 'pma': 2.309702194710272e-07, 'ior': 1.125446061952297, 'fru': 39.54487831142332, 'mru': 6.2227318125471786e-06, 'ldu': 173.10410266665414, 'wtu': 4.183366662570632, 'etf': 102.44101208780835, 'htc': 2.348266338357519e-09, 'htn': 7.297765295825894e-08}</t>
  </si>
  <si>
    <t>{'acd': 0.031014025430393003, 'ozd': 2.9730527481499267e-07, 'cch': 4.641538383684505, 'ccb': 0.7078192015907221, 'ccf': 1.784920719894631, 'ccl': 2.14879846219915, 'fwe': 0.000644605811659, 'swe': 0.016222076381736002, 'tre': 0.12418277055998501, 'pco': 0.008946596043434, 'pma': 2.39270139729233e-07, 'ior': 0.8886114634220921, 'fru': 35.24560306641058, 'mru': 6.243258151907643e-06, 'ldu': 180.96721722176656, 'wtu': 4.305822184454894, 'etf': 105.68053216687966, 'htc': 2.4178781842297253e-09, 'htn': 7.564467959049008e-08}</t>
  </si>
  <si>
    <t>{'acd': 0.022818198567588002, 'ozd': 8.593718394305285e-07, 'cch': 2.529066967775619, 'ccb': 0.004015532531912, 'ccf': 2.52377907180207, 'ccl': 0.001272363441636, 'fwe': 0.001205034049482, 'swe': 0.008453610737852, 'tre': 0.088186606302735, 'pco': 0.018652056655276, 'pma': 1.338707056800856e-07, 'ior': 6.421004381957161, 'fru': 158.48566153042992, 'mru': 8.236611089811048e-06, 'ldu': 899.7362255977383, 'wtu': 2.013252503113162, 'etf': 104.83384691396112, 'htc': 7.177558291870133e-10, 'htn': 1.1462635463815089e-07}</t>
  </si>
  <si>
    <t>{'acd': 0.004067301158433, 'ozd': 1.428077930030207e-07, 'cch': 0.7609264258375901, 'ccb': 0.002320929405729, 'ccf': 0.7660517828233391, 'ccl': -0.007446286391478001, 'fwe': 0.00010464573718700001, 'swe': 0.0018611622493960001, 'tre': 0.013212302205878, 'pco': 0.0024468461252870003, 'pma': 3.9667335627095983e-08, 'ior': 0.6972974758575651, 'fru': 23.67212163414164, 'mru': 2.217963667974299e-06, 'ldu': 18.145128831471734, 'wtu': 0.5926700270224361, 'etf': 27.22549506296176, 'htc': 3.6794002595277215e-10, 'htn': 1.296558797145191e-08}</t>
  </si>
  <si>
    <t>{'acd': 0.011277924216666001, 'ozd': 1.814112544398095e-07, 'cch': 0.8823889361594761, 'ccb': 0.004805649887757, 'ccf': 1.226009487639811, 'ccl': -0.34842620136809105, 'fwe': 0.000827491849452, 'swe': 0.043332992982897, 'tre': 0.026387215848564002, 'pco': 0.005379748932445001, 'pma': 1.0493552038507039e-07, 'ior': 0.260709274346132, 'fru': 17.75697672437557, 'mru': 3.105109328968615e-06, 'ldu': 415.93573729312493, 'wtu': 0.9542051379877201, 'etf': 22.187509706919904, 'htc': 4.200085117057401e-10, 'htn': 1.1122049543285431e-08}</t>
  </si>
  <si>
    <t>{'acd': 0.059203868577700006, 'ozd': 2.845130032598801e-07, 'cch': 5.711473081814141, 'ccb': 2.377846927465445, 'ccf': 2.666291785850857, 'ccl': 0.667334368497837, 'fwe': 0.0008414195083540001, 'swe': 0.018881478733750002, 'tre': 0.24723571426017601, 'pco': 0.011198259940784001, 'pma': 4.4643449265450617e-07, 'ior': 0.89991847615956, 'fru': 40.284939344950715, 'mru': 7.176258620500179e-06, 'ldu': 220.3330390307689, 'wtu': 4.260933376691911, 'etf': 68.58350942479397, 'htc': 1.4474054529993082e-09, 'htn': 6.689918773185758e-08}</t>
  </si>
  <si>
    <t>{'acd': 0.129345486244229, 'ozd': 8.949360783904813e-07, 'cch': 6.8595572546455585, 'ccb': 1.671304189104113, 'ccf': 4.766054574365801, 'ccl': 0.422198491175644, 'fwe': 0.0007425607119560001, 'swe': 0.033833380731366006, 'tre': 0.40157938844059504, 'pco': 0.06941600239454801, 'pma': 9.748009999258804e-07, 'ior': 1.05574024470608, 'fru': 74.72920981711431, 'mru': 1.0319055196324171e-05, 'ldu': 158.20935322884185, 'wtu': 2.494859957789253, 'etf': 71.94919135903444, 'htc': 2.8135859274350484e-09, 'htn': 7.684649696574964e-08}</t>
  </si>
  <si>
    <t>{'acd': 0.129793276809431, 'ozd': 9.481971897578028e-07, 'cch': 6.921324331069258, 'ccb': 1.671533934359352, 'ccf': 4.827540666426611, 'ccl': 0.42224973028329504, 'fwe': 0.0007829076304510001, 'swe': 0.033933755949698004, 'tre': 0.402460979914382, 'pco': 0.069597692134058, 'pma': 9.797944999171408e-07, 'ior': 1.671430681659584, 'fru': 87.71273520296126, 'mru': 1.0874166107549762e-05, 'ldu': 158.51470126486146, 'wtu': 2.6487593163622183, 'etf': 75.21821691427616, 'htc': 2.8980050105203573e-09, 'htn': 7.846997880988584e-08}</t>
  </si>
  <si>
    <t>{'acd': 0.075104068495775, 'ozd': 3.991990835239346e-07, 'cch': 7.326901741363418, 'ccb': 3.578499258173376, 'ccf': 3.213096393143421, 'ccl': 0.53530609004662, 'fwe': 0.0009472732593410001, 'swe': 0.034674473425285006, 'tre': 0.316127251588915, 'pco': 0.013920331698766001, 'pma': 5.394089017003652e-07, 'ior': 1.660827474921543, 'fru': 60.37847580136546, 'mru': 7.430978133279829e-06, 'ldu': 373.3316387590863, 'wtu': 3.528602599553951, 'etf': 96.97337773045427, 'htc': 1.816344945835064e-09, 'htn': 1.165338526899723e-07}</t>
  </si>
  <si>
    <t>{'acd': 0.097672210606908, 'ozd': 4.690444623597143e-07, 'cch': 7.400349277191721, 'ccb': 2.320221115990827, 'ccf': 4.058659694846834, 'ccl': 1.02146846635406, 'fwe': 0.001333070573436, 'swe': 0.02680342490003, 'tre': 0.407522818003891, 'pco': 0.017075831940323, 'pma': 7.116523533194413e-07, 'ior': 1.152541951880782, 'fru': 59.89227422180962, 'mru': 1.037908293239408e-05, 'ldu': 330.9840843007482, 'wtu': 4.789523563170997, 'etf': 125.11731622125426, 'htc': 2.40558654842761e-09, 'htn': 1.657198874382196e-07}</t>
  </si>
  <si>
    <t>{'acd': 0.09812000117211, 'ozd': 5.223055737270356e-07, 'cch': 7.462116353615423, 'ccb': 2.320450861246066, 'ccf': 4.120145786907646, 'ccl': 1.021519705461711, 'fwe': 0.00137341749193, 'swe': 0.026903800118362003, 'tre': 0.40840440947767803, 'pco': 0.017257521679832, 'pma': 7.166458533107017e-07, 'ior': 1.768232388834286, 'fru': 72.87579960765662, 'mru': 1.093419384361966e-05, 'ldu': 331.2894323367681, 'wtu': 4.943422921743961, 'etf': 128.38634177649595, 'htc': 2.4900056315129203e-09, 'htn': 1.673433692823558e-07}</t>
  </si>
  <si>
    <t>{'acd': 0.040567022415535, 'ozd': 2.3768469831483152e-07, 'cch': 3.569148473115451, 'ccb': 1.285787443761967, 'ccf': 1.8792800848204592, 'ccl': 0.404080944533025, 'fwe': 0.0005883468309830001, 'swe': 0.012640772579347, 'tre': 0.16910111466934102, 'pco': 0.007754904378580001, 'pma': 3.043203015584626e-07, 'ior': 0.86502139003051, 'fru': 34.32674443557566, 'mru': 4.949648265474432e-06, 'ldu': 149.95051282799363, 'wtu': 2.269368974333476, 'etf': 50.076287278460605, 'htc': 9.939497000627524e-10, 'htn': 5.5066683466187314e-08}</t>
  </si>
  <si>
    <t>{'acd': 0.070206957679096, 'ozd': 4.3503534792958464e-07, 'cch': 5.02385160519863, 'ccb': 1.950246894107664, 'ccf': 2.507330758315903, 'ccl': 0.5662739527750631, 'fwe': 0.000893752628454, 'swe': 0.021324149705113003, 'tre': 0.297040073853642, 'pco': 0.010759013727212, 'pma': 5.219601486144267e-07, 'ior': 2.014367955762429, 'fru': 60.683907694011864, 'mru': 8.754612292547337e-06, 'ldu': 253.32955939244903, 'wtu': 2.546365497897063, 'etf': 117.05619829174243, 'htc': 1.767448310009422e-09, 'htn': 9.044983936125928e-08}</t>
  </si>
  <si>
    <t>{'acd': 0.0071155779749870005, 'ozd': 8.021662860243573e-08, 'cch': 0.6759183681088741, 'ccb': 0.000784084514013, 'ccf': 0.674011240101684, 'ccl': 0.0011230434931750002, 'fwe': 0.000582378031728, 'swe': 0.006817499849269001, 'tre': 0.023945268827209, 'pco': 0.0029659009021660004, 'pma': 4.9931822953091745e-08, 'ior': 0.18761931783458102, 'fru': 10.895188637298762, 'mru': 2.3291744025830087e-06, 'ldu': 106.94475024251116, 'wtu': 7.7190154196263014, 'etf': 29.259192621715336, 'htc': 5.417462929614886e-10, 'htn': 2.6276174763795912e-08}</t>
  </si>
  <si>
    <t>{'acd': 0.016362669268861003, 'ozd': 1.7390776654458122e-07, 'cch': 1.583189072855665, 'ccb': 0.001992919590115, 'ccf': 1.578602086870978, 'ccl': 0.0025940663945700003, 'fwe': 0.001332080269128, 'swe': 0.015437975637507002, 'tre': 0.05460373717410601, 'pco': 0.00688844280924, 'pma': 1.150024342077116e-07, 'ior': 0.30878745331587604, 'fru': 23.01843397528173, 'mru': 5.2286037372637336e-06, 'ldu': 242.49774023374476, 'wtu': 17.553078200300636, 'etf': 65.94801005639724, 'htc': 1.230228886829287e-09, 'htn': 5.9318984224198416e-08}</t>
  </si>
  <si>
    <t>{'acd': 0.00305341680513, 'ozd': 7.721312913344576e-08, 'cch': 0.7094189226833211, 'ccb': 0.08828015327800001, 'ccf': 0.6208751637825081, 'ccl': 0.00026360562281200003, 'fwe': 0.000129233602506, 'swe': 0.00153422776659, 'tre': 0.007644616144442001, 'pco': 0.0018219201009820002, 'pma': 3.374134111185365e-08, 'ior': 0.286698307020582, 'fru': 14.802725396636646, 'mru': 2.677654053557451e-06, 'ldu': 11.102806892085045, 'wtu': 0.35341744867552904, 'etf': 32.321046034895744, 'htc': 1.6089123569776192e-10, 'htn': 7.97030677836042e-09}</t>
  </si>
  <si>
    <t>{'acd': 0.003052451053963, 'ozd': 9.432050032517834e-08, 'cch': 0.628374361243059, 'ccb': 0.089022146701902, 'ccf': 0.5370953519667651, 'ccl': 0.002256862574392, 'fwe': 0.000180930310063, 'swe': 0.0015242372880520001, 'tre': 0.007681642027934, 'pco': 0.0019463506124100002, 'pma': 3.268257914278345e-08, 'ior': 0.264636543225569, 'fru': 11.451046803295775, 'mru': 1.880302291651589e-06, 'ldu': 26.86281645962714, 'wtu': 6.353960804719627, 'etf': 23.456742702271946, 'htc': 3.041498864485446e-10, 'htn': 1.533371503578909e-08}</t>
  </si>
  <si>
    <t>{'acd': 0.012388820624327002, 'ozd': 7.949827185017888e-07, 'cch': 2.134934000716661, 'ccb': 0.005979659401728001, 'ccf': 2.120984335501762, 'ccl': 0.00797000581317, 'fwe': 0.0008178108122450001, 'swe': 0.005423869334678, 'tre': 0.029655643834297002, 'pco': 0.006786250308111001, 'pma': 1.2253805254807178e-07, 'ior': 7.831842506337208, 'fru': 181.50174287570417, 'mru': 6.4594131829749045e-06, 'ldu': 87.82948004491197, 'wtu': 22.979290267844014, 'etf': 92.27770445807923, 'htc': 1.3084106090260272e-09, 'htn': 5.169452190081908e-08}</t>
  </si>
  <si>
    <t>{'acd': 0.013158409318318002, 'ozd': 2.091548783082866e-07, 'cch': 1.90690835744716, 'ccb': 0.0033502047014370004, 'ccf': 1.875650558824368, 'ccl': 0.027907593921354, 'fwe': 0.000542110396782, 'swe': 0.005234969414834, 'tre': 0.036917671323624, 'pco': 0.0082521954162, 'pma': 1.3270041571635068e-07, 'ior': 0.8628092293357421, 'fru': 36.33084328042834, 'mru': 4.417655159489211e-06, 'ldu': 68.4867052843494, 'wtu': 2.291857600381568, 'etf': 152.3416266200532, 'htc': 1.064207694800953e-09, 'htn': 1.0675782543618399e-07}</t>
  </si>
  <si>
    <t>{'acd': 0.215509571346807, 'ozd': 4.894331592536163e-07, 'cch': 17.010419133360404, 'ccb': 11.733574307660174, 'ccf': 4.942159652427635, 'ccl': 0.334685173272592, 'fwe': 0.001113073234629, 'swe': 0.048524610128621005, 'tre': 0.9486813817965121, 'pco': 0.024398293716241002, 'pma': 1.468506792141315e-06, 'ior': 1.5477402081584, 'fru': 56.7043705414753, 'mru': 8.40309829263544e-06, 'ldu': 998.3427375686455, 'wtu': 3.019597088304376, 'etf': 157.93634147607685, 'htc': 1.383884111687163e-09, 'htn': 8.679027799438138e-08}</t>
  </si>
  <si>
    <t>{'acd': 0.022896293553938, 'ozd': 3.270198070785465e-07, 'cch': 2.684137215779184, 'ccb': 0.007767992263573001, 'ccf': 2.390722879793761, 'ccl': 0.28564634372185005, 'fwe': 0.0008829100582530001, 'swe': 0.009682078327056, 'tre': 0.06885192059863701, 'pco': 0.01126342859208, 'pma': 2.118308216869798e-07, 'ior': 0.9428911932680201, 'fru': 47.605070422537636, 'mru': 1.0721818482569982e-05, 'ldu': 96.58486948870748, 'wtu': 2.476274590458082, 'etf': 99.99873810960695, 'htc': 4.48276317059863e-09, 'htn': 4.8264232449713974e-08}</t>
  </si>
  <si>
    <t>{'acd': 0.033353093522921005, 'ozd': 2.2245121754965308e-07, 'cch': 1.8822138334498542, 'ccb': 0.41644086279207304, 'ccf': 1.325752365464965, 'ccl': 0.140020605192815, 'fwe': 0.00044656345661000005, 'swe': 0.009725551531794, 'tre': 0.140039067726962, 'pco': 0.005818124935048001, 'pma': 2.518621758623321e-07, 'ior': 0.9298634531710791, 'fru': 30.29139212775531, 'mru': 3.865051894571681e-06, 'ldu': 117.89063786509801, 'wtu': 0.6190844494843011, 'etf': 60.25306793402321, 'htc': 1.597605778500761e-09, 'htn': 5.789632429316288e-08}</t>
  </si>
  <si>
    <t>{'acd': 0.005949507665398, 'ozd': 9.042992251050824e-08, 'cch': 0.6745018605140141, 'ccb': 0.09365423360267601, 'ccf': 0.58064376686676, 'ccl': 0.000203860044577, 'fwe': 8.484041191038348e-05, 'swe': 0.004612982598136001, 'tre': 0.024430658134653, 'pco': 0.00199969565912, 'pma': 4.8692640410118956e-08, 'ior': 0.255666198012311, 'fru': 9.717467784784834, 'mru': 1.5195208337379399e-06, 'ldu': 33.57710168733694, 'wtu': 0.12731891078381602, 'etf': 11.265839608789335, 'htc': 7.005613182880164e-10, 'htn': 7.6927555770811e-08}</t>
  </si>
  <si>
    <t>{'acd': 0.010692908717571, 'ozd': 2.0705288171062887e-07, 'cch': 1.2288106161906391, 'ccb': 0.021109787975692, 'ccf': 1.207205071567254, 'ccl': 0.000495756647692, 'fwe': 0.000199790084112, 'swe': 0.004610118425252, 'tre': 0.029948895876018, 'pco': 0.0042283041553100005, 'pma': 1.197695555256497e-07, 'ior': 0.610436278747577, 'fru': 25.286196935448476, 'mru': 3.558033301079539e-06, 'ldu': 34.70141441290233, 'wtu': 0.32273214809265505, 'etf': 19.84564835881019, 'htc': 8.762919071816887e-10, 'htn': 7.215385404619612e-08}</t>
  </si>
  <si>
    <t>{'acd': 0.198154737137743, 'ozd': 1.572589159798868e-06, 'cch': 7.569635777120893, 'ccb': 0.23402489916483102, 'ccf': 7.15206096239113, 'ccl': 0.18354991556493103, 'fwe': 0.0007179826369, 'swe': 0.050959758886229, 'tre': 0.534033970392929, 'pco': 0.13312667816329501, 'pma': 1.516094471279405e-06, 'ior': 1.135809370989814, 'fru': 109.95025005608686, 'mru': 1.52845773804791e-05, 'ldu': 76.15805211470038, 'wtu': 2.800687187471595, 'etf': 119.9978113144686, 'htc': 5.671540763643826e-09, 'htn': 8.52200306408368e-08}</t>
  </si>
  <si>
    <t>{'acd': 0.063599948083025, 'ozd': 6.083786686609866e-07, 'cch': 3.892714615875873, 'ccb': 0.46103546134035006, 'ccf': 3.069622223418224, 'ccl': 0.36205693111729803, 'fwe': 0.000615218510606, 'swe': 0.020405747763394003, 'tre': 0.18496659525584602, 'pco': 0.038464028229494004, 'pma': 5.07892104218042e-07, 'ior': 0.859884863990743, 'fru': 50.7330000738159, 'mru': 1.4506238427007682e-05, 'ldu': 80.5016510995762, 'wtu': 2.871780369877973, 'etf': 74.78232638361611, 'htc': 3.2567249077667133e-09, 'htn': 5.209430965168081e-08}</t>
  </si>
  <si>
    <t>{'acd': 0.668504030284071, 'ozd': 9.677066608612808e-07, 'cch': 44.61727523275334, 'ccb': 30.23618996842022, 'ccf': 13.716715042417617, 'ccl': 0.6643702219155171, 'fwe': 0.002312312655295, 'swe': 0.140492835434844, 'tre': 2.9642056974179822, 'pco': 0.062209444726942, 'pma': 4.509353348321816e-06, 'ior': 1.983964392170412, 'fru': 100.93916700774193, 'mru': 1.7415255981573783e-05, 'ldu': 3912.8107534091714, 'wtu': 1.998322800539186, 'etf': 346.95129022199586, 'htc': -3.2814850742748204e-09, 'htn': -3.467768229252623e-08}</t>
  </si>
  <si>
    <t>{'acd': 0.31181000987760704, 'ozd': 1.121444019948377e-06, 'cch': 31.59392272613659, 'ccb': 18.00685397641777, 'ccf': 12.600739552949447, 'ccl': 0.986329196769378, 'fwe': 0.002974867724585, 'swe': 0.20829930591154103, 'tre': 1.3326349363399421, 'pco': 0.055722105678815005, 'pma': 2.114009073832616e-06, 'ior': 2.150061909315473, 'fru': 143.4691915560911, 'mru': 1.817125147649279e-05, 'ldu': 2041.7631350415406, 'wtu': 9.481276830130334, 'etf': 420.39833997687117, 'htc': 6.97830283472419e-09, 'htn': 5.543631556650314e-07}</t>
  </si>
  <si>
    <t>{'acd': 0.22717694340788303, 'ozd': 8.047533223922201e-07, 'cch': 22.970987320271163, 'ccb': 13.13684698992903, 'ccf': 9.123099047697401, 'ccl': 0.7110412826447361, 'fwe': 0.0021586437023310002, 'swe': 0.151712380332531, 'tre': 0.9712284808028541, 'pco': 0.040509337696504, 'pma': 1.540161185142649e-06, 'ior': 1.491834296011457, 'fru': 102.25347472779994, 'mru': 1.3095041833394861e-05, 'ldu': 1487.2467364112192, 'wtu': 6.8929875184948814, 'etf': 305.20814201900004, 'htc': 5.052603655782541e-09, 'htn': 4.03272819510764e-07}</t>
  </si>
  <si>
    <t>{'acd': 0.007387059435575, 'ozd': 1.542859056323418e-07, 'cch': 1.011562657626322, 'ccb': 0.226076954728226, 'ccf': 0.773669658283749, 'ccl': 0.011816044614346, 'fwe': 0.00016019324305500003, 'swe': 0.0035580581701150004, 'tre': 0.027353661685501, 'pco': 0.002745824785422, 'pma': 6.137955276317756e-08, 'ior': 0.852936273120753, 'fru': 26.83093029822572, 'mru': 1.986535830521402e-06, 'ldu': 35.28719667506074, 'wtu': 1.753409348409328, 'etf': 27.43068736266559, 'htc': 3.6409432966645755e-10, 'htn': 2.046961423460858e-08}</t>
  </si>
  <si>
    <t>{'acd': 0.021174078638931, 'ozd': 1.6847388452863078e-07, 'cch': 1.704865685844661, 'ccb': 0.598487556133491, 'ccf': 1.032842135345236, 'ccl': 0.073535994365933, 'fwe': 0.000255694010532, 'swe': 0.006455315527645, 'tre': 0.08718169720951001, 'pco': 0.004152116132682, 'pma': 1.5391589305693268e-07, 'ior': 0.7981292280609501, 'fru': 27.439235894919168, 'mru': 2.320878142489241e-06, 'ldu': 73.47961604541064, 'wtu': 2.647817787787194, 'etf': 33.089838184338035, 'htc': 5.002878325220264e-10, 'htn': 3.3396305731616123e-08}</t>
  </si>
  <si>
    <t>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</t>
  </si>
  <si>
    <t>{'acd': 0.009709439562227001, 'ozd': 8.761099222465728e-08, 'cch': 1.057207849309894, 'ccb': 0.36311346954728, 'ccf': 0.6949689168501151, 'ccl': -0.0008745370875020001, 'fwe': 0.000157527568662, 'swe': 0.0038942661033040003, 'tre': 0.03479435331828, 'pco': 0.003254336857019, 'pma': 6.580151839945549e-08, 'ior': 0.270043525770611, 'fru': 14.14941033714141, 'mru': 1.53153820090495e-06, 'ldu': 34.58845706934418, 'wtu': 7.5473529649730775, 'etf': 18.36079392741091, 'htc': 4.98613094534652e-10, 'htn': 2.232084706213219e-08}</t>
  </si>
  <si>
    <t>{'acd': 0.037672089051033, 'ozd': 2.6861290215653917e-07, 'cch': 2.242504815106297, 'ccb': 0.623037278064271, 'ccf': 1.508756074295605, 'ccl': 0.110711462746419, 'fwe': 0.00044018460751200006, 'swe': 0.010903986961693, 'tre': 0.15725413425964901, 'pco': 0.006056784029260001, 'pma': 2.744468973994593e-07, 'ior': 1.4900043924991682, 'fru': 46.25462025530878, 'mru': 3.936934107864435e-06, 'ldu': 124.94705424558856, 'wtu': 2.960985520475638, 'etf': 58.399918341237736, 'htc': 7.207474246346529e-10, 'htn': 5.207150869995254e-08}</t>
  </si>
  <si>
    <t>{'acd': 0.046062571315131, 'ozd': 2.950165336819034e-07, 'cch': 2.615012143709332, 'ccb': 0.780816680669377, 'ccf': 1.695569306940658, 'ccl': 0.13862615609929602, 'fwe': 0.000493441798919, 'swe': 0.012182308573037, 'tre': 0.193335803953385, 'pco': 0.006932212178757001, 'pma': 3.331977188537411e-07, 'ior': 1.6542554894162702, 'fru': 51.20515056897607, 'mru': 4.230822805256058e-06, 'ldu': 141.63539117250457, 'wtu': 3.576474608745002, 'etf': 64.365392259908, 'htc': 8.802919027706134e-10, 'htn': 6.197567020526532e-08}</t>
  </si>
  <si>
    <t>{'acd': 0.035291449227589006, 'ozd': 2.465087248148031e-07, 'cch': 2.148870520160687, 'ccb': 0.576125834278724, 'ccf': 1.490535454610899, 'ccl': 0.08220923127106301, 'fwe': 0.00043587001557900004, 'swe': 0.011401785497421001, 'tre': 0.14599648514020602, 'pco': 0.006368429645978, 'pma': 2.5236929200086e-07, 'ior': 1.2223048025810601, 'fru': 40.81948382831782, 'mru': 3.7517310283773167e-06, 'ldu': 129.0411916638233, 'wtu': 5.146809753273805, 'etf': 63.42283299305459, 'htc': 7.344091168220859e-10, 'htn': 5.410413094005068e-08}</t>
  </si>
  <si>
    <t>{'acd': 0.034221779325447, 'ozd': 1.8099682450869978e-07, 'cch': 1.6548115621062829, 'ccb': 0.022417482027030002, 'ccf': 1.425824659558155, 'ccl': 0.20656942052109803, 'fwe': 0.00039864058425500003, 'swe': 0.012159789294937001, 'tre': 0.14044635826545301, 'pco': 0.0061742046722130005, 'pma': 2.493058927196379e-07, 'ior': 0.759593371134435, 'fru': 30.54112369999159, 'mru': 3.156552907492548e-06, 'ldu': 108.53847386901047, 'wtu': 4.141062468608586, 'etf': 72.94073036835917, 'htc': 2.3503311135814545e-09, 'htn': 5.4817067986488033e-08}</t>
  </si>
  <si>
    <t>{'acd': 0.249474572675171, 'ozd': 9.001111186188913e-07, 'cch': 25.187440147859874, 'ccb': 14.30974191598659, 'ccf': 10.086296383433634, 'ccl': 0.7914018484396531, 'fwe': 0.0023679133307420003, 'swe': 0.166606600725401, 'tre': 1.066145265814897, 'pco': 0.04452772385845501, 'pma': 1.691145069220064e-06, 'ior': 1.740871055019288, 'fru': 115.38050571932149, 'mru': 1.4568499221249161e-05, 'ldu': 1633.9974082799113, 'wtu': 7.575845104437292, 'etf': 333.3760893931477, 'htc': 5.571714126815329e-09, 'htn': 4.42820078933074e-07}</t>
  </si>
  <si>
    <t>{'acd': 0.09981332041601401, 'ozd': 2.418520433094507e-07, 'cch': 5.915658637873051, 'ccb': 3.482992814324817, 'ccf': 2.432057317658513, 'ccl': 0.0006085058897180001, 'fwe': 0.00032497904814700004, 'swe': 0.022205769601213003, 'tre': 0.437405350971438, 'pco': 0.007497948132802, 'pma': 6.935948014048729e-07, 'ior': 0.685683548842767, 'fru': 29.585316897086372, 'mru': 3.851484395148798e-06, 'ldu': 514.9912899558327, 'wtu': 0.901052069807141, 'etf': 69.63478534568543, 'htc': -9.352421874516664e-10, 'htn': -4.510730574859786e-08}</t>
  </si>
  <si>
    <t>{'acd': 0.013590859122390001, 'ozd': 2.1170008534248426e-07, 'cch': 1.032058078768106, 'ccb': 0.009617406277267001, 'ccf': 0.9751538912531761, 'ccl': 0.047286781237663, 'fwe': 0.00025812348598500004, 'swe': 0.004470926032092, 'tre': 0.053296549901842, 'pco': 0.0033755336438250003, 'pma': 1.0781374779312868e-07, 'ior': 1.366382419357206, 'fru': 39.00947014853188, 'mru': 2.845268005248496e-06, 'ldu': 46.57026736341968, 'wtu': 0.7628049660918781, 'etf': 33.98952179631448, 'htc': 4.826657175717501e-10, 'htn': 3.082744049445008e-08}</t>
  </si>
  <si>
    <t>{'acd': 0.212626011877035, 'ozd': 1.7578033486468052e-06, 'cch': 8.347748841598053, 'ccb': 0.004504534381271, 'ccf': 8.326412188650446, 'ccl': 0.016832118566333, 'fwe': 0.000929178308498, 'swe': 0.050932073237985, 'tre': 0.554026292397215, 'pco': 0.14571465320936502, 'pma': 1.609531568905677e-06, 'ior': 1.3737931542166, 'fru': 133.64236175697977, 'mru': 0.00026044603343300003, 'ldu': 21.095597295060536, 'wtu': 1.100739784997228, 'etf': 96.10556181248083, 'htc': 5.156460809598322e-09, 'htn': 1.3207900634489199e-07}</t>
  </si>
  <si>
    <t>{'acd': 0.10334550842850701, 'ozd': 8.842908610506576e-07, 'cch': 4.653565732807715, 'ccb': 0.003993439586235, 'ccf': 4.641307937419519, 'ccl': 0.008264355801959, 'fwe': 0.00067066788599, 'swe': 0.024746121589576002, 'tre': 0.26924884355453105, 'pco': 0.07126245063848101, 'pma': 7.672360858326192e-07, 'ior': 0.78495760764274, 'fru': 78.16159917344214, 'mru': 0.000123940739758, 'ldu': 13.099127312941341, 'wtu': 0.861688420692008, 'etf': 53.084486801072515, 'htc': 2.60117961053243e-09, 'htn': 6.774269313132238e-08}</t>
  </si>
  <si>
    <t>{'acd': 0.19513718569697402, 'ozd': 8.970632082659079e-07, 'cch': 9.510320652801104, 'ccb': 3.9727201400984082, 'ccf': 5.10169357679526, 'ccl': 0.435906935907434, 'fwe': 0.001770287958482, 'swe': 0.04452188596601701, 'tre': 0.8385933269566551, 'pco': 0.021989072247962, 'pma': 1.394302365845492e-06, 'ior': 5.590812292011852, 'fru': 158.2643719114874, 'mru': 1.3562636030066652e-05, 'ldu': 606.021352389251, 'wtu': 3.272775290228955, 'etf': 238.34228237737773, 'htc': 2.211738179388738e-09, 'htn': 1.9413015284534028e-07}</t>
  </si>
  <si>
    <t>{'acd': 0.011583288870922, 'ozd': 2.462499316986622e-07, 'cch': 1.573522423351835, 'ccb': 0.128850838796736, 'ccf': 1.4077281926029641, 'ccl': 0.036943391952134, 'fwe': 0.00036074397359500004, 'swe': 0.0072134866813740005, 'tre': 0.037257098515811, 'pco': 0.0055287433694800004, 'pma': 9.849655726750045e-08, 'ior': 1.349626865887821, 'fru': 43.01666594450198, 'mru': 5.138286700080327e-06, 'ldu': 73.15805343053243, 'wtu': 4.17990182172693, 'etf': 51.124757125825866, 'htc': 1.5381982108478322e-09, 'htn': 4.859827794157213e-08}</t>
  </si>
  <si>
    <t>{'acd': 0.03927593610537, 'ozd': 2.3951644963831667e-07, 'cch': 3.729628860232099, 'ccb': 1.442100204706668, 'ccf': 1.8480736449244461, 'ccl': 0.439455010600984, 'fwe': 0.0006541407003260001, 'swe': 0.015513418128743002, 'tre': 0.162332063190187, 'pco': 0.008350098347977, 'pma': 3.0144613408851007e-07, 'ior': 0.8255995507860031, 'fru': 31.61778081268245, 'mru': 5.615836823270086e-06, 'ldu': 171.8992273984613, 'wtu': 4.1311030428509, 'etf': 78.25000763097454, 'htc': 1.9011553160529294e-09, 'htn': 5.2194012391989465e-08}</t>
  </si>
  <si>
    <t>{'acd': 0.038050133711076004, 'ozd': 2.4300634412404186e-07, 'cch': 3.626606813283704, 'ccb': 1.440347930195986, 'ccf': 1.797263014069097, 'ccl': 0.38899586901862004, 'fwe': 0.0006223042705670001, 'swe': 0.013658965742382002, 'tre': 0.15861500677288, 'pco': 0.007559533891773, 'pma': 2.931817776093819e-07, 'ior': 0.9310378315051691, 'fru': 33.21204690904954, 'mru': 5.384313957975257e-06, 'ldu': 154.7814977435906, 'wtu': 2.973658652030965, 'etf': 65.50854148536506, 'htc': 9.938385834028265e-10, 'htn': 4.0956980232350165e-08}</t>
  </si>
  <si>
    <t>{'acd': 0.045298753983691, 'ozd': 2.660258092560273e-07, 'cch': 4.921450990109822, 'ccb': 2.174579208385805, 'ccf': 2.195469897361832, 'ccl': 0.5514018843621841, 'fwe': 0.0007698083521670001, 'swe': 0.016747486637283, 'tre': 0.188599278262071, 'pco': 0.009487232410744001, 'pma': 3.506429686769671e-07, 'ior': 0.8618460878261041, 'fru': 34.103953643627676, 'mru': 6.7034907035691495e-06, 'ldu': 197.24601260523087, 'wtu': 3.795950423598143, 'etf': 70.32114588882695, 'htc': 1.227767761938045e-09, 'htn': 4.699664946402539e-08}</t>
  </si>
  <si>
    <t>{'acd': 0.041513775125976, 'ozd': 2.350037840769378e-07, 'cch': 2.80094561930003, 'ccb': 0.632221402664222, 'ccf': 1.894054354369091, 'ccl': 0.274669862266716, 'fwe': 0.00048177557779500004, 'swe': 0.010341713866767, 'tre': 0.17227278316528402, 'pco': 0.007433225616909, 'pma': 3.016479072588782e-07, 'ior': 0.529523788581661, 'fru': 30.608142269837227, 'mru': 5.909258534342038e-06, 'ldu': 134.33328308963175, 'wtu': 1.144906035116527, 'etf': 67.66721023504435, 'htc': 1.281196246732409e-09, 'htn': 1.1501977412785288e-07}</t>
  </si>
  <si>
    <t>{'acd': 0.47950676657996705, 'ozd': 3.7439116941648255e-06, 'cch': 16.515215946999714, 'ccb': 0.217847654248496, 'ccf': 16.280826722913865, 'ccl': 0.01654156983735, 'fwe': 0.0012310621790290002, 'swe': 0.11730097468965, 'tre': 1.269661997581875, 'pco': 0.328588600873681, 'pma': 3.647146790816048e-06, 'ior': 2.838617834090196, 'fru': 260.7402434410723, 'mru': 3.1979595093616054e-05, 'ldu': 83.5753268588611, 'wtu': 1.648046896772878, 'etf': 192.62820166077256, 'htc': 1.161743106092851e-08, 'htn': 1.518712352544015e-07}</t>
  </si>
  <si>
    <t>{'acd': 0.013914040799201001, 'ozd': 1.346467772598375e-07, 'cch': 1.108547609728096, 'ccb': 0.015150492133207, 'ccf': 1.08129593620296, 'ccl': 0.012101181391928001, 'fwe': 0.000184043345119, 'swe': 0.007326136670156001, 'tre': 0.056190701373156, 'pco': 0.004164720200631001, 'pma': 1.058293794223168e-07, 'ior': 0.333886904133229, 'fru': 17.717167641262076, 'mru': 3.2297876179890917e-06, 'ldu': 77.46180598469664, 'wtu': 0.9514973700721271, 'etf': 53.05782944991933, 'htc': 7.724870897373376e-10, 'htn': 6.949843390863608e-08}</t>
  </si>
  <si>
    <t>{'acd': 0.007859778648557001, 'ozd': 1.189761136788759e-07, 'cch': 1.063271463211678, 'ccb': 0.110771482819149, 'ccf': 0.9645833246306701, 'ccl': -0.012083344238141001, 'fwe': 0.000256951745869, 'swe': 0.0044684928593430005, 'tre': 0.027389524526656002, 'pco': 0.003585301223584, 'pma': 6.509589384828502e-08, 'ior': 0.289126165797207, 'fru': 18.14706569843431, 'mru': 3.778372991840337e-06, 'ldu': 49.30229247081901, 'wtu': 3.811016896501859, 'etf': 57.99964245902595, 'htc': 1.0867690978250112e-09, 'htn': 6.330220509605165e-08}</t>
  </si>
  <si>
    <t>{'acd': 0.053055682956484, 'ozd': 3.98963747605378e-07, 'cch': 2.729197499729531, 'ccb': 0.004994729730008, 'ccf': 2.719657279090181, 'ccl': 0.004545490909341, 'fwe': 0.000672242333732, 'swe': 0.017778524299652, 'tre': 0.17167601086220602, 'pco': 0.024386074171886003, 'pma': 4.0787076381552097e-07, 'ior': 0.896975909002607, 'fru': 47.11008163705364, 'mru': 9.420730574320632e-06, 'ldu': 140.8179653564236, 'wtu': 1.073984314600051, 'etf': 57.22273953678877, 'htc': 1.640254304215353e-09, 'htn': 1.100311986605563e-07}</t>
  </si>
  <si>
    <t>{'acd': 0.026865207016871003, 'ozd': 2.1445319407616797e-07, 'cch': 2.126137845950968, 'ccb': 0.004727513487137, 'ccf': 2.107095790609775, 'ccl': 0.014314541854056001, 'fwe': 0.000659418679525, 'swe': 0.011373016210915, 'tre': 0.09737862617018, 'pco': 0.007876686570727001, 'pma': 2.2038059529678802e-07, 'ior': 0.8310532404012131, 'fru': 37.21159716552705, 'mru': 5.622455611684739e-06, 'ldu': 125.3550066358395, 'wtu': 1.494009468608359, 'etf': 75.60551124712677, 'htc': 1.186962877376228e-09, 'htn': 1.0939480435479509e-07}</t>
  </si>
  <si>
    <t>{'acd': 0.051712750242379, 'ozd': 2.922869467837231e-07, 'cch': 2.770899080794565, 'ccb': 0.682303423766987, 'ccf': 1.9226042752019192, 'ccl': 0.165991381825659, 'fwe': 0.0005432775156890001, 'swe': 0.014499008508454002, 'tre': 0.21897606558983002, 'pco': 0.007755584055656001, 'pma': 3.7313886903889966e-07, 'ior': 1.400196135755842, 'fru': 47.49913736428672, 'mru': 5.3282329410308845e-06, 'ldu': 181.9557955870428, 'wtu': 1.512354479719714, 'etf': 94.97383610626491, 'htc': 1.032346820149652e-09, 'htn': 8.28757473394964e-08}</t>
  </si>
  <si>
    <t>{'acd': 0.06712371204383501, 'ozd': 3.639866619236581e-07, 'cch': 4.100623857836865, 'ccb': 1.598451355296218, 'ccf': 2.343125746493752, 'ccl': 0.159046756046895, 'fwe': 0.000624401393517, 'swe': 0.016968297613884003, 'tre': 0.28552075029309004, 'pco': 0.009076105010214, 'pma': 4.825170025103042e-07, 'ior': 1.915804620999506, 'fru': 61.779103008636135, 'mru': 6.120544639964145e-06, 'ldu': 210.8337615690487, 'wtu': 1.258796095974447, 'etf': 88.33634518129071, 'htc': 9.333690943544083e-10, 'htn': 7.795088843833269e-08}</t>
  </si>
  <si>
    <t>{'acd': 0.011151270628867001, 'ozd': 1.6572567273484382e-07, 'cch': 1.227628652127618, 'ccb': 0.184965508293075, 'ccf': 1.054836302298688, 'ccl': -0.012173158464145, 'fwe': 0.000244999382491, 'swe': 0.006379428781434, 'tre': 0.041053356942052005, 'pco': 0.0041734286278050006, 'pma': 8.597569076571625e-08, 'ior': 0.7127081962163511, 'fru': 26.823754185066065, 'mru': 3.144259548971247e-06, 'ldu': 73.99546577093027, 'wtu': 4.552531341694557, 'etf': 39.898813176268874, 'htc': 6.627849133189056e-10, 'htn': 4.5056095037271525e-08}</t>
  </si>
  <si>
    <t>{'acd': 0.12154787158174601, 'ozd': 1.1437551991469661e-06, 'cch': 5.148625734195106, 'ccb': 0.215401134421313, 'ccf': 4.927721715177812, 'ccl': 0.005502884595979, 'fwe': 0.0007460173883750001, 'swe': 0.032854981298781005, 'tre': 0.331158426819187, 'pco': 0.081486317131245, 'pma': 9.420493237311898e-07, 'ior': 2.091916633482823, 'fru': 100.47205544261607, 'mru': 2.3451674625486415e-05, 'ldu': 98.61631848159288, 'wtu': 1.242662650961083, 'etf': 103.07419630277494, 'htc': 4.5710161574311725e-09, 'htn': 1.1029994637570659e-07}</t>
  </si>
  <si>
    <t>{'acd': 0.11206955895168401, 'ozd': 5.069583212873478e-07, 'cch': 5.451335637432993, 'ccb': 2.295507068802137, 'ccf': 2.902541545043825, 'ccl': 0.25328702358703004, 'fwe': 0.0009150558943940001, 'swe': 0.025599864949811, 'tre': 0.485384821283777, 'pco': 0.011865515279005001, 'pma': 7.93929749123304e-07, 'ior': 3.087182527600441, 'fru': 82.74442964672573, 'mru': 1.074494576571949e-05, 'ldu': 326.3799402783963, 'wtu': 1.4440267463608292, 'etf': 127.11703735910172, 'htc': 1.247874136833871e-09, 'htn': 1.105161848963688e-07}</t>
  </si>
  <si>
    <t>{'acd': 0.014346618117479, 'ozd': 2.587656956304268e-07, 'cch': 1.212513326196877, 'ccb': 0.09326269084459, 'ccf': 1.118625690221215, 'ccl': 0.0006249451310710001, 'fwe': 0.00033273915618600003, 'swe': 0.0018380267295530002, 'tre': 0.017867815633602003, 'pco': 0.0054811069035580005, 'pma': 1.173614997658486e-07, 'ior': 0.914081338180693, 'fru': 33.37462793247835, 'mru': 6.648148897713297e-06, 'ldu': 4.453415359460771, 'wtu': 0.6224377483575361, 'etf': 25.602758915612732, 'htc': 8.623449198712843e-10, 'htn': 1.736421078787063e-08}</t>
  </si>
  <si>
    <t>{'acd': 0.0056957885320860005, 'ozd': 2.448986217822143e-07, 'cch': 1.139259087951182, 'ccb': 0.219119019358047, 'ccf': 0.9197421967904661, 'ccl': 0.00039787180266700003, 'fwe': 0.00035513493864700003, 'swe': 0.002454573415054, 'tre': 0.015200749926369002, 'pco': 0.0036906231577960003, 'pma': 7.670195093088174e-08, 'ior': 1.824546311759003, 'fru': 46.30635704523803, 'mru': 4.2910703533143515e-06, 'ldu': 14.603776230832555, 'wtu': 0.6426496810569731, 'etf': 62.70702569900378, 'htc': 1.999210591609485e-09, 'htn': 2.4867371198264783e-08}</t>
  </si>
  <si>
    <t>{'acd': 0.341472740652257, 'ozd': 6.950261467843144e-07, 'cch': 28.751005823520636, 'ccb': 20.788786763275304, 'ccf': 7.599021853885558, 'ccl': 0.36319720635977704, 'fwe': 0.0014276274203380002, 'swe': 0.07485497034031101, 'tre': 1.508699410316346, 'pco': 0.037328927610080005, 'pma': 2.296554493231654e-06, 'ior': 2.467073261569391, 'fru': 86.80285218928643, 'mru': 1.2375339732794152e-05, 'ldu': 1651.0685934448156, 'wtu': 5.436637004009173, 'etf': 235.50021503712844, 'htc': 1.472406477234675e-10, 'htn': 7.884982337588666e-08}</t>
  </si>
  <si>
    <t>{'acd': 0.034855301971666, 'ozd': 2.343013465519156e-07, 'cch': 3.75309266539257, 'ccb': 1.8451265097619411, 'ccf': 1.6860991293754801, 'ccl': 0.221867026255148, 'fwe': 0.00046877331837000003, 'swe': 0.012305819473334001, 'tre': 0.14536768109447, 'pco': 0.00704840315014, 'pma': 2.5299616426627016e-07, 'ior': 0.902483007242952, 'fru': 33.540754116957835, 'mru': 4.138851282024852e-06, 'ldu': 172.41126863521666, 'wtu': 1.477723984378415, 'etf': 52.649601737341825, 'htc': 6.83305400693393e-10, 'htn': 4.618472444838641e-08}</t>
  </si>
  <si>
    <t>{'acd': 0.033291368088239, 'ozd': 2.3372319270887138e-07, 'cch': 1.8874784927691381, 'ccb': 0.039591438456106, 'ccf': 1.6521136723816472, 'ccl': 0.19577338193138402, 'fwe': 0.00046564172404900005, 'swe': 0.010088158801013, 'tre': 0.137281348275474, 'pco': 0.006258346943815001, 'pma': 2.4085935579694137e-07, 'ior': 0.8533713793248091, 'fru': 35.00238459946971, 'mru': 4.304067320249757e-06, 'ldu': 118.72628955072202, 'wtu': 1.272802927259454, 'etf': 66.29228884038226, 'htc': 9.045140275125825e-10, 'htn': 7.105158936843852e-08}</t>
  </si>
  <si>
    <t>{'acd': 0.068667243936917, 'ozd': 3.6321094538480937e-07, 'cch': 4.836306264717387, 'ccb': 2.090952384055279, 'ccf': 2.485982069891525, 'ccl': 0.259371810770583, 'fwe': 0.0007295039266060001, 'swe': 0.019111012064674002, 'tre': 0.29177334410647204, 'pco': 0.010063153812223, 'pma': 4.95190367922107e-07, 'ior': 1.7816343696114072, 'fru': 59.266523344480284, 'mru': 6.056302393989968e-06, 'ldu': 243.1618242306107, 'wtu': 1.8010720456007552, 'etf': 85.1006785659836, 'htc': 1.003994741438795e-09, 'htn': 7.494377711305314e-08}</t>
  </si>
  <si>
    <t>{'acd': 0.078910733434323, 'ozd': 4.0101134798389164e-07, 'cch': 4.774796705618581, 'ccb': 1.81622498768323, 'ccf': 2.702052986857395, 'ccl': 0.25651873107795503, 'fwe': 0.0008115722747680001, 'swe': 0.020854687426799003, 'tre': 0.336274136047011, 'pco': 0.010618287301743001, 'pma': 5.639044692172418e-07, 'ior': 2.144292048668315, 'fru': 69.05145007701418, 'mru': 6.655412831251745e-06, 'ldu': 248.28182489099413, 'wtu': 1.918304562636891, 'etf': 93.01462643881287, 'htc': 1.087440563683199e-09, 'htn': 8.002569684461943e-08}</t>
  </si>
  <si>
    <t>{'acd': 0.042948127852891003, 'ozd': 2.562866950200836e-07, 'cch': 2.3084534589902033, 'ccb': 0.5345185449783291, 'ccf': 1.6619463971627662, 'ccl': 0.111988516849108, 'fwe': 0.00047365791776900006, 'swe': 0.012141826113808001, 'tre': 0.18170684205940602, 'pco': 0.00642342042069, 'pma': 3.083771418272135e-07, 'ior': 1.297459290664702, 'fru': 43.266728806813454, 'mru': 4.384477925222635e-06, 'ldu': 142.87369863871396, 'wtu': 1.09245749282803, 'etf': 68.24956996876809, 'htc': 7.59246646064348e-10, 'htn': 5.9353998612884793e-08}</t>
  </si>
  <si>
    <t>{'acd': 0.05257813434578001, 'ozd': 3.174027424438062e-07, 'cch': 3.8993949036564333, 'ccb': 1.5236424793739332, 'ccf': 2.105904080378093, 'ccl': 0.26984834390440704, 'fwe': 0.000627639504249, 'swe': 0.015375123413586001, 'tre': 0.222372645949709, 'pco': 0.008301171706478, 'pma': 3.856278259021066e-07, 'ior': 1.6837913219550051, 'fru': 52.30923636095498, 'mru': 6.414556892318333e-06, 'ldu': 184.78207404847322, 'wtu': 1.9634634325134592, 'etf': 66.33107803250422, 'htc': 9.42235278632306e-10, 'htn': 5.6174521246784453e-08}</t>
  </si>
  <si>
    <t>{'acd': 0.033645514973492004, 'ozd': 1.99063312370478e-07, 'cch': 1.513351827150827, 'ccb': 0.021543718442393, 'ccf': 1.363801424637711, 'ccl': 0.12800668407072102, 'fwe': 0.000408485728164, 'swe': 0.010679288518995, 'tre': 0.14197402165955, 'pco': 0.0058042449168760005, 'pma': 2.419331673698119e-07, 'ior': 0.8213591530352211, 'fru': 30.485078515767164, 'mru': 3.465066390242414e-06, 'ldu': 135.1632729292119, 'wtu': 1.2880088177266331, 'etf': 77.34928305216204, 'htc': 7.938082438146895e-10, 'htn': 6.498181716568652e-08}</t>
  </si>
  <si>
    <t>{'acd': 0.044486237895114, 'ozd': 2.885895091021127e-07, 'cch': 2.581723561085495, 'ccb': 0.42921268102278104, 'ccf': 1.9425327110359492, 'ccl': 0.20997816902676403, 'fwe': 0.0005624239835420001, 'swe': 0.012685569676200001, 'tre': 0.18553493006056002, 'pco': 0.0073547279815790005, 'pma': 3.2056288601648225e-07, 'ior': 1.277338824407614, 'fru': 46.014117008608565, 'mru': 4.2767211202697694e-06, 'ldu': 154.32393826169604, 'wtu': 1.413375167543132, 'etf': 71.75484445990958, 'htc': 9.030415188298329e-10, 'htn': 7.130740846064752e-08}</t>
  </si>
  <si>
    <t>{'acd': 0.050340168607261, 'ozd': 3.149549727341989e-07, 'cch': 2.8169557219746073, 'ccb': 0.070629805667417, 'ccf': 2.4007808223213543, 'ccl': 0.34554509398583505, 'fwe': 0.000711617665452, 'swe': 0.015413463607690001, 'tre': 0.207744200268197, 'pco': 0.009572955553056001, 'pma': 3.587410638764677e-07, 'ior': 0.9363347632671931, 'fru': 44.120670712954436, 'mru': 5.664416465456398e-06, 'ldu': 195.23871869370174, 'wtu': 2.303090092969032, 'etf': 111.60231565261809, 'htc': 1.419152317951404e-09, 'htn': 1.1656020318085791e-07}</t>
  </si>
  <si>
    <t>{'acd': 0.034182274728192005, 'ozd': 3.005921125016811e-07, 'cch': 1.690448871487312, 'ccb': 0.010284912317956, 'ccf': 1.632326393051036, 'ccl': 0.047837566118319005, 'fwe': 0.000301856353494, 'swe': 0.01039439689789, 'tre': 0.11370683138003501, 'pco': 0.015963006757532, 'pma': 2.574518705825154e-07, 'ior': 0.8058533604070081, 'fru': 35.40794966441017, 'mru': 6.099476375018739e-06, 'ldu': 69.2000493335964, 'wtu': 0.7968619235804111, 'etf': 46.23155771944765, 'htc': 8.639003385575482e-10, 'htn': 3.914907312958293e-08}</t>
  </si>
  <si>
    <t>{'acd': 0.050762748442638006, 'ozd': 4.543952614102534e-07, 'cch': 2.312985103547332, 'ccb': 0.003949056235930001, 'ccf': 2.300320145875333, 'ccl': 0.008715901436068001, 'fwe': 0.00033567721932400003, 'swe': 0.015763356533932002, 'tre': 0.149938073376915, 'pco': 0.030529336434636, 'pma': 3.843378126908771e-07, 'ior': 0.8246435029213761, 'fru': 44.251695826501226, 'mru': 9.444354394133119e-06, 'ldu': 83.04900209675557, 'wtu': 1.217392710822359, 'etf': 65.77698736787175, 'htc': 1.2903045745263491e-09, 'htn': 4.334408725222489e-08}</t>
  </si>
  <si>
    <t>{'acd': 0.20969277379353402, 'ozd': 4.0260332235716123e-07, 'cch': 14.264630853288413, 'ccb': 9.151179647173121, 'ccf': 4.840484632792722, 'ccl': 0.272966573322571, 'fwe': 0.0009086153205270001, 'swe': 0.04743848571692601, 'tre': 0.9254253226607, 'pco': 0.021421960411163003, 'pma': 1.4237259826883539e-06, 'ior': 1.033499673513687, 'fru': 46.94936968354953, 'mru': 7.836372939809535e-06, 'ldu': 1231.3215948064849, 'wtu': 1.422731694368667, 'etf': 141.816865014347, 'htc': -4.876236582953891e-10, 'htn': 1.295698531830481e-08}</t>
  </si>
  <si>
    <t>{'acd': 0.06544727469290801, 'ozd': 3.432896918724479e-07, 'cch': 4.313004670442348, 'ccb': 1.88768499375434, 'ccf': 2.253913991085811, 'ccl': 0.17140568560219602, 'fwe': 0.000647818779112, 'swe': 0.017787698341565003, 'tre': 0.27886125124292, 'pco': 0.009086037319602001, 'pma': 4.6243513903117595e-07, 'ior': 1.742735053256857, 'fru': 56.740410401181734, 'mru': 5.294421481139594e-06, 'ldu': 231.26567119093605, 'wtu': 1.268363806547245, 'etf': 83.53911867734604, 'htc': 8.417653793932282e-10, 'htn': 7.268951581501466e-08}</t>
  </si>
  <si>
    <t>{'acd': 0.398195693541363, 'ozd': 6.375931204081573e-07, 'cch': 33.504118453617366, 'ccb': 24.66675846570542, 'ccf': 8.41449521917026, 'ccl': 0.42286476874168005, 'fwe': 0.0015247090419290002, 'swe': 0.085246670807033, 'tre': 1.7640266644369071, 'pco': 0.042139551179846, 'pma': 2.6710418132457428e-06, 'ior': 1.186688106229096, 'fru': 62.94039989596948, 'mru': 1.2709354750780722e-05, 'ldu': 1915.7900780877833, 'wtu': 5.25886827185785, 'etf': 230.36609051996928, 'htc': -2.640866091607463e-10, 'htn': 7.307123306119349e-08}</t>
  </si>
  <si>
    <t>{'acd': 0.012898452378366001, 'ozd': 2.51964297357292e-07, 'cch': 1.4402634296020311, 'ccb': 0.012514437408987, 'ccf': 1.440073440021486, 'ccl': -0.012324447828442001, 'fwe': 0.00033115488178300003, 'swe': 0.004994231680957, 'tre': 0.034027642525336, 'pco': 0.0066980131505000005, 'pma': 1.500400599714476e-07, 'ior': 0.44195024594146104, 'fru': 25.471057747912187, 'mru': 8.834657138592489e-06, 'ldu': 71.74319626924418, 'wtu': 2.182944224277009, 'etf': 75.88559067362142, 'htc': 6.966997229150332e-10, 'htn': 3.858565946991624e-08}</t>
  </si>
  <si>
    <t>{'acd': 0.046304322766742005, 'ozd': 5.297004715832219e-07, 'cch': 4.713778377459381, 'ccb': 0.049656791679454006, 'ccf': 3.730491501629168, 'ccl': 0.9336300841507571, 'fwe': 0.0013077059942560002, 'swe': 0.013736617516336001, 'tre': 0.117650683177292, 'pco': 0.03091002135269, 'pma': 4.2617826147970045e-07, 'ior': 0.347734966782957, 'fru': 47.26207367765433, 'mru': 4.447023864379781e-05, 'ldu': 77.46847551603877, 'wtu': 2.391639498290996, 'etf': 96.7372089652354, 'htc': 1.593806470470612e-08, 'htn': 8.327578118534975e-08}</t>
  </si>
  <si>
    <t>{'acd': 0.030071803966841, 'ozd': 4.033343607678871e-07, 'cch': 1.939667303522468, 'ccb': 0.0016638819820460002, 'ccf': 1.9350426088083441, 'ccl': 0.0029608127320770003, 'fwe': 0.000156620666917, 'swe': 0.007364111600270001, 'tre': 0.080325140191326, 'pco': 0.021606147564683, 'pma': 2.374051014268108e-07, 'ior': 0.320331589224776, 'fru': 30.710985462281982, 'mru': 7.846086420813513e-06, 'ldu': 7.141514219043439, 'wtu': 0.28287534023179, 'etf': 17.662087596718777, 'htc': 8.01849573744487e-10, 'htn': 1.7334188175583152e-08}</t>
  </si>
  <si>
    <t>{'acd': 0.057932189629662005, 'ozd': 6.627790289216148e-07, 'cch': 5.9917877849404295, 'ccb': 0.149394341610343, 'ccf': 4.675354602428973, 'ccl': 1.167038840901113, 'fwe': 0.0016484760349850002, 'swe': 0.017263817664327, 'tre': 0.147278154520552, 'pco': 0.038718768718119, 'pma': 5.333080687917871e-07, 'ior': 0.43486661274380506, 'fru': 59.1293489954193, 'mru': 5.559952268875951e-05, 'ldu': 96.88076284670109, 'wtu': 3.003937117170476, 'etf': 123.97832879069682, 'htc': 1.9942150943372012e-08, 'htn': 1.0499683496658449e-07}</t>
  </si>
  <si>
    <t>{'acd': 0.037002115984739, 'ozd': 5.497159769229663e-07, 'cch': 2.335346114218048, 'ccb': 0.0017371788425870002, 'ccf': 2.329893825835467, 'ccl': 0.0037151095399940003, 'fwe': 0.00025056354379000004, 'swe': 0.009076143875252001, 'tre': 0.098928786482966, 'pco': 0.026404808036131003, 'pma': 2.925438539074432e-07, 'ior': 1.070657437902454, 'fru': 51.17225953035779, 'mru': 1.0188862460590912e-05, 'ldu': 9.146039550045431, 'wtu': 0.38694968816728803, 'etf': 24.66293159155409, 'htc': 1.044817318346039e-09, 'htn': 2.3056207083229978e-08}</t>
  </si>
  <si>
    <t>{'acd': 0.028922420221170003, 'ozd': 3.5870647861885714e-07, 'cch': 4.1892862587582425, 'ccb': 1.032031724378317, 'ccf': 2.313576119099986, 'ccl': 0.843678415279937, 'fwe': 0.0007901322955470001, 'swe': 0.017366024893157, 'tre': 0.11072117728455501, 'pco': 0.008676649733482, 'pma': 2.524496417502885e-07, 'ior': 0.9483431964567611, 'fru': 40.57039964961789, 'mru': 1.19630655304216e-05, 'ldu': 151.26364170761593, 'wtu': 3.733509153034393, 'etf': 106.91876220866442, 'htc': 2.6452159966596425e-09, 'htn': 5.384452083751346e-08}</t>
  </si>
  <si>
    <t>{'acd': 0.026189125498676, 'ozd': 3.345316445720673e-07, 'cch': 3.65809319911787, 'ccb': 0.8481804748999211, 'ccf': 2.139551808319752, 'ccl': 0.670360915898196, 'fwe': 0.000700650671539, 'swe': 0.014895579519453, 'tre': 0.099767824101554, 'pco': 0.008134767185455001, 'pma': 2.2629644337622418e-07, 'ior': 0.9469958538942351, 'fru': 39.29726465747754, 'mru': 1.0576167484009961e-05, 'ldu': 132.3720929208811, 'wtu': 5.02823540021441, 'etf': 95.72899027861169, 'htc': 2.3363335296985615e-09, 'htn': 5.371357037334316e-08}</t>
  </si>
  <si>
    <t>{'acd': 0.025246067107474002, 'ozd': 3.29611223295004e-07, 'cch': 3.67132174877067, 'ccb': 0.8784338119267241, 'ccf': 2.075714154992209, 'ccl': 0.7171737818517361, 'fwe': 0.000697724897704, 'swe': 0.015364757517022001, 'tre': 0.09629920798171401, 'pco': 0.007749005452557, 'pma': 2.20898011436732e-07, 'ior': 0.9408364581014951, 'fru': 38.5585034158068, 'mru': 1.062891256945177e-05, 'ldu': 132.5830993706257, 'wtu': 3.307309500577219, 'etf': 95.78141225512584, 'htc': 2.3018778753263352e-09, 'htn': 4.848569435254496e-08}</t>
  </si>
  <si>
    <t>{'acd': 0.010035847878651001, 'ozd': 1.871067427443629e-07, 'cch': 0.9888848820449151, 'ccb': 0.004402559034725, 'ccf': 0.979472298734767, 'ccl': 0.005010024275422, 'fwe': 0.00023520169656500003, 'swe': 0.005113385337463, 'tre': 0.037319642014393, 'pco': 0.0038648523971650003, 'pma': 8.554918223215428e-08, 'ior': 0.902755364673937, 'fru': 29.95972685100272, 'mru': 5.55951110890913e-06, 'ldu': 53.06259331428894, 'wtu': 1.558181235285259, 'etf': 61.61551629244836, 'htc': 6.234917931841941e-10, 'htn': 3.142385610230746e-08}</t>
  </si>
  <si>
    <t>{'acd': 0.032007270834772006, 'ozd': 2.878855914173921e-07, 'cch': 1.9730938096128798, 'ccb': 0.011548245788691, 'ccf': 1.861742158174662, 'ccl': 0.099803405649525, 'fwe': 0.0007259346821320001, 'swe': 0.012449447552469002, 'tre': 0.130250902589266, 'pco': 0.013145086150426002, 'pma': 2.272058698640341e-07, 'ior': 0.876192852805256, 'fru': 37.095594963819224, 'mru': 7.0143068461744434e-06, 'ldu': 306.4341036074429, 'wtu': 7.810126877077966, 'etf': 490.4523521429499, 'htc': 1.9541693498996364e-09, 'htn': 1.6783181240484958e-07}</t>
  </si>
  <si>
    <t>{'acd': 0.044976801042320005, 'ozd': 3.690365802779388e-07, 'cch': 5.637050228829512, 'ccb': 2.291926481720577, 'ccf': 2.793315778179887, 'ccl': 0.551807968929047, 'fwe': 0.0007430736499830001, 'swe': 0.015832908236725, 'tre': 0.170917971408708, 'pco': 0.015080958657386002, 'pma': 3.5812806944927906e-07, 'ior': 0.946162225170423, 'fru': 45.378251753848474, 'mru': 7.5207866904715295e-06, 'ldu': 164.55387478406072, 'wtu': 3.977508225079743, 'etf': 53.68508191712682, 'htc': 1.487378619496122e-09, 'htn': 5.034634967018207e-08}</t>
  </si>
  <si>
    <t>{'acd': 0.045034267496764, 'ozd': 3.7587175606743256e-07, 'cch': 5.644977003440868, 'ccb': 2.291955965694269, 'ccf': 2.801206493132232, 'ccl': 0.5518145446143671, 'fwe': 0.0007482515043950001, 'swe': 0.015845789722758002, 'tre': 0.171031108978375, 'pco': 0.015104275506712, 'pma': 3.587689019322836e-07, 'ior': 1.025175829288896, 'fru': 47.04447080375865, 'mru': 7.592025922314163e-06, 'ldu': 164.5930611143793, 'wtu': 3.997258642274041, 'etf': 54.10460685299089, 'htc': 1.498212401557043e-09, 'htn': 5.0554696501685314e-08}</t>
  </si>
  <si>
    <t>{'acd': 0.056609235206711, 'ozd': 3.838303831468612e-07, 'cch': 7.948435899372409, 'ccb': 3.819300834839134, 'ccf': 3.209695278682527, 'ccl': 0.919439785850747, 'fwe': 0.0010690226044870002, 'swe': 0.021763905156442002, 'tre': 0.231402658673574, 'pco': 0.014524880843927002, 'pma': 4.463326606671507e-07, 'ior': 1.163411465155346, 'fru': 49.129209962306675, 'mru': 1.1989024648872441e-05, 'ldu': 270.7066301814618, 'wtu': 5.873757518016495, 'etf': 100.15236930815924, 'htc': 1.971018753792217e-09, 'htn': 8.379674303375042e-08}</t>
  </si>
  <si>
    <t>{'acd': 0.029359117958106, 'ozd': 3.855699121124711e-07, 'cch': 7.274633461365834, 'ccb': 0.29787130417997404, 'ccf': 2.010836326255991, 'ccl': 4.965925830929868, 'fwe': 0.0008997915972780001, 'swe': 0.024763200035945003, 'tre': 0.11086686203176101, 'pco': 0.012907728985595002, 'pma': 2.318111147687483e-07, 'ior': 0.8338003537537231, 'fru': 36.902803379294994, 'mru': 8.84078792897041e-06, 'ldu': 277.29504096533435, 'wtu': 8.629092523063381, 'etf': 198.07892167796655, 'htc': 4.708438729776108e-09, 'htn': 1.2542802832556278e-07}</t>
  </si>
  <si>
    <t>{'acd': 0.005342784560778, 'ozd': 1.559565992690071e-07, 'cch': 0.8117475408031141, 'ccb': 0.002876952190047, 'ccf': 0.7827515700819181, 'ccl': 0.026119018531147002, 'fwe': 0.000156215464834, 'swe': 0.0032141143539780002, 'tre': 0.017838830091636, 'pco': 0.002602123964178, 'pma': 4.930489518670245e-08, 'ior': 0.8560624482735131, 'fru': 26.87802299503538, 'mru': 2.309131658540366e-06, 'ldu': 20.27582918590607, 'wtu': 1.591851744184457, 'etf': 26.63002231519217, 'htc': 8.161502630133494e-10, 'htn': 1.8083137113904303e-08}</t>
  </si>
  <si>
    <t>{'acd': 0.040469607539852, 'ozd': 2.6012100288815604e-07, 'cch': 4.075976526527072, 'ccb': 2.308189645070598, 'ccf': 1.5998092809564142, 'ccl': 0.16797760050006003, 'fwe': 0.000420545417369, 'swe': 0.012380544652353002, 'tre': 0.171613167713306, 'pco': 0.0072390796929810005, 'pma': 2.966877950518976e-07, 'ior': 1.110706259909412, 'fru': 36.897832102634496, 'mru': 4.31009423442274e-06, 'ldu': 192.51930007317264, 'wtu': 1.32845944599016, 'etf': 64.64699768844073, 'htc': 7.010602715468328e-10, 'htn': 6.153052925648185e-08}</t>
  </si>
  <si>
    <t>{'acd': 0.010875869963718001, 'ozd': 2.1100016511224488e-07, 'cch': 1.736573380731087, 'ccb': 0.310075746888271, 'ccf': 1.1740713852744071, 'ccl': 0.252426248568408, 'fwe': 0.00031680812844100004, 'swe': 0.006272011075326001, 'tre': 0.040026953578447, 'pco': 0.004720973255709001, 'pma': 1.072556573206916e-07, 'ior': 0.8864209101930751, 'fru': 30.313335276403716, 'mru': 5.021766979189281e-06, 'ldu': 50.632608617050494, 'wtu': 1.6985464687815952, 'etf': 43.27931547578165, 'htc': 1.0273726829309812e-09, 'htn': 2.504018143106117e-08}</t>
  </si>
  <si>
    <t>{'acd': 0.019025625977213002, 'ozd': 2.881658970559326e-07, 'cch': 2.8906713807193913, 'ccb': 0.618415547666153, 'ccf': 1.767592181164739, 'ccl': 0.504663651888498, 'fwe': 0.000530387985147, 'swe': 0.011098969392834002, 'tre': 0.07146192316151201, 'pco': 0.007710069955105, 'pma': 1.847958866062211e-07, 'ior': 0.9407021600330181, 'fru': 36.37043468673555, 'mru': 8.084819460148996e-06, 'ldu': 96.65109947786361, 'wtu': 2.631218396570574, 'etf': 71.87900112086596, 'htc': 1.7513913325432173e-09, 'htn': 3.841890539747604e-08}</t>
  </si>
  <si>
    <t>{'acd': 0.018968159522769, 'ozd': 2.813307212664389e-07, 'cch': 2.882744606108035, 'ccb': 0.6183860636924611, 'ccf': 1.7597014662123942, 'ccl': 0.504657076203179, 'fwe': 0.0005252101307360001, 'swe': 0.011086087906800001, 'tre': 0.071348785591845, 'pco': 0.007686753105779, 'pma': 1.841550541232166e-07, 'ior': 0.8616885559145461, 'fru': 34.70421563682538, 'mru': 8.013580228306365e-06, 'ldu': 96.6119131475451, 'wtu': 2.611467979376277, 'etf': 71.4594761850019, 'htc': 1.740557550482297e-09, 'htn': 3.82105585659728e-08}</t>
  </si>
  <si>
    <t>{'acd': 0.016414033963766003, 'ozd': 2.820010891458743e-07, 'cch': 1.667681345764876, 'ccb': 0.136525100649092, 'ccf': 1.515603192560261, 'ccl': 0.015553052555523, 'fwe': 0.000420563686614, 'swe': 0.008180129500524, 'tre': 0.055854731306871006, 'pco': 0.0064828784137250005, 'pma': 1.507185531435268e-07, 'ior': 1.198527615191548, 'fru': 42.01767237221376, 'mru': 1.2394912234726421e-05, 'ldu': 106.53185462869345, 'wtu': 1.133279197466558, 'etf': 108.9293706604339, 'htc': 8.032364366969038e-10, 'htn': 5.3442557768456214e-08}</t>
  </si>
  <si>
    <t>{'acd': 0.014781968310892001, 'ozd': 1.810990834029804e-07, 'cch': 1.674409099087645, 'ccb': 0.5900290950007411, 'ccf': 1.018530963010136, 'ccl': 0.065849041076767, 'fwe': 0.000249294556177, 'swe': 0.005648936092088001, 'tre': 0.05926226621704601, 'pco': 0.004067145742673001, 'pma': 1.1382085704744451e-07, 'ior': 0.829658979405488, 'fru': 27.535913184225677, 'mru': 3.461449258936409e-06, 'ldu': 66.36438906860398, 'wtu': 2.742662662686277, 'etf': 38.5389722784233, 'htc': 6.115528938071445e-10, 'htn': 3.288158242060349e-08}</t>
  </si>
  <si>
    <t>{'acd': 0.023743414198291003, 'ozd': 2.816932148746088e-07, 'cch': 3.392756934274526, 'ccb': 1.148029982097365, 'ccf': 1.790226366088215, 'ccl': 0.45450058608894506, 'fwe': 0.000570163755377, 'swe': 0.012766746888806002, 'tre': 0.09355196112537201, 'pco': 0.007386751926358, 'pma': 1.961639090272704e-07, 'ior': 1.00015190041192, 'fru': 36.99356304787872, 'mru': 7.811955288301314e-06, 'ldu': 134.46476942224965, 'wtu': 2.91452529453078, 'etf': 86.84684169389105, 'htc': 1.4226549666003241e-09, 'htn': 4.9981420375964015e-08}</t>
  </si>
  <si>
    <t>{'acd': 0.010239017065289001, 'ozd': 2.1816265361187617e-07, 'cch': 1.5170544555132541, 'ccb': 0.22033299447708002, 'ccf': 1.118444922355357, 'ccl': 0.17827653868081503, 'fwe': 0.000321100646512, 'swe': 0.007681931135660001, 'tre': 0.037842546813627004, 'pco': 0.004299708704725001, 'pma': 9.009915304101982e-08, 'ior': 0.9404528201198211, 'fru': 31.20093317534927, 'mru': 5.2365582630392565e-06, 'ldu': 72.43127651260654, 'wtu': 1.590545670265435, 'etf': 68.58161509311813, 'htc': 8.776359783803589e-10, 'htn': 3.3789454063013234e-08}</t>
  </si>
  <si>
    <t>{'acd': 0.007746243962126, 'ozd': 1.865082990425219e-07, 'cch': 0.9876669926495101, 'ccb': 0.006581468507313001, 'ccf': 0.9390339344944141, 'ccl': 0.042051589647782, 'fwe': 0.00026654890281, 'swe': 0.00497638682019, 'tre': 0.027239916656244003, 'pco': 0.0038601087037780004, 'pma': 7.308881831213612e-08, 'ior': 0.881922314934634, 'fru': 29.11581059717829, 'mru': 4.9370612876816485e-06, 'ldu': 62.02765624386427, 'wtu': 1.7400267699990102, 'etf': 75.42484324633355, 'htc': 9.694623215265675e-10, 'htn': 3.492948846783491e-08}</t>
  </si>
  <si>
    <t>{'acd': 0.010424585058982002, 'ozd': 2.058037897930522e-07, 'cch': 1.361803110786982, 'ccb': 0.00429922630406, 'ccf': 1.322311256305873, 'ccl': 0.035192628177048005, 'fwe': 0.00036195475450100003, 'swe': 0.004844335442681, 'tre': 0.034615685365083006, 'pco': 0.0058765214718, 'pma': 9.309750133238417e-08, 'ior': 0.8949700553619611, 'fru': 32.996906403075286, 'mru': 5.716824156408327e-06, 'ldu': 61.62567148818283, 'wtu': 2.526054936941483, 'etf': 132.45635437030538, 'htc': 9.363679552060956e-10, 'htn': 6.776499753159564e-08}</t>
  </si>
  <si>
    <t>{'acd': 0.070893958354855, 'ozd': 4.2634560768546713e-07, 'cch': 8.93232409085964, 'ccb': 4.208585755331272, 'ccf': 3.665770920552251, 'ccl': 1.057967414976114, 'fwe': 0.001239988509743, 'swe': 0.025049358162937, 'tre': 0.291162395162385, 'pco': 0.016661175198160003, 'pma': 5.532098822899904e-07, 'ior': 1.216570769216254, 'fru': 53.681448011973615, 'mru': 1.4061992212978893e-05, 'ldu': 311.02938825068094, 'wtu': 6.769346774905268, 'etf': 109.41763467960422, 'htc': 2.273659712397051e-09, 'htn': 1.00605087870832e-07}</t>
  </si>
  <si>
    <t>{'acd': 0.023497294325739, 'ozd': 1.9622723555471789e-07, 'cch': 2.76253243981833, 'ccb': 1.338928734451884, 'ccf': 1.23723217613363, 'ccl': 0.18637152923281503, 'fwe': 0.000340215214841, 'swe': 0.008110911698505, 'tre': 0.097756505213899, 'pco': 0.0052102376359240005, 'pma': 1.759436896083644e-07, 'ior': 0.931498649306691, 'fru': 30.328712681466758, 'mru': 3.7861920787493177e-06, 'ldu': 106.78693271797376, 'wtu': 1.6773592029632791, 'etf': 39.181538840532674, 'htc': 6.328646786517587e-10, 'htn': 3.657002622987233e-08}</t>
  </si>
  <si>
    <t>{'acd': 0.023490774066064, 'ozd': 3.008570189492098e-07, 'cch': 3.236563297610284, 'ccb': 1.019604537038903, 'ccf': 1.971749908247224, 'ccl': 0.245208852324157, 'fwe': 0.000589914102989, 'swe': 0.011260933444686, 'tre': 0.08497638065813101, 'pco': 0.008671547995896001, 'pma': 2.0846306038754419e-07, 'ior': 1.027915954511993, 'fru': 41.208058309126706, 'mru': 1.3454512165089451e-05, 'ldu': 143.56549271684958, 'wtu': 2.372825706129483, 'etf': 108.27153537036786, 'htc': 1.1260599743543811e-09, 'htn': 6.00514512048628e-08}</t>
  </si>
  <si>
    <t>{'acd': 0.07778985091052201, 'ozd': 4.350882275928078e-07, 'cch': 5.514217131970623, 'ccb': 2.212375641403744, 'ccf': 2.727351977516638, 'ccl': 0.5744895130502401, 'fwe': 0.0008840578861500001, 'swe': 0.023658417474516, 'tre': 0.330183024539535, 'pco': 0.011531412072761002, 'pma': 5.707721175428899e-07, 'ior': 1.780165447254738, 'fru': 59.322332233278516, 'mru': 9.564798502017795e-06, 'ldu': 279.08162630897004, 'wtu': 2.749593819034576, 'etf': 124.95761808581133, 'htc': 1.9292040315152943e-09, 'htn': 9.909900057519683e-08}</t>
  </si>
  <si>
    <t>{'acd': 0.014423201704537002, 'ozd': 2.0312544498934868e-07, 'cch': 2.103105347165429, 'ccb': 0.737957175704239, 'ccf': 1.187278686356534, 'ccl': 0.177869485104655, 'fwe': 0.00033226468865, 'swe': 0.007145772175360001, 'tre': 0.057016651869447, 'pco': 0.004870732334774, 'pma': 1.180784585311515e-07, 'ior': 0.947005304957479, 'fru': 31.073429722815114, 'mru': 4.416493341975e-06, 'ldu': 81.27700583186855, 'wtu': 2.093198291833176, 'etf': 54.580895886198064, 'htc': 6.728880020986038e-10, 'htn': 3.434207605572151e-08}</t>
  </si>
  <si>
    <t>{'acd': 0.023548240520508003, 'ozd': 3.076921947387035e-07, 'cch': 3.244490072221641, 'ccb': 1.019634021012595, 'ccf': 1.9796406231995691, 'ccl': 0.24521542800947602, 'fwe': 0.000595091957401, 'swe': 0.011273814930720001, 'tre': 0.085089518227798, 'pco': 0.008694864845222, 'pma': 2.0910389287054867e-07, 'ior': 1.106929558630466, 'fru': 42.87427735903688, 'mru': 1.3525751396932092e-05, 'ldu': 143.60467904716796, 'wtu': 2.392576123323781, 'etf': 108.6910603062319, 'htc': 1.1368937564153022e-09, 'htn': 6.025979803636603e-08}</t>
  </si>
  <si>
    <t>{'acd': 0.090242635033975, 'ozd': 4.7351954562999337e-07, 'cch': 11.212001330041993, 'ccb': 5.466197393452637, 'ccf': 4.382181031299805, 'ccl': 1.363622905289549, 'fwe': 0.0014941831566420002, 'swe': 0.029481788775733004, 'tre': 0.374168358526831, 'pco': 0.019932751640115, 'pma': 6.955288559901152e-07, 'ior': 1.240415762775204, 'fru': 58.04211928283317, 'mru': 1.450043465837863e-05, 'ldu': 363.42818319145687, 'wtu': 9.515360820925629, 'etf': 96.65528400996962, 'htc': 2.7926093832521053e-09, 'htn': 1.1644010609156641e-07}</t>
  </si>
  <si>
    <t>{'acd': 0.013256438345428001, 'ozd': 2.154407843152092e-07, 'cch': 1.604592149448242, 'ccb': 0.25846122623394, 'ccf': 1.196744838414913, 'ccl': 0.149386084799387, 'fwe': 0.000318841864469, 'swe': 0.006829623154748001, 'tre': 0.050477197732173004, 'pco': 0.004616295288282, 'pma': 1.1105470206335478e-07, 'ior': 0.904185029657375, 'fru': 31.397988465395475, 'mru': 6.025242906446108e-06, 'ldu': 63.1327184130072, 'wtu': 2.656512310597095, 'etf': 59.386834116256985, 'htc': 1.0141988211496202e-09, 'htn': 3.8022308523584265e-08}</t>
  </si>
  <si>
    <t>{'acd': 0.025016830198118, 'ozd': 2.952407643406448e-07, 'cch': 3.079121144460627, 'ccb': 0.652520573321355, 'ccf': 1.89829193311548, 'ccl': 0.528308638023791, 'fwe': 0.000619112646963, 'swe': 0.014361423052012, 'tre': 0.09730778018458401, 'pco': 0.007564615280982001, 'pma': 2.1003460687803739e-07, 'ior': 0.853656152949523, 'fru': 35.432672212020535, 'mru': 9.122345054023023e-06, 'ldu': 140.032995997437, 'wtu': 4.272464467184816, 'etf': 104.76980965998405, 'htc': 1.970513213624491e-09, 'htn': 5.2271911704708146e-08}</t>
  </si>
  <si>
    <t>{'acd': 0.06734603964529501, 'ozd': 2.445530585705277e-07, 'cch': 5.949191654166041, 'ccb': 3.931393786935794, 'ccf': 1.9498056054247501, 'ccl': 0.067992261805497, 'fwe': 0.00037587994915400005, 'swe': 0.016649473596203, 'tre': 0.294859334230115, 'pco': 0.008962631367694, 'pma': 4.6072144146938135e-07, 'ior': 1.020347127359471, 'fru': 34.1499687503663, 'mru': 4.552387440905258e-06, 'ldu': 335.0124835741331, 'wtu': 1.679264170795082, 'etf': 76.18300137106543, 'htc': 3.327393948050334e-10, 'htn': 3.8082428079981424e-08}</t>
  </si>
  <si>
    <t>{'acd': 0.024710484379209002, 'ozd': 3.246875565379195e-07, 'cch': 3.530749363572416, 'ccb': 0.813863302897136, 'ccf': 2.03538390817804, 'ccl': 0.681502152497238, 'fwe': 0.000709402779401, 'swe': 0.015493802403647, 'tre': 0.09442035693200501, 'pco': 0.007775624716887, 'pma': 2.143626408248727e-07, 'ior': 0.9092969853540661, 'fru': 37.68012050228735, 'mru': 1.0287521329475852e-05, 'ldu': 145.47170842622708, 'wtu': 3.251890060644761, 'etf': 106.42445710716382, 'htc': 2.146897468218633e-09, 'htn': 4.4508455318413376e-08}</t>
  </si>
  <si>
    <t>{'acd': 0.007624114359184001, 'ozd': 1.8115529706887037e-07, 'cch': 0.927837006978342, 'ccb': 0.003528660590441, 'ccf': 0.9237050888935301, 'ccl': 0.000603257494371, 'fwe': 0.00021102087679500002, 'swe': 0.003952765414147, 'tre': 0.025953321251205003, 'pco': 0.003318600369175, 'pma': 7.168503187531625e-08, 'ior': 0.9282114812863981, 'fru': 29.95729117306568, 'mru': 5.129182584052138e-06, 'ldu': 34.29932467258704, 'wtu': 1.257834691196902, 'etf': 44.75891928990511, 'htc': 4.655095855485196e-10, 'htn': 2.102293997355649e-08}</t>
  </si>
  <si>
    <t>{'acd': 0.035801017113617, 'ozd': 2.66391075097938e-07, 'cch': 2.895782099983115, 'ccb': 0.6860913061878301, 'ccf': 1.826756235379894, 'ccl': 0.38293455841539104, 'fwe': 0.0006882326472160001, 'swe': 0.016327405851455, 'tre': 0.14841668004833902, 'pco': 0.009353576837949, 'pma': 2.6383614830439385e-07, 'ior': 0.974887810809236, 'fru': 37.503563805018274, 'mru': 6.4902549956319084e-06, 'ldu': 252.11148275240942, 'wtu': 9.025664380298323, 'etf': 185.3774962736195, 'htc': 1.272843941161252e-09, 'htn': 8.462444729035347e-08}</t>
  </si>
  <si>
    <t>{'acd': 0.047885059034638, 'ozd': 2.492391761770101e-07, 'cch': 1.938267917660982, 'ccb': 0.010257803681420001, 'ccf': 1.8324908124475812, 'ccl': 0.09551930153198, 'fwe': 0.0006609369311830001, 'swe': 0.02128380357768, 'tre': 0.202651425496177, 'pco': 0.010916379737998002, 'pma': 3.407174304458645e-07, 'ior': 0.8284385579172551, 'fru': 34.21105702669256, 'mru': 7.230921609262541e-06, 'ldu': 334.3623482155179, 'wtu': 4.913560283231264, 'etf': 266.4097849402081, 'htc': 1.535552378719689e-09, 'htn': 1.137996047079664e-07}</t>
  </si>
  <si>
    <t>{'acd': 0.003910717363584, 'ozd': 1.365878733556858e-07, 'cch': 0.9896021261339991, 'ccb': 0.0018568475210930001, 'ccf': 0.665767709016958, 'ccl': 0.32197756959594703, 'fwe': 0.00015296933838000002, 'swe': 0.00307226766692, 'tre': 0.013333101571833001, 'pco': 0.002313224331429, 'pma': 3.688941842962604e-08, 'ior': 0.7614832419624741, 'fru': 23.3437177884566, 'mru': 2.120831067374009e-06, 'ldu': 28.762666789489145, 'wtu': 0.8191189460496651, 'etf': 19.38469955383081, 'htc': 4.1149771524145157e-10, 'htn': 1.359015776281201e-08}</t>
  </si>
  <si>
    <t>{'acd': 0.172398165808025, 'ozd': 4.141165748506597e-07, 'cch': 14.67989144623779, 'ccb': 10.35750550495703, 'ccf': 4.140323748790185, 'ccl': 0.182062192490573, 'fwe': 0.0007875913962950001, 'swe': 0.038245705904776, 'tre': 0.7596694362256631, 'pco': 0.019993125565995, 'pma': 1.1656737448917692e-06, 'ior': 1.423997531634356, 'fru': 52.13332378799416, 'mru': 9.276839311010819e-06, 'ldu': 826.4480561898423, 'wtu': 3.557091816192327, 'etf': 143.39220758975029, 'htc': 3.956244783234188e-10, 'htn': 5.579337644030902e-08}</t>
  </si>
  <si>
    <t>{'acd': 0.010665284348741, 'ozd': 1.980190958730243e-07, 'cch': 1.287431088878182, 'ccb': 0.22452325006117102, 'ccf': 1.038771188234853, 'ccl': 0.024136650582158, 'fwe': 0.000241011038765, 'swe': 0.0039420295659180005, 'tre': 0.040738013828414, 'pco': 0.004238783481978, 'pma': 8.788265438751017e-08, 'ior': 0.9147618266540241, 'fru': 31.17210304624357, 'mru': 6.433119273970842e-06, 'ldu': 51.222392107577235, 'wtu': 1.612264870992099, 'etf': 85.54477478817208, 'htc': 8.269798065651218e-10, 'htn': 4.7352870638953876e-08}</t>
  </si>
  <si>
    <t>{'acd': 0.007135025124731, 'ozd': 1.8661295018461028e-07, 'cch': 0.9568243767542931, 'ccb': 0.0034270644658540004, 'ccf': 0.9451613189945621, 'ccl': 0.008235993293876, 'fwe': 0.000214045118687, 'swe': 0.0030315773843810003, 'tre': 0.025459282495256003, 'pco': 0.003747092102803, 'pma': 6.256678215153882e-08, 'ior': 0.8883165348631321, 'fru': 30.003612714030382, 'mru': 6.257369171935914e-06, 'ldu': 34.30109540104502, 'wtu': 1.576957620128698, 'etf': 81.60383697855491, 'htc': 7.912873649934693e-10, 'htn': 4.2887141657196017e-08}</t>
  </si>
  <si>
    <t>{'acd': 0.007144434088450001, 'ozd': 1.866814584404038e-07, 'cch': 0.957546757353504, 'ccb': 0.0034281858671550004, 'ccf': 0.9458064066095311, 'ccl': 0.008312164876817001, 'fwe': 0.00021415914990200003, 'swe': 0.0030340227890790004, 'tre': 0.025497443167246003, 'pco': 0.0037512519517900003, 'pma': 6.264874914376121e-08, 'ior': 0.8882021455156891, 'fru': 30.00820491096693, 'mru': 6.2597084109295655e-06, 'ldu': 34.29472310621306, 'wtu': 1.581453145635858, 'etf': 81.58801634212105, 'htc': 7.920803123191756e-10, 'htn': 4.289755481895709e-08}</t>
  </si>
  <si>
    <t>{'acd': 0.007382692058141, 'ozd': 1.866514065721623e-07, 'cch': 0.9534153081136191, 'ccb': 0.004474372828608001, 'ccf': 0.9562138165238511, 'ccl': -0.007272881238839001, 'fwe': 0.00021562674497, 'swe': 0.003068876912591, 'tre': 0.026505226694837004, 'pco': 0.003801579573535, 'pma': 6.440623863788453e-08, 'ior': 0.8861869812534311, 'fru': 30.027906857171377, 'mru': 6.314117106875047e-06, 'ldu': 39.22853827424348, 'wtu': 1.706543017330026, 'etf': 82.02805913372893, 'htc': 8.148861196502408e-10, 'htn': 4.4657688890960064e-08}</t>
  </si>
  <si>
    <t>{'acd': 0.008659052743794, 'ozd': 1.94139808070062e-07, 'cch': 1.035287949493107, 'ccb': 0.003760458349998, 'ccf': 1.017813408435216, 'ccl': 0.013714082707891002, 'fwe': 0.00026011076129800004, 'swe': 0.003911806523031, 'tre': 0.03167023663863, 'pco': 0.0045039864148640005, 'pma': 7.250286169205514e-08, 'ior': 0.8923702216749001, 'fru': 30.609896283710604, 'mru': 6.0945340368063636e-06, 'ldu': 56.63932137186722, 'wtu': 2.061895708570045, 'etf': 115.01638999929509, 'htc': 8.624052129268032e-10, 'htn': 5.1603685560676227e-08}</t>
  </si>
  <si>
    <t>{'acd': 0.040880665351446, 'ozd': 2.9597044113018233e-07, 'cch': 2.045052161743638, 'ccb': 0.005155202529388001, 'ccf': 1.9880581853821861, 'ccl': 0.051838773832063006, 'fwe': 0.0006825108860230001, 'swe': 0.020986623705366, 'tre': 0.16873369579633302, 'pco': 0.011534440150667001, 'pma': 2.997059849730519e-07, 'ior': 0.9555941624423151, 'fru': 39.091830209884904, 'mru': 9.79580014546609e-06, 'ldu': 332.3616947759218, 'wtu': 4.945381908328267, 'etf': 279.3928242743361, 'htc': 1.5591260804656072e-09, 'htn': 1.081147333188364e-07}</t>
  </si>
  <si>
    <t>{'acd': 0.141670749018244, 'ozd': 7.21250357734435e-07, 'cch': 7.259412412333752, 'ccb': 2.8435424157203553, 'ccf': 4.103854419950022, 'ccl': 0.31201557666337504, 'fwe': 0.001315015810476, 'swe': 0.033027173953241, 'tre': 0.606067932343695, 'pco': 0.016826546665077, 'pma': 1.017813029395751e-06, 'ior': 4.638826988570005, 'fru': 132.26763554657524, 'mru': 1.075633946396845e-05, 'ldu': 434.97058706103036, 'wtu': 2.717946192059706, 'etf': 177.34964453442217, 'htc': 1.765147547586444e-09, 'htn': 1.4550278470744069e-07}</t>
  </si>
  <si>
    <t>{'acd': 0.19297772445754802, 'ozd': 5.499169816467668e-07, 'cch': 14.730249088617516, 'ccb': 9.802568352147778, 'ccf': 4.668610222535222, 'ccl': 0.259070513934511, 'fwe': 0.001036487505176, 'swe': 0.042691526731026004, 'tre': 0.8457023388032341, 'pco': 0.021459922347638, 'pma': 1.321333297775518e-06, 'ior': 2.684767778131686, 'fru': 83.89632942569611, 'mru': 8.706781573250429e-06, 'ldu': 837.3346631987023, 'wtu': 3.094214477682164, 'etf': 148.18907144729175, 'htc': 6.520677632227556e-10, 'htn': 8.065004631735432e-08}</t>
  </si>
  <si>
    <t>{'acd': 0.15703314683920702, 'ozd': 4.374940966361559e-07, 'cch': 12.546750739516824, 'ccb': 8.565981705468094, 'ccf': 3.787041178479579, 'ccl': 0.19372785556915, 'fwe': 0.000765310576279, 'swe': 0.034700592865368, 'tre': 0.6899802560371331, 'pco': 0.017413635545191, 'pma': 1.068760204180682e-06, 'ior': 2.111600514230554, 'fru': 65.14820124360799, 'mru': 6.666535918779287e-06, 'ldu': 700.6238997824812, 'wtu': 2.496933916566975, 'etf': 110.35335719456026, 'htc': 3.873797162085433e-10, 'htn': 5.468587556770169e-08}</t>
  </si>
  <si>
    <t>{'acd': 0.27867148621563304, 'ozd': 1.0913365203999469e-06, 'cch': 16.19087577073828, 'ccb': 8.483952972540203, 'ccf': 7.167707676732858, 'ccl': 0.539215121465218, 'fwe': 0.0021644727969850003, 'swe': 0.063278680463646, 'tre': 1.205113840283536, 'pco': 0.03134849127211, 'pma': 1.962620593854077e-06, 'ior': 6.45755977153892, 'fru': 189.70499171050977, 'mru': 1.6636865699320522e-05, 'ldu': 980.6006712680646, 'wtu': 4.703749685829497, 'etf': 298.6377825596753, 'htc': 2.412868033051022e-09, 'htn': 2.245520979578241e-07}</t>
  </si>
  <si>
    <t>{'acd': 0.20318801468005201, 'ozd': 7.456303589543291e-07, 'cch': 13.565055839147716, 'ccb': 6.008918532727864, 'ccf': 6.524034956182051, 'ccl': 1.032102350237797, 'fwe': 0.0017639417097900002, 'swe': 0.046420278647439, 'tre': 0.86822986144306, 'pco': 0.027488682147954004, 'pma': 1.399774090711527e-06, 'ior': 2.048019743422108, 'fru': 96.9224197004674, 'mru': 1.3569024428220313e-05, 'ldu': 777.0766043947974, 'wtu': 4.9661607971595, 'etf': 224.68749452541164, 'htc': 2.7099066338905335e-09, 'htn': 2.586839546131745e-07}</t>
  </si>
  <si>
    <t>{'acd': 0.22772137627458203, 'ozd': 6.299499673924567e-07, 'cch': 17.562299718882326, 'ccb': 11.851407657073759, 'ccf': 5.4119439396784355, 'ccl': 0.298948122130133, 'fwe': 0.0011859310023450002, 'swe': 0.050175816999645004, 'tre': 0.999252282161575, 'pco': 0.025092235070368, 'pma': 1.555055455417049e-06, 'ior': 3.085536632796092, 'fru': 95.25797527131922, 'mru': 9.939609035502598e-06, 'ldu': 1000.1367374188022, 'wtu': 3.61084727659872, 'etf': 170.62678910514103, 'htc': 6.74221916252805e-10, 'htn': 8.903045958627787e-08}</t>
  </si>
  <si>
    <t>{'acd': 0.19097499979752103, 'ozd': 7.471683011905661e-07, 'cch': 11.810248739238713, 'ccb': 6.458564643437575, 'ccf': 4.9932871150987825, 'ccl': 0.35839698070235804, 'fwe': 0.0014169394272710001, 'swe': 0.043752206378677, 'tre': 0.82718244499542, 'pco': 0.021877657922478002, 'pma': 1.3388432737323669e-06, 'ior': 4.332709881520653, 'fru': 127.5435521001397, 'mru': 1.129093302542684e-05, 'ldu': 705.7431925044831, 'wtu': 3.26206861787464, 'etf': 203.99718713347121, 'htc': 1.543418137740022e-09, 'htn': 1.4676715451576128e-07}</t>
  </si>
  <si>
    <t>{'acd': 0.07701865628335601, 'ozd': 4.418880255355172e-07, 'cch': 4.888841185970421, 'ccb': 1.8258767390169561, 'ccf': 2.693063182723267, 'ccl': 0.36990126423019704, 'fwe': 0.0008215920987160001, 'swe': 0.020572110663025, 'tre': 0.327797351389366, 'pco': 0.010786392382599002, 'pma': 5.587252092034958e-07, 'ior': 2.642593818412798, 'fru': 75.58654742018642, 'mru': 8.495865722791844e-06, 'ldu': 250.15442067989082, 'wtu': 2.340399708456744, 'etf': 95.60743481652055, 'htc': 1.3101242102324272e-09, 'htn': 8.710681548414167e-08}</t>
  </si>
  <si>
    <t>{'acd': 0.140547496294458, 'ozd': 6.873781854879391e-07, 'cch': 6.8780824359345925, 'ccb': 2.869748963087303, 'ccf': 3.69164830411055, 'ccl': 0.316685168736739, 'fwe': 0.001184262888557, 'swe': 0.032103294054638, 'tre': 0.6076620499420401, 'pco': 0.015016154621113002, 'pma': 9.975191438488008e-07, 'ior': 4.477780112638716, 'fru': 116.48646822537714, 'mru': 1.3991752695557082e-05, 'ldu': 408.31652503020507, 'wtu': 1.9595022072302961, 'etf': 162.18232467782684, 'htc': 1.6445474672626933e-09, 'htn': 1.397716683267705e-07}</t>
  </si>
  <si>
    <t>{'acd': 0.036407933273888006, 'ozd': 7.059083247766437e-07, 'cch': 5.025453321044894, 'ccb': 0.034360586995407005, 'ccf': 4.518499739609262, 'ccl': 0.472592994440225, 'fwe': 0.001710717689968, 'swe': 0.017338442689301, 'tre': 0.12637113755776502, 'pco': 0.021118118514369, 'pma': 3.007045035554484e-07, 'ior': 2.238409147380129, 'fru': 95.72669651818498, 'mru': 6.9649024168376574e-06, 'ldu': 173.81097269234343, 'wtu': 2.465946475634354, 'etf': 110.16326994542881, 'htc': 2.229786126126404e-09, 'htn': 1.866511618162789e-07}</t>
  </si>
  <si>
    <t>{'acd': 0.035938835388326006, 'ozd': 6.938417004738487e-07, 'cch': 4.94298937781815, 'ccb': 0.034040286872770005, 'ccf': 4.441281221157922, 'ccl': 0.46766786978745706, 'fwe': 0.001688948187025, 'swe': 0.017162291340848002, 'tre': 0.125107027957542, 'pco': 0.020976949703605002, 'pma': 2.962567008408045e-07, 'ior': 2.139846526186296, 'fru': 92.46097236675145, 'mru': 7.382012094729612e-06, 'ldu': 172.00059995131642, 'wtu': 2.8547367359552442, 'etf': 113.14340078658525, 'htc': 2.2470012473828243e-09, 'htn': 1.8664780828079508e-07}</t>
  </si>
  <si>
    <t>{'acd': 0.05912356006897, 'ozd': 9.55780304167302e-07, 'cch': 8.258002727220653, 'ccb': 0.135988900940195, 'ccf': 7.535803981673034, 'ccl': 0.5862098446074221, 'fwe': 0.00340754996561, 'swe': 0.023825883810005003, 'tre': 0.181739043241432, 'pco': 0.033816668589013, 'pma': 5.427536525111269e-07, 'ior': 2.608426477572194, 'fru': 132.10816844208222, 'mru': 4.986261021383193e-05, 'ldu': 228.30346946900815, 'wtu': 3.513973965198441, 'etf': 204.8884315546644, 'htc': 2.080189168271237e-08, 'htn': 2.9685062441791113e-07}</t>
  </si>
  <si>
    <t>{'acd': 0.044373178847105, 'ozd': 8.983353031088341e-07, 'cch': 6.126112535783954, 'ccb': 0.041627001422959005, 'ccf': 5.513389554829224, 'ccl': 0.57109597953177, 'fwe': 0.002101222745686, 'swe': 0.021036067074806, 'tre': 0.15344580528423002, 'pco': 0.025672701182922003, 'pma': 3.676065540867661e-07, 'ior': 3.227686811188449, 'fru': 126.7025812185336, 'mru': 8.889249754064212e-06, 'ldu': 210.2846572012375, 'wtu': 3.110145600036025, 'etf': 135.88101477814902, 'htc': 2.7658216074570394e-09, 'htn': 2.269018608651056e-07}</t>
  </si>
  <si>
    <t>{'acd': 0.036108423681572, 'ozd': 6.888403097314922e-07, 'cch': 5.044160609529028, 'ccb': 0.034332127240850004, 'ccf': 4.542204349013647, 'ccl': 0.46762413327453006, 'fwe': 0.0016722400602140002, 'swe': 0.017158833137881, 'tre': 0.12497250199370401, 'pco': 0.021006579938427, 'pma': 2.988785936767562e-07, 'ior': 2.08685648301121, 'fru': 92.5674419159092, 'mru': 6.78175311743193e-06, 'ldu': 171.86638054821097, 'wtu': 2.5130690633915123, 'etf': 108.74546134282167, 'htc': 2.211286532127859e-09, 'htn': 1.8427601398265771e-07}</t>
  </si>
  <si>
    <t>{'acd': 0.043925388281903004, 'ozd': 8.450741917415127e-07, 'cch': 6.064345459360254, 'ccb': 0.041397256167721004, 'ccf': 5.451903462768413, 'ccl': 0.571044740424119, 'fwe': 0.002060875827192, 'swe': 0.020935691856473003, 'tre': 0.15256421381044302, 'pco': 0.025491011443412002, 'pma': 3.6261305409550567e-07, 'ior': 2.611996374234944, 'fru': 113.71905583268664, 'mru': 8.334138842838627e-06, 'ldu': 209.9793091652182, 'wtu': 2.9562462414630613, 'etf': 132.6119892229073, 'htc': 2.6814025243717293e-09, 'htn': 2.252783790209694e-07}</t>
  </si>
  <si>
    <t>{'acd': 0.044296685107573, 'ozd': 8.614318087072957e-07, 'cch': 6.160029893101859, 'ccb': 0.041464392617397004, 'ccf': 5.537098695689106, 'ccl': 0.5814668047953551, 'fwe': 0.002075127185464, 'swe': 0.021243883777868, 'tre': 0.153779727597836, 'pco': 0.025665292594476002, 'pma': 3.651947724169045e-07, 'ior': 2.705704718067077, 'fru': 116.66728464110719, 'mru': 8.53170157287469e-06, 'ldu': 212.81429627368115, 'wtu': 2.985647931025897, 'etf': 134.43564609579758, 'htc': 2.728312910015614e-09, 'htn': 2.266983127975705e-07}</t>
  </si>
  <si>
    <t>{'acd': 0.007128958692962001, 'ozd': 8.60284746048409e-08, 'cch': 0.8011972953589641, 'ccb': 0.001202127174305, 'ccf': 0.7996518506802021, 'ccl': 0.000343317504455, 'fwe': 0.000204101431057, 'swe': 0.010435756389805002, 'tre': 0.026531216688940002, 'pco': 0.002708766172833, 'pma': 6.063675963313574e-08, 'ior': 0.264674765864782, 'fru': 14.266706594704239, 'mru': 2.525122889824079e-06, 'ldu': 25.074017063988062, 'wtu': 0.516199236613202, 'etf': 19.879810254489716, 'htc': 7.913055139093804e-10, 'htn': 3.200719920728819e-08}</t>
  </si>
  <si>
    <t>{'acd': 0.12241503719832601, 'ozd': 5.986765599176816e-07, 'cch': 6.063910902392839, 'ccb': 0.354737964252683, 'ccf': 5.057010660668461, 'ccl': 0.6521622774716951, 'fwe': 0.0031560272160940004, 'swe': 0.08541911506228901, 'tre': 0.506948571762298, 'pco': 0.028661010710489, 'pma': 8.415465967085577e-07, 'ior': 0.738146458450425, 'fru': 60.086783920356226, 'mru': 2.3813615544127463e-05, 'ldu': 1113.3015052624119, 'wtu': 3.655880462605433, 'etf': 79.14640940042165, 'htc': 4.8318261846377546e-09, 'htn': 2.875463695007129e-07}</t>
  </si>
  <si>
    <t>{'acd': 0.015934441152080002, 'ozd': 1.547480067259081e-07, 'cch': 1.060420064858022, 'ccb': 0.006988830461484001, 'ccf': 1.052841159008273, 'ccl': 0.000590075388265, 'fwe': 0.00023195775258200003, 'swe': 0.0042002532122460004, 'tre': 0.054302194340264, 'pco': 0.004150393847856, 'pma': 1.514524829208116e-07, 'ior': 0.17479501122985103, 'fru': 15.51700955405876, 'mru': 3.6094735134144633e-06, 'ldu': 32.949225197397986, 'wtu': 1.561826843171457, 'etf': 32.45830866361406, 'htc': 3.6723318365636173e-10, 'htn': 2.2378259223107364e-09}</t>
  </si>
  <si>
    <t>{'acd': 0.007434584149370001, 'ozd': 1.276554556131529e-07, 'cch': 0.758932004988993, 'ccb': 0.005097612751071, 'ccf': 0.753473615630562, 'ccl': 0.00036077660735900005, 'fwe': 0.00014233126151100002, 'swe': 0.001445726535844, 'tre': 0.01785735620924, 'pco': 0.002794464864888, 'pma': 9.404436282079248e-08, 'ior': 0.195671235583665, 'fru': 13.2017197007899, 'mru': 2.4094797746671605e-06, 'ldu': 11.243240562284003, 'wtu': 0.44499741000367904, 'etf': 14.50803123740633, 'htc': 2.945346558279165e-10, 'htn': 7.53488849357643e-09}</t>
  </si>
  <si>
    <t>{'acd': 0.005668700480005001, 'ozd': 1.429038604449842e-07, 'cch': 0.685946986020042, 'ccb': 0.0014349514977670002, 'ccf': 0.6842312328807431, 'ccl': 0.00028080164153100005, 'fwe': 0.00013160783713700002, 'swe': 0.00236646852496, 'tre': 0.020642627816842, 'pco': 0.002430926598893, 'pma': 4.9511248267405766e-08, 'ior': 0.7229399924556461, 'fru': 23.860819725361196, 'mru': 2.383888733452847e-06, 'ldu': 18.28857497816077, 'wtu': 0.6449247325441251, 'etf': 21.38308142772831, 'htc': 2.872684692008553e-10, 'htn': 9.568873034822799e-09}</t>
  </si>
  <si>
    <t>{'acd': 0.057975610732462005, 'ozd': 3.1169788348648804e-07, 'cch': 5.210916532539664, 'ccb': 2.868046681529996, 'ccf': 2.098112875875559, 'ccl': 0.24475697513410802, 'fwe': 0.000570547721483, 'swe': 0.017458259099169, 'tre': 0.246938518946017, 'pco': 0.009484486521286, 'pma': 4.233992383852836e-07, 'ior': 1.147110146669445, 'fru': 41.684067842180006, 'mru': 4.769057720174359e-06, 'ldu': 270.55762882365195, 'wtu': 1.040783875165018, 'etf': 83.27358330877706, 'htc': 8.363418531015246e-10, 'htn': 8.159168887440302e-08}</t>
  </si>
  <si>
    <t>{'acd': 0.006136373439461, 'ozd': 1.098296905690836e-07, 'cch': 3.887411087090535, 'ccb': 0.0018304309711440001, 'ccf': 0.9595970638473291, 'ccl': 2.925983592272061, 'fwe': 0.00046142549225700004, 'swe': 0.010601953932110001, 'tre': 0.018268974390957, 'pco': 0.005224708813303, 'pma': 4.768112872377721e-08, 'ior': 0.2702118992532, 'fru': 15.424292258406815, 'mru': 2.162312495899509e-06, 'ldu': 162.30294062481738, 'wtu': 0.39103615757091303, 'etf': 33.67741585814985, 'htc': 1.165210440096891e-09, 'htn': 2.0272421718376534e-08}</t>
  </si>
  <si>
    <t>{'acd': 0.212384426414492, 'ozd': 1.7248600672266492e-06, 'cch': 8.28679893613799, 'ccb': 0.0038176627384580004, 'ccf': 8.255729783243224, 'ccl': 0.027251490156306003, 'fwe': 0.0009220564533660001, 'swe': 0.051123651134623006, 'tre': 0.5543257537961831, 'pco': 0.14554800334488602, 'pma': 1.604784740168887e-06, 'ior': 0.915634606248049, 'fru': 124.29590444343864, 'mru': 0.00026014171011900004, 'ldu': 23.74572473225938, 'wtu': 0.863885244597677, 'etf': 94.48766559620807, 'htc': 5.1002455013441435e-09, 'htn': 1.321421341709223e-07}</t>
  </si>
  <si>
    <t>{'acd': 0.17363067738583302, 'ozd': 1.399198428385883e-06, 'cch': 6.708210770922741, 'ccb': 0.0030715381692390004, 'ccf': 6.69135657408169, 'ccl': 0.013782658671811, 'fwe': 0.0007434577937360001, 'swe': 0.041615925495135, 'tre': 0.45297621816256206, 'pco': 0.119055541077414, 'pma': 1.312143245710865e-06, 'ior': 0.673126298992621, 'fru': 99.37912407263265, 'mru': 0.00021288435523400003, 'ldu': 17.12509760669644, 'wtu': 0.683410244899841, 'etf': 75.88829348859659, 'htc': 4.138488973970021e-09, 'htn': 1.070565028060723e-07}</t>
  </si>
  <si>
    <t>{'acd': 0.007743833171155, 'ozd': 1.037755294062304e-07, 'cch': 0.7053865661041401, 'ccb': 0.0034334891211010004, 'ccf': 0.6931595093268831, 'ccl': 0.008793567656155, 'fwe': 0.00043514382497300005, 'swe': 0.026614486440715002, 'tre': 0.030451255207004, 'pco': 0.002250791909988, 'pma': 7.039755805027743e-08, 'ior': 0.367502479437854, 'fru': 13.133925060412746, 'mru': 2.143243352928481e-06, 'ldu': 94.67785681434084, 'wtu': 0.47602029715835903, 'etf': 29.104027236481397, 'htc': -6.170099613215927e-10, 'htn': -2.616301734682812e-08}</t>
  </si>
  <si>
    <t>{'acd': 0.004831947816569, 'ozd': 1.002658014870948e-07, 'cch': 0.5585747600825011, 'ccb': 0.004176568500349, 'ccf': 0.5536675714411731, 'ccl': 0.0007306201409780001, 'fwe': 0.000177408956372, 'swe': 0.0031657147756430004, 'tre': 0.018810700361717, 'pco': 0.001602533552811, 'pma': 4.452504197598169e-08, 'ior': 0.433292121941284, 'fru': 14.697470913052083, 'mru': 1.286458118086314e-06, 'ldu': 38.04875318565946, 'wtu': 0.192388966738074, 'etf': 28.274682077219286, 'htc': 1.745236692854689e-10, 'htn': 5.484073490337719e-09}</t>
  </si>
  <si>
    <t>{'acd': 0.003695776206071, 'ozd': 9.441652681403063e-08, 'cch': 0.40931136559136005, 'ccb': 0.003210413289917, 'ccf': 0.405404657080476, 'ccl': 0.000696295220967, 'fwe': 0.00019482188453000002, 'swe': 0.0031186086442300002, 'tre': 0.013970945444367002, 'pco': 0.0016059711169320002, 'pma': 3.9625939785854964e-08, 'ior': 0.39451299165151604, 'fru': 12.569065286678871, 'mru': 1.3831550155300221e-06, 'ldu': 57.419256015684766, 'wtu': 0.149864527102355, 'etf': 22.74908169829636, 'htc': 4.844533057872713e-10, 'htn': 5.2856008732323434e-08}</t>
  </si>
  <si>
    <t>{'acd': 0.011372978577367, 'ozd': 1.263514614368519e-07, 'cch': 1.170931462479475, 'ccb': 0.409598963749353, 'ccf': 0.7617553852773961, 'ccl': -0.00042288654727500003, 'fwe': 0.00022167893138900002, 'swe': 0.004583987763733001, 'tre': 0.040763845012876006, 'pco': 0.00397829634959, 'pma': 8.82617235145003e-08, 'ior': 0.378890743000574, 'fru': 16.48757085508592, 'mru': 2.298104642012193e-06, 'ldu': 44.148290772888956, 'wtu': 8.486751301466306, 'etf': 34.33038119467473, 'htc': 6.186358642093258e-10, 'htn': 2.73481709404616e-08}</t>
  </si>
  <si>
    <t>{'acd': 0.009035332425161, 'ozd': 2.028578939593048e-06, 'cch': 1.094097055004676, 'ccb': 0.002126262420122, 'ccf': 1.090545242162885, 'ccl': 0.001425550421669, 'fwe': 0.000265363226866, 'swe': 0.003489194777504, 'tre': 0.031597938550094004, 'pco': 0.0034021926212450004, 'pma': 1.492890289518812e-07, 'ior': 0.9675460030317571, 'fru': 33.087881247339624, 'mru': 1.171381862412827e-05, 'ldu': 21.88105444075198, 'wtu': 3.008244137469947, 'etf': 593.8010058940866, 'htc': 2.2640416503120833e-09, 'htn': 7.365513284965145e-08}</t>
  </si>
  <si>
    <t>{'acd': 0.008696092587743, 'ozd': 2.028830578836613e-06, 'cch': 1.033281735360234, 'ccb': 0.00187852501296, 'ccf': 1.030040089274814, 'ccl': 0.001363121072458, 'fwe': 0.00024402247682000003, 'swe': 0.0034409803769860003, 'tre': 0.030988590124399, 'pco': 0.003195778811618, 'pma': 1.464711695407246e-07, 'ior': 0.997043222650381, 'fru': 32.9336493390095, 'mru': 1.1673066101694661e-05, 'ldu': 20.966782645589195, 'wtu': 2.874819114153022, 'etf': 593.5261209035543, 'htc': 2.247439131701202e-09, 'htn': 7.349866021831582e-08}</t>
  </si>
  <si>
    <t>{'acd': 0.005387931161431001, 'ozd': 7.910060713877025e-08, 'cch': 0.730888251953368, 'ccb': 0.0012072901849270001, 'ccf': 0.7292737684920351, 'ccl': 0.00040719327640500005, 'fwe': 0.00026664488733500004, 'swe': 0.0038846519286820005, 'tre': 0.018058845801014002, 'pco': 0.0023173190016240004, 'pma': 4.972646377693604e-08, 'ior': 0.24969019521614802, 'fru': 14.315656873579679, 'mru': 1.920572093953069e-06, 'ldu': 46.23116643441435, 'wtu': 5.777911644408427, 'etf': 21.202327677297482, 'htc': 2.522138473370954e-10, 'htn': -2.2769694064780302e-08}</t>
  </si>
  <si>
    <t>{'acd': 0.044149096817963, 'ozd': 2.454005178418203e-07, 'cch': 2.813815144366058, 'ccb': 1.20837543563421, 'ccf': 1.3990234587551431, 'ccl': 0.20641624997670502, 'fwe': 0.000461466096213, 'swe': 0.011715081948387001, 'tre': 0.188805533319291, 'pco': 0.006370182991211001, 'pma': 3.218338406372374e-07, 'ior': 0.9898141672040621, 'fru': 31.717582583868122, 'mru': 3.652981496042091e-06, 'ldu': 165.71597432751383, 'wtu': 0.723923995157676, 'etf': 72.72997818963542, 'htc': 7.383956380181061e-10, 'htn': 6.78815728571067e-08}</t>
  </si>
  <si>
    <t>{'acd': 0.003102220510844, 'ozd': 1.1789299384224849e-07, 'cch': 0.44504580936327104, 'ccb': 0.00497780483138, 'ccf': 0.43937562198024804, 'ccl': 0.000692382551642, 'fwe': 0.00013263643364200002, 'swe': 0.0018980095646420002, 'tre': 0.010295256404282001, 'pco': 0.001349730629172, 'pma': 3.611551533726365e-08, 'ior': 0.7138676041669281, 'fru': 19.496986386835033, 'mru': 1.8973082702648758e-06, 'ldu': 15.617502302740014, 'wtu': 0.322623256592636, 'etf': 32.36969788339334, 'htc': 2.465246850911862e-10, 'htn': 1.1887323697459272e-08}</t>
  </si>
  <si>
    <t>{'acd': 0.004629581699852, 'ozd': 1.8894609666016322e-07, 'cch': 0.46238994131911304, 'ccb': 0.0030448346867250004, 'ccf': 0.458598588011759, 'ccl': 0.0007465186206290001, 'fwe': 0.00015313214818, 'swe': 0.0023102772904360002, 'tre': 0.016369398206808, 'pco': 0.0014322399942220002, 'pma': 3.932163740852859e-08, 'ior': 1.793883401491982, 'fru': 41.16211394026669, 'mru': 2.88976414536012e-06, 'ldu': 12.735618765646532, 'wtu': 0.6115116113380631, 'etf': 22.569680291017328, 'htc': 4.5298713824311623e-10, 'htn': 2.267141227501965e-08}</t>
  </si>
  <si>
    <t>{'acd': 0.0047857659237810005, 'ozd': 1.323554599411667e-07, 'cch': 0.562064671318762, 'ccb': 0.005436299370596, 'ccf': 0.555418007008971, 'ccl': 0.0012103649391940001, 'fwe': 0.000165506595742, 'swe': 0.0023993826771690004, 'tre': 0.017105691094601, 'pco': 0.0017325145252380001, 'pma': 4.838659819349729e-08, 'ior': 0.7360796954522321, 'fru': 21.46803565464873, 'mru': 3.284040752895549e-06, 'ldu': 17.552018912899815, 'wtu': 0.38376847048155305, 'etf': 31.408755289757643, 'htc': 4.57960554442448e-10, 'htn': 2.4025426288770213e-08}</t>
  </si>
  <si>
    <t>{'acd': 0.0023094312113710004, 'ozd': 1.692669202200201e-07, 'cch': 0.31584328961643804, 'ccb': 0.001164089088514, 'ccf': 0.314466764537819, 'ccl': 0.00021243599010400003, 'fwe': 0.00010673479846600001, 'swe': 0.001249773283444, 'tre': 0.007168252643758001, 'pco': 0.0008570725831950001, 'pma': 2.2636518394059882e-08, 'ior': 1.763312948859439, 'fru': 38.8853726663678, 'mru': 1.380646420413081e-06, 'ldu': 3.152531618499465, 'wtu': 0.533642689662717, 'etf': 14.548087834851401, 'htc': 2.7672288761055894e-10, 'htn': 9.930080481066871e-09}</t>
  </si>
  <si>
    <t>{'acd': 0.0024651002320830004, 'ozd': 1.126719136228497e-07, 'cch': 0.41548547806046504, 'ccb': 0.0035551361416400005, 'ccf': 0.41125417820638005, 'ccl': 0.0006761637124440001, 'fwe': 0.000119098943221, 'swe': 0.0013386431789550002, 'tre': 0.007902502362453, 'pco': 0.0011572193948670001, 'pma': 3.169777414911377e-08, 'ior': 0.7055024544688591, 'fru': 19.19078881680865, 'mru': 1.7745879193819429e-06, 'ldu': 7.966803784254538, 'wtu': 0.30588225754901005, 'etf': 23.38538159127699, 'htc': 2.8165716328467523e-10, 'htn': 1.128126520631128e-08}</t>
  </si>
  <si>
    <t>{'acd': 0.000111951046666, 'ozd': 9.73203025752423e-09, 'cch': 0.021046610711988, 'ccb': 0.00019622418212600001, 'ccf': 0.020810468164992, 'ccl': 3.991836486888449e-05, 'fwe': 9.150896830892045e-06, 'swe': 2.934073160307012e-05, 'tre': 0.000257227180774, 'pco': 6.10757290894691e-05, 'pma': 1.7086377109860991e-09, 'ior': 0.08886673095727801, 'fru': 2.027595507819021, 'mru': 1.1531529297434e-07, 'ldu': 0.35184267514338, 'wtu': 0.024368143252549, 'etf': 1.2572996483499619, 'htc': 1.772927185033615e-11, 'htn': 4.1580835276893264e-10}</t>
  </si>
  <si>
    <t>{'acd': 0.011235342771450002, 'ozd': 2.209183236241312e-07, 'cch': 0.799760923535452, 'ccb': 0.017219796698568, 'ccf': 0.7245958739134111, 'ccl': 0.057945252923472, 'fwe': 0.00023918967474700003, 'swe': 0.004309129109313001, 'tre': 0.043890257651725, 'pco': 0.002622436453435, 'pma': 8.498428519361466e-08, 'ior': 1.8354661550384082, 'fru': 44.46015436537924, 'mru': 3.234238105734541e-06, 'ldu': 35.73820318352434, 'wtu': 0.8647775401824, 'etf': 35.37223180874128, 'htc': 6.722938860974595e-10, 'htn': 4.7655695644824284e-08}</t>
  </si>
  <si>
    <t>{'acd': 0.011392993843913, 'ozd': 1.643347865282925e-07, 'cch': 0.8995105687682751, 'ccb': 0.019614409017063003, 'ccf': 0.8214743591900231, 'ccl': 0.058421800561188, 'fwe': 0.000251583231895, 'swe': 0.004398678352981, 'tre': 0.044632661710043, 'pco': 0.002922975274654, 'pma': 9.405938564111065e-08, 'ior': 0.7776716826964011, 'fru': 24.766808429253366, 'mru': 3.628591205761689e-06, 'ldu': 40.55971119145955, 'wtu': 0.6370906385317331, 'etf': 44.214149690191526, 'htc': 6.773160006645177e-10, 'htn': 4.9015257567295524e-08}</t>
  </si>
  <si>
    <t>{'acd': 0.0074809045314780005, 'ozd': 1.86579244042349e-07, 'cch': 0.757180809291856, 'ccb': 0.281565852710886, 'ccf': 0.454437322831015, 'ccl': 0.021177633749953, 'fwe': 0.000157192733059, 'swe': 0.0032802223064910003, 'tre': 0.029596313778353003, 'pco': 0.001648043020046, 'pma': 5.9073944557532503e-08, 'ior': 1.804886324696858, 'fru': 40.46328957075207, 'mru': 1.246084298543362e-06, 'ldu': 34.763281844200485, 'wtu': 0.6396846687723511, 'etf': 21.734907594203975, 'htc': 2.8658435852765304e-10, 'htn': 1.444712894782522e-08}</t>
  </si>
  <si>
    <t>{'acd': 0.007637721908600001, 'ozd': 1.299880817496516e-07, 'cch': 0.8569209993570581, 'ccb': 0.284019164643363, 'ccf': 0.551255817794544, 'ccl': 0.021646016919150003, 'fwe': 0.00016956808229800003, 'swe': 0.0033695430752840004, 'tre': 0.030335543781418003, 'pco': 0.0019483654714080002, 'pma': 6.814329145978394e-08, 'ior': 0.747085061921648, 'fru': 20.76905610702647, 'mru': 1.639995917192731e-06, 'ldu': 39.58457336505373, 'wtu': 0.41194778391080805, 'etf': 30.573797226701984, 'htc': 2.915208240000392e-10, 'htn': 1.5799316710547623e-08}</t>
  </si>
  <si>
    <t>{'acd': 0.016620348927799, 'ozd': 3.1749995418562126e-07, 'cch': 1.8910918975536992, 'ccb': 0.007158966891545, 'ccf': 1.656539908434791, 'ccl': 0.22739302222736102, 'fwe': 0.0006945808102590001, 'swe': 0.006950520596444001, 'tre': 0.048094701603353, 'pco': 0.008145195176025001, 'pma': 1.553968982758067e-07, 'ior': 1.8610733028283741, 'fru': 56.49800420807354, 'mru': 7.856249576809029e-06, 'ldu': 65.3553717009624, 'wtu': 2.423939683414946, 'etf': 82.23454030475338, 'htc': 3.5903712358198167e-09, 'htn': 3.5956124664376884e-08}</t>
  </si>
  <si>
    <t>{'acd': 0.016779195772908, 'ozd': 2.60937863615285e-07, 'cch': 1.991083879320185, 'ccb': 0.009551345142942001, 'ccf': 1.7536253374271702, 'ccl': 0.227907196750072, 'fwe': 0.0007070754897170001, 'swe': 0.007040656376802, 'tre': 0.048838039283457, 'pco': 0.008446960358666001, 'pma': 1.64487634262829e-07, 'ior': 0.8032845167058381, 'fru': 36.807331348102466, 'mru': 8.251629021973554e-06, 'ldu': 70.18345637732021, 'wtu': 2.196599002991574, 'etf': 91.08686424052695, 'htc': 3.596041326818154e-09, 'htn': 3.7313088627526655e-08}</t>
  </si>
  <si>
    <t>{'acd': 0.004396932964363, 'ozd': 1.8601434334716412e-07, 'cch': 0.574641890191933, 'ccb': 0.06994749091010101, 'ccf': 0.450954804317503, 'ccl': 0.05373959496432901, 'fwe': 0.00015833824408500002, 'swe': 0.002531593478484, 'tre': 0.01555054387007, 'pco': 0.001479858171378, 'pma': 3.9796474262849014e-08, 'ior': 1.775429719888073, 'fru': 40.20768785856696, 'mru': 2.16994759523726e-06, 'ldu': 16.280313973511824, 'wtu': 0.7350513386853751, 'etf': 21.89821398773578, 'htc': 5.415012092330873e-10, 'htn': 2.7121119349724978e-08}</t>
  </si>
  <si>
    <t>{'acd': 0.004553065527256, 'ozd': 1.294230556149073e-07, 'cch': 0.6743415464044671, 'ccb': 0.07235381172670201, 'ccf': 0.547772525967083, 'ccl': 0.05421520871068201, 'fwe': 0.00017071384769200003, 'swe': 0.002620748009793, 'tre': 0.016286654926388002, 'pco': 0.0017801432762940001, 'pma': 4.88615404881654e-08, 'ior': 0.7176219160985661, 'fru': 20.513397636960903, 'mru': 2.5640643632264976e-06, 'ldu': 21.097501241418687, 'wtu': 0.507335630560096, 'etf': 30.73713988338979, 'htc': 5.46494280508335e-10, 'htn': 2.8476121447396922e-08}</t>
  </si>
  <si>
    <t>{'acd': 0.00448862158525, 'ozd': 1.8552558992729658e-07, 'cch': 0.44744803050497806, 'ccb': 0.002851148772269, 'ccf': 0.440279453359992, 'ccl': 0.004317428372715, 'fwe': 0.00015777583545700002, 'swe': 0.0027316696251190003, 'tre': 0.016185263614232, 'pco': 0.001759689588837, 'pma': 3.729569985130708e-08, 'ior': 1.773498718185925, 'fru': 40.061094628461234, 'mru': 1.760096303257454e-06, 'ldu': 36.73865421407243, 'wtu': 0.875907479548358, 'etf': 42.1302627520101, 'htc': 4.279570955400572e-10, 'htn': 2.41527842052675e-08}</t>
  </si>
  <si>
    <t>{'acd': 0.004644774508147, 'ozd': 1.289341936644361e-07, 'cch': 0.54711944256446, 'ccb': 0.005242570447031, 'ccf': 0.5370948044843991, 'ccl': 0.004782067633029, 'fwe': 0.00017015131417800003, 'swe': 0.0028208685845270004, 'tre': 0.016921515613843002, 'pco': 0.002060036831983, 'pma': 4.636021076479157e-08, 'ior': 0.715690485606006, 'fru': 20.36677185495663, 'mru': 2.154122061329647e-06, 'ldu': 41.56038437810965, 'wtu': 0.6482230493669241, 'etf': 50.97368129442586, 'htc': 4.32924953669536e-10, 'htn': 2.5507127166465898e-08}</t>
  </si>
  <si>
    <t>{'acd': 0.006976865030051, 'ozd': 2.1204549839934067e-07, 'cch': 0.9364589707104711, 'ccb': 0.162930626008006, 'ccf': 0.64293339310963, 'ccl': 0.13059495159283302, 'fwe': 0.00023062619812200003, 'swe': 0.004294141520742, 'tre': 0.025360987450113, 'pco': 0.002330078715914, 'pma': 6.133692192086025e-08, 'ior': 1.788405503486852, 'fru': 42.25190002621046, 'mru': 3.4715591463832203e-06, 'ldu': 30.315838874096134, 'wtu': 1.009277542318652, 'etf': 39.02148025325806, 'htc': 7.151587875783292e-10, 'htn': 2.407452683114411e-08}</t>
  </si>
  <si>
    <t>{'acd': 0.007133570482204, 'ozd': 1.554599910398881e-07, 'cch': 1.036238970557704, 'ccb': 0.16535759428279, 'ccf': 0.739793744746677, 'ccl': 0.13108763152823602, 'fwe': 0.00024301785369900002, 'swe': 0.004383687436327, 'tre': 0.026099276973776002, 'pco': 0.002630552617358, 'pma': 7.040677133069465e-08, 'ior': 0.7306005810472711, 'fru': 22.55806373407455, 'mru': 3.865964944958955e-06, 'ldu': 35.13614281378573, 'wtu': 0.7816227277528981, 'etf': 47.864208472029944, 'htc': 7.201904205517074e-10, 'htn': 2.5428852414827138e-08}</t>
  </si>
  <si>
    <t>{'acd': 0.006331900036406, 'ozd': 1.970237665793157e-07, 'cch': 0.6261620126492811, 'ccb': 0.051810775975490005, 'ccf': 0.5332764634105991, 'ccl': 0.041074773263190006, 'fwe': 0.000178824575132, 'swe': 0.003853213327851, 'tre': 0.023533837967045, 'pco': 0.0018691812541340002, 'pma': 5.3542120664744194e-08, 'ior': 1.7834778212820361, 'fru': 40.833108121245765, 'mru': 2.052033019150571e-06, 'ldu': 38.38929883190039, 'wtu': 3.497168810962669, 'etf': 34.91578905107967, 'htc': 6.449776136743884e-10, 'htn': 2.5912477093659653e-08}</t>
  </si>
  <si>
    <t>{'acd': 0.0064884622702460005, 'ozd': 1.404349235549684e-07, 'cch': 0.7258731092114321, 'ccb': 0.05421306942667, 'ccf': 0.630112465074203, 'ccl': 0.041547574710558005, 'fwe': 0.000191204727851, 'swe': 0.003942661332708, 'tre': 0.024271721761298003, 'pco': 0.0021695528105550002, 'pma': 6.261023919259881e-08, 'ior': 0.7256718046213111, 'fru': 21.13895677792888, 'mru': 2.446123603506873e-06, 'ldu': 43.21139553139209, 'wtu': 3.270066447450288, 'etf': 43.75760557670082, 'htc': 6.499936625006866e-10, 'htn': 2.7267210805129995e-08}</t>
  </si>
  <si>
    <t>{'acd': 0.012952719046736, 'ozd': 2.2402028615651e-07, 'cch': 1.757488809345173, 'ccb': 0.6985002649245681, 'ccf': 0.8484294670976811, 'ccl': 0.210559077322923, 'fwe': 0.00031607604150000004, 'swe': 0.006042850736724, 'tre': 0.050844244844946006, 'pco': 0.0033937433228880005, 'pma': 1.060513088442023e-07, 'ior': 1.822167115205677, 'fru': 43.683232192817385, 'mru': 3.157875069029372e-06, 'ldu': 57.52569804558821, 'wtu': 1.63761192032452, 'etf': 31.24917785722764, 'htc': 6.704776551390428e-10, 'htn': 2.16836139052294e-08}</t>
  </si>
  <si>
    <t>{'acd': 0.013110751472816, 'ozd': 1.67437437869901e-07, 'cch': 1.857451123751293, 'ccb': 0.701046159623066, 'ccf': 0.9453354503601811, 'ccl': 0.211069513768045, 'fwe': 0.00032848667172300004, 'swe': 0.006132784963591001, 'tre': 0.051588193077480006, 'pco': 0.003694453417384, 'pma': 1.1513108734959969e-07, 'ior': 0.7643696897327791, 'fru': 23.989713736502146, 'mru': 3.5522112121900366e-06, 'ldu': 62.35204409634292, 'wtu': 1.410096631144531, 'etf': 40.090180190025364, 'htc': 6.754993664012141e-10, 'htn': 2.3037408572476853e-08}</t>
  </si>
  <si>
    <t>{'acd': 0.011367100084289001, 'ozd': 1.513786210926788e-07, 'cch': 1.237250238133363, 'ccb': 0.496798784985563, 'ccf': 0.7025830072922961, 'ccl': 0.037868445855503, 'fwe': 0.000203677221167, 'swe': 0.0044297848596750004, 'tre': 0.046087049100311, 'pco': 0.002815473261727, 'pma': 9.489424869497917e-08, 'ior': 0.77908989016698, 'fru': 22.705265316042244, 'mru': 2.320654474365621e-06, 'ldu': 56.311404757013605, 'wtu': 0.5088644212549941, 'etf': 40.40600868156203, 'htc': 4.29111530160925e-10, 'htn': 3.2564775643106726e-08}</t>
  </si>
  <si>
    <t>{'acd': 0.003304825801278, 'ozd': 1.8098165939555198e-07, 'cch': 0.39845339488338904, 'ccb': 0.003787712624524, 'ccf': 0.39272782413808205, 'ccl': 0.0019378581207830001, 'fwe': 0.000126080905125, 'swe': 0.002126932627073, 'tre': 0.01123552970526, 'pco': 0.0014012369237460002, 'pma': 2.8967688109549092e-08, 'ior': 1.773386169616254, 'fru': 39.634146930575234, 'mru': 1.4912671396503959e-06, 'ldu': 12.569691169853968, 'wtu': 0.6394715095484951, 'etf': 22.101715120625435, 'htc': 3.512739375261776e-10, 'htn': 2.245898305084477e-08}</t>
  </si>
  <si>
    <t>{'acd': 0.00346071585528, 'ozd': 1.24389254125891e-07, 'cch': 0.49811392739262805, 'ccb': 0.00617934226886, 'ccf': 0.48953261614039706, 'ccl': 0.0024019689833690004, 'fwe': 0.000138449345798, 'swe': 0.002215997301033, 'tre': 0.011970682587017, 'pco': 0.0017015045703460002, 'pma': 3.803034973849403e-08, 'ior': 0.715577912044255, 'fru': 19.93972935079492, 'mru': 1.885233202607901e-06, 'ldu': 17.38605447189768, 'wtu': 0.411734577353678, 'etf': 30.94068620491635, 'htc': 3.562247677043329e-10, 'htn': 2.381294989342266e-08}</t>
  </si>
  <si>
    <t>{'acd': 0.0024823036771, 'ozd': 1.719491918947442e-07, 'cch': 0.33796475004223503, 'ccb': 0.001176887064458, 'ccf': 0.334062301068245, 'ccl': 0.002725561909531, 'fwe': 0.000110467458231, 'swe': 0.0016121909515920002, 'tre': 0.007973077310126, 'pco': 0.001148414790617, 'pma': 2.293757392260415e-08, 'ior': 1.7591476391133911, 'fru': 38.863038876533686, 'mru': 1.098049643848732e-06, 'ldu': 5.521287642286952, 'wtu': 0.6509747486292441, 'etf': 14.426488562932045, 'htc': 2.5362028793892223e-10, 'htn': 9.079655979588134e-09}</t>
  </si>
  <si>
    <t>{'acd': 0.002638011085172, 'ozd': 1.1535478091195258e-07, 'cch': 0.43761185068812003, 'ccb': 0.00356793695945, 'ccf': 0.43085406604224, 'ccl': 0.0031898476864290004, 'fwe': 0.000122832431846, 'swe': 0.0017011413241010001, 'tre': 0.008707505744925001, 'pco': 0.0014486262965590002, 'pma': 3.199889652882873e-08, 'ior': 0.701336219791008, 'fru': 19.16845006762368, 'mru': 1.491928390522564e-06, 'ldu': 10.336085804405704, 'wtu': 0.42324037079708304, 'etf': 23.26375531751608, 'htc': 2.585494335433744e-10, 'htn': 1.043065186301394e-08}</t>
  </si>
  <si>
    <t>{'acd': 0.002853513439087, 'ozd': 1.191037819054846e-07, 'cch': 0.44539188773091903, 'ccb': 0.0037340732367500003, 'ccf': 0.44080341255044503, 'ccl': 0.0008544019437230001, 'fwe': 0.000150538434913, 'swe': 0.002447044430182, 'tre': 0.00934498564363, 'pco': 0.001393118838654, 'pma': 3.3506765645645985e-08, 'ior': 0.7092681410251871, 'fru': 19.505317393048067, 'mru': 1.773393743501279e-06, 'ldu': 23.424729720054437, 'wtu': 0.318984758454167, 'etf': 26.400619956034177, 'htc': 2.1115213047553279e-10, 'htn': 1.109555908320962e-08}</t>
  </si>
  <si>
    <t>{'acd': 0.0026798150626090003, 'ozd': 1.718142856211172e-07, 'cch': 0.34166974580623904, 'ccb': 0.003614298604793, 'ccf': 0.33783897303258903, 'ccl': 0.000216474168856, 'fwe': 0.000109756525554, 'swe': 0.001593637796366, 'tre': 0.008933990930111001, 'pco': 0.001054618558661, 'pma': 2.452525743318429e-08, 'ior': 1.765024103560741, 'fru': 38.83712256279853, 'mru': 1.008081389070284e-06, 'ldu': 8.182147361637597, 'wtu': 0.5397656502953511, 'etf': 16.713359910183044, 'htc': 3.61703531150919e-10, 'htn': 2.48979994355456e-08}</t>
  </si>
  <si>
    <t>{'acd': 0.002835566329259, 'ozd': 1.1521984468158499e-07, 'cch': 0.44131766916846904, 'ccb': 0.006005889741515001, 'ccf': 0.43463157663905605, 'ccl': 0.000680202787897, 'fwe': 0.000122121341302, 'swe': 0.0016825840490370001, 'tre': 0.009668632741495, 'pco': 0.0013548092365920001, 'pma': 3.358693259397541e-08, 'ior': 0.7072139891422401, 'fru': 19.142527999016906, 'mru': 1.401940157758041e-06, 'ldu': 12.997536383482949, 'wtu': 0.31200657782147, 'etf': 25.551134478151297, 'htc': 3.666566772823704e-10, 'htn': 2.6252507876218177e-08}</t>
  </si>
  <si>
    <t>{'acd': 0.070638949031694, 'ozd': 2.523634240819362e-07, 'cch': 4.983307784120358, 'ccb': 2.865663147951265, 'ccf': 2.05354085767337, 'ccl': 0.064103778495721, 'fwe': 0.00044231283362000006, 'swe': 0.016855773468743, 'tre': 0.308320912417102, 'pco': 0.007778104031287001, 'pma': 4.895346327530668e-07, 'ior': 1.125620626985931, 'fru': 37.29232992420482, 'mru': 4.132788510838036e-06, 'ldu': 406.6194944303047, 'wtu': 0.612938924069602, 'etf': 61.49646483380103, 'htc': 1.300904473196279e-10, 'htn': 1.86925050383572e-08}</t>
  </si>
  <si>
    <t>{'acd': 0.19869391107919002, 'ozd': 1.6233495434460308e-06, 'cch': 6.80391180372656, 'ccb': 0.006463509208164001, 'ccf': 6.793097368880265, 'ccl': 0.0043509256381300005, 'fwe': 0.0005544662427430001, 'swe': 0.050329669909058, 'tre': 0.5264171980620981, 'pco': 0.13546615852232002, 'pma': 1.501423400776456e-06, 'ior': 2.202428911912582, 'fru': 129.62679334643275, 'mru': 3.2123991711598804e-05, 'ldu': 44.20613489597324, 'wtu': 1.367632510176836, 'etf': 95.27314387383038, 'htc': 4.395832310992314e-09, 'htn': 7.53373428009518e-08}</t>
  </si>
  <si>
    <t>{'acd': 0.19889318844168802, 'ozd': 1.567077424543757e-06, 'cch': 6.904994706373075, 'ccb': 0.008855733029047, 'ccf': 6.891323401007317, 'ccl': 0.004815572336711, 'fwe': 0.0005669298089280001, 'swe': 0.050429438287525004, 'tre': 0.5272667500974481, 'pco': 0.135796196082135, 'pma': 1.510813029954088e-06, 'ior': 1.144715925833315, 'fru': 109.95235916903592, 'mru': 3.2524759953241004e-05, 'ldu': 49.02952325850944, 'wtu': 1.140057270463074, 'etf': 104.12836310907585, 'htc': 4.4016812594130205e-09, 'htn': 7.670305159781551e-08}</t>
  </si>
  <si>
    <t>{'acd': 0.069962619432147, 'ozd': 2.5910623775845856e-07, 'cch': 4.604843327182111, 'ccb': 2.8624526901375362, 'ccf': 1.678815699492868, 'ccl': 0.06357493755170701, 'fwe': 0.00039902616841000005, 'swe': 0.016663720075731, 'tre': 0.306503894104072, 'pco': 0.007145321522879, 'pma': 4.766428449945562e-07, 'ior': 1.888549844155253, 'fru': 47.33054295854514, 'mru': 3.3852780176329668e-06, 'ldu': 401.4394408387901, 'wtu': 0.7619394827512741, 'etf': 49.819697124278406, 'htc': 3.661745797210467e-11, 'htn': 1.5839975402599462e-08}</t>
  </si>
  <si>
    <t>{'acd': 0.005396621900756, 'ozd': 1.8392977959935922e-07, 'cch': 0.442659208590219, 'ccb': 0.002469095493085, 'ccf': 0.43986833741469605, 'ccl': 0.00032177568243700003, 'fwe': 0.000162484858858, 'swe': 0.0026289422611990004, 'tre': 0.019739112886566, 'pco': 0.0013505409668690001, 'pma': 4.387690836960138e-08, 'ior': 1.7924422639789799, 'fru': 40.73095608747855, 'mru': 2.455943485368356e-06, 'ldu': 18.916885427857633, 'wtu': 0.587925562071808, 'etf': 22.361139759771028, 'htc': 3.822566667062707e-10, 'htn': 1.81650945120623e-08}</t>
  </si>
  <si>
    <t>{'acd': 0.0028686083374450002, 'ozd': 1.074049613555543e-07, 'cch': 0.5439949577695801, 'ccb': 0.0034534019064140003, 'ccf': 0.540368366715385, 'ccl': 0.00017318914778000001, 'fwe': 9.589105602948341e-05, 'swe': 0.0015886249685520002, 'tre': 0.009210126372629001, 'pco': 0.001464232116106, 'pma': 2.985250643387997e-08, 'ior': 0.746146500031847, 'fru': 22.40571263549133, 'mru': 1.164716349886906e-06, 'ldu': 8.67518772662015, 'wtu': 0.33295488910643, 'etf': 13.082300369770595, 'htc': 3.3780590020430744e-10, 'htn': 2.54169060617801e-08}</t>
  </si>
  <si>
    <t>{'acd': 0.003493757863466, 'ozd': 1.165743707998603e-07, 'cch': 0.6007912159937381, 'ccb': 0.0036268544337600002, 'ccf': 0.5952694062167261, 'ccl': 0.0018949553432520002, 'fwe': 0.00011221906052500001, 'swe': 0.002122038220548, 'tre': 0.011512176218151001, 'pco': 0.0018109274498610002, 'pma': 3.42959235783986e-08, 'ior': 0.7545104229338621, 'fru': 23.202913987269348, 'mru': 1.648009394736766e-06, 'ldu': 13.063705815034883, 'wtu': 0.432682888638638, 'etf': 18.471852096535653, 'htc': 3.2737399062627e-10, 'htn': 2.297734807898457e-08}</t>
  </si>
  <si>
    <t>{'acd': 0.025042587807926002, 'ozd': 2.729658537648177e-07, 'cch': 3.681703079514662, 'ccb': 0.932368732362379, 'ccf': 1.9862666737396941, 'ccl': 0.7630676734125881, 'fwe': 0.000671423235825, 'swe': 0.014729697277160001, 'tre': 0.09583698326514001, 'pco': 0.0074174919238060005, 'pma': 2.195824555063536e-07, 'ior': 0.37765285159267004, 'fru': 26.26599886863213, 'mru': 9.981847170231529e-06, 'ldu': 134.11826469234765, 'wtu': 2.75766071508517, 'etf': 86.93158488501138, 'htc': 2.230714975915451e-09, 'htn': 4.145150355836491e-08}</t>
  </si>
  <si>
    <t>{'acd': 0.023269281276199, 'ozd': 3.826410513879208e-07, 'cch': 2.637700025076212, 'ccb': 0.010629673511809, 'ccf': 2.3408498999069662, 'ccl': 0.28622045165743604, 'fwe': 0.0009457249733900001, 'swe': 0.009874066358495, 'tre': 0.070165855942971, 'pco': 0.01132563157399, 'pma': 2.201983167910269e-07, 'ior': 1.439166176718059, 'fru': 55.56017715146268, 'mru': 1.147029774637602e-05, 'ldu': 101.36207095456062, 'wtu': 2.588768719884106, 'etf': 115.87436917410614, 'htc': 4.58778399044286e-09, 'htn': 5.058207222150862e-08}</t>
  </si>
  <si>
    <t>{'acd': 0.059320161088084, 'ozd': 3.329639548024112e-07, 'cch': 5.346964959215882, 'ccb': 2.869125589299502, 'ccf': 2.233024931315849, 'ccl': 0.244814438600531, 'fwe': 0.0006114044965260001, 'swe': 0.018227827679338, 'tre': 0.25231141098539, 'pco': 0.010211370829149, 'pma': 4.30115981829534e-07, 'ior': 1.16400080548297, 'fru': 43.34469269477893, 'mru': 5.582996797790664e-06, 'ldu': 303.14895449518787, 'wtu': 1.075722457842549, 'etf': 103.8793146238915, 'htc': 8.716868545297699e-10, 'htn': 8.425918268191916e-08}</t>
  </si>
  <si>
    <t>{'acd': 0.045058520624134006, 'ozd': 2.676022230431191e-07, 'cch': 5.144429337921013, 'ccb': 2.26004643788219, 'ccf': 2.211344791004504, 'ccl': 0.673038109034318, 'fwe': 0.000794572247655, 'swe': 0.016873370820804, 'tre': 0.187057731159282, 'pco': 0.009944615073082001, 'pma': 3.867127155815774e-07, 'ior': 0.8629504283701631, 'fru': 34.29632540714537, 'mru': 7.001976940890836e-06, 'ldu': 210.15428640563567, 'wtu': 5.980262091979643, 'etf': 82.80661019128712, 'htc': 5.256195183161626e-09, 'htn': 1.328525362635714e-07}</t>
  </si>
  <si>
    <t>{'acd': 0.019292889721925003, 'ozd': 1.776560544448793e-07, 'cch': 2.243327478020579, 'ccb': 0.8041585750422771, 'ccf': 1.293466949684175, 'ccl': 0.14570195329412602, 'fwe': 0.000320191069747, 'swe': 0.021500274735189003, 'tre': 0.07853527003376701, 'pco': 0.005115172207358, 'pma': 1.386387092514816e-07, 'ior': 0.8269619412485041, 'fru': 28.238601390304623, 'mru': 2.873784782414662e-06, 'ldu': 154.91887747105883, 'wtu': 0.49107945914576806, 'etf': 17.9808899887504, 'htc': 6.12760226492756e-10, 'htn': 4.5010499600445815e-08}</t>
  </si>
  <si>
    <t>{'acd': 0.017166775291798, 'ozd': 8.733477392312203e-08, 'cch': 0.753626361442007, 'ccb': 0.001849895436692, 'ccf': 0.7502979304081541, 'ccl': 0.0014785355971590002, 'fwe': 0.00024180374839000003, 'swe': 0.00530189873594, 'tre': 0.070782233210589, 'pco': 0.002792876938826, 'pma': 1.36722129253308e-07, 'ior': 0.15337322063185202, 'fru': 10.420976064781595, 'mru': 1.8998652655801e-06, 'ldu': 56.43640904875753, 'wtu': 2.464132037398491, 'etf': 36.57566131687071, 'htc': 2.337316793178728e-10, 'htn': -9.083172142330749e-09}</t>
  </si>
  <si>
    <t>{'acd': 0.012018592727072001, 'ozd': 7.855574909556801e-08, 'cch': 1.061376662308619, 'ccb': 0.05280273549305001, 'ccf': 0.638464582330145, 'ccl': 0.37010934448542304, 'fwe': 0.00026979062842200004, 'swe': 0.004771695775273001, 'tre': 0.047443710779526006, 'pco': 0.0036382729371090003, 'pma': 2.321198775492347e-07, 'ior': 0.143551755979134, 'fru': 9.567914871580827, 'mru': 2.386003152656881e-06, 'ldu': 92.75025537324618, 'wtu': 9.756544427233163, 'etf': 78.02914101134972, 'htc': 1.4463638720151311e-08, 'htn': 2.932687144611585e-07}</t>
  </si>
  <si>
    <t>{'acd': 0.013962097087446002, 'ozd': 1.422296570062854e-07, 'cch': 1.435331871922025, 'ccb': 0.37204202704083, 'ccf': 1.062711645364769, 'ccl': 0.000578199516425, 'fwe': 0.00019110393177400003, 'swe': 0.012920645329885001, 'tre': 0.056423518354168006, 'pco': 0.0037260525890840004, 'pma': 1.0490722863940408e-07, 'ior': 0.6949495186861551, 'fru': 24.49409673106733, 'mru': 2.259105663184594e-06, 'ldu': 96.28644278241781, 'wtu': 0.684136457926232, 'etf': 14.883397436050824, 'htc': 4.74256328045784e-10, 'htn': 3.322540366014169e-08}</t>
  </si>
  <si>
    <t>{'acd': 0.017615644145497003, 'ozd': 2.264552165489936e-07, 'cch': 2.634294715434675, 'ccb': 0.202342832050174, 'ccf': 2.322648536442027, 'ccl': 0.10930334694247301, 'fwe': 0.0007015604549600001, 'swe': 0.00711710423658, 'tre': 0.047988943599077, 'pco': 0.010117417467496, 'pma': 1.6649444802605383e-07, 'ior': 0.611606037534116, 'fru': 35.83779542027332, 'mru': 4.3270176862944865e-06, 'ldu': 65.9810066528361, 'wtu': 12.062282186235288, 'etf': 77.7669030494525, 'htc': 1.1978050371216202e-09, 'htn': 1.140648657413912e-07}</t>
  </si>
  <si>
    <t>{'acd': 0.033006776247266, 'ozd': 1.860196097188728e-07, 'cch': 1.802513835130151, 'ccb': 0.036140875990145004, 'ccf': 1.595489061068287, 'ccl': 0.17088389807171803, 'fwe': 0.00045645190966900004, 'swe': 0.010557978346047001, 'tre': 0.135743250336191, 'pco': 0.006135302701627001, 'pma': 2.3763550381678267e-07, 'ior': 0.39837916853186406, 'fru': 25.098086566764604, 'mru': 4.654437080950582e-06, 'ldu': 135.59101005118777, 'wtu': 1.319652581799095, 'etf': 61.34023508554627, 'htc': 9.771805147240594e-10, 'htn': 7.676003194794497e-08}</t>
  </si>
  <si>
    <t>{'acd': 0.014108649617743002, 'ozd': 1.099718903316449e-07, 'cch': 0.9090683290476451, 'ccb': 0.0032565097488840003, 'ccf': 0.9022091012845641, 'ccl': 0.0036027180141960003, 'fwe': 0.000250007915677, 'swe': 0.006772470588173001, 'tre': 0.056700631782506006, 'pco': 0.0034066161299510004, 'pma': 1.0548078224098709e-07, 'ior': 0.305280754050894, 'fru': 16.235259752691736, 'mru': 3.118878604516551e-06, 'ldu': 90.92931949692515, 'wtu': 0.7058589503233581, 'etf': 35.10401284440661, 'htc': 5.590236236005553e-10, 'htn': 4.471807877999396e-08}</t>
  </si>
  <si>
    <t>{'acd': 0.070667798390454, 'ozd': 3.425971715015478e-07, 'cch': 3.039005778583953, 'ccb': 0.0037462644007300004, 'ccf': 2.755382196736018, 'ccl': 0.279877317447204, 'fwe': 0.0015018098286630002, 'swe': 0.045880798943567, 'tre': 0.295751381192062, 'pco': 0.014931233357992001, 'pma': 4.892731090147917e-07, 'ior': 0.7788688477543011, 'fru': 40.444487755641426, 'mru': 1.190478515954355e-05, 'ldu': 583.133800383284, 'wtu': 2.622400230678511, 'etf': 44.71604844769304, 'htc': 2.4581276825552003e-09, 'htn': 1.427930667601548e-07}</t>
  </si>
  <si>
    <t>{'acd': 0.49636693746308, 'ozd': 7.386598512762134e-07, 'cch': 32.785133830172285, 'ccb': 22.127420193493908, 'ccf': 10.175900180326005, 'ccl': 0.48181345635237605, 'fwe': 0.001779967178748, 'swe': 0.10638863430649201, 'tre': 2.200943574878398, 'pco': 0.04674981798738401, 'pma': 3.345928196374131e-06, 'ior': 1.546308556921241, 'fru': 76.90655416261384, 'mru': 1.383146573752975e-05, 'ldu': 2912.2412287024217, 'wtu': 2.075532987233421, 'etf': 283.1436629087393, 'htc': -2.2121123881132062e-09, 'htn': -9.069801517424347e-09}</t>
  </si>
  <si>
    <t>{'acd': 0.08436170009550001, 'ozd': 4.722741370474507e-07, 'cch': 4.418990624294941, 'ccb': 0.139870351017281, 'ccf': 3.638015658762969, 'ccl': 0.64110461451469, 'fwe': 0.001108641119167, 'swe': 0.021833336595360003, 'tre': 0.349128850994325, 'pco': 0.014373500250365, 'pma': 5.974053629250495e-07, 'ior': 1.230230971979038, 'fru': 62.94570626052274, 'mru': 8.592879820387382e-06, 'ldu': 279.71495625062107, 'wtu': 3.465478603961388, 'etf': 152.1969984123141, 'htc': 2.2466849841364943e-09, 'htn': 1.9244933024297477e-07}</t>
  </si>
  <si>
    <t>{'acd': 0.006798911809567001, 'ozd': 8.290929739855109e-08, 'cch': 0.458378158633346, 'ccb': 0.08846209314070401, 'ccf': 0.369818491883788, 'ccl': 9.757360885476943e-05, 'fwe': 0.000122975810105, 'swe': 0.0029572295958360004, 'tre': 0.028164962253155002, 'pco': 0.0013221148838870002, 'pma': 5.675558846758819e-08, 'ior': 0.23951848855844501, 'fru': 8.375440425773403, 'mru': 1.1540243236511508e-06, 'ldu': 110.5202441470672, 'wtu': 0.109199600660714, 'etf': 10.825007934226864, 'htc': 1.6176268636217132e-10, 'htn': 6.127453573899986e-09}</t>
  </si>
  <si>
    <t>{'acd': 0.020020680647492, 'ozd': 3.104007247686829e-07, 'cch': 1.572259849637534, 'ccb': 0.021405483565181002, 'ccf': 1.662235011831954, 'ccl': -0.11138064575960101, 'fwe': 0.000440317257504, 'swe': 0.007692661793645, 'tre': 0.064836887596614, 'pco': 0.009235181204393001, 'pma': 1.855387757029105e-07, 'ior': 0.913040119725089, 'fru': 36.33154382501075, 'mru': 8.171858076489849e-06, 'ldu': 155.76417486709892, 'wtu': 4.14581569330406, 'etf': 166.90718627863384, 'htc': 1.312697213536362e-09, 'htn': 8.246935880332762e-08}</t>
  </si>
  <si>
    <t>{'acd': 0.011843590418488, 'ozd': 1.9116614631260498e-07, 'cch': 1.087633345397447, 'ccb': 0.092840758965834, 'ccf': 0.9737050695115441, 'ccl': 0.021087516920067002, 'fwe': 0.00025213443075200004, 'swe': 0.0037535251731020004, 'tre': 0.038501628663545, 'pco': 0.005175451306924, 'pma': 8.677438269889647e-08, 'ior': 0.45121006758880206, 'fru': 19.84949237348036, 'mru': 2.852079369260044e-06, 'ldu': 30.705671276846395, 'wtu': 3.4314695430823092, 'etf': 41.483633658497354, 'htc': 5.728213843746907e-10, 'htn': 2.994986085037266e-08}</t>
  </si>
  <si>
    <t>{'acd': 0.030482317731354003, 'ozd': 1.8351124873846898e-07, 'cch': 1.469101610522234, 'ccb': 0.042010144582278, 'ccf': 1.391087496997623, 'ccl': 0.036003968942332, 'fwe': 0.00033120367920900004, 'swe': 0.015659998464731, 'tre': 0.128834603611303, 'pco': 0.005619004946139001, 'pma': 2.2343013226101179e-07, 'ior': 0.722871472046785, 'fru': 28.003194738904547, 'mru': 4.21976522738806e-06, 'ldu': 176.42658537266553, 'wtu': 1.8811137820922732, 'etf': 29.892683774802514, 'htc': 8.491050190008533e-10, 'htn': 3.72769063006462e-08}</t>
  </si>
  <si>
    <t>{'acd': 0.008549485826539001, 'ozd': 1.293288694979064e-07, 'cch': 0.6449104076230291, 'ccb': 0.001310570734442, 'ccf': 0.6273439825747501, 'ccl': 0.016255854313836002, 'fwe': 0.000137645877699, 'swe': 0.0026453838240730002, 'tre': 0.028220826579065002, 'pco': 0.0034937327011190004, 'pma': 5.7226817748641274e-08, 'ior': 0.346074147138062, 'fru': 13.790751890508753, 'mru': 1.844991618021953e-06, 'ldu': 19.443993178340097, 'wtu': 2.695662141886839, 'etf': 16.148298794235743, 'htc': 3.800719736588471e-10, 'htn': 2.11625596934107e-08}</t>
  </si>
  <si>
    <t>{'acd': 0.016626280134781003, 'ozd': 2.67402835453018e-07, 'cch': 1.8003347834250891, 'ccb': 0.127269259160977, 'ccf': 1.6440252710382661, 'ccl': 0.029040253225845, 'fwe': 0.000320691359924, 'swe': 0.005114274516126001, 'tre': 0.053386073263091006, 'pco': 0.007442385168159001, 'pma': 1.159651964351675e-07, 'ior': 0.851766591515653, 'fru': 38.18258310687476, 'mru': 3.654905245602893e-06, 'ldu': 35.17262187055759, 'wtu': 4.960626938774082, 'etf': 35.46502707605518, 'htc': 7.893200870035544e-10, 'htn': 4.129796862171876e-08}</t>
  </si>
  <si>
    <t>{'acd': 0.02145784723931, 'ozd': 2.7457726070845023e-07, 'cch': 2.639135387129039, 'ccb': 1.100251887879559, 'ccf': 1.353644154970052, 'ccl': 0.185239344279427, 'fwe': 0.00041738125337100005, 'swe': 0.007579150498927, 'tre': 0.08647097166872601, 'pco': 0.005406030018999, 'pma': 1.756993679439732e-07, 'ior': 1.439940934834047, 'fru': 41.62242719758749, 'mru': 6.691393174850422e-06, 'ldu': 90.55131474787358, 'wtu': 1.438424726338303, 'etf': 55.942179635096394, 'htc': 9.155485837926256e-10, 'htn': 4.200140689760171e-08}</t>
  </si>
  <si>
    <t>{'acd': 0.037826358223672, 'ozd': 3.2935800811165176e-07, 'cch': 3.82049182795843, 'ccb': 1.385662601864937, 'ccf': 1.930838002187857, 'ccl': 0.503991223905635, 'fwe': 0.000696956736518, 'swe': 0.014112223833993002, 'tre': 0.15524902712847202, 'pco': 0.00814303190755, 'pma': 2.984999687440998e-07, 'ior': 1.471246841479781, 'fru': 45.451024101496174, 'mru': 7.3670521515095775e-06, 'ldu': 156.20782362019733, 'wtu': 2.728927223248407, 'etf': 77.39206286193499, 'htc': 1.4301356517015172e-09, 'htn': 5.6543995099861196e-08}</t>
  </si>
  <si>
    <t>{'acd': 0.052605791691245005, 'ozd': 4.502083957630748e-07, 'cch': 8.758964282898006, 'ccb': 0.998229825245818, 'ccf': 2.843137299525102, 'ccl': 4.917597158127084, 'fwe': 0.0011469347934590002, 'swe': 0.030769075449306002, 'tre': 0.209525976475668, 'pco': 0.016085523102292002, 'pma': 4.016363399212593e-07, 'ior': 0.965016039542768, 'fru': 45.73851459143244, 'mru': 1.035576832815246e-05, 'ldu': 351.71018513628263, 'wtu': 9.019577763237056, 'etf': 212.2994254473791, 'htc': 4.937902906417067e-09, 'htn': 1.4548545409915928e-07}</t>
  </si>
  <si>
    <t>{'acd': 0.046028897783186, 'ozd': 2.341113181354093e-07, 'cch': 3.6098153811544282, 'ccb': 1.19477191689725, 'ccf': 2.041193713803795, 'ccl': 0.37384975045338104, 'fwe': 0.0005999401166800001, 'swe': 0.013723162417081, 'tre': 0.19190960740051002, 'pco': 0.008253079433575, 'pma': 3.4292846582892037e-07, 'ior': 0.8415090452914841, 'fru': 35.40209560887465, 'mru': 5.0371943493256126e-06, 'ldu': 154.28315231615844, 'wtu': 4.247402482535105, 'etf': 59.841331363368255, 'htc': 1.072665927486628e-09, 'htn': 5.581828306938749e-08}</t>
  </si>
  <si>
    <t>{'acd': 0.04558106434918, 'ozd': 3.4821062766720697e-07, 'cch': 4.190336865993958, 'ccb': 1.724782233979934, 'ccf': 1.9813844212460392, 'ccl': 0.48417021076798405, 'fwe': 0.0006976078577070001, 'swe': 0.015450531356078, 'tre': 0.18973652164252502, 'pco': 0.008537302666123, 'pma': 3.50179459143152e-07, 'ior': 1.528678560242356, 'fru': 47.06719130000843, 'mru': 7.25120929194689e-06, 'ldu': 191.6806610397439, 'wtu': 2.2154264138926782, 'etf': 90.12209483564958, 'htc': 1.474310598221996e-09, 'htn': 6.908429656384455e-08}</t>
  </si>
  <si>
    <t>{'acd': 0.058823838185018004, 'ozd': 3.722095852828128e-07, 'cch': 5.028782602931426, 'ccb': 2.176192084226294, 'ccf': 2.325398275849614, 'ccl': 0.527192242855516, 'fwe': 0.0007716661488320001, 'swe': 0.018415940292465002, 'tre': 0.24759657639777902, 'pco': 0.009741247956000001, 'pma': 4.436460012614851e-07, 'ior': 1.579907212831972, 'fru': 49.87414106513115, 'mru': 7.819896176540687e-06, 'ldu': 253.61194763342115, 'wtu': 2.638469948478814, 'etf': 95.13786511232905, 'htc': 1.3801320868753983e-09, 'htn': 6.374598626531373e-08}</t>
  </si>
  <si>
    <t>{'acd': 0.037421750907828004, 'ozd': 4.288871859668431e-07, 'cch': 3.9429292389044353, 'ccb': 1.026063158550365, 'ccf': 2.429503719645648, 'ccl': 0.48736236070842304, 'fwe': 0.0008957892399020001, 'swe': 0.014922235167346, 'tre': 0.148673722233598, 'pco': 0.010517691898927001, 'pma': 2.999457645200726e-07, 'ior': 1.81326889250277, 'fru': 59.126330496813665, 'mru': 7.552425460650487e-06, 'ldu': 153.15024035421908, 'wtu': 2.488684329107008, 'etf': 96.50081540729812, 'htc': 1.6907527214690462e-09, 'htn': 8.603915592267036e-08}</t>
  </si>
  <si>
    <t>{'acd': 0.022218797684846, 'ozd': 1.788163771938321e-07, 'cch': 2.677828227093341, 'ccb': 0.975508376667199, 'ccf': 1.481345513359349, 'ccl': 0.220974337066792, 'fwe': 0.00040701327804600003, 'swe': 0.007486407037942001, 'tre': 0.089244362218047, 'pco': 0.005894259936891, 'pma': 1.789241165839531e-07, 'ior': 0.750934992721568, 'fru': 29.68369806549466, 'mru': 4.129904424882824e-06, 'ldu': 104.43692338940434, 'wtu': 6.112619252356148, 'etf': 52.038244468484805, 'htc': 1.7502104605705413e-09, 'htn': 2.836210814063294e-08}</t>
  </si>
  <si>
    <t>{'acd': 0.018581693284099, 'ozd': 2.4674280458757608e-06, 'cch': 2.383879716858964, 'ccb': 0.646679799836895, 'ccf': 1.580383113096119, 'ccl': 0.15681680392594802, 'fwe': 0.000406349279588, 'swe': 0.007409938635998, 'tre': 0.07125021649147101, 'pco': 0.005579731444946, 'pma': 2.432471953471266e-07, 'ior': 0.7362024705881921, 'fru': 32.10639086162229, 'mru': 1.534817826590583e-05, 'ldu': 73.05266631158419, 'wtu': 4.132153322921708, 'etf': 737.7896298100488, 'htc': 3.0394774847141973e-09, 'htn': 1.001097041545366e-07}</t>
  </si>
  <si>
    <t>{'acd': 0.027127257727558002, 'ozd': 1.251786976881163e-06, 'cch': 3.233126228020104, 'ccb': 1.052848186642906, 'ccf': 1.9087453954032232, 'ccl': 0.27153264597397503, 'fwe': 0.000519697822325, 'swe': 0.010140180409432, 'tre': 0.107105157306652, 'pco': 0.007529524713068001, 'pma': 2.793967966451655e-07, 'ior': 0.779083555380165, 'fru': 35.08978639814781, 'mru': 1.3020720790365442e-05, 'ldu': 108.3293404325387, 'wtu': 3.244876805970256, 'etf': 361.0845298313794, 'htc': 2.5555714827838793e-09, 'htn': 7.160844140288291e-08}</t>
  </si>
  <si>
    <t>{'acd': 0.028243931097007003, 'ozd': 3.378717095776062e-07, 'cch': 3.418779780497441, 'ccb': 1.24584797127012, 'ccf': 1.787224455115093, 'ccl': 0.385707354112227, 'fwe': 0.0005779181306970001, 'swe': 0.011788598676957002, 'tre': 0.105981929122771, 'pco': 0.009844615688487001, 'pma': 2.333442409804169e-07, 'ior': 1.427664970804646, 'fru': 44.59318750399784, 'mru': 7.400859783827493e-06, 'ldu': 112.98447750826458, 'wtu': 2.448102581925263, 'etf': 62.285827891482526, 'htc': 1.292116850554057e-09, 'htn': 3.83679327285411e-08}</t>
  </si>
  <si>
    <t>{'acd': 0.040784344682019004, 'ozd': 2.686388668268956e-07, 'cch': 4.334210084816029, 'ccb': 1.453897392546563, 'ccf': 2.548202688260925, 'ccl': 0.33211000400854, 'fwe': 0.0007967946517500001, 'swe': 0.015060068087628001, 'tre': 0.1631463234428, 'pco': 0.01030192480618, 'pma': 3.231188326058798e-07, 'ior': 0.8393983322618641, 'fru': 40.072414798104596, 'mru': 1.041872883377418e-05, 'ldu': 173.37064060013836, 'wtu': 22.907074284319442, 'etf': 86.50511145370047, 'htc': 1.7307860321227101e-09, 'htn': 1.259683729663924e-07}</t>
  </si>
  <si>
    <t>{'acd': 0.019838012587097, 'ozd': 2.442446730833116e-07, 'cch': 2.527736252384356, 'ccb': 0.711346053100759, 'ccf': 1.646317147188627, 'ccl': 0.170073052094968, 'fwe': 0.000560700459478, 'swe': 0.008086407914528, 'tre': 0.080513682254609, 'pco': 0.009239258976682001, 'pma': 1.4044664908782489e-07, 'ior': 0.750545879887602, 'fru': 32.52533795372901, 'mru': 4.535355629420515e-06, 'ldu': 358.1434672387273, 'wtu': 1.4625958967364632, 'etf': 47.41175833446535, 'htc': 5.77458598085551e-10, 'htn': 5.402661818231357e-08}</t>
  </si>
  <si>
    <t>{'acd': 0.018984951729811003, 'ozd': 1.767270602658029e-07, 'cch': 2.600141067656158, 'ccb': 0.978788220376211, 'ccf': 1.3860236745429821, 'ccl': 0.23532917273696402, 'fwe': 0.00035141667970900003, 'swe': 0.007432763983941001, 'tre': 0.075682614186521, 'pco': 0.0052848126321610005, 'pma': 1.530662757134589e-07, 'ior': 0.7381624050363961, 'fru': 28.579327354929603, 'mru': 4.049012835561422e-06, 'ldu': 85.11110899344087, 'wtu': 1.901740098356036, 'etf': 33.768287250871694, 'htc': 6.82930821338776e-10, 'htn': 2.472826395668756e-08}</t>
  </si>
  <si>
    <t>{'acd': 0.037342317603152, 'ozd': 3.408995620497374e-07, 'cch': 3.824066515916159, 'ccb': 1.350080441377158, 'ccf': 1.9877412688135792, 'ccl': 0.48624480572542006, 'fwe': 0.0006746531810690001, 'swe': 0.013979624884286002, 'tre': 0.15329308366063701, 'pco': 0.008440202345126002, 'pma': 2.9366539713748635e-07, 'ior': 1.47998163794593, 'fru': 46.028159427280826, 'mru': 7.655418862009144e-06, 'ldu': 153.14176271112876, 'wtu': 2.497924768470351, 'etf': 84.75130888450535, 'htc': 1.881856278201609e-09, 'htn': 1.1075456463784038e-07}</t>
  </si>
  <si>
    <t>{'acd': 0.024615922526458, 'ozd': 1.9720781995150092e-07, 'cch': 3.25859413738784, 'ccb': 1.311650790937055, 'ccf': 1.6314382360100872, 'ccl': 0.315505110440697, 'fwe': 0.00043869074844500003, 'swe': 0.009259669244066, 'tre': 0.09918332936899, 'pco': 0.0064066193060800004, 'pma': 1.958978996245547e-07, 'ior': 0.76019155686989, 'fru': 30.731940418425772, 'mru': 4.8251607114990586e-06, 'ldu': 105.36127010698104, 'wtu': 2.5156989793410602, 'etf': 38.96605876556764, 'htc': 8.258735845370622e-10, 'htn': 2.839712112938378e-08}</t>
  </si>
  <si>
    <t>{'acd': 0.032545782534223, 'ozd': 2.544078524640396e-07, 'cch': 2.6195282886692413, 'ccb': 1.149909534860167, 'ccf': 1.314417967686927, 'ccl': 0.15520078612214602, 'fwe': 0.00040868528317500004, 'swe': 0.010360848705320001, 'tre': 0.137347571391148, 'pco': 0.005551347059831, 'pma': 2.417556752145002e-07, 'ior': 1.124071678081629, 'fru': 34.03181039896478, 'mru': 4.26701362553813e-06, 'ldu': 136.18784148891822, 'wtu': 0.8934089239890081, 'etf': 69.08246789665775, 'htc': 7.20823571125179e-10, 'htn': 4.829419110245828e-08}</t>
  </si>
  <si>
    <t>{'acd': 0.016741361930003, 'ozd': 1.459450998042012e-07, 'cch': 1.273274214945562, 'ccb': 0.24656298373379001, 'ccf': 0.98788577149078, 'ccl': 0.038825459720991, 'fwe': 0.000301954837184, 'swe': 0.01429408389959, 'tre': 0.070538832835478, 'pco': 0.003970269896688, 'pma': 1.234835867664086e-07, 'ior': 0.5893967593799551, 'fru': 19.653133876643516, 'mru': 2.404578561627238e-06, 'ldu': 140.7590387377172, 'wtu': 0.48113258425840905, 'etf': 48.31956038370071, 'htc': 3.5846694951186223e-10, 'htn': 2.3353256515968723e-08}</t>
  </si>
  <si>
    <t>{'acd': 0.016862371910741, 'ozd': 1.597895336759337e-07, 'cch': 1.2959096601276952, 'ccb': 0.24662347173925103, 'ccf': 1.010446833607887, 'ccl': 0.038839354780556, 'fwe': 0.00031248660995500003, 'swe': 0.014320673917612001, 'tre': 0.07077826381020501, 'pco': 0.004023148959245, 'pma': 1.24772533239813e-07, 'ior': 0.7412053616726371, 'fru': 22.955704988657526, 'mru': 2.5453588067653752e-06, 'ldu': 140.83957363597344, 'wtu': 0.5194364015838211, 'etf': 49.16735297565876, 'htc': 3.815373994011761e-10, 'htn': 2.3794191335029628e-08}</t>
  </si>
  <si>
    <t>{'acd': 0.0074082547774730004, 'ozd': 1.422515976451182e-07, 'cch': 1.422627433492658, 'ccb': 0.0016550491271370002, 'ccf': 1.420400822084949, 'ccl': 0.0005715622805710001, 'fwe': 0.000338952174227, 'swe': 0.008412888612227, 'tre': 0.021120805555144003, 'pco': 0.0036640748551340003, 'pma': 6.416020113953534e-08, 'ior': 0.289459946374489, 'fru': 21.885983188472146, 'mru': 1.44866533860302e-06, 'ldu': 89.62640326944752, 'wtu': 1.24490408081579, 'etf': 14.877555246337103, 'htc': 4.69572126239664e-10, 'htn': 3.161581925046419e-08}</t>
  </si>
  <si>
    <t>{'acd': 0.11893491927445701, 'ozd': 5.945108172503606e-07, 'cch': 6.176489073413335, 'ccb': 1.175698499804136, 'ccf': 4.317662384659943, 'ccl': 0.6831281889492541, 'fwe': 0.0013096766730250002, 'swe': 0.028277535598052003, 'tre': 0.500132131066215, 'pco': 0.017149148494082, 'pma': 8.469130533299704e-07, 'ior': 2.265179000390587, 'fru': 88.98743739165278, 'mru': 9.501365557527478e-06, 'ldu': 358.7884383393387, 'wtu': 3.14220832435604, 'etf': 167.19565459163567, 'htc': 2.281788230632536e-09, 'htn': 2.0021684046739508e-07}</t>
  </si>
  <si>
    <t>{'acd': 0.22154725051944002, 'ozd': 1.6547431863365547e-06, 'cch': 8.250558331774856, 'ccb': 0.260100214129364, 'ccf': 7.7011636632519895, 'ccl': 0.28929445439350104, 'fwe': 0.000711263148543, 'swe': 0.055708811712475007, 'tre': 0.6186233686605911, 'pco': 0.14044011686608202, 'pma': 1.676519297752724e-06, 'ior': 1.194580042270323, 'fru': 118.53147898554069, 'mru': 1.588425885770802e-05, 'ldu': 93.92902388297941, 'wtu': 1.423074724047487, 'etf': 101.71990786712868, 'htc': 4.978200006136893e-09, 'htn': 9.09030470561343e-08}</t>
  </si>
  <si>
    <t>{'acd': 0.10057566702748301, 'ozd': 5.097217296132263e-07, 'cch': 5.207405740558508, 'ccb': 1.083297327378495, 'ccf': 3.589472849311477, 'ccl': 0.5346355638685361, 'fwe': 0.0010771640748210001, 'swe': 0.024009436271349, 'tre': 0.423960525490775, 'pco': 0.014094055721158, 'pma': 7.155738620697225e-07, 'ior': 2.094191128925121, 'fru': 78.0239591578408, 'mru': 7.932553309241769e-06, 'ldu': 300.8002505118858, 'wtu': 2.540249561769207, 'etf': 139.17840273074464, 'htc': 1.8508856310834633e-09, 'htn': 1.619797595470453e-07}</t>
  </si>
  <si>
    <t>{'acd': 0.016244360832429, 'ozd': 2.0052005028339281e-07, 'cch': 1.472990360930369, 'ccb': 0.138139623869481, 'ccf': 1.165261843450482, 'ccl': 0.16958889361040602, 'fwe': 0.00029623163316600003, 'swe': 0.007042018184304001, 'tre': 0.064287295194508, 'pco': 0.004387393846548, 'pma': 1.2849647146004578e-07, 'ior': 0.8734087601013051, 'fru': 30.529503516454955, 'mru': 4.424081868553718e-06, 'ldu': 50.84958820346213, 'wtu': 1.174426651008764, 'etf': 45.57857778875436, 'htc': 7.304230961331799e-10, 'htn': 3.426920635506547e-08}</t>
  </si>
  <si>
    <t>{'acd': 0.0005654574544070001, 'ozd': 8.919305914270871e-09, 'cch': 0.051440247166730006, 'ccb': 0.0012065995864690001, 'ccf': 0.039357010763549, 'ccl': 0.010876636816711001, 'fwe': 2.1628281468406295e-05, 'swe': 0.00027437642468400005, 'tre': 0.0020579580777870003, 'pco': 0.00016523857901500001, 'pma': 5.974850044544538e-09, 'ior': 0.08103357428781001, 'fru': 2.056242867520733, 'mru': 1.492406747142069e-07, 'ldu': 3.953234379138949, 'wtu': 0.803484378334219, 'etf': 2.491057746033749, 'htc': 5.05830348211727e-11, 'htn': 1.5815079225257181e-09}</t>
  </si>
  <si>
    <t>{'acd': 0.18687088519507403, 'ozd': 1.498906860168366e-06, 'cch': 8.264895980456947, 'ccb': 0.139227104867439, 'ccf': 8.121850006934908, 'ccl': 0.0038188686545990004, 'fwe': 0.0016633386285500001, 'swe': 0.044109375470108, 'tre': 0.48158266897044405, 'pco': 0.12655531597174002, 'pma': 1.469745844695852e-06, 'ior': 0.677897658289592, 'fru': 109.84469539492798, 'mru': 7.26832477386443e-05, 'ldu': 29.40117800194772, 'wtu': 0.859027289570067, 'etf': 120.0473009119747, 'htc': 2.038008020194296e-08, 'htn': 1.104244188643564e-07}</t>
  </si>
  <si>
    <t>{'acd': 0.116550959822071, 'ozd': 9.586276405356487e-07, 'cch': 4.4406138972360925, 'ccb': 0.002263239623672, 'ccf': 4.436864566326098, 'ccl': 0.0014860912863200002, 'fwe': 0.00031582650778100004, 'swe': 0.028074913558127003, 'tre': 0.30703302436130303, 'pco': 0.080560487489059, 'pma': 8.867640729718011e-07, 'ior': 0.49636399110259105, 'fru': 65.97678768862274, 'mru': 2.11703253743592e-05, 'ldu': 11.336605055617808, 'wtu': 0.40267375602251304, 'etf': 38.601962802489695, 'htc': 2.405946175860954e-09, 'htn': 3.544494607422249e-08}</t>
  </si>
  <si>
    <t>{'acd': 0.428154713335933, 'ozd': 3.156594990643123e-06, 'cch': 15.506046714579517, 'ccb': 0.097981249364638, 'ccf': 15.398004002967342, 'ccl': 0.010061462247536, 'fwe': 0.002014420677618, 'swe': 0.10185665973699201, 'tre': 1.114805303322769, 'pco': 0.29230306765485703, 'pma': 3.2973706477301648e-06, 'ior': 1.1593163139143, 'fru': 211.7301398690034, 'mru': 6.349093671045722e-05, 'ldu': 43.84619540453709, 'wtu': 1.013037556024304, 'etf': 180.88817081938032, 'htc': 2.6619120905249664e-08, 'htn': 1.6263588318282079e-07}</t>
  </si>
  <si>
    <t>{'acd': 0.31675005499798004, 'ozd': 2.4042710526106036e-06, 'cch': 10.434094543615052, 'ccb': 0.003482153140392, 'ccf': 10.424221295336675, 'ccl': 0.0063910951379860005, 'fwe': 0.0005137572616150001, 'swe': 0.076124258848001, 'tre': 0.8332523098184711, 'pco': 0.217802004761696, 'pma': 2.392726395522909e-06, 'ior': 1.552648810453469, 'fru': 163.90162810069003, 'mru': 1.5541910438797763e-05, 'ldu': 23.1491134450369, 'wtu': 0.6678491425500781, 'etf': 86.2272759516406, 'htc': 5.753574745806441e-09, 'htn': 7.236503904102917e-08}</t>
  </si>
  <si>
    <t>{'acd': 0.11595695723108301, 'ozd': 9.541672854222846e-07, 'cch': 4.4182203631659025, 'ccb': 0.002242214816117, 'ccf': 4.41451168924906, 'ccl': 0.0014664591007240001, 'fwe': 0.00031097431611700003, 'swe': 0.027934473068490003, 'tre': 0.305500210322726, 'pco': 0.08015251541592201, 'pma': 8.823710977267186e-07, 'ior': 0.49418475246806304, 'fru': 65.6584306309625, 'mru': 2.064422580066065e-05, 'ldu': 11.274145610839536, 'wtu': 0.39889844764284604, 'etf': 38.32151682079727, 'htc': 2.3957070595945764e-09, 'htn': 3.52165983944288e-08}</t>
  </si>
  <si>
    <t>{'acd': 0.154222278019945, 'ozd': 1.241386719104264e-06, 'cch': 7.78036790099715, 'ccb': 0.049330845205626, 'ccf': 6.847753484464266, 'ccl': 0.8832835713272581, 'fwe': 0.001455113293129, 'swe': 0.039478400323896004, 'tre': 0.401119683305425, 'pco': 0.104683398216296, 'pma': 1.232960803817572e-06, 'ior': 0.5655167332866421, 'fru': 91.43807434299536, 'mru': 5.9645959012069134e-05, 'ldu': 79.62478173244527, 'wtu': 2.4247351843999, 'etf': 119.79871025600121, 'htc': 1.717366986064669e-08, 'htn': 1.035707696270643e-07}</t>
  </si>
  <si>
    <t>{'acd': 0.158459752294655, 'ozd': 1.278936807560898e-06, 'cch': 7.293642897614557, 'ccb': 0.138948910693309, 'ccf': 7.151223446206101, 'ccl': 0.0034705407151460004, 'fwe': 0.0015943582687080002, 'swe': 0.037261896584823005, 'tre': 0.406635871482451, 'pco': 0.10697863364078701, 'pma': 1.2558008860466289e-06, 'ior': 0.6109414664971421, 'fru': 96.32620496212631, 'mru': 6.767968342644142e-05, 'ldu': 26.950456647830023, 'wtu': 0.8119670243802881, 'etf': 111.44378314035222, 'htc': 1.9818355085665372e-08, 'htn': 1.0246645188309419e-07}</t>
  </si>
  <si>
    <t>{'acd': 0.116550959822071, 'ozd': 9.586276405356485e-07, 'cch': 4.4406138972360925, 'ccb': 0.002263239623672, 'ccf': 4.436864566326098, 'ccl': 0.0014860912863200002, 'fwe': 0.00031582650778100004, 'swe': 0.028074913558127003, 'tre': 0.30703302436130303, 'pco': 0.080560487489059, 'pma': 8.867640729718011e-07, 'ior': 0.49636399110259105, 'fru': 65.97678768862272, 'mru': 2.11703253743592e-05, 'ldu': 11.336605055617808, 'wtu': 0.40267375602251304, 'etf': 38.601962802489695, 'htc': 2.405946175860954e-09, 'htn': 3.544494607422249e-08}</t>
  </si>
  <si>
    <t>{'acd': 0.14259818203104102, 'ozd': 1.227761284668393e-06, 'cch': 5.389146987692767, 'ccb': 0.0024690292923820003, 'ccf': 5.3847635692958065, 'ccl': 0.0019143891045780002, 'fwe': 0.00044496311118500005, 'swe': 0.034365234521267, 'tre': 0.375752264618044, 'pco': 0.098391477087249, 'pma': 1.085448828162884e-06, 'ior': 1.285603212420611, 'fru': 94.23384985511214, 'mru': 2.6458531176028875e-05, 'ldu': 14.268488823147962, 'wtu': 0.533230503480246, 'etf': 50.23173396205249, 'htc': 3.003512324866445e-09, 'htn': 4.5170493101641044e-08}</t>
  </si>
  <si>
    <t>{'acd': 0.058144222546070004, 'ozd': 5.742087000854267e-07, 'cch': 2.440367808807107, 'ccb': 0.0054193899168360005, 'ccf': 2.42454007804309, 'ccl': 0.010408340847179, 'fwe': 0.00038150119147900005, 'swe': 0.017160819391172002, 'tre': 0.166735803927615, 'pco': 0.036526107603885, 'pma': 4.47309878186609e-07, 'ior': 1.4509256286240761, 'fru': 57.61198348952844, 'mru': 6.847638428910298e-06, 'ldu': 81.61168395418234, 'wtu': 1.363971128795955, 'etf': 103.48583987469449, 'htc': 1.600910951852603e-09, 'htn': 4.593472577847123e-08}</t>
  </si>
  <si>
    <t>{'acd': 0.180176721563397, 'ozd': 1.056316194054052e-06, 'cch': 13.710589712344436, 'ccb': 1.869231832307286, 'ccf': 9.662227830131584, 'ccl': 2.179130049905564, 'fwe': 0.0038224572577450003, 'swe': 0.083068661037993, 'tre': 0.722718549138983, 'pco': 0.042821175340205006, 'pma': 1.4330332518591638e-06, 'ior': 1.126739303786286, 'fru': 112.78319860163107, 'mru': 4.721081556706374e-05, 'ldu': 732.2717261432946, 'wtu': 23.5566859367273, 'etf': 993.2156732622668, 'htc': 2.153029434009677e-08, 'htn': 4.906625290587493e-07}</t>
  </si>
  <si>
    <t>{'acd': 0.017994123814156, 'ozd': 1.8994666645798701e-07, 'cch': 2.177673446371481, 'ccb': 0.679426999489949, 'ccf': 1.357005333604702, 'ccl': 0.141241113276828, 'fwe': 0.00034916414135900003, 'swe': 0.008515475848073, 'tre': 0.07288694764817001, 'pco': 0.004823833332312, 'pma': 1.374439019399691e-07, 'ior': 0.7780781522519371, 'fru': 29.54914880023899, 'mru': 2.983768023076836e-06, 'ldu': 102.25849146332958, 'wtu': 1.211677263367738, 'etf': 33.49657829629446, 'htc': 5.005522027465841e-10, 'htn': 2.266806007241436e-08}</t>
  </si>
  <si>
    <t>{'acd': 0.0030637145177690004, 'ozd': 1.3406514260940899e-07, 'cch': 0.6800524200915561, 'ccb': 0.001231034834948, 'ccf': 0.6785914023036771, 'ccl': 0.00022998295293100003, 'fwe': 0.000133416425492, 'swe': 0.0030902752079480004, 'tre': 0.009473149027735, 'pco': 0.0019358480123740003, 'pma': 3.2144450561624274e-08, 'ior': 0.8067175603287121, 'fru': 24.626795819081213, 'mru': 1.658384844923595e-06, 'ldu': 29.68697855053359, 'wtu': 0.35805589068267, 'etf': 16.28049180492545, 'htc': 4.1452428269493993e-10, 'htn': 1.510173696604688e-08}</t>
  </si>
  <si>
    <t>{'acd': 0.006756865427941, 'ozd': 2.0239164313678087e-07, 'cch': 1.129781461874213, 'ccb': 0.0030254474112440003, 'ccf': 1.08955313903741, 'ccl': 0.037202875425558, 'fwe': 0.00020689755983900002, 'swe': 0.003170884334592, 'tre': 0.022167016609748003, 'pco': 0.003293748798239, 'pma': 6.23657875882179e-08, 'ior': 0.8834523575942451, 'fru': 32.39276203141748, 'mru': 7.252859114997645e-06, 'ldu': 11.808615757024175, 'wtu': 1.1274387298660011, 'etf': 37.26369667743424, 'htc': 8.314080606146894e-10, 'htn': 3.610886230262501e-08}</t>
  </si>
  <si>
    <t>{'acd': 0.002436197871719, 'ozd': 8.603143579819675e-08, 'cch': 0.508731774282503, 'ccb': 0.08903195070023201, 'ccf': 0.41950643091313805, 'ccl': 0.00019339266913200002, 'fwe': 8.923994559947804e-05, 'swe': 0.000614214761058, 'tre': 0.008122137230414, 'pco': 0.001174378553857, 'pma': 2.951876800933512e-08, 'ior': 0.278746187835456, 'fru': 11.317018201799204, 'mru': 4.876361405196364e-06, 'ldu': -1.31247846873281, 'wtu': 0.150975852529552, 'etf': 22.46638727151077, 'htc': 4.4905796335438924e-10, 'htn': 2.042426350470756e-08}</t>
  </si>
  <si>
    <t>{'acd': 0.0039908810675410005, 'ozd': 9.286902114161809e-08, 'cch': 0.6232887716845611, 'ccb': 0.089095704050175, 'ccf': 0.5338447741544831, 'ccl': 0.00034829347990300005, 'fwe': 0.000133879044337, 'swe': 0.000988490745177, 'tre': 0.012845098175845001, 'pco': 0.001753811446137, 'pma': 6.392304772498971e-08, 'ior': 0.27355203232131603, 'fru': 12.288936019109702, 'mru': 7.547296739910649e-06, 'ldu': 2.07552311817283, 'wtu': 0.716716634299949, 'etf': 27.381905494694536, 'htc': 1.143590009549472e-09, 'htn': 2.3206103289460473e-08}</t>
  </si>
  <si>
    <t>{'acd': 0.007647227387645001, 'ozd': 2.9666316157606387e-07, 'cch': 1.876423809869197, 'ccb': 0.089333322197647, 'ccf': 1.7864706928327911, 'ccl': 0.000619794838758, 'fwe': 0.00045070276930100006, 'swe': 0.0026144767489440003, 'tre': 0.021264579897136003, 'pco': 0.0037438751732780003, 'pma': 1.190270942692839e-07, 'ior': 0.35787746799692705, 'fru': 31.152221359524404, 'mru': 1.1415124113602691e-05, 'ldu': -7.368338858493897, 'wtu': 1.251479919180198, 'etf': 41.21779238621852, 'htc': 1.9576399054393042e-09, 'htn': 2.446637759286353e-08}</t>
  </si>
  <si>
    <t>{'acd': 0.072535658329491, 'ozd': 4.00184285157593e-07, 'cch': 4.254433634740574, 'ccb': 1.5289407869705571, 'ccf': 2.444094057993933, 'ccl': 0.281398789776082, 'fwe': 0.0007557460469010001, 'swe': 0.017770111692271003, 'tre': 0.308234737352928, 'pco': 0.00993019040844, 'pma': 5.276405134943538e-07, 'ior': 2.168476620371283, 'fru': 67.68051891365242, 'mru': 7.711622772488606e-06, 'ldu': 219.97570586154237, 'wtu': 1.822873133770834, 'etf': 96.17424521580779, 'htc': 1.2397621507783661e-09, 'htn': 8.975994662295221e-08}</t>
  </si>
  <si>
    <t>{'acd': 0.0035162407103300005, 'ozd': 1.609618160029171e-07, 'cch': 0.6302157970077641, 'ccb': 0.002315118810334, 'ccf': 0.6276231811841011, 'ccl': 0.000277497013327, 'fwe': 0.000199764654507, 'swe': 0.0007582741422030001, 'tre': 0.009544109731682, 'pco': 0.0023052918283700003, 'pma': 4.846446089309996e-08, 'ior': 1.143964887837495, 'fru': 30.272673219088716, 'mru': 3.7986947828358005e-06, 'ldu': 0.7091880517069701, 'wtu': 0.384948555474653, 'etf': 23.553810094899045, 'htc': 1.4215783560095882e-09, 'htn': 2.1794492355271063e-08}</t>
  </si>
  <si>
    <t>{'acd': 0.003573707164774, 'ozd': 1.677969917924108e-07, 'cch': 0.638142571619119, 'ccb': 0.0023446027840260003, 'ccf': 0.635513896136446, 'ccl': 0.000284072698646, 'fwe': 0.000204942508918, 'swe': 0.0007711556282370001, 'tre': 0.009657247301349, 'pco': 0.0023286086776960003, 'pma': 4.9105293376104505e-08, 'ior': 1.222978491955968, 'fru': 31.93889226899889, 'mru': 3.8699340146784335e-06, 'ldu': 0.748374382025471, 'wtu': 0.40469897266895105, 'etf': 23.97333503076311, 'htc': 1.4324121380705082e-09, 'htn': 2.2002839186774292e-08}</t>
  </si>
  <si>
    <t>{'acd': 0.005817285519725, 'ozd': 2.6636175958990306e-07, 'cch': 1.2578647204964999, 'ccb': 0.21421128682040702, 'ccf': 1.043199172856048, 'ccl': 0.000454260820045, 'fwe': 0.00035868000349700005, 'swe': 0.001452328566711, 'tre': 0.015925909545554, 'pco': 0.003913508881526, 'pma': 7.971882057656954e-08, 'ior': 1.9127676609814102, 'fru': 50.30486564768105, 'mru': 6.187149875161582e-06, 'ldu': 1.2845731892041181, 'wtu': 0.6713333030280261, 'etf': 45.53372971407655, 'htc': 2.3361730832789293e-09, 'htn': 3.730973049968156e-08}</t>
  </si>
  <si>
    <t>{'acd': 0.006554443673559, 'ozd': 2.035801841169611e-07, 'cch': 1.3421422818236999, 'ccb': 0.10475637830353, 'ccf': 1.236826671129399, 'ccl': 0.000559232390768, 'fwe': 0.00023648796273900003, 'swe': 0.001629703211234, 'tre': 0.019929643952830003, 'pco': 0.003611046556637, 'pma': 9.249095346483317e-08, 'ior': 0.89473524547557, 'fru': 34.664693700443905, 'mru': 9.98116315983621e-06, 'ldu': 3.244571826705106, 'wtu': 1.053284821811224, 'etf': 36.975553922334505, 'htc': 1.4986705793889402e-09, 'htn': 3.100131137934915e-08}</t>
  </si>
  <si>
    <t>{'acd': 0.006802327783063, 'ozd': 2.3647914169516282e-07, 'cch': 1.301439138600546, 'ccb': 0.104911328275158, 'ccf': 1.195937479291786, 'ccl': 0.0005903310336010001, 'fwe': 0.000264169412497, 'swe': 0.001689984703806, 'tre': 0.020410867328392, 'pco': 0.0036664616458920002, 'pma': 9.593521502176657e-08, 'ior': 1.376002919234484, 'fru': 43.58043023104534, 'mru': 1.038530948810371e-05, 'ldu': 3.437813970026153, 'wtu': 1.172030303647233, 'etf': 39.08172889250419, 'htc': 1.5483464373785242e-09, 'htn': 3.203351200767585e-08}</t>
  </si>
  <si>
    <t>{'acd': 0.004504553513416, 'ozd': 2.086908852296962e-07, 'cch': 0.895261333318578, 'ccb': 0.09024673388158301, 'ccf': 0.804659916772356, 'ccl': 0.000354682664638, 'fwe': 0.00026872721467300004, 'swe': 0.001053769932173, 'tre': 0.012258075282626001, 'pco': 0.002986173661679, 'pma': 6.18066505370356e-08, 'ior': 1.5091676181784899, 'fru': 39.558817471689395, 'mru': 4.831332094361784e-06, 'ldu': 0.970839845850999, 'wtu': 0.515323855809212, 'etf': 32.91860511427622, 'htc': 1.8073767895204962e-09, 'htn': 2.835357075879601e-08}</t>
  </si>
  <si>
    <t>{'acd': 0.049117813023156, 'ozd': 2.674349716490157e-06, 'cch': 6.456710359642139, 'ccb': 0.11208519709641801, 'ccf': 6.340450577215436, 'ccl': 0.004174585330284, 'fwe': 0.0018609334707660001, 'swe': 0.010928831233475001, 'tre': 0.145126923020577, 'pco': 0.019923552986658002, 'pma': 4.802939032844687e-07, 'ior': 25.388634902759012, 'fru': 590.3553043385657, 'mru': 7.203752961491445e-05, 'ldu': -28.956173175988837, 'wtu': 7.299530165164375, 'etf': 368.18134899780796, 'htc': 7.435830301178339e-09, 'htn': 3.004084966243046e-07}</t>
  </si>
  <si>
    <t>{'acd': 0.006680359575542001, 'ozd': 1.526822659221649e-07, 'cch': 0.8449944595691461, 'ccb': 0.09384199639469601, 'ccf': 0.750887181990014, 'ccl': 0.000265281184435, 'fwe': 0.00011931777042200001, 'swe': 0.004839177212557001, 'tre': 0.026738568985943, 'pco': 0.002571907496768, 'pma': 5.526952187549826e-08, 'ior': 0.670705901357131, 'fru': 19.25318121992465, 'mru': 2.3430049238961067e-06, 'ldu': 33.96334531329694, 'wtu': 0.234018621081815, 'etf': 14.273575919486063, 'htc': 7.900272507676389e-10, 'htn': 7.881101362574872e-08}</t>
  </si>
  <si>
    <t>{'acd': 0.011689238825475, 'ozd': 2.677946861047776e-07, 'cch': 1.727894893476, 'ccb': 0.13387376339401502, 'ccf': 1.593511793960007, 'ccl': 0.0005093361219780001, 'fwe': 0.000367819943854, 'swe': 0.007334448552552, 'tre': 0.042940951455591, 'pco': 0.005874052784014001, 'pma': 1.1566443553132659e-07, 'ior': 1.105782165018251, 'fru': 35.79910057062472, 'mru': 3.869295581552104e-06, 'ldu': 49.78190003698385, 'wtu': 0.469559748378354, 'etf': 32.96714480643932, 'htc': 3.037427508030008e-09, 'htn': 1.259867070198477e-07}</t>
  </si>
  <si>
    <t>{'acd': 0.031519804142576005, 'ozd': 2.091624492080874e-07, 'cch': 1.474368894586713, 'ccb': 0.022784924589939002, 'ccf': 1.306046981419023, 'ccl': 0.14553698857775002, 'fwe': 0.000404201845243, 'swe': 0.008310465259451, 'tre': 0.131770137617734, 'pco': 0.005801090978125, 'pma': 2.2913318503923618e-07, 'ior': 0.8986391352696931, 'fru': 32.15562271046237, 'mru': 3.352439836563937e-06, 'ldu': 115.78999630278439, 'wtu': 1.464104981274426, 'etf': 102.04261017207516, 'htc': 7.841988216261009e-10, 'htn': 6.872217548166376e-08}</t>
  </si>
  <si>
    <t>{'acd': 0.013630257427796002, 'ozd': 1.251588386906646e-07, 'cch': 0.975026991099839, 'ccb': 0.002147882097055, 'ccf': 0.9672980787262231, 'ccl': 0.0055810302765610005, 'fwe': 0.000258017475205, 'swe': 0.007884825688634, 'tre': 0.055408546777117006, 'pco': 0.0037284939706630003, 'pma': 1.0194604942746678e-07, 'ior': 0.5756995502080411, 'fru': 22.30888881445704, 'mru': 1.921073081363231e-06, 'ldu': 100.83135048312974, 'wtu': 1.115189713220579, 'etf': 56.066046083611084, 'htc': 3.850647612385346e-10, 'htn': 2.3043806590259673e-08}</t>
  </si>
  <si>
    <t>{'acd': 0.020897226269698, 'ozd': 3.8060026674683246e-07, 'cch': 2.9811317095618453, 'ccb': 0.3513341078359, 'ccf': 1.914178746816703, 'ccl': 0.715618854909241, 'fwe': 0.001973811490879, 'swe': 0.035350214147094, 'tre': 0.082709373028698, 'pco': 0.009751057508375, 'pma': 1.409442708348948e-07, 'ior': 0.593333837789348, 'fru': 32.61830519042468, 'mru': 3.970932331307409e-06, 'ldu': 656.1391215415775, 'wtu': 0.780809459824449, 'etf': 280.74371068881567, 'htc': -1.7707229391934833e-09, 'htn': -2.115312436978661e-07}</t>
  </si>
  <si>
    <t>{'acd': 0.214674793626928, 'ozd': 5.9629031704117e-07, 'cch': 14.634638398334367, 'ccb': 8.890057655193058, 'ccf': 5.258447001231278, 'ccl': 0.48613374191003006, 'fwe': 0.001292663120041, 'swe': 0.050379404616545005, 'tre': 0.9407933115581051, 'pco': 0.023718519283674, 'pma': 1.485521119047091e-06, 'ior': 2.510561190919389, 'fru': 81.36968310358044, 'mru': 1.078230422953629e-05, 'ldu': 1150.147843601342, 'wtu': 2.738816689869747, 'etf': 185.20632351756086, 'htc': 3.2111481489085174e-10, 'htn': 6.111275495150048e-08}</t>
  </si>
  <si>
    <t>{'acd': 0.317323147507214, 'ozd': 6.485692789973408e-07, 'cch': 27.263067240109255, 'ccb': 19.233729828211015, 'ccf': 7.602378531566489, 'ccl': 0.42695888033175, 'fwe': 0.0015030668062930002, 'swe': 0.08837469557461501, 'tre': 1.398018537509835, 'pco': 0.036846385170199, 'pma': 2.133082432563836e-06, 'ior': 1.6617343291196112, 'fru': 75.18523122244311, 'mru': 1.1776792928496612e-05, 'ldu': 1597.1005782704676, 'wtu': 5.117354248629172, 'etf': 224.84751072946443, 'htc': 8.923043765548398e-10, 'htn': 1.3370156211951141e-07}</t>
  </si>
  <si>
    <t>{'acd': 0.296674022263409, 'ozd': 5.477506136191269e-07, 'cch': 24.893327957694094, 'ccb': 18.108530468262714, 'ccf': 6.4687671526372394, 'ccl': 0.31603033679414505, 'fwe': 0.001190647200668, 'swe': 0.06438446243243501, 'tre': 1.312312805898983, 'pco': 0.031828586069264, 'pma': 1.99403273171081e-06, 'ior': 1.4834809759017031, 'fru': 61.84767372810386, 'mru': 1.0817835664519931e-05, 'ldu': 1417.8527862144094, 'wtu': 4.152733399507955, 'etf': 180.81059176051662, 'htc': 1.333789371215124e-11, 'htn': 6.453212110656303e-08}</t>
  </si>
  <si>
    <t>{'acd': 0.398364698332187, 'ozd': 6.335390409278118e-07, 'cch': 33.601234296814496, 'ccb': 24.66729515482308, 'ccf': 8.511124070239923, 'ccl': 0.422815071751499, 'fwe': 0.0015052856147470001, 'swe': 0.085263294512328, 'tre': 1.764061942157377, 'pco': 0.04230256685415101, 'pma': 2.673432206500757e-06, 'ior': 1.1213517907397361, 'fru': 62.23523349758844, 'mru': 1.2654868326965321e-05, 'ldu': 1915.6667338612315, 'wtu': 5.373888269240459, 'etf': 230.54270736354735, 'htc': -2.449366070487984e-10, 'htn': 7.279823631133229e-08}</t>
  </si>
  <si>
    <t>{'acd': 0.040691889619133004, 'ozd': 8.491801084207481e-07, 'cch': 5.699589682001217, 'ccb': 0.034650484860801, 'ccf': 5.197112876394934, 'ccl': 0.46782632074548103, 'fwe': 0.001728890659214, 'swe': 0.018450915760162, 'tre': 0.13916748168321602, 'pco': 0.024939451870733, 'pma': 3.329050014680744e-07, 'ior': 2.128751648359261, 'fru': 101.08344120211535, 'mru': 9.250437691819659e-06, 'ldu': 175.45063906110803, 'wtu': 2.547114764338426, 'etf': 115.37430166206644, 'htc': 2.429804779801806e-09, 'htn': 1.911909014622234e-07}</t>
  </si>
  <si>
    <t>{'acd': 0.040522301325886, 'ozd': 8.541814991631043e-07, 'cch': 5.59841845029034, 'ccb': 0.034358644492721004, 'ccf': 5.09618974853921, 'ccl': 0.467870057258408, 'fwe': 0.0017455987860250002, 'swe': 0.018454373963129, 'tre': 0.139302007647054, 'pco': 0.024909821635911003, 'pma': 3.302831086321226e-07, 'ior': 2.181741691534348, 'fru': 100.97697165295762, 'mru': 9.850696669117344e-06, 'ldu': 175.58485846421289, 'wtu': 2.888782436902158, 'etf': 119.77224110583003, 'htc': 2.4655194950567714e-09, 'htn': 1.935626957603608e-07}</t>
  </si>
  <si>
    <t>{'acd': 0.049969856648561004, 'ozd': 1.094119498789295e-06, 'cch': 6.926429455404467, 'ccb': 0.042015734545180004, 'ccf': 6.313070858696375, 'ccl': 0.5713428621629101, 'fwe': 0.0021703964134260002, 'swe': 0.022613774911686, 'tre': 0.17077869895087203, 'pco': 0.030474965962317004, 'pma': 4.091547719077792e-07, 'ior': 3.27884323846116, 'fru': 137.1011103690942, 'mru': 1.190365683038823e-05, 'ldu': 214.6612447721027, 'wtu': 3.151717375919236, 'etf': 143.9752133539672, 'htc': 3.0326450643410114e-09, 'htn': 2.3534533961757308e-07}</t>
  </si>
  <si>
    <t>{'acd': 0.004073561820199001, 'ozd': 1.093945669503749e-07, 'cch': 0.33719307444519603, 'ccb': 0.00070642087322, 'ccf': 0.946532568983624, 'ccl': -0.6100459154116471, 'fwe': 0.001173148372148, 'swe': 0.069716061693497, 'tre': 0.009084628234835001, 'pco': 0.002793808505362, 'pma': 3.164476388248803e-08, 'ior': 0.297780316668638, 'fru': 14.280584883583703, 'mru': 1.658817178841434e-06, 'ldu': 687.294816698949, 'wtu': 0.5545474193356711, 'etf': 10.09871703127056, 'htc': 5.3879875204345e-11, 'htn': -1.2821982725659991e-08}</t>
  </si>
  <si>
    <t>{'acd': 0.00403723509347, 'ozd': 1.052347837273071e-07, 'cch': 0.330496210339603, 'ccb': 0.0006882245801260001, 'ccf': 0.9398580767064411, 'ccl': -0.610050090946963, 'fwe': 0.001169979623288, 'swe': 0.069708073717248, 'tre': 0.009012759164973001, 'pco': 0.002777993116113, 'pma': 3.125695286816772e-08, 'ior': 0.25203295002158305, 'fru': 13.287083075093854, 'mru': 1.6164326149479e-06, 'ldu': 687.2706088498383, 'wtu': 0.543006427937866, 'etf': 9.84385636989878, 'htc': 4.694904709067474e-11, 'htn': -1.295455881056611e-08}</t>
  </si>
  <si>
    <t>{'acd': 0.149312225105367, 'ozd': 5.398813479150032e-07, 'cch': 15.099422080060084, 'ccb': 8.563178410820417, 'ccf': 6.0696522711214485, 'ccl': 0.46659139811822103, 'fwe': 0.001413969787213, 'swe': 0.09955463027984801, 'tre': 0.6378193131053691, 'pco': 0.026763051038473002, 'pma': 1.013960298929387e-06, 'ior': 1.019296756794248, 'fru': 69.08565259575266, 'mru': 8.749356991153094e-06, 'ldu': 976.1419518485684, 'wtu': 4.551808785322824, 'etf': 198.94668032253725, 'htc': 3.3263236239895034e-09, 'htn': 2.646119910407921e-07}</t>
  </si>
  <si>
    <t>{'acd': 0.18900382828630702, 'ozd': 6.989317659433586e-07, 'cch': 19.173440448052702, 'ccb': 10.817563733942354, 'ccf': 7.75566966493633, 'ccl': 0.600207049174019, 'fwe': 0.0018009509749820002, 'swe': 0.126081917157987, 'tre': 0.8069871739727791, 'pco': 0.033988913260633004, 'pma': 1.283563292013159e-06, 'ior': 1.3845805045405801, 'fru': 90.32304526615292, 'mru': 1.1257076001266172e-05, 'ldu': 1236.0510253255968, 'wtu': 5.780521679442877, 'etf': 253.20744913403536, 'htc': 4.250532866532139e-09, 'htn': 3.357419310366013e-07}</t>
  </si>
  <si>
    <t>{'acd': 0.23627431043141, 'ozd': 8.978722275858338e-07, 'cch': 24.192685009332195, 'ccb': 13.632340153766735, 'ccf': 9.823518961112008, 'ccl': 0.73682589445345, 'fwe': 0.002277604838435, 'swe': 0.157408603804321, 'tre': 1.008302397381844, 'pco': 0.042638206324732, 'pma': 1.6052173729715898e-06, 'ior': 1.9038988606357652, 'fru': 118.05347053413237, 'mru': 1.4159008695520303e-05, 'ldu': 1541.6977684140725, 'wtu': 7.282419327679247, 'etf': 320.54932263682656, 'htc': 5.352019804085274e-09, 'htn': 4.2024655457213647e-07}</t>
  </si>
  <si>
    <t>{'acd': 0.18669206755533801, 'ozd': 6.755051246312741e-07, 'cch': 18.973842412877634, 'ccb': 10.791296364921779, 'ccf': 7.599305564595127, 'ccl': 0.5832404833607251, 'fwe': 0.0017813057763710002, 'swe': 0.12453633361877801, 'tre': 0.797488941935234, 'pco': 0.033535055826067, 'pma': 1.268035615628647e-06, 'ior': 1.2743188536974421, 'fru': 86.40882271538104, 'mru': 1.094842062603773e-05, 'ldu': 1220.2226082636553, 'wtu': 5.704148726785748, 'etf': 251.74016798137086, 'htc': 4.177474592909667e-09, 'htn': 3.316670972933906e-07}</t>
  </si>
  <si>
    <t>{'acd': 0.236224159111028, 'ozd': 8.702593903421579e-07, 'cch': 24.067827359059702, 'ccb': 13.632248363594421, 'ccf': 9.68801422532604, 'ccl': 0.747564770139244, 'fwe': 0.0022649905738010003, 'swe': 0.157640217559556, 'tre': 1.008690878479303, 'pco': 0.042543692693017006, 'pma': 1.604525600178737e-06, 'ior': 1.706738837906496, 'fru': 112.20665338151801, 'mru': 1.4035057544757122e-05, 'ldu': 1544.3875132452315, 'wtu': 7.236222662804991, 'etf': 319.89916933256404, 'htc': 5.325754909748721e-09, 'htn': 4.204497335307146e-07}</t>
  </si>
  <si>
    <t>{'acd': 0.18898521797293102, 'ozd': 7.194858307172569e-07, 'cch': 19.262825263529784, 'ccb': 10.817630022852683, 'ccf': 7.855733924402415, 'ccl': 0.589461316274687, 'fwe': 0.001809237246481, 'swe': 0.125836488919845, 'tre': 0.806461110991595, 'pco': 0.03403990174438, 'pma': 1.2837226991526268e-06, 'ior': 1.5351231874380522, 'fru': 94.7597290140914, 'mru': 1.132903006065475e-05, 'ldu': 1233.3227785015356, 'wtu': 5.8145817197180865, 'etf': 253.4556780869682, 'htc': 4.2649711854403775e-09, 'htn': 3.353387755810047e-07}</t>
  </si>
  <si>
    <t>{'acd': 0.19026057325088502, 'ozd': 7.151023621518881e-07, 'cch': 18.546827601502937, 'ccb': 10.427766859693103, 'ccf': 7.5088166852727625, 'ccl': 0.610244056537071, 'fwe': 0.0018257794921640001, 'swe': 0.12298484832603002, 'tre': 0.8130007153052511, 'pco': 0.033346513859774, 'pma': 1.2925468394868539e-06, 'ior': 1.842194851099487, 'fru': 96.62046720500057, 'mru': 1.1365261493504632e-05, 'ldu': 1211.180526072165, 'wtu': 5.721167576931865, 'etf': 255.2447222144758, 'htc': 4.2154905143560455e-09, 'htn': 3.351006126242093e-07}</t>
  </si>
  <si>
    <t>{'acd': 0.18661744456606602, 'ozd': 6.594703533909741e-07, 'cch': 18.76475267372875, 'ccb': 10.708674607371018, 'ccf': 7.472853451374904, 'ccl': 0.5832246149828251, 'fwe': 0.0017652811199000001, 'swe': 0.12439231707973901, 'tre': 0.797926506410477, 'pco': 0.033204800879264, 'pma': 1.264668007501898e-06, 'ior': 1.218503119017064, 'fru': 83.67401304638116, 'mru': 1.0724401880163822e-05, 'ldu': 1219.9154696048627, 'wtu': 5.647472260107425, 'etf': 249.17694290627907, 'htc': 4.1400788961133386e-09, 'htn': 3.305360532647321e-07}</t>
  </si>
  <si>
    <t>{'acd': 0.23619356646602502, 'ozd': 8.863415906296092e-07, 'cch': 23.766470500215515, 'ccb': 13.52803691279139, 'ccf': 9.501619824836864, 'ccl': 0.736813762587264, 'fwe': 0.002270350486876, 'swe': 0.157239829003595, 'tre': 1.008867762340738, 'pco': 0.042127883810095, 'pma': 1.602594096116656e-06, 'ior': 2.154972919794239, 'fru': 118.6853003617041, 'mru': 1.4102785665476311e-05, 'ldu': 1541.3719915353483, 'wtu': 7.2881077009398, 'etf': 318.0435198249836, 'htc': 5.314402345839178e-09, 'htn': 4.191754342825958e-07}</t>
  </si>
  <si>
    <t>{'acd': 0.23612990445446103, 'ozd': 8.500034031675184e-07, 'cch': 23.803694638640387, 'ccb': 13.527876624170663, 'ccf': 9.528273248451855, 'ccl': 0.74754476601787, 'fwe': 0.002244747442669, 'swe': 0.157458296573354, 'tre': 1.009243691849982, 'pco': 0.042126498243162, 'pma': 1.600271536621623e-06, 'ior': 1.636229317629144, 'fru': 108.75189237397049, 'mru': 1.3752065099858621e-05, 'ldu': 1543.9996054878065, 'wtu': 7.164626132219528, 'etf': 316.6611753066313, 'htc': 5.278514835027069e-09, 'htn': 4.1902095800901903e-07}</t>
  </si>
  <si>
    <t>{'acd': 0.23332359188121302, 'ozd': 8.249913814762377e-07, 'cch': 23.555505654963472, 'ccb': 13.473166610610043, 'ccf': 9.353307039911947, 'ccl': 0.7290320044414811, 'fwe': 0.0022204449422290004, 'swe': 0.155583442118642, 'tre': 0.9976229335666201, 'pco': 0.041587243127056, 'pma': 1.5814202513442872e-06, 'ior': 1.523326806475962, 'fru': 104.64427327866659, 'mru': 1.3417226737301152e-05, 'ldu': 1524.9395054590216, 'wtu': 7.073728070266504, 'etf': 314.5279962110482, 'htc': 5.1946686830644644e-09, 'htn': 4.1407217507331584e-07}</t>
  </si>
  <si>
    <t>{'acd': 0.295195412997438, 'ozd': 1.095437113642357e-06, 'cch': 29.81842063116334, 'ccb': 17.02029957317822, 'ccf': 11.877115155649484, 'ccl': 0.9210059023356291, 'fwe': 0.002845339171207, 'swe': 0.19664222203834403, 'tre': 1.261135582001865, 'pco': 0.052717058912173, 'pma': 2.002733443019336e-06, 'ior': 2.540043438621861, 'fru': 145.17611894972245, 'mru': 1.750451430703259e-05, 'ldu': 1926.6956027004856, 'wtu': 9.089834699536121, 'etf': 400.59866707572564, 'htc': 6.646619808424103e-09, 'htn': 5.247029876257434e-07}</t>
  </si>
  <si>
    <t>{'acd': 0.22877021801232902, 'ozd': 8.571836220013951e-07, 'cch': 23.032229313912488, 'ccb': 13.13181934319222, 'ccf': 9.184798573959302, 'ccl': 0.7156113967609651, 'fwe': 0.0021911239010300003, 'swe': 0.152634814882215, 'tre': 0.9776927853939831, 'pco': 0.040677674687221006, 'pma': 1.550790452848195e-06, 'ior': 2.1030583087295582, 'fru': 114.27776553406089, 'mru': 1.3420324252076031e-05, 'ldu': 1496.9417476248855, 'wtu': 7.063931459028726, 'etf': 309.1132688529502, 'htc': 5.138994179685508e-09, 'htn': 4.0624576537938343e-07}</t>
  </si>
  <si>
    <t>{'acd': 0.011429206145326, 'ozd': 1.829758014213463e-07, 'cch': 1.271677975304824, 'ccb': 0.247289123586963, 'ccf': 1.019718195766216, 'ccl': 0.004670655951645001, 'fwe': 0.00021697644854600003, 'swe': 0.004704853082211, 'tre': 0.039538143906832, 'pco': 0.004447362727711001, 'pma': 8.454094127877487e-08, 'ior': 0.8440558743235791, 'fru': 29.75210113777385, 'mru': 2.443088342425629e-06, 'ldu': 33.22190072548979, 'wtu': 6.208609083805143, 'etf': 24.98269038367883, 'htc': 6.211883370516087e-10, 'htn': 2.9000424949736044e-08}</t>
  </si>
  <si>
    <t>{'acd': 0.040164954434835004, 'ozd': 6.627578111974098e-07, 'cch': 3.720041778284603, 'ccb': 1.006019908471338, 'ccf': 2.695185585222956, 'ccl': 0.018836284590307003, 'fwe': 0.0007398758129140001, 'swe': 0.014688299933172002, 'tre': 0.138493068790148, 'pco': 0.014344839464021, 'pma': 2.783862073279121e-07, 'ior': 4.620902716137178, 'fru': 124.01712871912981, 'mru': 6.771077973663632e-06, 'ldu': 121.89679622178083, 'wtu': 25.227936392752444, 'etf': 85.2689003944473, 'htc': 2.035199302206511e-09, 'htn': 9.194703230375634e-08}</t>
  </si>
  <si>
    <t>{'acd': 0.009170665721238001, 'ozd': 1.999703288827604e-07, 'cch': 1.016077482028882, 'ccb': 0.0047134520110670005, 'ccf': 1.010797561749382, 'ccl': 0.000566468268432, 'fwe': 0.000262377130519, 'swe': 0.007056298393339, 'tre': 0.025316568254493, 'pco': 0.005022345645859, 'pma': 1.0026496966017859e-07, 'ior': 0.405674389854679, 'fru': 20.1289370755825, 'mru': 4.4896301354385995e-06, 'ldu': 112.49771944664424, 'wtu': 0.279002981051915, 'etf': 115.3674694966351, 'htc': 4.3361993360840486e-10, 'htn': 4.8374007550397125e-08}</t>
  </si>
  <si>
    <t>{'acd': 0.009385718391407, 'ozd': 2.249050482791358e-07, 'cch': 1.106514969567353, 'ccb': 0.0047175746284330005, 'ccf': 1.101241983079443, 'ccl': 0.000555411859476, 'fwe': 0.00026124133744700003, 'swe': 0.006832264564383001, 'tre': 0.026165230224025, 'pco': 0.005355855165141, 'pma': 1.022109755972403e-07, 'ior': 0.40209518586714404, 'fru': 20.76028151785633, 'mru': 4.881618253944289e-06, 'ldu': 105.87495665635498, 'wtu': 0.274014059334586, 'etf': 109.6723959140702, 'htc': 4.65305691496533e-10, 'htn': 4.6686214685730287e-08}</t>
  </si>
  <si>
    <t>{'acd': 0.009373644287007, 'ozd': 1.927287322503887e-07, 'cch': 1.126335903998347, 'ccb': 0.006565548110302, 'ccf': 1.118318215721503, 'ccl': 0.0014521401665410002, 'fwe': 0.00033903331813500004, 'swe': 0.006172005389940001, 'tre': 0.024881324443874003, 'pco': 0.005310313145095001, 'pma': 1.059295459578061e-07, 'ior': 0.398866532381265, 'fru': 21.42284776604577, 'mru': 1.263201877613751e-05, 'ldu': 100.1704260755384, 'wtu': 0.333928153447258, 'etf': 105.73943912152428, 'htc': 5.976409390099391e-10, 'htn': 4.4659748398140845e-08}</t>
  </si>
  <si>
    <t>{'acd': 0.009338723725759, 'ozd': 1.8857582414070298e-07, 'cch': 1.121511835189584, 'ccb': 0.006547633679250001, 'ccf': 1.113516057189935, 'ccl': 0.001448144320399, 'fwe': 0.00033588735951400005, 'swe': 0.0061641783344310004, 'tre': 0.024812572969199, 'pco': 0.0052961396752430005, 'pma': 1.0554020437292579e-07, 'ior': 0.350869491657927, 'fru': 20.410575905833173, 'mru': 1.2588739846906262e-05, 'ldu': 100.14661616686297, 'wtu': 0.321930316130555, 'etf': 105.48454794680232, 'htc': 5.910573700844123e-10, 'htn': 4.453314230493726e-08}</t>
  </si>
  <si>
    <t>{'acd': 0.007220865867709001, 'ozd': 1.575312220886845e-07, 'cch': 0.851048040170823, 'ccb': 0.011817529118715002, 'ccf': 0.8388210101772231, 'ccl': 0.000409500874884, 'fwe': 0.00016628591092900002, 'swe': 0.0014572139921440002, 'tre': 0.016755248447730003, 'pco': 0.0036993027990620004, 'pma': 9.000877495753461e-08, 'ior': 0.203539836891681, 'fru': 14.612333495230208, 'mru': 4.00226463742163e-06, 'ldu': 25.036383840011528, 'wtu': 0.21630701517639803, 'etf': 30.676689029455574, 'htc': 3.972380055419947e-10, 'htn': 1.535872761324625e-08}</t>
  </si>
  <si>
    <t>{'acd': 0.12043586082973101, 'ozd': 5.755626555656046e-07, 'cch': 6.241032061290459, 'ccb': 2.361705344626889, 'ccf': 3.590501684765822, 'ccl': 0.288825031897746, 'fwe': 0.001157142050686, 'swe': 0.029163482074620002, 'tre': 0.514321603011353, 'pco': 0.015737754987664002, 'pma': 8.641327047923968e-07, 'ior': 3.16820273056765, 'fru': 98.71728213830374, 'mru': 9.585333239969694e-06, 'ldu': 392.8055863762011, 'wtu': 3.455878426880787, 'etf': 206.42015954065732, 'htc': 1.5838920663598973e-09, 'htn': 1.376227088988892e-07}</t>
  </si>
  <si>
    <t>{'acd': 0.041838088575106, 'ozd': 1.592681520748815e-07, 'cch': 2.641444336885339, 'ccb': 1.377269132693293, 'ccf': 1.2638477934074501, 'ccl': 0.000327410784595, 'fwe': 0.000191500957585, 'swe': 0.010145685290751001, 'tre': 0.18223246071187602, 'pco': 0.003827363187041, 'pma': 2.954988451113438e-07, 'ior': 0.7841666958051091, 'fru': 26.069110060584663, 'mru': 2.020482580409033e-06, 'ldu': 208.82303864798212, 'wtu': 0.713998093393099, 'etf': 34.30317362424932, 'htc': -2.349540177007751e-10, 'htn': -1.2879038562049031e-08}</t>
  </si>
  <si>
    <t>{'acd': 0.022633386097046, 'ozd': 1.579814328896679e-07, 'cch': 2.344973721985598, 'ccb': 1.197567074156996, 'ccf': 1.086385023572335, 'ccl': 0.061021624256266005, 'fwe': 0.00024241901609100002, 'swe': 0.013726803724985002, 'tre': 0.09551391276179501, 'pco': 0.004543330201475001, 'pma': 1.5983818100014182e-07, 'ior': 0.774528000679893, 'fru': 25.651869199302965, 'mru': 1.889525913054294e-06, 'ldu': 133.66504357981245, 'wtu': 0.47840373822798604, 'etf': 27.21711622413535, 'htc': 3.807636935168814e-10, 'htn': 3.865762001628757e-08}</t>
  </si>
  <si>
    <t>{'acd': 0.022066586804114, 'ozd': 7.901071247198814e-07, 'cch': 2.320084208371282, 'ccb': 1.08865607416105, 'ccf': 1.184503926121087, 'ccl': 0.046924208089145006, 'fwe': 0.000264369303323, 'swe': 0.015272776533918002, 'tre': 0.092065444467571, 'pco': 0.004845021538542001, 'pma': 1.810996008774899e-07, 'ior': 0.76937917001446, 'fru': 26.76094253817447, 'mru': 5.1139510028349505e-06, 'ldu': 136.4923073496859, 'wtu': 1.132718876806344, 'etf': 219.34179202790386, 'htc': 1.0340017193447391e-09, 'htn': 6.048644151184622e-08}</t>
  </si>
  <si>
    <t>{'acd': 0.037189113785389, 'ozd': 1.5790948727131152e-07, 'cch': 1.8687972060921152, 'ccb': 0.6625798275471401, 'ccf': 1.187056870309081, 'ccl': 0.019160508235893003, 'fwe': 0.00028038040465500004, 'swe': 0.00732523411982, 'tre': 0.158352815608439, 'pco': 0.004153664480715, 'pma': 2.708812513171014e-07, 'ior': 0.7995842562386951, 'fru': 27.128788576119607, 'mru': 2.0675237766882223e-06, 'ldu': 96.05823401362281, 'wtu': 0.514806496725543, 'etf': 34.11725858691952, 'htc': 2.210922478595415e-10, 'htn': 1.5559705885037102e-08}</t>
  </si>
  <si>
    <t>{'acd': 0.016081998384703002, 'ozd': 1.4861978075824278e-07, 'cch': 1.6761859785150062, 'ccb': 0.7444188725005381, 'ccf': 0.8773429934405821, 'ccl': 0.054424112573885006, 'fwe': 0.000200528433983, 'swe': 0.005292415140456, 'tre': 0.066740323036359, 'pco': 0.003291679096791, 'pma': 1.188614005803992e-07, 'ior': 0.761067787303309, 'fru': 24.82421510187811, 'mru': 1.928497270569195e-06, 'ldu': 67.43263327452185, 'wtu': 0.6897786287901061, 'etf': 26.65933430387228, 'htc': 3.2937181114912403e-10, 'htn': 2.2365645248178492e-08}</t>
  </si>
  <si>
    <t>{'acd': 0.017274535547148, 'ozd': 1.694097181215661e-07, 'cch': 1.9590449563338201, 'ccb': 0.7913362156518421, 'ccf': 1.024391720151485, 'ccl': 0.143317020530492, 'fwe': 0.000261835186854, 'swe': 0.006546479484574001, 'tre': 0.070666488773046, 'pco': 0.0038360952560590003, 'pma': 1.319287992147317e-07, 'ior': 0.7675021024129891, 'fru': 26.179249411376123, 'mru': 2.936634219906951e-06, 'ldu': 77.06399599854092, 'wtu': 0.913280863141378, 'etf': 34.572078086891544, 'htc': 5.766783025173538e-10, 'htn': 2.6188779423161712e-08}</t>
  </si>
  <si>
    <t>{'acd': 0.023922976598527, 'ozd': 1.642775709706141e-07, 'cch': 2.382392571590769, 'ccb': 1.088495542290524, 'ccf': 1.243807616547441, 'ccl': 0.05008941275280301, 'fwe': 0.00038103491287200004, 'swe': 0.026264612276295, 'tre': 0.10061924173900501, 'pco': 0.005010565229148001, 'pma': 1.691060731696546e-07, 'ior': 0.7674175773205011, 'fru': 26.168381272333768, 'mru': 2.213548356457852e-06, 'ldu': 171.23999222346083, 'wtu': 0.5887831517486031, 'etf': 28.808252152514267, 'htc': 3.465396718793505e-11, 'htn': 2.445758770853594e-08}</t>
  </si>
  <si>
    <t>{'acd': 0.034337724129557004, 'ozd': 3.0551801417872363e-07, 'cch': 6.022003467183667, 'ccb': 1.106170800608811, 'ccf': 1.780926412074544, 'ccl': 3.13490625450031, 'fwe': 0.0006434629631450001, 'swe': 0.027483492241534003, 'tre': 0.13924682024845, 'pco': 0.010807471546598, 'pma': 2.457146073396081e-07, 'ior': 0.8845710145504351, 'fru': 34.09923931971929, 'mru': 4.891964290099269e-06, 'ldu': 285.6466504771189, 'wtu': 5.064899230063391, 'etf': 128.28991093455974, 'htc': 2.872277033950006e-09, 'htn': 1.053858962235596e-07}</t>
  </si>
  <si>
    <t>{'acd': 0.023373586309249003, 'ozd': 1.787757489703011e-07, 'cch': 2.558833118501326, 'ccb': 1.173968975847553, 'ccf': 1.235716495622371, 'ccl': 0.14914764703140002, 'fwe': 0.000304013013501, 'swe': 0.01486218684967, 'tre': 0.097327042149612, 'pco': 0.0050371441548520005, 'pma': 1.7035367799411332e-07, 'ior': 0.7772744815756301, 'fru': 27.033447401297764, 'mru': 2.944986074352071e-06, 'ldu': 138.91842956457128, 'wtu': 0.78866250699129, 'etf': 35.04832212840204, 'htc': 6.342814162387438e-10, 'htn': 4.053655589252513e-08}</t>
  </si>
  <si>
    <t>{'acd': 0.01652635194776, 'ozd': 1.494948200086378e-07, 'cch': 1.757817197007304, 'ccb': 0.8187299356242931, 'ccf': 0.879260550800215, 'ccl': 0.059826710582794006, 'fwe': 0.00020258494081300003, 'swe': 0.005403348195497, 'tre': 0.06876607908978301, 'pco': 0.0033580153060510003, 'pma': 1.2159902156217058e-07, 'ior': 0.765133851220385, 'fru': 24.84307576183323, 'mru': 1.926688036160176e-06, 'ldu': 72.00474311638007, 'wtu': 0.6032463207414931, 'etf': 27.079207908095732, 'htc': 3.3491492264634954e-10, 'htn': 2.4560363885532493e-08}</t>
  </si>
  <si>
    <t>4th_category</t>
  </si>
  <si>
    <t>Fruits, vegetables, legumes and nuts</t>
  </si>
  <si>
    <t>Meat, egg and fish</t>
  </si>
  <si>
    <t>Miscellaneous</t>
  </si>
  <si>
    <t>Beverages</t>
  </si>
  <si>
    <t>Starters and dishes</t>
  </si>
  <si>
    <t>Cereal products</t>
  </si>
  <si>
    <t>Milk and milk products</t>
  </si>
  <si>
    <t>Sugar and confectionery</t>
  </si>
  <si>
    <t>Ice cream and sorbet</t>
  </si>
  <si>
    <t>Fats and oils</t>
  </si>
  <si>
    <t>Baby food</t>
  </si>
  <si>
    <t>Column2</t>
  </si>
  <si>
    <t>name</t>
  </si>
  <si>
    <t>Row Labels</t>
  </si>
  <si>
    <t>Grand Total</t>
  </si>
  <si>
    <t>Count of name</t>
  </si>
  <si>
    <t>5th category</t>
  </si>
  <si>
    <t>Fruits</t>
  </si>
  <si>
    <t>Fish products</t>
  </si>
  <si>
    <t>Seaweed</t>
  </si>
  <si>
    <t>Cooked meat</t>
  </si>
  <si>
    <t>Raw meat</t>
  </si>
  <si>
    <t>Herbs</t>
  </si>
  <si>
    <t>Alcoholic beverages</t>
  </si>
  <si>
    <t>Dishes</t>
  </si>
  <si>
    <t>Nuts and seeds</t>
  </si>
  <si>
    <t>Pasta, rice and grains</t>
  </si>
  <si>
    <t>Flours and pie crusts</t>
  </si>
  <si>
    <t>Fish, raw</t>
  </si>
  <si>
    <t>Delicatessen meat</t>
  </si>
  <si>
    <t>Vegetables</t>
  </si>
  <si>
    <t>Cheese</t>
  </si>
  <si>
    <t>Cakes</t>
  </si>
  <si>
    <t>Breads and pastries</t>
  </si>
  <si>
    <t>Potatoes and other tubers</t>
  </si>
  <si>
    <t>Fish, cooked</t>
  </si>
  <si>
    <t>Chocolate and chocolate products</t>
  </si>
  <si>
    <t>Biscuits and breakfast cereals</t>
  </si>
  <si>
    <t>Ice cream</t>
  </si>
  <si>
    <t>Miscellaneous ingredients</t>
  </si>
  <si>
    <t>Savoury pastries and other starters</t>
  </si>
  <si>
    <t>Butters</t>
  </si>
  <si>
    <t>Vegetable oils</t>
  </si>
  <si>
    <t>Baby biscuits and cereals</t>
  </si>
  <si>
    <t>Other meat products</t>
  </si>
  <si>
    <t>Non-alcoholic beverages</t>
  </si>
  <si>
    <t>Baby milk and beverages</t>
  </si>
  <si>
    <t>Dairy products and deserts</t>
  </si>
  <si>
    <t>Non-chocolate confectionery</t>
  </si>
  <si>
    <t>Soup</t>
  </si>
  <si>
    <t>Frozen desserts</t>
  </si>
  <si>
    <t>Sandwiches</t>
  </si>
  <si>
    <t>Pizzas, crepe and pies</t>
  </si>
  <si>
    <t>Seafood, cooked</t>
  </si>
  <si>
    <t>Seafood, raw</t>
  </si>
  <si>
    <t>Spices</t>
  </si>
  <si>
    <t>Mixed salads</t>
  </si>
  <si>
    <t>Jams</t>
  </si>
  <si>
    <t>Cooking aids</t>
  </si>
  <si>
    <t>Sauces</t>
  </si>
  <si>
    <t>Creams</t>
  </si>
  <si>
    <t>Baby deserts</t>
  </si>
  <si>
    <t>Sugars and honey</t>
  </si>
  <si>
    <t>Legumes</t>
  </si>
  <si>
    <t>Salts</t>
  </si>
  <si>
    <t>Sorbet</t>
  </si>
  <si>
    <t>Other fats</t>
  </si>
  <si>
    <t>Fish oils</t>
  </si>
  <si>
    <t>Milk</t>
  </si>
  <si>
    <t>Margarines</t>
  </si>
  <si>
    <t>Condiments</t>
  </si>
  <si>
    <t>Eggs</t>
  </si>
  <si>
    <t>Baby dishes</t>
  </si>
  <si>
    <t>Foods for particular nutritional uses</t>
  </si>
  <si>
    <t>Column3</t>
  </si>
  <si>
    <t>brut</t>
  </si>
  <si>
    <t>transformé</t>
  </si>
  <si>
    <t>Beer, regular (4-5Â° alcohol), processed in FR | Chilled | Glass | Chilled at consumer | at consumer/FR [Ciqual code: 5001]</t>
  </si>
  <si>
    <t>Beer, special (5-6Â° alcohol), processed in FR | Chilled | Glass | Chilled at consumer | at consumer/FR [Ciqual code: 5010]</t>
  </si>
  <si>
    <t>Beer, low alcohol-content (3Â° alcohol), processed in FR | Chilled | Glass | Chilled at consumer | at consumer/FR [Ciqual code: 5008]</t>
  </si>
  <si>
    <t>Beer, strong (&gt;8Â° alcohol), processed in FR | Chilled | Glass | Chilled at consumer | at consumer/FR [Ciqual code: 5002]</t>
  </si>
  <si>
    <t>Beer, alcohol-free (&lt;1,2Â° alcohol), processed in FR | Chilled | Glass | Chilled at consumer | at consumer/FR [Ciqual code: 5030]</t>
  </si>
  <si>
    <t>CarrÃ© de l'Est cheese, from cow's milk, processed in FR | Chilled | LDPE | No preparation | at consumer/FR [Ciqual code: 12025]</t>
  </si>
  <si>
    <t>Squash, melonnette jaspÃ©e from VendÃ©e, pulp, raw, processed in FR | Ambient (average) | No packaging | No preparation | at consumer/FR [Ciqual code: 20136]</t>
  </si>
  <si>
    <t>Ã‰poisses cheese, from cow's milk, processed in FR | Chilled | LDPE | No preparation | at consumer/FR [Ciqual code: 12038]</t>
  </si>
  <si>
    <t>Soft-ripened washed-rind cheese, from pasteurised milk (Vieux panÃ©-type cheese), processed in FR | Chilled | LDPE | No preparation | at consumer/FR [Ciqual code: 12047]</t>
  </si>
  <si>
    <t>PyrÃ©nÃ©es cheese, from ewe's milk, processed in FR | Chilled | LDPE | No preparation | at consumer/FR [Ciqual code: 12747]</t>
  </si>
  <si>
    <t>NeufchÃ¢tel cheese, from cow's milk, processed in FR | Chilled | LDPE | No preparation | at consumer/FR [Ciqual code: 12031]</t>
  </si>
  <si>
    <t>PÃ©lardon cheese, from goat's milk, processed in FR | Chilled | LDPE | No preparation | at consumer/FR [Ciqual code: 12831]</t>
  </si>
  <si>
    <t>Potato, sautÃ©ed/pan-fried, with goose fat, processed in FR | Chilled | PP | Microwave | at consumer/FR [Ciqual code: 4036]</t>
  </si>
  <si>
    <t>Potato, sautÃ©ed/pan-fried, processed in FR | Chilled | PP | Pan frying | at consumer/FR [Ciqual code: 4015]</t>
  </si>
  <si>
    <t>Pont l'EvÃªque cheese, from cow's milk, processed in FR | Chilled | LDPE | No preparation | at consumer/FR [Ciqual code: 12042]</t>
  </si>
  <si>
    <t>ValenÃ§ay cheese, from goat's milk, processed in FR | Chilled | LDPE | No preparation | at consumer/FR [Ciqual code: 12848]</t>
  </si>
  <si>
    <t>Wine, white, 11Â°, processed in FR | Chilled | Glass | Chilled at consumer | at consumer/FR [Ciqual code: 5200]</t>
  </si>
  <si>
    <t>Wine, white, dry, 11Â°, processed in FR | Chilled | Glass | Chilled at consumer | at consumer/FR [Ciqual code: 5211]</t>
  </si>
  <si>
    <t>Wine, rose, 11Â°, processed in FR | Chilled | Glass | Chilled at consumer | at consumer/FR [Ciqual code: 5206]</t>
  </si>
  <si>
    <t>Wine, red, 10Â°, processed in FR | Ambient (average) | Already packed - Glass | Chilled at consumer | at consumer/FR [Ciqual code: 5203]</t>
  </si>
  <si>
    <t>Wine, red, 11Â°, processed in FR | Ambient (average) | Already packed - Glass | Chilled at consumer | at consumer/FR [Ciqual code: 5204]</t>
  </si>
  <si>
    <t>Wine, red, 12Â°, processed in FR | Ambient (average) | Already packed - Glass | Chilled at consumer | at consumer/FR [Ciqual code: 5205]</t>
  </si>
  <si>
    <t>Wine, red, 13Â°, processed in FR | Ambient (average) | Already packed - Glass | Chilled at consumer | at consumer/FR [Ciqual code: 5208]</t>
  </si>
  <si>
    <t>transport_at_plant_no_transport_at_plant</t>
  </si>
  <si>
    <t>Chitterling sausage from GuÃ©mÃ©nÃ©, processed in FR | Chilled | PS | Oven | at consumer/FR [Ciqual code: 8501]</t>
  </si>
  <si>
    <t>Chitterling sausage, sautÃ©ed/pan-fried, processed in FR | Chilled | PS | Oven | at consumer/FR [Ciqual code: 8551]</t>
  </si>
  <si>
    <t>Black pudding (blood sausage), sautÃ©ed/pan-fried, processed in FR | Chilled | PS | Oven | at consumer/FR [Ciqual code: 8704]</t>
  </si>
  <si>
    <t>CanelÃ© cake, processed in FR | Ambient (long) | PS | No preparation | at consumer/FR [Ciqual code: 23022]</t>
  </si>
  <si>
    <t>Potato crisps, "Ã  l'ancienne" (old-fashioned style), processed in FR | Ambient (long) | LDPE | No preparation | at consumer/FR [Ciqual code: 4037]</t>
  </si>
  <si>
    <t>ComtÃ© cheese, from cow's milk, processed in FR | Chilled | LDPE | No preparation | at consumer/FR [Ciqual code: 12110]</t>
  </si>
  <si>
    <t>Caramelized custard cream (crÃ¨me brÃ»lÃ©e), refrigerated, processed in FR | Chilled | PP | No preparation | at consumer/FR [Ciqual code: 39213]</t>
  </si>
  <si>
    <t>Turkey, escalope, sautÃ©ed/pan-fried, with salt, processed in FR | Chilled | PS | Pan frying | at consumer/FR [Ciqual code: 36306]</t>
  </si>
  <si>
    <t>Mineral still water (HÃ©par), bottled, strongly mineralized, processed in FR | Ambient (average) | Already packed - PET | No preparation | at consumer/FR [Ciqual code: 76022]</t>
  </si>
  <si>
    <t>Mineral still water (La FranÃ§aise), bottled, strongly mineralized, processed in FR | Ambient (average) | Already packed - PET | No preparation | at consumer/FR [Ciqual code: 76085]</t>
  </si>
  <si>
    <t>Mineral still water (NÃ©ro), bottled, lightly mineralized, processed in FR | Ambient (average) | Already packed - PET | No preparation | at consumer/FR [Ciqual code: 76071]</t>
  </si>
  <si>
    <t>Mineral still water (OrÃ©e du bois), bottled, averagely mineralized, processed in FR | Ambient (average) | Already packed - PET | No preparation | at consumer/FR [Ciqual code: 76029]</t>
  </si>
  <si>
    <t>Mineral sparkling water (QuÃ©zac), bottled, averagely mineralized, processed in FR | Ambient (average) | Already packed - PET | No preparation | at consumer/FR [Ciqual code: 76035]</t>
  </si>
  <si>
    <t>Mineral sparkling water (St-DiÃ©ry), bottled, strongly mineralized, processed in FR | Ambient (average) | Already packed - PET | No preparation | at consumer/FR [Ciqual code: 76046]</t>
  </si>
  <si>
    <t>Mineral sparkling water (St-GÃ©ron), bottled, averagely mineralized, processed in FR | Ambient (average) | Already packed - PET | No preparation | at consumer/FR [Ciqual code: 76093]</t>
  </si>
  <si>
    <t>Mineral sparkling water (VerniÃ¨re), bottled, averagely mineralized, processed in FR | Ambient (average) | Already packed - PET | No preparation | at consumer/FR [Ciqual code: 76024]</t>
  </si>
  <si>
    <t>Mineral sparkling water (Vichy CÃ©lestins), bottled, strongly mineralized, processed in FR | Ambient (average) | Already packed - PET | No preparation | at consumer/FR [Ciqual code: 76055]</t>
  </si>
  <si>
    <t>Head-cheese pÃ¢tÃ© or brawn, processed in FR | Chilled | PVC | No preparation | at consumer/FR [Ciqual code: 8400]</t>
  </si>
  <si>
    <t>DauphinÃ©-style creamed potatoes "au gratin", processed in FR | Chilled | PP | Microwave | at consumer/FR [Ciqual code: 25056]</t>
  </si>
  <si>
    <t>Thinly-shredded or diced vegetables, frozen, rawÂ , processed in FR | Frozen | PP | No preparation | at consumer/FR [Ciqual code: 20265]</t>
  </si>
  <si>
    <t>Mixed vegetables for couscous, cookedÂ , processed in FR | Chilled | PP | Microwave | at consumer/FR [Ciqual code: 20497]</t>
  </si>
  <si>
    <t>Mussels, filled (fat, parsley and garlicÂ…), processed in FR | Chilled | PP | Microwave | at consumer/FR [Ciqual code: 10083]</t>
  </si>
  <si>
    <t>Noodles with shrimps sautÃ©ed/pan-fried, processed in FR | Chilled | PP | Microwave | at consumer/FR [Ciqual code: 25183]</t>
  </si>
  <si>
    <t>Olive, green, stuffed (anchovy, sweet peppers, etcÂ…), processed in FR | Chilled | Glass | No preparation | at consumer/FR [Ciqual code: 13147]</t>
  </si>
  <si>
    <t>PaÃ«lla, processed in FR | Chilled | PP | Microwave | at consumer/FR [Ciqual code: 25031]</t>
  </si>
  <si>
    <t>Shandy, prepacked (&lt;1Â° alcohol), processed in FR | Chilled | Glass | Chilled at consumer | at consumer/FR [Ciqual code: 5005]</t>
  </si>
  <si>
    <t>PÃ¢tÃ© w green pepper, processed in FR | Chilled | Steel | No preparation | at consumer/FR [Ciqual code: 8201]</t>
  </si>
  <si>
    <t>Breton pÃ¢tÃ©, processed in FR | Chilled | Steel | No preparation | at consumer/FR [Ciqual code: 8214]</t>
  </si>
  <si>
    <t>Pork liver pÃ¢tÃ©, processed in FR | Chilled | Steel | No preparation | at consumer/FR [Ciqual code: 8305]</t>
  </si>
  <si>
    <t>Pork liver pÃ¢tÃ©, superior quality, processed in FR | Chilled | Steel | No preparation | at consumer/FR [Ciqual code: 8300]</t>
  </si>
  <si>
    <t>Poultry liver pÃ¢tÃ©, processed in FR | Chilled | Steel | No preparation | at consumer/FR [Ciqual code: 8316]</t>
  </si>
  <si>
    <t>Goose liver pÃ¢tÃ©, processed in FR | Chilled | Steel | No preparation | at consumer/FR [Ciqual code: 8326]</t>
  </si>
  <si>
    <t>Game pÃ¢tÃ©, processed in FR | Chilled | Steel | No preparation | at consumer/FR [Ciqual code: 8245]</t>
  </si>
  <si>
    <t>Rabbit pÃ¢tÃ©, processed in FR | Chilled | Steel | No preparation | at consumer/FR [Ciqual code: 8240]</t>
  </si>
  <si>
    <t>PÃ¢tÃ© in crust, processed in FR | Chilled | Steel | No preparation | at consumer/FR [Ciqual code: 8391]</t>
  </si>
  <si>
    <t>Country-style pÃ¢tÃ© with mushrooms, processed in FR | Chilled | Steel | No preparation | at consumer/FR [Ciqual code: 8250]</t>
  </si>
  <si>
    <t>Country-style pÃ¢tÃ© or terrine, processed in FR | Chilled | Steel | No preparation | at consumer/FR [Ciqual code: 8211]</t>
  </si>
  <si>
    <t>Bolognese-style pasta (spaghetti, tagliatelleÂ…), processed in FR | Chilled | PP | Microwave | at consumer/FR [Ciqual code: 25085]</t>
  </si>
  <si>
    <t>Carbonara-style pasta (spaghetti, tagliatelleÂ…), processed in FR | Chilled | PP | Microwave | at consumer/FR [Ciqual code: 25135]</t>
  </si>
  <si>
    <t>Pasta with cheese sauce (spaghetti, tagliatelleÂ…), processed in FR | Chilled | PP | Microwave | at consumer/FR [Ciqual code: 25198]</t>
  </si>
  <si>
    <t>Sweetbread, calf, sautÃ©ed/pan-fried, processed in FR | Chilled | PS | Pan frying | at consumer/FR [Ciqual code: 40305]</t>
  </si>
  <si>
    <t>Kidney, veal, sautÃ©ed/pan-fried, processed in FR | Chilled | PS | Pan frying | at consumer/FR [Ciqual code: 40408]</t>
  </si>
  <si>
    <t>Caesar's salad (salad, chicken, croÃ»tons, sauce), processed in FR | Chilled | PS | No preparation | at consumer/FR [Ciqual code: 25628]</t>
  </si>
  <si>
    <t>Potato salad, piÃ©montaise-style, prepacked, processed in FR | Chilled | PS | No preparation | at consumer/FR [Ciqual code: 25609]</t>
  </si>
  <si>
    <t>Sandwich made with French bread, pÃ¢tÃ© and pickles, processed in FR | Chilled | LDPE | No preparation | at consumer/FR [Ciqual code: 25519]</t>
  </si>
  <si>
    <t>Smoked Alsatian sausage or LandjÃ¤ger, processed in FR | Chilled | PS | Oven | at consumer/FR [Ciqual code: 30125]</t>
  </si>
  <si>
    <t>Cheese soufflÃ©, processed in FR | Chilled | Cardboard | Microwave | at consumer/FR [Ciqual code: 25020]</t>
  </si>
  <si>
    <t>CanapÃ©s (toasts w various toppings), processed in FR | Chilled | LDPE | No preparation | at consumer/FR [Ciqual code: 25523]</t>
  </si>
  <si>
    <t>Veal, loin, sautÃ©ed/pan-fried, processed in FR | Chilled | PS | Pan frying | at consumer/FR [Ciqual code: 6512]</t>
  </si>
  <si>
    <t>Column4</t>
  </si>
  <si>
    <t>Column Labels</t>
  </si>
  <si>
    <t>brut_transformé</t>
  </si>
  <si>
    <t>Column5</t>
  </si>
  <si>
    <t>6th_category</t>
  </si>
  <si>
    <t>Beef and veal</t>
  </si>
  <si>
    <t>Game</t>
  </si>
  <si>
    <t>Lamb and mutton</t>
  </si>
  <si>
    <t>Offals</t>
  </si>
  <si>
    <t>Other meats</t>
  </si>
  <si>
    <t>Pork</t>
  </si>
  <si>
    <t>Poultry</t>
  </si>
  <si>
    <t>Turkey</t>
  </si>
  <si>
    <t>Canned fruits</t>
  </si>
  <si>
    <t>Dried fruits</t>
  </si>
  <si>
    <t>Fresh fruits</t>
  </si>
  <si>
    <t>Pureed fruits</t>
  </si>
  <si>
    <t>Legumes, cooked</t>
  </si>
  <si>
    <t>Legumes, dried</t>
  </si>
  <si>
    <t>Legumes, raw</t>
  </si>
  <si>
    <t>Vegetables, cooked</t>
  </si>
  <si>
    <t>Vegetables, dried or dehydrated</t>
  </si>
  <si>
    <t>Vegetables, raw</t>
  </si>
  <si>
    <t>Breakfast cereals</t>
  </si>
  <si>
    <t>Cereal bars</t>
  </si>
  <si>
    <t>Crackers</t>
  </si>
  <si>
    <t>Sweet biscuits</t>
  </si>
  <si>
    <t>Breads</t>
  </si>
  <si>
    <t>Pastries</t>
  </si>
  <si>
    <t>Rusks</t>
  </si>
  <si>
    <t>Flours</t>
  </si>
  <si>
    <t>Pie crusts</t>
  </si>
  <si>
    <t>Pasta, rice and grains, cooked</t>
  </si>
  <si>
    <t>Pasta, rice and grains, raw</t>
  </si>
  <si>
    <t>Blue cheeses</t>
  </si>
  <si>
    <t>Processed cheeses</t>
  </si>
  <si>
    <t>Semihard cheeses</t>
  </si>
  <si>
    <t>Soft cheeses</t>
  </si>
  <si>
    <t>Uncured cheeses and similar</t>
  </si>
  <si>
    <t>Dairy desserts</t>
  </si>
  <si>
    <t>Fromages blanc</t>
  </si>
  <si>
    <t>Other desserts</t>
  </si>
  <si>
    <t>Yoghurts</t>
  </si>
  <si>
    <t>Milk from cow, concentrated or in powder</t>
  </si>
  <si>
    <t>Milk from cow, liquid (not concentrated)</t>
  </si>
  <si>
    <t>Milk, other than from cow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</si>
</sst>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0.730041319446" createdVersion="8" refreshedVersion="8" minRefreshableVersion="3" recordCount="2479" xr:uid="{00000000-000A-0000-FFFF-FFFF09000000}">
  <cacheSource type="worksheet">
    <worksheetSource name="Table2"/>
  </cacheSource>
  <cacheFields count="19">
    <cacheField name="name" numFmtId="0">
      <sharedItems/>
    </cacheField>
    <cacheField name="ciqual_code" numFmtId="0">
      <sharedItems containsSemiMixedTypes="0" containsString="0" containsNumber="1" containsInteger="1" minValue="1000" maxValue="96778"/>
    </cacheField>
    <cacheField name="step" numFmtId="0">
      <sharedItems/>
    </cacheField>
    <cacheField name="dqr" numFmtId="0">
      <sharedItems containsString="0" containsBlank="1" containsNumber="1" minValue="1.6" maxValue="4.87"/>
    </cacheField>
    <cacheField name="empty_process" numFmtId="0">
      <sharedItems/>
    </cacheField>
    <cacheField name="unit" numFmtId="0">
      <sharedItems/>
    </cacheField>
    <cacheField name="code" numFmtId="0">
      <sharedItems/>
    </cacheField>
    <cacheField name="simapro_category" numFmtId="0">
      <sharedItems/>
    </cacheField>
    <cacheField name="system_description" numFmtId="0">
      <sharedItems/>
    </cacheField>
    <cacheField name="category_tags" numFmtId="0">
      <sharedItems/>
    </cacheField>
    <cacheField name="4th_category" numFmtId="0">
      <sharedItems count="11">
        <s v="Fruits, vegetables, legumes and nuts"/>
        <s v="Meat, egg and fish"/>
        <s v="Miscellaneous"/>
        <s v="Beverages"/>
        <s v="Starters and dishes"/>
        <s v="Cereal products"/>
        <s v="Milk and milk products"/>
        <s v="Sugar and confectionery"/>
        <s v="Ice cream and sorbet"/>
        <s v="Fats and oils"/>
        <s v="Baby food"/>
      </sharedItems>
    </cacheField>
    <cacheField name="5th category" numFmtId="0">
      <sharedItems count="57">
        <s v="Fruits"/>
        <s v="Fish products"/>
        <s v="Seaweed"/>
        <s v="Cooked meat"/>
        <s v="Raw meat"/>
        <s v="Herbs"/>
        <s v="Alcoholic beverages"/>
        <s v="Dishes"/>
        <s v="Nuts and seeds"/>
        <s v="Pasta, rice and grains"/>
        <s v="Flours and pie crusts"/>
        <s v="Fish, raw"/>
        <s v="Delicatessen meat"/>
        <s v="Vegetables"/>
        <s v="Cheese"/>
        <s v="Cakes"/>
        <s v="Breads and pastries"/>
        <s v="Potatoes and other tubers"/>
        <s v="Fish, cooked"/>
        <s v="Chocolate and chocolate products"/>
        <s v="Biscuits and breakfast cereals"/>
        <s v="Ice cream"/>
        <s v="Miscellaneous ingredients"/>
        <s v="Savoury pastries and other starters"/>
        <s v="Butters"/>
        <s v="Vegetable oils"/>
        <s v="Baby biscuits and cereals"/>
        <s v="Other meat products"/>
        <s v="Non-alcoholic beverages"/>
        <s v="Baby milk and beverages"/>
        <s v="Dairy products and deserts"/>
        <s v="Non-chocolate confectionery"/>
        <s v="Soup"/>
        <s v="Frozen desserts"/>
        <s v="Sandwiches"/>
        <s v="Pizzas, crepe and pies"/>
        <s v="Seafood, cooked"/>
        <s v="Seafood, raw"/>
        <s v="Spices"/>
        <s v="Mixed salads"/>
        <s v="Jams"/>
        <s v="Cooking aids"/>
        <s v="Sauces"/>
        <s v="Creams"/>
        <s v="Baby deserts"/>
        <s v="Sugars and honey"/>
        <s v="Legumes"/>
        <s v="Salts"/>
        <s v="Sorbet"/>
        <s v="Other fats"/>
        <s v="Fish oils"/>
        <s v="Milk"/>
        <s v="Margarines"/>
        <s v="Condiments"/>
        <s v="Eggs"/>
        <s v="Baby dishes"/>
        <s v="Foods for particular nutritional uses"/>
      </sharedItems>
    </cacheField>
    <cacheField name="Column2" numFmtId="0">
      <sharedItems/>
    </cacheField>
    <cacheField name="Column3" numFmtId="0">
      <sharedItems/>
    </cacheField>
    <cacheField name="Column4" numFmtId="0">
      <sharedItems containsMixedTypes="1" containsNumber="1" containsInteger="1" minValue="67" maxValue="97"/>
    </cacheField>
    <cacheField name="Column5" numFmtId="0">
      <sharedItems containsMixedTypes="1" containsNumber="1" containsInteger="1" minValue="79" maxValue="131"/>
    </cacheField>
    <cacheField name="6th_category" numFmtId="0">
      <sharedItems count="75">
        <s v="Canned fruits"/>
        <s v="Fresh fruits"/>
        <s v="Dried fruits"/>
        <s v=""/>
        <s v="Lamb and mutton"/>
        <s v="Dried herbs"/>
        <s v="Fresh herbs"/>
        <s v="Cocktails"/>
        <s v="Cheese dishes"/>
        <s v="Pasta, rice and grains, raw"/>
        <s v="Flours"/>
        <s v="Vegetables, cooked"/>
        <s v="Vegetables, raw"/>
        <s v="Semihard cheeses"/>
        <s v="Breads"/>
        <s v="Sweet biscuits"/>
        <s v="Cereal bars"/>
        <s v="Vegetable/legume dishes"/>
        <s v="Beers and ciders"/>
        <s v="Rusks"/>
        <s v="Crackers"/>
        <s v="Meat dishes, no garnish"/>
        <s v="Pasta or cereal dishes"/>
        <s v="Pasta, rice and grains, cooked"/>
        <s v="Blue cheeses"/>
        <s v="Meat dishes, with vegetables/legume"/>
        <s v="Beef and veal"/>
        <s v="Soft drinks"/>
        <s v="Dairy beverages"/>
        <s v="Coffee, tea, cocoa beverages, etc. ready to drink"/>
        <s v="Yoghurts"/>
        <s v="Breakfast cereals"/>
        <s v="Soft cheeses"/>
        <s v="Pastries"/>
        <s v="Fish dishes, no garnish"/>
        <s v="Beverages, to reconstitute"/>
        <s v="Other meats"/>
        <s v="Offals"/>
        <s v="Sausages"/>
        <s v="Wines"/>
        <s v="Other desserts"/>
        <s v="Pureed fruits"/>
        <s v="Pates and terrines"/>
        <s v="Raw and cured ham"/>
        <s v="Meat dishes, with starchy food"/>
        <s v="Fish dishes, with starchy food"/>
        <s v="Dessert sauces"/>
        <s v="Dairy desserts"/>
        <s v="Cooked ham"/>
        <s v="Turkey"/>
        <s v="Water"/>
        <s v="Game"/>
        <s v="Fromages blanc"/>
        <s v="Uncured cheeses and similar"/>
        <s v="Legumes, raw"/>
        <s v="Legumes, cooked"/>
        <s v="Legumes, dried"/>
        <s v="Processed cheeses"/>
        <s v="Condiment sauces"/>
        <s v="Juices"/>
        <s v="Pie crusts"/>
        <s v="Milk from cow, concentrated or in powder"/>
        <s v="Milk, other than from cow"/>
        <s v="Milk from cow, liquid (not concentrated)"/>
        <s v="Nectars"/>
        <s v="Eggs, raw"/>
        <s v="Eggs, cooked"/>
        <s v="Omelettes and other egg products"/>
        <s v="Vegetables, dried or dehydrated"/>
        <s v="Pork"/>
        <s v="Poultry"/>
        <s v="Quenelles"/>
        <s v="Rillettes"/>
        <s v="Dry sausages"/>
        <s v="Warm sauces"/>
      </sharedItems>
    </cacheField>
    <cacheField name="brut_transformé" numFmtId="0">
      <sharedItems count="2">
        <s v="transformé"/>
        <s v="brut"/>
      </sharedItems>
    </cacheField>
    <cacheField name="impact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9">
  <r>
    <s v="Apricot, canned in light syrup, drained, processed in FR | Ambient (average) | Steel | No preparation | at consumer/FR [Ciqual code: 13712]"/>
    <n v="13712"/>
    <s v="consumer"/>
    <n v="2.46"/>
    <b v="0"/>
    <s v="kilogram"/>
    <s v="02da92cd82fb73091698b3154f0110c4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9301191844053001, 'ozd': 2.4817607808714746e-07, 'cch': 1.221120748209308, 'ccb': 0.22140687047430802, 'ccf': 1.01682877348662, 'ccl': -0.01711489575162, 'fwe': 0.00041055525915100003, 'swe': 0.001502775305802, 'tre': 0.031766015247871, 'pco': 0.004658420490981001, 'pma': 1.0493393327693929e-07, 'ior': 1.820853117830079, 'fru': 47.10688285038214, 'mru': 3.223387761758722e-06, 'ldu': 44.82486794226697, 'wtu': 6.623178559484253, 'etf': 66.06221333616605, 'htc': 3.56225942365645e-09, 'htn': 2.8898244711951683e-08}"/>
  </r>
  <r>
    <s v="Apricot, canned in light syrup, not drained, processed in FR | Ambient (average) | Steel | No preparation | at consumer/FR [Ciqual code: 13713]"/>
    <n v="13713"/>
    <s v="consumer"/>
    <n v="2.46"/>
    <b v="0"/>
    <s v="kilogram"/>
    <s v="61aa380cbb2e876ad719082f9ae35022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5726057332714, 'ozd': 1.538791004108233e-07, 'cch': 0.612233865589446, 'ccb': 0.006823561027151001, 'ccf': 0.616091858063853, 'ccl': -0.010681553501558002, 'fwe': 0.00023536579532300002, 'swe': 0.000797790954831, 'tre': 0.019498933571375002, 'pco': 0.002784666388478, 'pma': 6.45985707490723e-08, 'ior': 1.135914701850282, 'fru': 29.316852637071996, 'mru': 1.993760497856942e-06, 'ldu': 27.902784351472263, 'wtu': 4.111224270047195, 'etf': 36.6253674849261, 'htc': 2.1934165153555052e-09, 'htn': 1.667573362705911e-08}"/>
  </r>
  <r>
    <s v="Apricot, in syrup, canned, drained, processed in FR | Ambient (average) | Steel | No preparation | at consumer/FR [Ciqual code: 13714]"/>
    <n v="13714"/>
    <s v="consumer"/>
    <n v="2.46"/>
    <b v="0"/>
    <s v="kilogram"/>
    <s v="e612084260a0cf45df18796311991789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9301191844053001, 'ozd': 2.4817607808714746e-07, 'cch': 1.221120748209308, 'ccb': 0.22140687047430802, 'ccf': 1.01682877348662, 'ccl': -0.01711489575162, 'fwe': 0.00041055525915100003, 'swe': 0.001502775305802, 'tre': 0.031766015247871, 'pco': 0.004658420490981001, 'pma': 1.0493393327693929e-07, 'ior': 1.820853117830079, 'fru': 47.10688285038214, 'mru': 3.223387761758722e-06, 'ldu': 44.82486794226697, 'wtu': 6.623178559484253, 'etf': 66.06221333616605, 'htc': 3.56225942365645e-09, 'htn': 2.8898244711951683e-08}"/>
  </r>
  <r>
    <s v="Apricot, in syrup, canned, not drained, processed in FR | Ambient (average) | Steel | No preparation | at consumer/FR [Ciqual code: 13715]"/>
    <n v="13715"/>
    <s v="consumer"/>
    <n v="2.44"/>
    <b v="0"/>
    <s v="kilogram"/>
    <s v="734f33cf138fd2418e5d5b5dc495c2cd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5726057332714, 'ozd': 1.538791004108233e-07, 'cch': 0.612233865589446, 'ccb': 0.006823561027151001, 'ccf': 0.616091858063853, 'ccl': -0.010681553501558002, 'fwe': 0.00023536579532300002, 'swe': 0.000797790954831, 'tre': 0.019498933571375002, 'pco': 0.002784666388478, 'pma': 6.45985707490723e-08, 'ior': 1.135914701850282, 'fru': 29.316852637071996, 'mru': 1.993760497856942e-06, 'ldu': 27.902784351472263, 'wtu': 4.111224270047195, 'etf': 36.6253674849261, 'htc': 2.1934165153555052e-09, 'htn': 1.667573362705911e-08}"/>
  </r>
  <r>
    <s v="Apricot, pitted, raw, processed in FR | Ambient (average) | LDPE | No preparation | at consumer/FR [Ciqual code: 13000]"/>
    <n v="13000"/>
    <s v="consumer"/>
    <n v="2.2000000000000002"/>
    <b v="0"/>
    <s v="kilogram"/>
    <s v="63ae5047cba504b7eb840819012ae814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2539265585240004, 'ozd': 8.966322336771856e-08, 'cch': 0.8617291637706801, 'ccb': 0.09241663614177001, 'ccf': 0.7864678345239541, 'ccl': -0.017155306895044003, 'fwe': 0.00020424383790700003, 'swe': 0.000943669102555, 'tre': 0.025953992701396002, 'pco': 0.003065582242591, 'pma': 6.732039869037416e-08, 'ior': 0.298539149644483, 'fru': 16.998073381315564, 'mru': 2.2128199759180066e-06, 'ldu': 43.839784447342936, 'wtu': 6.355889800743472, 'etf': 43.57064956712226, 'htc': 1.738348553292104e-09, 'htn': 1.3560986626508421e-08}"/>
  </r>
  <r>
    <s v="Apricot, pitted, dried, processed in FR | Ambient (average) | LDPE | No preparation | at consumer/FR [Ciqual code: 13001]"/>
    <n v="13001"/>
    <s v="consumer"/>
    <n v="2.64"/>
    <b v="0"/>
    <s v="kilogram"/>
    <s v="445da70e0e1d9ca7770e8cd55956913c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1"/>
    <s v="{'acd': 0.041667637317222006, 'ozd': 8.648809478837502e-07, 'cch': 2.653631050024649, 'ccb': 0.055252237631525, 'ccf': 2.700886405082166, 'ccl': -0.10250759268904201, 'fwe': 0.0010364794590180001, 'swe': 0.004955794616254, 'tre': 0.15697811878061801, 'pco': 0.014121753223004001, 'pma': 3.385084389152749e-07, 'ior': 7.669808720700684, 'fru': 184.2978675431839, 'mru': 1.122572222334695e-05, 'ldu': 248.63161281249643, 'wtu': 37.91143914796665, 'etf': 261.6539015461004, 'htc': 1.022176840194146e-08, 'htn': 7.034583985433986e-08}"/>
  </r>
  <r>
    <s v="Caribbean-style fish fritters, fish acras, processed in FR | Chilled | PS | Oven | at consumer/FR [Ciqual code: 25433]"/>
    <n v="25433"/>
    <s v="consumer"/>
    <n v="3.14"/>
    <b v="0"/>
    <s v="kilogram"/>
    <s v="683a8e09cfdcf8ab417d19c6575ba769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41202773734022, 'ozd': 1.132348178597226e-06, 'cch': 5.256792737181468, 'ccb': 0.119275530239589, 'ccf': 5.081414245671388, 'ccl': 0.056102961270490005, 'fwe': 0.00046474612851400005, 'swe': 0.035820440273776004, 'tre': 0.39323888940829405, 'pco': 0.089980624888273, 'pma': 1.067414645455255e-06, 'ior': 1.6295582405009439, 'fru': 95.4025272863442, 'mru': 1.004090724867541e-05, 'ldu': 66.63228619869885, 'wtu': 0.8871643527032771, 'etf': 65.98098988274059, 'htc': 3.011116877145043e-09, 'htn': 5.771964996007473e-08}"/>
  </r>
  <r>
    <s v="Seaweed, agar, raw, processed in FR | Ambient (long) | LDPE | No preparation | at consumer/FR [Ciqual code: 11084]"/>
    <n v="11084"/>
    <s v="consumer"/>
    <n v="2.99"/>
    <b v="0"/>
    <s v="kilogram"/>
    <s v="9fa8aeecaa924dd7f9f84f548fe3c536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Lamb, neck, braised or boiled, processed in FR | Chilled | PS | Oven | at consumer/FR [Ciqual code: 21508]"/>
    <n v="21508"/>
    <s v="consumer"/>
    <n v="2.65"/>
    <b v="0"/>
    <s v="kilogram"/>
    <s v="f58e06aba7468efb460a192b71123172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742589116411, 'ozd': 1.292623681778649e-06, 'cch': 62.797417169842966, 'ccb': 42.8532867713698, 'ccf': 19.001283418896065, 'ccl': 0.9428469795770981, 'fwe': 0.0032243055586920004, 'swe': 0.19899350569382102, 'tre': 4.203471262918592, 'pco': 0.08704918630721101, 'pma': 6.380011576773399e-06, 'ior': 2.365421486657873, 'fru': 128.19191848930546, 'mru': 2.3697611672637562e-05, 'ldu': 5552.047869430004, 'wtu': 2.580951005905513, 'etf': 485.7531512745998, 'htc': -4.81852291794326e-09, 'htn': -5.326572395277881e-08}"/>
  </r>
  <r>
    <s v="Lamb, neck, raw, processed in FR | Chilled | PS | No preparation | at consumer/FR [Ciqual code: 21514]"/>
    <n v="21514"/>
    <s v="consumer"/>
    <n v="2.63"/>
    <b v="0"/>
    <s v="kilogram"/>
    <s v="f3fd4ee93598b4bf646006050837540c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"/>
  </r>
  <r>
    <s v="Lamb, chop fillet, raw, processed in FR | Chilled | PS | No preparation | at consumer/FR [Ciqual code: 21516]"/>
    <n v="21516"/>
    <s v="consumer"/>
    <n v="2.63"/>
    <b v="0"/>
    <s v="kilogram"/>
    <s v="095c1b5c2154995a7c82f31bb2578dc2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"/>
  </r>
  <r>
    <s v="Lamb, chop fillet, grilled/pan-fried, processed in FR | Chilled | PS | Pan frying | at consumer/FR [Ciqual code: 21509]"/>
    <n v="21509"/>
    <s v="consumer"/>
    <n v="2.65"/>
    <b v="0"/>
    <s v="kilogram"/>
    <s v="e4dd32d00aa8082995b000e9cc8d9020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10596900077, 'ozd': 1.256285494316559e-06, 'cch': 62.83464130826784, 'ccb': 42.85312648274909, 'ccf': 19.027936842511046, 'ccl': 0.953577983007704, 'fwe': 0.0031987025144840004, 'swe': 0.199211973263579, 'tre': 4.203847192427836, 'pco': 0.087047800740278, 'pma': 6.3776890172783674e-06, 'ior': 1.846677884492778, 'fru': 118.25851050157183, 'mru': 2.3346891107019882e-05, 'ldu': 5554.675483382464, 'wtu': 2.457469437185241, 'etf': 484.37080675624765, 'htc': -4.854410428755372e-09, 'htn': -5.3420200226355396e-08}"/>
  </r>
  <r>
    <s v="Lamb, rib chop, raw, processed in FR | Chilled | PS | No preparation | at consumer/FR [Ciqual code: 21517]"/>
    <n v="21517"/>
    <s v="consumer"/>
    <n v="2.63"/>
    <b v="0"/>
    <s v="kilogram"/>
    <s v="a5fa16710bc3ab1cd5db13c1480af090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"/>
  </r>
  <r>
    <s v="Lamb, rib chop, grilled/pan-fried, processed in FR | Chilled | PS | Pan frying | at consumer/FR [Ciqual code: 21512]"/>
    <n v="21512"/>
    <s v="consumer"/>
    <n v="2.65"/>
    <b v="0"/>
    <s v="kilogram"/>
    <s v="987fdc4874d2d9ae382c109d34f5a68c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10596900077, 'ozd': 1.256285494316559e-06, 'cch': 62.83464130826784, 'ccb': 42.85312648274909, 'ccf': 19.027936842511046, 'ccl': 0.953577983007704, 'fwe': 0.0031987025144840004, 'swe': 0.199211973263579, 'tre': 4.203847192427836, 'pco': 0.087047800740278, 'pma': 6.3776890172783674e-06, 'ior': 1.846677884492778, 'fru': 118.25851050157183, 'mru': 2.3346891107019882e-05, 'ldu': 5554.675483382464, 'wtu': 2.457469437185241, 'etf': 484.37080675624765, 'htc': -4.854410428755372e-09, 'htn': -5.3420200226355396e-08}"/>
  </r>
  <r>
    <s v="Lamb, cutlet, raw, processed in FR | Chilled | PS | No preparation | at consumer/FR [Ciqual code: 21500]"/>
    <n v="21500"/>
    <s v="consumer"/>
    <n v="2.63"/>
    <b v="0"/>
    <s v="kilogram"/>
    <s v="e04732ba9d86685d9850948f35a70017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5995683678391011, 'ozd': 7.843453986084916e-07, 'cch': 39.64981458702048, 'ccb': 27.068285076619837, 'ccf': 11.984473296572592, 'ccl': 0.5970562138280501, 'fwe': 0.002005274367008, 'swe': 0.12588134676148702, 'tre': 2.661259818979895, 'pco': 0.054946778547366, 'pma': 4.036727027791659e-06, 'ior': 1.107917878077111, 'fru': 72.91819524132649, 'mru': 1.4646389675153361e-05, 'ldu': 3515.792072743312, 'wtu': 1.525502121675409, 'etf': 303.10389221785204, 'htc': -3.120609445451812e-09, 'htn': -3.548212776468267e-08}"/>
  </r>
  <r>
    <s v="Lamb cutlet, grilled, processed in FR | Chilled | PS | Pan frying | at consumer/FR [Ciqual code: 21501]"/>
    <n v="21501"/>
    <s v="consumer"/>
    <n v="2.65"/>
    <b v="0"/>
    <s v="kilogram"/>
    <s v="d058d181a7987055c5542a13958fe939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757793010722375, 'ozd': 1.0077526666083121e-06, 'cch': 50.18689336340016, 'ccb': 34.194267552854484, 'ccf': 15.227608181745309, 'ccl': 0.7650176288003591, 'fwe': 0.0025479205698220003, 'swe': 0.15933932360423902, 'tre': 3.363112369859352, 'pco': 0.0695922017143, 'pma': 5.1020942418979816e-06, 'ior': 1.496531748148279, 'fru': 95.16453123632083, 'mru': 1.8706543272865022e-05, 'ldu': 4444.281583085312, 'wtu': 1.957518882488761, 'etf': 384.7847665228869, 'htc': -3.893599865391738e-09, 'htn': -4.335403743345691e-08}"/>
  </r>
  <r>
    <s v="Lamb, shoulder, raw, processed in FR | Chilled | PS | No preparation | at consumer/FR [Ciqual code: 21504]"/>
    <n v="21504"/>
    <s v="consumer"/>
    <n v="2.63"/>
    <b v="0"/>
    <s v="kilogram"/>
    <s v="4495974a8711e921a98a7215232bdfde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5995683678391011, 'ozd': 7.843453986084916e-07, 'cch': 39.64981458702048, 'ccb': 27.068285076619837, 'ccf': 11.984473296572592, 'ccl': 0.5970562138280501, 'fwe': 0.002005274367008, 'swe': 0.12588134676148702, 'tre': 2.661259818979895, 'pco': 0.054946778547366, 'pma': 4.036727027791659e-06, 'ior': 1.107917878077111, 'fru': 72.91819524132649, 'mru': 1.4646389675153361e-05, 'ldu': 3515.792072743312, 'wtu': 1.525502121675409, 'etf': 303.10389221785204, 'htc': -3.120609445451812e-09, 'htn': -3.548212776468267e-08}"/>
  </r>
  <r>
    <s v="Lamb, shoulder, lean, raw, processed in FR | Chilled | PS | No preparation | at consumer/FR [Ciqual code: 21505]"/>
    <n v="21505"/>
    <s v="consumer"/>
    <n v="2.63"/>
    <b v="0"/>
    <s v="kilogram"/>
    <s v="4814dd69681d938a12f3ceee22caa44d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5995683678391011, 'ozd': 7.843453986084916e-07, 'cch': 39.64981458702048, 'ccb': 27.068285076619837, 'ccf': 11.984473296572592, 'ccl': 0.5970562138280501, 'fwe': 0.002005274367008, 'swe': 0.12588134676148702, 'tre': 2.661259818979895, 'pco': 0.054946778547366, 'pma': 4.036727027791659e-06, 'ior': 1.107917878077111, 'fru': 72.91819524132649, 'mru': 1.4646389675153361e-05, 'ldu': 3515.792072743312, 'wtu': 1.525502121675409, 'etf': 303.10389221785204, 'htc': -3.120609445451812e-09, 'htn': -3.548212776468267e-08}"/>
  </r>
  <r>
    <s v="Lamb, shoulder, lean, roasted/baked, processed in FR | Chilled | PS | Oven | at consumer/FR [Ciqual code: 21507]"/>
    <n v="21507"/>
    <s v="consumer"/>
    <n v="2.65"/>
    <b v="0"/>
    <s v="kilogram"/>
    <s v="2200e78433dee2063b5818b424bb8755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7578566727339391, 'ozd': 1.044090854070402e-06, 'cch': 50.149669224975284, 'ccb': 34.194427841475196, 'ccf': 15.200954758130331, 'ccl': 0.7542866253697531, 'fwe': 0.0025735236140300003, 'swe': 0.159120856034481, 'tre': 3.36273644035011, 'pco': 0.06959358728123301, 'pma': 5.104416801393014e-06, 'ior': 2.015275350313374, 'fru': 105.09793922405447, 'mru': 1.9057263838482712e-05, 'ldu': 4441.653969132855, 'wtu': 2.081000451209035, 'etf': 386.1671110412391, 'htc': -3.857712354579631e-09, 'htn': -4.319956115988005e-08}"/>
  </r>
  <r>
    <s v="Lamb, shoulder, roasted/baked, processed in FR | Chilled | PS | Oven | at consumer/FR [Ciqual code: 21506]"/>
    <n v="21506"/>
    <s v="consumer"/>
    <n v="2.65"/>
    <b v="0"/>
    <s v="kilogram"/>
    <s v="1ecd9012f96e4a23a724a2e6c0e28075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7578566727339391, 'ozd': 1.044090854070402e-06, 'cch': 50.149669224975284, 'ccb': 34.194427841475196, 'ccf': 15.200954758130331, 'ccl': 0.7542866253697531, 'fwe': 0.0025735236140300003, 'swe': 0.159120856034481, 'tre': 3.36273644035011, 'pco': 0.06959358728123301, 'pma': 5.104416801393014e-06, 'ior': 2.015275350313374, 'fru': 105.09793922405447, 'mru': 1.9057263838482712e-05, 'ldu': 4441.653969132855, 'wtu': 2.081000451209035, 'etf': 386.1671110412391, 'htc': -3.857712354579631e-09, 'htn': -4.319956115988005e-08}"/>
  </r>
  <r>
    <s v="Lamb, leg, braised, processed in FR | Chilled | PS | Oven | at consumer/FR [Ciqual code: 21519]"/>
    <n v="21519"/>
    <s v="consumer"/>
    <n v="2.65"/>
    <b v="0"/>
    <s v="kilogram"/>
    <s v="52c08c38adc4c89aefa3c07c932b3478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742589116411, 'ozd': 1.292623681778649e-06, 'cch': 62.797417169842966, 'ccb': 42.8532867713698, 'ccf': 19.001283418896065, 'ccl': 0.9428469795770981, 'fwe': 0.0032243055586920004, 'swe': 0.19899350569382102, 'tre': 4.203471262918592, 'pco': 0.08704918630721101, 'pma': 6.380011576773399e-06, 'ior': 2.365421486657873, 'fru': 128.19191848930546, 'mru': 2.3697611672637562e-05, 'ldu': 5552.047869430004, 'wtu': 2.580951005905513, 'etf': 485.7531512745998, 'htc': -4.81852291794326e-09, 'htn': -5.326572395277881e-08}"/>
  </r>
  <r>
    <s v="Lamb, leg, raw, processed in FR | Chilled | PS | No preparation | at consumer/FR [Ciqual code: 21502]"/>
    <n v="21502"/>
    <s v="consumer"/>
    <n v="2.63"/>
    <b v="0"/>
    <s v="kilogram"/>
    <s v="71e842f8b36438eaf094f266452564a0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"/>
  </r>
  <r>
    <s v="Lamb, leg, grilled/pan-fried, processed in FR | Chilled | PS | Pan frying | at consumer/FR [Ciqual code: 21518]"/>
    <n v="21518"/>
    <s v="consumer"/>
    <n v="2.65"/>
    <b v="0"/>
    <s v="kilogram"/>
    <s v="384d8d2fb42388048d0a3fdd32bee103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10596900077, 'ozd': 1.256285494316559e-06, 'cch': 62.83464130826784, 'ccb': 42.85312648274909, 'ccf': 19.027936842511046, 'ccl': 0.953577983007704, 'fwe': 0.0031987025144840004, 'swe': 0.199211973263579, 'tre': 4.203847192427836, 'pco': 0.087047800740278, 'pma': 6.3776890172783674e-06, 'ior': 1.846677884492778, 'fru': 118.25851050157183, 'mru': 2.3346891107019882e-05, 'ldu': 5554.675483382464, 'wtu': 2.457469437185241, 'etf': 484.37080675624765, 'htc': -4.854410428755372e-09, 'htn': -5.3420200226355396e-08}"/>
  </r>
  <r>
    <s v="Lamb, leg, roasted/baked, processed in FR | Chilled | PS | Oven | at consumer/FR [Ciqual code: 21503]"/>
    <n v="21503"/>
    <s v="consumer"/>
    <n v="2.65"/>
    <b v="0"/>
    <s v="kilogram"/>
    <s v="6a1f254320e55f04427a70a40fb70074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742589116411, 'ozd': 1.292623681778649e-06, 'cch': 62.797417169842966, 'ccb': 42.8532867713698, 'ccf': 19.001283418896065, 'ccl': 0.9428469795770981, 'fwe': 0.0032243055586920004, 'swe': 0.19899350569382102, 'tre': 4.203471262918592, 'pco': 0.08704918630721101, 'pma': 6.380011576773399e-06, 'ior': 2.365421486657873, 'fru': 128.19191848930546, 'mru': 2.3697611672637562e-05, 'ldu': 5552.047869430004, 'wtu': 2.580951005905513, 'etf': 485.7531512745998, 'htc': -4.81852291794326e-09, 'htn': -5.326572395277881e-08}"/>
  </r>
  <r>
    <s v="Lamb, saddle, raw, processed in FR | Chilled | PS | No preparation | at consumer/FR [Ciqual code: 21515]"/>
    <n v="21515"/>
    <s v="consumer"/>
    <n v="2.63"/>
    <b v="0"/>
    <s v="kilogram"/>
    <s v="26ad27439d6c0096ff0e867af587a874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"/>
  </r>
  <r>
    <s v="Lamb, saddle, grilled/pan-fried, processed in FR | Chilled | PS | Pan frying | at consumer/FR [Ciqual code: 21520]"/>
    <n v="21520"/>
    <s v="consumer"/>
    <n v="2.65"/>
    <b v="0"/>
    <s v="kilogram"/>
    <s v="af7bc9ae6dd6777616fb29337a82ad90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10596900077, 'ozd': 1.256285494316559e-06, 'cch': 62.83464130826784, 'ccb': 42.85312648274909, 'ccf': 19.027936842511046, 'ccl': 0.953577983007704, 'fwe': 0.0031987025144840004, 'swe': 0.199211973263579, 'tre': 4.203847192427836, 'pco': 0.087047800740278, 'pma': 6.3776890172783674e-06, 'ior': 1.846677884492778, 'fru': 118.25851050157183, 'mru': 2.3346891107019882e-05, 'ldu': 5554.675483382464, 'wtu': 2.457469437185241, 'etf': 484.37080675624765, 'htc': -4.854410428755372e-09, 'htn': -5.3420200226355396e-08}"/>
  </r>
  <r>
    <s v="Lamb, saddle, lean, roasted/baked, processed in FR | Chilled | PS | Oven | at consumer/FR [Ciqual code: 21513]"/>
    <n v="21513"/>
    <s v="consumer"/>
    <n v="2.65"/>
    <b v="0"/>
    <s v="kilogram"/>
    <s v="32eb4282bc946720e3ec0d5e291d3e23"/>
    <s v="material"/>
    <s v="AGRIBALYSE v3.0"/>
    <s v="['Agricultural', 'Food', 'Preparation', 'Meat, egg and fish', 'Cooked meat', 'Lamb and mutton']"/>
    <x v="1"/>
    <x v="3"/>
    <s v="['Agricultural', 'Food', 'Preparation', 'Meat, egg and fish', 'Cooked meat', ÇLamb and mutton']"/>
    <s v="['Agricultural', 'Food', 'Preparation', 'Meat, egg and fish', 'Cooked meat', 'Lamb and muttonÉ]"/>
    <n v="78"/>
    <n v="94"/>
    <x v="4"/>
    <x v="0"/>
    <s v="{'acd': 0.9472742589116411, 'ozd': 1.292623681778649e-06, 'cch': 62.797417169842966, 'ccb': 42.8532867713698, 'ccf': 19.001283418896065, 'ccl': 0.9428469795770981, 'fwe': 0.0032243055586920004, 'swe': 0.19899350569382102, 'tre': 4.203471262918592, 'pco': 0.08704918630721101, 'pma': 6.380011576773399e-06, 'ior': 2.365421486657873, 'fru': 128.19191848930546, 'mru': 2.3697611672637562e-05, 'ldu': 5552.047869430004, 'wtu': 2.580951005905513, 'etf': 485.7531512745998, 'htc': -4.81852291794326e-09, 'htn': -5.326572395277881e-08}"/>
  </r>
  <r>
    <s v="Garlic, powder, dried, processed in FR | Ambient (long) | Glass | No preparation | at consumer/FR [Ciqual code: 11023]"/>
    <n v="11023"/>
    <s v="consumer"/>
    <n v="4.1100000000000003"/>
    <b v="0"/>
    <s v="kilogram"/>
    <s v="54992c4e81143d56f0037e18f1aa517c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06422506635812001, 'ozd': 1.766723683229593e-07, 'cch': 0.8209755789925801, 'ccb': 0.004734445411677, 'ccf': 0.8158267509143111, 'ccl': 0.00041438266659200005, 'fwe': 0.00018531611826300002, 'swe': 0.0024522526453570003, 'tre': 0.012380570938025, 'pco': 0.003062839847562, 'pma': 8.725464795972398e-08, 'ior': 0.640933698101678, 'fru': 22.973133126626582, 'mru': 3.258175352191772e-06, 'ldu': 21.18240508824099, 'wtu': 0.30274411371181204, 'etf': 23.585944863306892, 'htc': 3.5759034043780237e-10, 'htn': 1.3741625443419041e-08}"/>
  </r>
  <r>
    <s v="Garlic, fresh, processed in FR | Ambient (long) | No packaging | No preparation | at consumer/FR [Ciqual code: 11000]"/>
    <n v="11000"/>
    <s v="consumer"/>
    <n v="3.54"/>
    <b v="0"/>
    <s v="kilogram"/>
    <s v="79cfc10896d43d3be710210f0f31acaa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1680878045264, 'ozd': 7.482761050400969e-08, 'cch': 0.374715370716022, 'ccb': 0.08762237474642501, 'ccf': 0.286936355024678, 'ccl': 0.000156640944918, 'fwe': 8.897293901964211e-05, 'swe': 0.002198825105812, 'tre': 0.004762232049723, 'pco': 0.001048748112457, 'pma': 2.0994451025155933e-08, 'ior': 0.275403389834652, 'fru': 8.941068111198826, 'mru': 1.4771294825393849e-06, 'ldu': 18.738862095786704, 'wtu': 0.12134486857520602, 'etf': 18.457141144177537, 'htc': 1.231547374543465e-10, 'htn': 7.715966983670936e-09}"/>
  </r>
  <r>
    <s v="Pure alcohol, processed in FR | Ambient (average) | Glass | Chilled at consumer | at consumer/FR [Ciqual code: 1014]"/>
    <n v="1014"/>
    <s v="consumer"/>
    <n v="3.29"/>
    <b v="0"/>
    <s v="kilogram"/>
    <s v="3cd0246001d05213e18b850e8e0f16fb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"/>
  </r>
  <r>
    <s v="Mashed potatoes w fresh tome cheese, processed in FR | Chilled | PP | Microwave | at consumer/FR [Ciqual code: 4041]"/>
    <n v="4041"/>
    <s v="consumer"/>
    <n v="2.2599999999999998"/>
    <b v="0"/>
    <s v="kilogram"/>
    <s v="bf26f90d2c743dcefc9058a161d06bd1"/>
    <s v="material"/>
    <s v="AGRIBALYSE v3.0"/>
    <s v="['Agricultural', 'Food', 'Preparation', 'Starters and dishes', 'Dishes', 'Cheese dishes']"/>
    <x v="4"/>
    <x v="7"/>
    <s v="['Agricultural', 'Food', 'Preparation', 'Starters and dishes', 'Dishes', ÇCheese dishes']"/>
    <s v="['Agricultural', 'Food', 'Preparation', 'Starters and dishes', 'Dishes', 'Cheese dishesÉ]"/>
    <n v="74"/>
    <n v="88"/>
    <x v="8"/>
    <x v="0"/>
    <s v="{'acd': 0.033296352598169, 'ozd': 2.553195347931978e-07, 'cch': 4.057769158846759, 'ccb': 1.927789861965203, 'ccf': 1.7686707962567851, 'ccl': 0.36130850062477005, 'fwe': 0.000512840366401, 'swe': 0.01188796558485, 'tre': 0.137316758139503, 'pco': 0.0073801416269650005, 'pma': 2.527705392701676e-07, 'ior': 0.9816203615881121, 'fru': 35.826439810586336, 'mru': 5.415240455048638e-06, 'ldu': 155.53740323222038, 'wtu': 2.017660750308401, 'etf': 54.40237277010566, 'htc': 9.865613212257595e-10, 'htn': 5.0093616080126725e-08}"/>
  </r>
  <r>
    <s v="Almond, (with peel), processed in FR | Ambient (long) | LDPE | No preparation | at consumer/FR [Ciqual code: 15000]"/>
    <n v="15000"/>
    <s v="consumer"/>
    <n v="3.19"/>
    <b v="0"/>
    <s v="kilogram"/>
    <s v="cecfa42401c27a4d88ba90f9c8888d96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7641298056307701, 'ozd': 4.649676712447262e-07, 'cch': 5.76044617240141, 'ccb': 0.123527639629617, 'ccf': 6.767710377838642, 'ccl': -1.130791845066848, 'fwe': 0.002449515673631, 'swe': 0.028147856325654003, 'tre': 0.277581137121902, 'pco': 0.028947016009907, 'pma': 6.363821373289357e-07, 'ior': 0.693238580261024, 'fru': 77.88736485448202, 'mru': 4.8246766526669644e-05, 'ldu': 377.3088578200628, 'wtu': 198.20226218192812, 'etf': 295.50672214326005, 'htc': 5.3286834524454215e-09, 'htn': 8.386603640807951e-07}"/>
  </r>
  <r>
    <s v="Almond, grilled, salted, processed in FR | Ambient (long) | LDPE | No preparation | at consumer/FR [Ciqual code: 15042]"/>
    <n v="15042"/>
    <s v="consumer"/>
    <n v="3.68"/>
    <b v="0"/>
    <s v="kilogram"/>
    <s v="8fce08fb22602e65a6af3daed0c8655a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7641298056307701, 'ozd': 4.649676712447262e-07, 'cch': 5.76044617240141, 'ccb': 0.123527639629617, 'ccf': 6.767710377838642, 'ccl': -1.130791845066848, 'fwe': 0.002449515673631, 'swe': 0.028147856325654003, 'tre': 0.277581137121902, 'pco': 0.028947016009907, 'pma': 6.363821373289357e-07, 'ior': 0.693238580261024, 'fru': 77.88736485448202, 'mru': 4.8246766526669644e-05, 'ldu': 377.3088578200628, 'wtu': 198.20226218192812, 'etf': 295.50672214326005, 'htc': 5.3286834524454215e-09, 'htn': 8.386603640807951e-07}"/>
  </r>
  <r>
    <s v="Almond, peeled, unpeeled or blanched, processed in FR | Ambient (long) | LDPE | No preparation | at consumer/FR [Ciqual code: 15041]"/>
    <n v="15041"/>
    <s v="consumer"/>
    <n v="3.68"/>
    <b v="0"/>
    <s v="kilogram"/>
    <s v="afa11fd8eb0c00f4add827b29616e1bf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7641298056307701, 'ozd': 4.649676712447262e-07, 'cch': 5.76044617240141, 'ccb': 0.123527639629617, 'ccf': 6.767710377838642, 'ccl': -1.130791845066848, 'fwe': 0.002449515673631, 'swe': 0.028147856325654003, 'tre': 0.277581137121902, 'pco': 0.028947016009907, 'pma': 6.363821373289357e-07, 'ior': 0.693238580261024, 'fru': 77.88736485448202, 'mru': 4.8246766526669644e-05, 'ldu': 377.3088578200628, 'wtu': 198.20226218192812, 'etf': 295.50672214326005, 'htc': 5.3286834524454215e-09, 'htn': 8.386603640807951e-07}"/>
  </r>
  <r>
    <s v="Amaranth, raw, processed in FR | Ambient (long) | LDPE | No preparation | at consumer/FR [Ciqual code: 9345]"/>
    <n v="9345"/>
    <s v="consumer"/>
    <n v="3.6"/>
    <b v="0"/>
    <s v="kilogram"/>
    <s v="7322c3fa2eb44387f72bdbc5b24ef194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9915278983422001, 'ozd': 8.445827961162235e-08, 'cch': 0.871809550130319, 'ccb': 0.0009194869181860001, 'ccf': 0.8704942484100451, 'ccl': 0.000395814802086, 'fwe': 0.00031045527052100003, 'swe': 0.008073952404047001, 'tre': 0.040759984617800005, 'pco': 0.0030914030634950004, 'pma': 7.275214546405579e-08, 'ior': 0.270493561287836, 'fru': 13.957989062575814, 'mru': 1.359244641469677e-06, 'ldu': 105.71716584910045, 'wtu': 0.362100329475669, 'etf': 16.051722694166525, 'htc': -2.574152703127624e-10, 'htn': 5.900812152893461e-09}"/>
  </r>
  <r>
    <s v="Maize/corn starch, processed in FR | Ambient (average) | Cardboard | No preparation | at consumer/FR [Ciqual code: 9510]"/>
    <n v="9510"/>
    <s v="consumer"/>
    <n v="3.16"/>
    <b v="0"/>
    <s v="kilogram"/>
    <s v="2c1694f0730db8469a5a8edb52ccb71a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12895275502531, 'ozd': 1.2969432355159998e-07, 'cch': 1.224167295649701, 'ccb': 0.005154544731326, 'ccf': 1.21775263088172, 'ccl': 0.0012601200366540001, 'fwe': 0.00046776593311400005, 'swe': 0.013428215597025001, 'tre': 0.048825220391350004, 'pco': 0.003984885308246, 'pma': 1.080586013406055e-07, 'ior': 0.237944923327665, 'fru': 16.063491459316037, 'mru': 7.468212268526549e-06, 'ldu': 99.86791231265943, 'wtu': 1.208049669591873, 'etf': 33.11212797117041, 'htc': 1.2652455747267452e-09, 'htn': 7.902238595702638e-08}"/>
  </r>
  <r>
    <s v="Pineapple, in pineapple juice and syrup, canned, drained, processed in FR | Ambient (average) | Steel | No preparation | at consumer/FR [Ciqual code: 13716]"/>
    <n v="13716"/>
    <s v="consumer"/>
    <n v="2.93"/>
    <b v="0"/>
    <s v="kilogram"/>
    <s v="597571f1137e2d82f0a7da6220cc40ce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11210064148652001, 'ozd': 2.902487740644797e-07, 'cch': 1.5246818101671, 'ccb': 0.23449223283592602, 'ccf': 1.262139723986125, 'ccl': 0.028049853345048004, 'fwe': 0.000434912318352, 'swe': 0.004101004427492, 'tre': 0.029467623458078, 'pco': 0.006595449361767001, 'pma': 9.568683676356863e-08, 'ior': 1.8172649482070202, 'fru': 49.86956793859795, 'mru': 3.577358185493592e-06, 'ldu': 32.266067677451844, 'wtu': 1.708675242826187, 'etf': 76.37064288771272, 'htc': 2.2059698894803433e-09, 'htn': 3.860485491659259e-08}"/>
  </r>
  <r>
    <s v="Pineapple, in pineapple juice and syrup, canned, not drained, processed in FR | Ambient (average) | Steel | No preparation | at consumer/FR [Ciqual code: 13717]"/>
    <n v="13717"/>
    <s v="consumer"/>
    <n v="2.93"/>
    <b v="0"/>
    <s v="kilogram"/>
    <s v="4e3a6c64b799b76d49b2391bb567b161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6917193655327, 'ozd': 1.8013246280082722e-07, 'cch': 0.8016559689736961, 'ccb': 0.014988827171948, 'ccf': 0.769165891759475, 'ccl': 0.017501250042272, 'fwe': 0.000250564600323, 'swe': 0.0024190859329510004, 'tre': 0.018064737089073, 'pco': 0.003993372408459, 'pma': 5.882838250271743e-08, 'ior': 1.133675683996953, 'fru': 31.040768138694865, 'mru': 2.2146380431100812e-06, 'ldu': 20.066092956332994, 'wtu': 1.044574188754219, 'etf': 43.0578275496291, 'htc': 1.3470918428011411e-09, 'htn': 2.273265841786037e-08}"/>
  </r>
  <r>
    <s v="Pineapple, in light syrup, canned, drained, processed in FR | Ambient (average) | Steel | No preparation | at consumer/FR [Ciqual code: 13718]"/>
    <n v="13718"/>
    <s v="consumer"/>
    <n v="2.93"/>
    <b v="0"/>
    <s v="kilogram"/>
    <s v="bc908b0d62cf37d0e73612a3bba62cfd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11210064148652001, 'ozd': 2.902487740644797e-07, 'cch': 1.5246818101671, 'ccb': 0.23449223283592602, 'ccf': 1.262139723986125, 'ccl': 0.028049853345048004, 'fwe': 0.000434912318352, 'swe': 0.004101004427492, 'tre': 0.029467623458078, 'pco': 0.006595449361767001, 'pma': 9.568683676356863e-08, 'ior': 1.8172649482070202, 'fru': 49.86956793859795, 'mru': 3.577358185493592e-06, 'ldu': 32.266067677451844, 'wtu': 1.708675242826187, 'etf': 76.37064288771272, 'htc': 2.2059698894803433e-09, 'htn': 3.860485491659259e-08}"/>
  </r>
  <r>
    <s v="Pineapple, in light syrup, canned, not drained, processed in FR | Ambient (average) | Steel | No preparation | at consumer/FR [Ciqual code: 13719]"/>
    <n v="13719"/>
    <s v="consumer"/>
    <n v="2.93"/>
    <b v="0"/>
    <s v="kilogram"/>
    <s v="5cc646b184550c8d25a9e8ac028e76e0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6917193655327, 'ozd': 1.8013246280082722e-07, 'cch': 0.8016559689736961, 'ccb': 0.014988827171948, 'ccf': 0.769165891759475, 'ccl': 0.017501250042272, 'fwe': 0.000250564600323, 'swe': 0.0024190859329510004, 'tre': 0.018064737089073, 'pco': 0.003993372408459, 'pma': 5.882838250271743e-08, 'ior': 1.133675683996953, 'fru': 31.040768138694865, 'mru': 2.2146380431100812e-06, 'ldu': 20.066092956332994, 'wtu': 1.044574188754219, 'etf': 43.0578275496291, 'htc': 1.3470918428011411e-09, 'htn': 2.273265841786037e-08}"/>
  </r>
  <r>
    <s v="Pineapple, pulp, raw, processed in FR | Ambient (average) | No packaging | No preparation | at consumer/FR [Ciqual code: 13002]"/>
    <n v="13002"/>
    <s v="consumer"/>
    <n v="2.68"/>
    <b v="0"/>
    <s v="kilogram"/>
    <s v="f57567a5c5de73b074f48d7c9fbbcbfe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269817671287, 'ozd': 1.4950567449921229e-07, 'cch': 1.145979096355668, 'ccb': 0.351415103848742, 'ccf': 0.766818531124076, 'ccl': 0.027745461382849, 'fwe': 0.000205469544106, 'swe': 0.003542722774469, 'tre': 0.017613055068180002, 'pco': 0.004284478655878001, 'pma': 4.802842570950065e-08, 'ior': 0.401855357166075, 'fru': 16.777981132477642, 'mru': 2.740221644317469e-06, 'ldu': 30.543775313986302, 'wtu': 1.2465144297254511, 'etf': 58.97755267055854, 'htc': 3.8846867843862046e-10, 'htn': 2.418833018240747e-08}"/>
  </r>
  <r>
    <s v="Anchovy, in salt (semi-preserved), processed in FR | Chilled | PS | No preparation | at consumer/FR [Ciqual code: 26177]"/>
    <n v="26177"/>
    <s v="consumer"/>
    <n v="3.78"/>
    <b v="0"/>
    <s v="kilogram"/>
    <s v="86c02d2a9c8d393c575bf38411fe4225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37366295130351, 'ozd': 4.4861243920103813e-07, 'cch': 2.158557042064215, 'ccb': 0.0017521126599510002, 'ccf': 2.155133300129948, 'ccl': 0.0016716292743150002, 'fwe': 0.00022033640145200002, 'swe': 0.009115122681566001, 'tre': 0.09939495776717701, 'pco': 0.02652463188246, 'pma': 2.932790440060147e-07, 'ior': 0.33484581384849504, 'fru': 33.842125732267476, 'mru': 1.5766324024156903e-05, 'ldu': 8.787699453339709, 'wtu': 0.299505333510663, 'etf': 20.699923428628978, 'htc': 9.810963740106185e-10, 'htn': 2.057744980674082e-08}"/>
  </r>
  <r>
    <s v="Common anchovy, raw, processed in FR | Chilled | PS | No preparation | at consumer/FR [Ciqual code: 26079]"/>
    <n v="26079"/>
    <s v="consumer"/>
    <n v="3.1"/>
    <b v="0"/>
    <s v="kilogram"/>
    <s v="7cd864db58bc7e2ef8518d5415443a8a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7366295130351, 'ozd': 4.4861243920103813e-07, 'cch': 2.158557042064215, 'ccb': 0.0017521126599510002, 'ccf': 2.155133300129948, 'ccl': 0.0016716292743150002, 'fwe': 0.00022033640145200002, 'swe': 0.009115122681566001, 'tre': 0.09939495776717701, 'pco': 0.02652463188246, 'pma': 2.932790440060147e-07, 'ior': 0.33484581384849504, 'fru': 33.842125732267476, 'mru': 1.5766324024156903e-05, 'ldu': 8.787699453339709, 'wtu': 0.299505333510663, 'etf': 20.699923428628978, 'htc': 9.810963740106185e-10, 'htn': 2.057744980674082e-08}"/>
  </r>
  <r>
    <s v="Common anchovy, marinated, processed in FR | Chilled | PS | No preparation | at consumer/FR [Ciqual code: 26187]"/>
    <n v="26187"/>
    <s v="consumer"/>
    <n v="3.1"/>
    <b v="0"/>
    <s v="kilogram"/>
    <s v="498a6d0470ccf186288cdd02986d6f47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24643416773067, 'ozd': 3.477061232571312e-07, 'cch': 2.027819440738294, 'ccb': 0.00259201106193, 'ccf': 1.8375358467701741, 'ccl': 0.187691582906188, 'fwe': 0.000374228424401, 'swe': 0.010706371530148001, 'tre': 0.07148662648350501, 'pco': 0.015500847362984, 'pma': 1.941744883275789e-07, 'ior': 0.7664469232271821, 'fru': 36.96058657204455, 'mru': 2.1449362085729764e-05, 'ldu': 58.13370043511701, 'wtu': 0.641713950460686, 'etf': 40.8671056852871, 'htc': 1.2185217841378431e-09, 'htn': 3.892316882744605e-08}"/>
  </r>
  <r>
    <s v="Anchovy, fillets, in oil, semi-preserved, drained, processed in FR | Chilled | PS | No preparation | at consumer/FR [Ciqual code: 26000]"/>
    <n v="26000"/>
    <s v="consumer"/>
    <n v="3.57"/>
    <b v="0"/>
    <s v="kilogram"/>
    <s v="ed8da504a3ad2d0ac21aaaecb57787b1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23783742659131003, 'ozd': 3.386573548557651e-07, 'cch': 1.973957335981564, 'ccb': 0.002551072116332, 'ccf': 1.7909295513585741, 'ccl': 0.180476712506657, 'fwe': 0.000362487377623, 'swe': 0.010342847668335, 'tre': 0.068999724815236, 'pco': 0.014957419203826, 'pma': 1.877486932427537e-07, 'ior': 0.762709166975128, 'fru': 36.36408802454457, 'mru': 2.06432783327069e-05, 'ldu': 56.05523861462618, 'wtu': 0.6327061476105551, 'etf': 39.63643403980591, 'htc': 1.1803346345285251e-09, 'htn': 3.77376513892199e-08}"/>
  </r>
  <r>
    <s v="Anchovy, fillets, rolled with capers, semi-preserved, drained, processed in FR | Chilled | PS | No preparation | at consumer/FR [Ciqual code: 25999]"/>
    <n v="25999"/>
    <s v="consumer"/>
    <n v="3.1"/>
    <b v="0"/>
    <s v="kilogram"/>
    <s v="bd6376afbdb703c58278dd870257cacf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23783742659131003, 'ozd': 3.386573548557651e-07, 'cch': 1.973957335981564, 'ccb': 0.002551072116332, 'ccf': 1.7909295513585741, 'ccl': 0.180476712506657, 'fwe': 0.000362487377623, 'swe': 0.010342847668335, 'tre': 0.068999724815236, 'pco': 0.014957419203826, 'pma': 1.877486932427537e-07, 'ior': 0.762709166975128, 'fru': 36.36408802454457, 'mru': 2.06432783327069e-05, 'ldu': 56.05523861462618, 'wtu': 0.6327061476105551, 'etf': 39.63643403980591, 'htc': 1.1803346345285251e-09, 'htn': 3.77376513892199e-08}"/>
  </r>
  <r>
    <s v="Chitterling sausage, processed in FR | Chilled | PS | Oven | at consumer/FR [Ciqual code: 8500]"/>
    <n v="8500"/>
    <s v="consumer"/>
    <n v="2.82"/>
    <b v="0"/>
    <s v="kilogram"/>
    <s v="f36807867190584ecb8a3d76f89d555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50681177040704, 'ozd': 1.04299034906138e-06, 'cch': 16.051814610523344, 'ccb': 8.483617840828673, 'ccf': 7.029035394837176, 'ccl': 0.539161374857495, 'fwe': 0.00212526841145, 'swe': 0.062279139867758, 'tre': 1.200855290809411, 'pco': 0.031010690322852003, 'pma': 1.953070648052706e-06, 'ior': 6.011756534476739, 'fru': 179.2490124915047, 'mru': 1.6354894577316662e-05, 'ldu': 977.8091430987973, 'wtu': 4.5050409097731325, 'etf': 293.145377698676, 'htc': 2.303914753336089e-09, 'htn': 2.1934883321857512e-07}"/>
  </r>
  <r>
    <s v="Chitterling sausage from Gu√©m√©n√©, processed in FR | Chilled | PS | Oven | at consumer/FR [Ciqual code: 8501]"/>
    <n v="8501"/>
    <s v="consumer"/>
    <n v="2.82"/>
    <b v="0"/>
    <s v="kilogram"/>
    <s v="f9d4f507e2aa5f33cae196a31605e67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50681177040704, 'ozd': 1.04299034906138e-06, 'cch': 16.051814610523344, 'ccb': 8.483617840828673, 'ccf': 7.029035394837176, 'ccl': 0.539161374857495, 'fwe': 0.00212526841145, 'swe': 0.062279139867758, 'tre': 1.200855290809411, 'pco': 0.031010690322852003, 'pma': 1.953070648052706e-06, 'ior': 6.011756534476739, 'fru': 179.2490124915047, 'mru': 1.6354894577316662e-05, 'ldu': 977.8091430987973, 'wtu': 4.5050409097731325, 'etf': 293.145377698676, 'htc': 2.303914753336089e-09, 'htn': 2.1934883321857512e-07}"/>
  </r>
  <r>
    <s v="Chitterling sausage from Vire, processed in FR | Chilled | PS | Oven | at consumer/FR [Ciqual code: 8512]"/>
    <n v="8512"/>
    <s v="consumer"/>
    <n v="2.82"/>
    <b v="0"/>
    <s v="kilogram"/>
    <s v="aa21976310bd49431819c3b5d37433c3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50681177040704, 'ozd': 1.04299034906138e-06, 'cch': 16.051814610523344, 'ccb': 8.483617840828673, 'ccf': 7.029035394837176, 'ccl': 0.539161374857495, 'fwe': 0.00212526841145, 'swe': 0.062279139867758, 'tre': 1.200855290809411, 'pco': 0.031010690322852003, 'pma': 1.953070648052706e-06, 'ior': 6.011756534476739, 'fru': 179.2490124915047, 'mru': 1.6354894577316662e-05, 'ldu': 977.8091430987973, 'wtu': 4.5050409097731325, 'etf': 293.145377698676, 'htc': 2.303914753336089e-09, 'htn': 2.1934883321857512e-07}"/>
  </r>
  <r>
    <s v="Chitterling sausage, pan-reheated, processed in FR | Chilled | PS | Oven | at consumer/FR [Ciqual code: 8504]"/>
    <n v="8504"/>
    <s v="consumer"/>
    <n v="2.82"/>
    <b v="0"/>
    <s v="kilogram"/>
    <s v="38937dbc8a8d23f712c8707b5fa9addd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50681177040704, 'ozd': 1.04299034906138e-06, 'cch': 16.051814610523344, 'ccb': 8.483617840828673, 'ccf': 7.029035394837176, 'ccl': 0.539161374857495, 'fwe': 0.00212526841145, 'swe': 0.062279139867758, 'tre': 1.200855290809411, 'pco': 0.031010690322852003, 'pma': 1.953070648052706e-06, 'ior': 6.011756534476739, 'fru': 179.2490124915047, 'mru': 1.6354894577316662e-05, 'ldu': 977.8091430987973, 'wtu': 4.5050409097731325, 'etf': 293.145377698676, 'htc': 2.303914753336089e-09, 'htn': 2.1934883321857512e-07}"/>
  </r>
  <r>
    <s v="Chitterling sausage from Troyes, raw, processed in FR | Chilled | PS | No preparation | at consumer/FR [Ciqual code: 8552]"/>
    <n v="8552"/>
    <s v="consumer"/>
    <n v="2.81"/>
    <b v="0"/>
    <s v="kilogram"/>
    <s v="ca577d71b2541536ac369c9d820caa66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05902120520504, 'ozd': 9.897292376940585e-07, 'cch': 15.990047534099645, 'ccb': 8.483388095573435, 'ccf': 6.9675493027763675, 'ccl': 0.539110135749844, 'fwe': 0.0020849214929560002, 'swe': 0.062178764649425004, 'tre': 1.199973699335624, 'pco': 0.030829000583342002, 'pma': 1.9480771480614448e-06, 'ior': 5.396066097523233, 'fru': 166.26548710565777, 'mru': 1.579978366609108e-05, 'ldu': 977.5037950627774, 'wtu': 4.351141551200169, 'etf': 289.8763521434343, 'htc': 2.21949567025078e-09, 'htn': 2.177253513744389e-07}"/>
  </r>
  <r>
    <s v="Chitterling sausage, raw, processed in FR | Chilled | PS | No preparation | at consumer/FR [Ciqual code: 8550]"/>
    <n v="8550"/>
    <s v="consumer"/>
    <n v="2.81"/>
    <b v="0"/>
    <s v="kilogram"/>
    <s v="e2cc71e777648e49672052a54e4f319a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05902120520504, 'ozd': 9.897292376940585e-07, 'cch': 15.990047534099645, 'ccb': 8.483388095573435, 'ccf': 6.9675493027763675, 'ccl': 0.539110135749844, 'fwe': 0.0020849214929560002, 'swe': 0.062178764649425004, 'tre': 1.199973699335624, 'pco': 0.030829000583342002, 'pma': 1.9480771480614448e-06, 'ior': 5.396066097523233, 'fru': 166.26548710565777, 'mru': 1.579978366609108e-05, 'ldu': 977.5037950627774, 'wtu': 4.351141551200169, 'etf': 289.8763521434343, 'htc': 2.21949567025078e-09, 'htn': 2.177253513744389e-07}"/>
  </r>
  <r>
    <s v="Chitterling sausage, saut√©ed/pan-fried, processed in FR | Chilled | PS | Oven | at consumer/FR [Ciqual code: 8551]"/>
    <n v="8551"/>
    <s v="consumer"/>
    <n v="2.82"/>
    <b v="0"/>
    <s v="kilogram"/>
    <s v="a86fc85906375fc6cad60f16d79094d3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50681177040704, 'ozd': 1.04299034906138e-06, 'cch': 16.051814610523344, 'ccb': 8.483617840828673, 'ccf': 7.029035394837176, 'ccl': 0.539161374857495, 'fwe': 0.00212526841145, 'swe': 0.062279139867758, 'tre': 1.200855290809411, 'pco': 0.031010690322852003, 'pma': 1.953070648052706e-06, 'ior': 6.011756534476739, 'fru': 179.2490124915047, 'mru': 1.6354894577316662e-05, 'ldu': 977.8091430987973, 'wtu': 4.5050409097731325, 'etf': 293.145377698676, 'htc': 2.303914753336089e-09, 'htn': 2.1934883321857512e-07}"/>
  </r>
  <r>
    <s v="Dill, fresh, processed in FR | Ambient (long) | LDPE | No preparation | at consumer/FR [Ciqual code: 11093]"/>
    <n v="11093"/>
    <s v="consumer"/>
    <n v="3.75"/>
    <b v="0"/>
    <s v="kilogram"/>
    <s v="e66c518c5a8e5f2a1c036dcb89bdfb52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Sea lettuce (Enteromorpha sp.), dried or dehydrated, processed in FR | Ambient (long) | LDPE | No preparation | at consumer/FR [Ciqual code: 20995]"/>
    <n v="20995"/>
    <s v="consumer"/>
    <n v="2.99"/>
    <b v="0"/>
    <s v="kilogram"/>
    <s v="3803d57f8f1da802efaf09bac8784154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Wine-based aperitif, processed in FR | Ambient (average) | Glass | Chilled at consumer | at consumer/FR [Ciqual code: 1007]"/>
    <n v="1007"/>
    <s v="consumer"/>
    <n v="2.48"/>
    <b v="0"/>
    <s v="kilogram"/>
    <s v="d580d78943fce2f29ad6fd87ff1dccca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10213124369978, 'ozd': 1.933575039563916e-07, 'cch': 1.05042272458737, 'ccb': 0.004964912138367, 'ccf': 1.044883418937239, 'ccl': 0.000574393511763, 'fwe': 0.00025244678254200003, 'swe': 0.006214777767351001, 'tre': 0.029505248452001004, 'pco': 0.005347186598426, 'pma': 1.1522147525715888e-07, 'ior': 0.37515671730118505, 'fru': 19.785103098117276, 'mru': 4.151509575415733e-06, 'ldu': 93.39584939978756, 'wtu': 0.49661637482418003, 'etf': 94.90686476293156, 'htc': 4.245570416624963e-10, 'htn': 3.847029675219595e-08}"/>
  </r>
  <r>
    <s v="Peanut, boiled/cooked in water, w salt, processed in FR | Ambient (long) | LDPE | Microwave | at consumer/FR [Ciqual code: 20581]"/>
    <n v="20581"/>
    <s v="consumer"/>
    <n v="3.53"/>
    <b v="0"/>
    <s v="kilogram"/>
    <s v="2035fddd9806860b8227aa96e8885794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13779400827587301, 'ozd': 5.138089662118315e-07, 'cch': 9.758731236176112, 'ccb': 0.394951914197797, 'ccf': 5.56071129379179, 'ccl': 3.803068028186524, 'fwe': 0.0030979261503460004, 'swe': 0.081863254701643, 'tre': 0.580381114031698, 'pco': 0.025163096263741, 'pma': 9.908058132329532e-07, 'ior': 0.7515652926659081, 'fru': 65.25675089874639, 'mru': 2.1195591709642512e-05, 'ldu': 1079.3268365814617, 'wtu': 34.836453402205485, 'etf': 138.97468915318336, 'htc': 3.4961673558503733e-09, 'htn': 1.865031329753187e-07}"/>
  </r>
  <r>
    <s v="Artichoke, canned, drained, processed in FR | Ambient (average) | Steel | No preparation | at consumer/FR [Ciqual code: 20067]"/>
    <n v="20067"/>
    <s v="consumer"/>
    <n v="2.78"/>
    <b v="0"/>
    <s v="kilogram"/>
    <s v="036188d5b04492893ad60dbf5ebdf3c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35654885341492006, 'ozd': 4.3812835783635815e-07, 'cch': 3.225261168964117, 'ccb': 0.337050461284707, 'ccf': 2.887152374936346, 'ccl': 0.0010583327430630002, 'fwe': 0.000642841093206, 'swe': 0.022330726460069002, 'tre': 0.146782641565181, 'pco': 0.011602449874651002, 'pma': 2.734558784382946e-07, 'ior': 1.977829176923414, 'fru': 60.89467865760487, 'mru': 6.37006523497471e-06, 'ldu': 155.74917881055578, 'wtu': 1.025282658060803, 'etf': 81.93858414127219, 'htc': 5.086355864311053e-09, 'htn': 3.7577088469874417e-07}"/>
  </r>
  <r>
    <s v="Artichoke, heart, canned, drained, processed in FR | Ambient (average) | Steel | No preparation | at consumer/FR [Ciqual code: 20155]"/>
    <n v="20155"/>
    <s v="consumer"/>
    <n v="2.78"/>
    <b v="0"/>
    <s v="kilogram"/>
    <s v="f57b974712da5850bf575e844bec4c17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35654885341492006, 'ozd': 4.3812835783635815e-07, 'cch': 3.225261168964117, 'ccb': 0.337050461284707, 'ccf': 2.887152374936346, 'ccl': 0.0010583327430630002, 'fwe': 0.000642841093206, 'swe': 0.022330726460069002, 'tre': 0.146782641565181, 'pco': 0.011602449874651002, 'pma': 2.734558784382946e-07, 'ior': 1.977829176923414, 'fru': 60.89467865760487, 'mru': 6.37006523497471e-06, 'ldu': 155.74917881055578, 'wtu': 1.025282658060803, 'etf': 81.93858414127219, 'htc': 5.086355864311053e-09, 'htn': 3.7577088469874417e-07}"/>
  </r>
  <r>
    <s v="Artichoke, globe, raw, processed in FR | Ambient (average) | No packaging | No preparation | at consumer/FR [Ciqual code: 20052]"/>
    <n v="20052"/>
    <s v="consumer"/>
    <n v="2.4300000000000002"/>
    <b v="0"/>
    <s v="kilogram"/>
    <s v="c7f5de2686c8342dd575064ac0f40f9f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24588048136552004, 'ozd': 3.887673947031501e-07, 'cch': 3.926441480367295, 'ccb': 1.422580597481777, 'ccf': 2.503011349196795, 'ccl': 0.000849533688721, 'fwe': 0.0005200018229450001, 'swe': 0.019605398772880003, 'tre': 0.10063395426400401, 'pco': 0.009048623056258, 'pma': 2.0357025264796136e-07, 'ior': 1.232748321132013, 'fru': 44.04688587492874, 'mru': 6.41224698739732e-06, 'ldu': 134.96194180504534, 'wtu': 0.734376320878795, 'etf': 82.91855495976762, 'htc': 3.069114610669583e-09, 'htn': 3.191452873332669e-07}"/>
  </r>
  <r>
    <s v="Artichoke, globe, cooked, processed in FR | Chilled | PP | Boiling | at consumer/FR [Ciqual code: 20000]"/>
    <n v="20000"/>
    <s v="consumer"/>
    <n v="3.08"/>
    <b v="0"/>
    <s v="kilogram"/>
    <s v="892713ee67a77dd4a61333058d55228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22444489690834003, 'ozd': 4.923878732296237e-07, 'cch': 3.010329372778508, 'ccb': 0.105106424947561, 'ccf': 2.904111015966005, 'ccl': 0.0011119318649410001, 'fwe': 0.000747426480469, 'swe': 0.012509928737046, 'tre': 0.085038984177983, 'pco': 0.013201177812086, 'pma': 1.31703167043071e-07, 'ior': 1.2315699773103541, 'fru': 56.47169411219316, 'mru': 1.4537939215823431e-05, 'ldu': 504.863486773399, 'wtu': 0.848436178071846, 'etf': 325.9014475573394, 'htc': 7.992218028025613e-10, 'htn': 4.7681948861065735e-08}"/>
  </r>
  <r>
    <s v="Artichoke base, canned, drained, processed in FR | Ambient (average) | Steel | No preparation | at consumer/FR [Ciqual code: 20156]"/>
    <n v="20156"/>
    <s v="consumer"/>
    <n v="2.59"/>
    <b v="0"/>
    <s v="kilogram"/>
    <s v="822c5a48609db64bfae318e2c0ea0b5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8559483780192001, 'ozd': 2.602784174352094e-07, 'cch': 1.3639049117791051, 'ccb': 0.217708333161163, 'ccf': 1.145758348587419, 'ccl': 0.00043823003052200003, 'fwe': 0.00034485680408600003, 'swe': 0.005088158085211, 'tre': 0.029648950811417003, 'pco': 0.004385292893469, 'pma': 9.395565262980971e-08, 'ior': 1.8722254291195861, 'fru': 47.79361954084614, 'mru': 2.69044005969573e-06, 'ldu': 33.884681791047846, 'wtu': 0.63709555874014, 'etf': 33.33104269784977, 'htc': 2.532163113282162e-09, 'htn': 8.860227178877233e-08}"/>
  </r>
  <r>
    <s v="Artichoke base, frozen, raw, processed in FR | Frozen | LDPE | No preparation | at consumer/FR [Ciqual code: 20232]"/>
    <n v="20232"/>
    <s v="consumer"/>
    <n v="2.95"/>
    <b v="0"/>
    <s v="kilogram"/>
    <s v="3ccef27caa3a3378783b983e6699015b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29816216373513, 'ozd': 3.2603223980502936e-07, 'cch': 2.561522369356659, 'ccb': 0.10784896217364401, 'ccf': 2.452772755464313, 'ccl': 0.0009006517187010001, 'fwe': 0.00041985017566700003, 'swe': 0.018782737520296, 'tre': 0.12398864398421301, 'pco': 0.009085619106649, 'pma': 2.107818582905855e-07, 'ior': 1.153833131088862, 'fru': 42.71547649199968, 'mru': 5.620581779284494e-06, 'ldu': 132.64212176078217, 'wtu': 0.8405875461214191, 'etf': 54.1413819946101, 'htc': 2.913124210557241e-09, 'htn': 3.099616574592334e-07}"/>
  </r>
  <r>
    <s v="North Atlantic rockweed (Ascophyllum nodosum), dried or dehydrated, processed in FR | Ambient (long) | LDPE | No preparation | at consumer/FR [Ciqual code: 20998]"/>
    <n v="20998"/>
    <s v="consumer"/>
    <n v="2.99"/>
    <b v="0"/>
    <s v="kilogram"/>
    <s v="69ce050957d2b91a29adde4b8d20c11d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Asiago cheese, from cow's milk, processed in FR | Chilled | LDPE | No preparation | at consumer/FR [Ciqual code: 12761]"/>
    <n v="12761"/>
    <s v="consumer"/>
    <n v="2.2400000000000002"/>
    <b v="0"/>
    <s v="kilogram"/>
    <s v="6a4895e8a308e7011c464d1dd228558c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Asparagus, canned, drained, processed in FR | Ambient (average) | Steel | No preparation | at consumer/FR [Ciqual code: 20076]"/>
    <n v="20076"/>
    <s v="consumer"/>
    <n v="2.63"/>
    <b v="0"/>
    <s v="kilogram"/>
    <s v="2284ec69ce732e95c0b7ca4ff96af2f6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2661245966928, 'ozd': 3.963978991462472e-07, 'cch': 2.306337928343774, 'ccb': 0.220554417270442, 'ccf': 2.084735514755096, 'ccl': 0.0010479963182340002, 'fwe': 0.0006549063990660001, 'swe': 0.015170127732751, 'tre': 0.101976546077277, 'pco': 0.009066817405624001, 'pma': 2.319066676652965e-07, 'ior': 2.015047959749142, 'fru': 59.325729453063424, 'mru': 8.08192277233125e-06, 'ldu': 210.68283622332112, 'wtu': 21.706186785377202, 'etf': 166.01204135993876, 'htc': 4.281308384154561e-09, 'htn': 1.432856022852283e-07}"/>
  </r>
  <r>
    <s v="Asparagus, white or purple, peeled, raw, processed in FR | Ambient (average) | No packaging | No preparation | at consumer/FR [Ciqual code: 20282]"/>
    <n v="20282"/>
    <s v="consumer"/>
    <n v="2.2599999999999998"/>
    <b v="0"/>
    <s v="kilogram"/>
    <s v="fb4f0d59cc4954b5a3393a4616f4aff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19956545786463, 'ozd': 2.019379715950793e-07, 'cch': 1.388094189752021, 'ccb': 0.089737493955412, 'ccf': 1.297660591118329, 'ccl': 0.000696104678279, 'fwe': 0.000337238036112, 'swe': 0.012308517267917, 'tre': 0.08000547586291401, 'pco': 0.005629650149614001, 'pma': 1.5731867620372362e-07, 'ior': 0.42387614799814205, 'fru': 20.001587912924055, 'mru': 5.973880134935936e-06, 'ldu': 178.0226716014561, 'wtu': 18.10482697227676, 'etf': 122.22573691010663, 'htc': 2.065412688438172e-09, 'htn': 1.084381663138699e-07}"/>
  </r>
  <r>
    <s v="Asparagus, boiled/cooked in water, processed in FR | Chilled | PP | Boiling | at consumer/FR [Ciqual code: 20001]"/>
    <n v="20001"/>
    <s v="consumer"/>
    <n v="2.69"/>
    <b v="0"/>
    <s v="kilogram"/>
    <s v="15f44e8f862f105785a176284c7244e5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25248690255657003, 'ozd': 3.3643541527873626e-07, 'cch': 2.24826298668031, 'ccb': 0.10552957314669001, 'ccf': 2.141762796619157, 'ccl': 0.0009706169144630001, 'fwe': 0.00047819291623200005, 'swe': 0.014863068679887001, 'tre': 0.09846841132141401, 'pco': 0.008154964995975001, 'pma': 2.0210704156904937e-07, 'ior': 1.136697821470907, 'fru': 45.03210483229705, 'mru': 8.201696095636578e-06, 'ldu': 208.80438934828564, 'wtu': 21.381305196512518, 'etf': 148.1013990694368, 'htc': 2.583810932132951e-09, 'htn': 1.30725246790591e-07}"/>
  </r>
  <r>
    <s v="Asparagus, peeled, raw, processed in FR | Ambient (average) | No packaging | No preparation | at consumer/FR [Ciqual code: 20073]"/>
    <n v="20073"/>
    <s v="consumer"/>
    <n v="2.2599999999999998"/>
    <b v="0"/>
    <s v="kilogram"/>
    <s v="1c32b58a958b4cf54d068f3608583303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19956545786463, 'ozd': 2.019379715950793e-07, 'cch': 1.388094189752021, 'ccb': 0.089737493955412, 'ccf': 1.297660591118329, 'ccl': 0.000696104678279, 'fwe': 0.000337238036112, 'swe': 0.012308517267917, 'tre': 0.08000547586291401, 'pco': 0.005629650149614001, 'pma': 1.5731867620372362e-07, 'ior': 0.42387614799814205, 'fru': 20.001587912924055, 'mru': 5.973880134935936e-06, 'ldu': 178.0226716014561, 'wtu': 18.10482697227676, 'etf': 122.22573691010663, 'htc': 2.065412688438172e-09, 'htn': 1.084381663138699e-07}"/>
  </r>
  <r>
    <s v="Asparagus, green, raw, processed in FR | Ambient (average) | No packaging | No preparation | at consumer/FR [Ciqual code: 20279]"/>
    <n v="20279"/>
    <s v="consumer"/>
    <n v="2.2599999999999998"/>
    <b v="0"/>
    <s v="kilogram"/>
    <s v="6b823de9a827f109c18a4e01f231a94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19956545786463, 'ozd': 2.019379715950793e-07, 'cch': 1.388094189752021, 'ccb': 0.089737493955412, 'ccf': 1.297660591118329, 'ccl': 0.000696104678279, 'fwe': 0.000337238036112, 'swe': 0.012308517267917, 'tre': 0.08000547586291401, 'pco': 0.005629650149614001, 'pma': 1.5731867620372362e-07, 'ior': 0.42387614799814205, 'fru': 20.001587912924055, 'mru': 5.973880134935936e-06, 'ldu': 178.0226716014561, 'wtu': 18.10482697227676, 'etf': 122.22573691010663, 'htc': 2.065412688438172e-09, 'htn': 1.084381663138699e-07}"/>
  </r>
  <r>
    <s v="Eggplant, raw, processed in FR | Ambient (average) | No packaging | No preparation | at consumer/FR [Ciqual code: 20053]"/>
    <n v="20053"/>
    <s v="consumer"/>
    <n v="2.5299999999999998"/>
    <b v="0"/>
    <s v="kilogram"/>
    <s v="0f5978ff16f108cf21cc8149121ac4ff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26676273282457003, 'ozd': 1.930468019302071e-07, 'cch': 5.310358945736333, 'ccb': 0.016622046643251003, 'ccf': 5.285650313784477, 'ccl': 0.008086585308602, 'fwe': 0.001739309643315, 'swe': 0.004146505304132, 'tre': 0.02912998110615, 'pco': 0.021061573442309002, 'pma': 3.767150511617649e-07, 'ior': 0.34079877041089, 'fru': 47.45370375529066, 'mru': 2.88616310439112e-06, 'ldu': 20.259542881994786, 'wtu': 1.809747163957029, 'etf': 205.7195181983679, 'htc': 2.214218476382759e-09, 'htn': 3.599290388153792e-07}"/>
  </r>
  <r>
    <s v="Eggplant, cooked, processed in FR | Chilled | PP | Boiling | at consumer/FR [Ciqual code: 20002]"/>
    <n v="20002"/>
    <s v="consumer"/>
    <n v="2.89"/>
    <b v="0"/>
    <s v="kilogram"/>
    <s v="76c20cc0b86a4e72b4cccc1d8479b4bc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32757434097755, 'ozd': 3.079127646180666e-07, 'cch': 6.723304875673709, 'ccb': 0.019994726846493, 'ccf': 6.693734463234133, 'ccl': 0.009575685593083002, 'fwe': 0.002100621854072, 'swe': 0.005243014402702, 'tre': 0.038159133533694004, 'pco': 0.02590840884583, 'pma': 4.550976305853412e-07, 'ior': 0.911885219494147, 'fru': 73.09360663020303, 'mru': 4.369607536569424e-06, 'ldu': 24.36455618530518, 'wtu': 2.302158887837705, 'etf': 244.66052518429086, 'htc': 2.7271998785823474e-09, 'htn': 4.2377298206669607e-07}"/>
  </r>
  <r>
    <s v="Avocado, pulp, raw, processed in FR | Ambient (average) | No packaging | No preparation | at consumer/FR [Ciqual code: 13004]"/>
    <n v="13004"/>
    <s v="consumer"/>
    <n v="2.2599999999999998"/>
    <b v="0"/>
    <s v="kilogram"/>
    <s v="2669f80a348a871f3cfb8d3fd1abf4b8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16539347685868, 'ozd': 2.488482954733918e-07, 'cch': 2.749649605521382, 'ccb': 0.35356351327204305, 'ccf': 2.097397970416353, 'ccl': 0.29868812183298504, 'fwe': 0.000720564367222, 'swe': 0.013293673248965, 'tre': 0.045093615519347006, 'pco': 0.009362420134339001, 'pma': 1.249064012400284e-07, 'ior': 0.485208092409724, 'fru': 31.45998998783698, 'mru': 8.615420739149903e-06, 'ldu': 124.82081289232019, 'wtu': 42.59208818222715, 'etf': 119.44731216759362, 'htc': 1.6532697849712602e-09, 'htn': 1.111288857089717e-07}"/>
  </r>
  <r>
    <s v="Oat, raw, processed in FR | Ambient (long) | LDPE | No preparation | at consumer/FR [Ciqual code: 9310]"/>
    <n v="9310"/>
    <s v="consumer"/>
    <n v="3.6"/>
    <b v="0"/>
    <s v="kilogram"/>
    <s v="af200ccbfc01c04718a01b6c10598164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1444452264054, 'ozd': 1.008074642249997e-07, 'cch': 1.222854006340574, 'ccb': 0.0013137152325800002, 'ccf': 1.204917552529286, 'ccl': 0.016622738578707, 'fwe': 0.0007769504400510001, 'swe': 0.053173011181652005, 'tre': 0.057391694296138, 'pco': 0.003737235202553, 'pma': 1.1170746344654829e-07, 'ior': 0.25639726314613404, 'fru': 15.441157077513214, 'mru': 2.830608340395406e-06, 'ldu': 180.6891007050775, 'wtu': 0.9515273770046221, 'etf': 28.317225144151173, 'htc': -1.4377229191370102e-09, 'htn': -5.8822106448556504e-08}"/>
  </r>
  <r>
    <s v="Rum baba, prepacked, processed in FR | Ambient (long) | PS | No preparation | at consumer/FR [Ciqual code: 23020]"/>
    <n v="23020"/>
    <s v="consumer"/>
    <n v="2.14"/>
    <b v="0"/>
    <s v="kilogram"/>
    <s v="7ed75c640d448d06477c3cd3614af5f1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09272728013436001, 'ozd': 1.22784142154206e-07, 'cch': 0.8716185783091591, 'ccb': 0.004543441317681, 'ccf': 0.853283844806323, 'ccl': 0.013791292185153, 'fwe': 0.000142716754197, 'swe': 0.003333085702585, 'tre': 0.035624222199089006, 'pco': 0.0031200052210070004, 'pma': 8.545052306748777e-08, 'ior': 0.693698559150975, 'fru': 24.26595329259855, 'mru': 1.335381683465487e-06, 'ldu': 24.7580596194092, 'wtu': 0.9313920417316791, 'etf': 19.148911251252024, 'htc': 3.003290978226264e-10, 'htn': 9.915268194193145e-09}"/>
  </r>
  <r>
    <s v="Bagel, processed in FR | Ambient (short) | Paper | No preparation | at consumer/FR [Ciqual code: 7258]"/>
    <n v="7258"/>
    <s v="consumer"/>
    <n v="1.95"/>
    <b v="0"/>
    <s v="kilogram"/>
    <s v="1630bf3668991ba646ac1b4af914bcd3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2279275241635001, 'ozd': 1.283807181467822e-07, 'cch': 0.75045440949012, 'ccb': 0.004349861696989, 'ccf': 0.7263234125381841, 'ccl': 0.019781135254945, 'fwe': 0.000261521325854, 'swe': 0.006381150703883001, 'tre': 0.050358928668550004, 'pco': 0.002983934049696, 'pma': 1.0089855926641489e-07, 'ior': 0.5866314278437711, 'fru': 18.335839112659347, 'mru': 1.707946934879509e-06, 'ldu': 101.84618417730059, 'wtu': 0.8703661716187641, 'etf': 55.1469544853715, 'htc': 3.593701870552744e-10, 'htn': 2.139519558343268e-08}"/>
  </r>
  <r>
    <s v="Baklava (oriental pastry with almonds and syrup), processed in FR | Ambient (long) | PS | No preparation | at consumer/FR [Ciqual code: 23300]"/>
    <n v="23300"/>
    <s v="consumer"/>
    <n v="2.59"/>
    <b v="0"/>
    <s v="kilogram"/>
    <s v="8b942d27f0889bb68b237b479b82208f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5179747621831, 'ozd': 2.972888508467853e-07, 'cch': 4.30368677701166, 'ccb': 1.058795272749976, 'ccf': 3.3559152107545023, 'ccl': -0.11102370649281801, 'fwe': 0.0011456488355000001, 'swe': 0.020833465458420002, 'tre': 0.17433467824578303, 'pco': 0.014074406048198, 'pma': 3.6352860921207207e-07, 'ior': 0.858796499835171, 'fru': 48.31393734353901, 'mru': 1.769912569585228e-05, 'ldu': 254.39429164040772, 'wtu': 60.43537368712328, 'etf': 138.1838410881088, 'htc': 2.312947053514157e-09, 'htn': 2.767786127055487e-07}"/>
  </r>
  <r>
    <s v="Bamboo shoots, raw, processed in FR | Ambient (average) | No packaging | No preparation | at consumer/FR [Ciqual code: 20198]"/>
    <n v="20198"/>
    <s v="consumer"/>
    <n v="2.6"/>
    <b v="0"/>
    <s v="kilogram"/>
    <s v="f4be3b1ba81303ab20187327a331b113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19852735508783, 'ozd': 1.9894214786203301e-07, 'cch': 1.374655619117234, 'ccb': 0.08973253993082701, 'ccf': 1.284231483479319, 'ccl': 0.0006915957070870001, 'fwe': 0.000336012089186, 'swe': 0.012288474523409, 'tre': 0.07978147439495001, 'pco': 0.005563018223869, 'pma': 1.563728708582633e-07, 'ior': 0.422844142603289, 'fru': 19.802740375804227, 'mru': 5.941037019326095e-06, 'ldu': 177.90644272793662, 'wtu': 18.104042806613133, 'etf': 122.07972017208543, 'htc': 2.061220692547713e-09, 'htn': 1.08288240069799e-07}"/>
  </r>
  <r>
    <s v="Bamboo shoots, canned, drained, processed in FR | Ambient (average) | Steel | No preparation | at consumer/FR [Ciqual code: 20188]"/>
    <n v="20188"/>
    <s v="consumer"/>
    <n v="2.93"/>
    <b v="0"/>
    <s v="kilogram"/>
    <s v="2db1ff2d175c482d48eb427136d5ce0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26490848590214004, 'ozd': 3.928883684426035e-07, 'cch': 2.29059498735041, 'ccb': 0.220548613757641, 'ccf': 2.069003659418694, 'ccl': 0.001042714174073, 'fwe': 0.000653470233671, 'swe': 0.015146648171368002, 'tre': 0.10171413409996001, 'pco': 0.008988759812761002, 'pma': 2.3079868094933997e-07, 'ior': 2.013838991885107, 'fru': 59.09278466089559, 'mru': 8.043447904345995e-06, 'ldu': 210.54667707758546, 'wtu': 21.705268155404788, 'etf': 165.8409864945678, 'htc': 4.2763975684330515e-09, 'htn': 1.431099675337425e-07}"/>
  </r>
  <r>
    <s v="Plantain banana, raw, processed in FR | Ambient (average) | No packaging | No preparation | at consumer/FR [Ciqual code: 53100]"/>
    <n v="53100"/>
    <s v="consumer"/>
    <n v="2.6"/>
    <b v="0"/>
    <s v="kilogram"/>
    <s v="569e391f23f2d3e86845ab3cef8738a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8639429638799, 'ozd': 1.1136389926595389e-07, 'cch': 0.7951278929991441, 'ccb': 0.09353971847834601, 'ccf': 0.657928928155702, 'ccl': 0.043659246365094, 'fwe': 0.00015717976171700002, 'swe': 0.003014904297547, 'tre': 0.028651073852913003, 'pco': 0.003285362095918, 'pma': 6.290928625730287e-08, 'ior': 0.263238547982726, 'fru': 12.767229626591613, 'mru': 1.711062806696372e-06, 'ldu': 22.973364066486496, 'wtu': 6.410173225965347, 'etf': 30.545750645433557, 'htc': 3.152340733982575e-10, 'htn': 7.504269812103306e-09}"/>
  </r>
  <r>
    <s v="Plantain banana, cooked, processed in FR | Chilled | PP | Boiling | at consumer/FR [Ciqual code: 53101]"/>
    <n v="53101"/>
    <s v="consumer"/>
    <m/>
    <b v="0"/>
    <s v="kilogram"/>
    <s v="83a7834ec1be2a195700ea766ca09126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14563981533140001, 'ozd': 2.700163899799484e-07, 'cch': 1.858149649288848, 'ccb': 0.13399666725831902, 'ccf': 1.6618092050352131, 'ccl': 0.06234377699531501, 'fwe': 0.000318654330962, 'swe': 0.004862866117046, 'tre': 0.046708938298729005, 'pco': 0.006554434779679001, 'pma': 1.109530016774959e-07, 'ior': 1.046469082582887, 'fru': 42.04278660174019, 'mru': 3.823125469693178e-06, 'ldu': 33.68475547452769, 'wtu': 9.382532510166996, 'etf': 49.31900222198955, 'htc': 6.396759982299221e-10, 'htn': 1.530108175260549e-08}"/>
  </r>
  <r>
    <s v="Banana, pulp, raw, processed in FR | Ambient (average) | No packaging | No preparation | at consumer/FR [Ciqual code: 13005]"/>
    <n v="13005"/>
    <s v="consumer"/>
    <n v="2.46"/>
    <b v="0"/>
    <s v="kilogram"/>
    <s v="5db01561b8cb12fcf38922fb56eff6d7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15949262386102, 'ozd': 2.015761060364753e-07, 'cch': 1.8585265551588632, 'ccb': 0.5362360857470571, 'ccf': 1.241711434960669, 'ccl': 0.08057903445113601, 'fwe': 0.000346335606943, 'swe': 0.005735069145438001, 'tre': 0.055501452107787, 'pco': 0.0056586218021450006, 'pma': 1.240844537065569e-07, 'ior': 0.5166954607851331, 'fru': 23.93873299783548, 'mru': 3.287969732956634e-06, 'ldu': 44.967643933360655, 'wtu': 11.917963942535268, 'etf': 74.27311701535379, 'htc': 6.549032603333191e-10, 'htn': 1.751161345614873e-08}"/>
  </r>
  <r>
    <s v="Banana, pulp, dried, processed in FR | Ambient (average) | LDPE | No preparation | at consumer/FR [Ciqual code: 13089]"/>
    <n v="13089"/>
    <s v="consumer"/>
    <n v="2.96"/>
    <b v="0"/>
    <s v="kilogram"/>
    <s v="500ecc6a0b4919f139ac3720587ca587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1"/>
    <s v="{'acd': 0.07297585853558501, 'ozd': 8.685782115082667e-07, 'cch': 5.054405210250712, 'ccb': 0.171578737427448, 'ccf': 4.559556353690078, 'ccl': 0.32327011913318604, 'fwe': 0.001271428969232, 'swe': 0.02202407869157, 'tre': 0.259641425207214, 'pco': 0.02267255980139, 'pma': 4.950695736610334e-07, 'ior': 4.876789894771215, 'fru': 148.22860093849147, 'mru': 1.0344226941588842e-05, 'ldu': 173.86144857530337, 'wtu': 48.545687900207305, 'etf': 261.3548397675077, 'htc': 2.388746771298123e-09, 'htn': 5.3673792113291604e-08}"/>
  </r>
  <r>
    <s v="Mediterranean bass, raw, farmed, processed in FR | Chilled | PS | No preparation | at consumer/FR [Ciqual code: 26206]"/>
    <n v="26206"/>
    <s v="consumer"/>
    <n v="3.57"/>
    <b v="0"/>
    <s v="kilogram"/>
    <s v="57dce2a5c0b8d5748223de30ef6e6c02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Mediterranean bass, raw, wild, processed in FR | Chilled | PS | No preparation | at consumer/FR [Ciqual code: 26205]"/>
    <n v="26205"/>
    <s v="consumer"/>
    <n v="3.57"/>
    <b v="0"/>
    <s v="kilogram"/>
    <s v="15c0b7896affc6620a23b9b8e669e41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26907180041135403, 'ozd': 2.0366537964967023e-06, 'cch': 9.141544021036509, 'ccb': 0.003078246197271, 'ccf': 9.1321365236909, 'ccl': 0.006329251148341, 'fwe': 0.000511452725624, 'swe': 0.06467760158303701, 'tre': 0.7082825435863851, 'pco': 0.185384747037925, 'pma': 2.037722486975365e-06, 'ior': 0.808064041429944, 'fru': 132.5476169296507, 'mru': 1.670843395701338e-05, 'ldu': 20.969222648373073, 'wtu': 0.499381590542435, 'etf': 75.68881508104, 'htc': 5.541171055007631e-09, 'htn': 6.978009587086425e-08}"/>
  </r>
  <r>
    <s v="European bass, raw, processed in FR | Chilled | PS | No preparation | at consumer/FR [Ciqual code: 26072]"/>
    <n v="26072"/>
    <s v="consumer"/>
    <n v="3.64"/>
    <b v="0"/>
    <s v="kilogram"/>
    <s v="ff515b25c03a6d96e85fc69ebde496db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European bass, roasted/baked, processed in FR | Chilled | PP | Oven | at consumer/FR [Ciqual code: 27030]"/>
    <n v="27030"/>
    <s v="consumer"/>
    <n v="3.52"/>
    <b v="0"/>
    <s v="kilogram"/>
    <s v="269420cc926ee87d8dcef1390c6352bd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8148055250328701, 'ozd': 2.271760023493193e-06, 'cch': 13.796036230977313, 'ccb': 0.16326755059151102, 'ccf': 12.917399921257456, 'ccl': 0.7153687591283481, 'fwe': 0.001485231543255, 'swe': 0.042380701537540005, 'tre': 0.290241204361248, 'pco': 0.072344762795317, 'pma': 8.675381943588243e-07, 'ior': 2.674020257551207, 'fru': 206.6296483870132, 'mru': 1.676091253158134e-05, 'ldu': 292.72286565312396, 'wtu': 0.7405171285144131, 'etf': 244.594752410797, 'htc': 3.4397177202601363e-09, 'htn': 2.086378972267512e-07}"/>
  </r>
  <r>
    <s v="Atlantic bass, raw, processed in FR | Chilled | PS | No preparation | at consumer/FR [Ciqual code: 26075]"/>
    <n v="26075"/>
    <s v="consumer"/>
    <n v="3.57"/>
    <b v="0"/>
    <s v="kilogram"/>
    <s v="0dd31610b7edeae16d4e3b45da19d7ac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American bass, raw, processed in FR | Chilled | PS | No preparation | at consumer/FR [Ciqual code: 26001]"/>
    <n v="26001"/>
    <s v="consumer"/>
    <n v="3.64"/>
    <b v="0"/>
    <s v="kilogram"/>
    <s v="4df47c70b41cc7c3cd324631d60c980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Coconut bar, with chocolate coating, processed in FR | Ambient (average) | Cardboard | No preparation | at consumer/FR [Ciqual code: 31002]"/>
    <n v="31002"/>
    <s v="consumer"/>
    <n v="3.28"/>
    <b v="0"/>
    <s v="kilogram"/>
    <s v="d6065a5e44078487a5ac93d00a49a387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22834733169107002, 'ozd': 2.835459256413429e-07, 'cch': 4.724438005529806, 'ccb': 0.027229837598925003, 'ccf': 1.401095324138148, 'ccl': 3.296112843792731, 'fwe': 0.0006262647300410001, 'swe': 0.016715819632338, 'tre': 0.08787354804149301, 'pco': 0.009037929234716, 'pma': 1.783344377121204e-07, 'ior': 0.695010237133397, 'fru': 27.712727472444946, 'mru': 5.140277045627919e-06, 'ldu': 188.25708943486418, 'wtu': 7.342127426777021, 'etf': 144.68507632790022, 'htc': 3.018359350085675e-09, 'htn': 8.25548111793335e-08}"/>
  </r>
  <r>
    <s v="Biscuit bar filled with fruits, reduced fat, processed in FR | Ambient (long) | Cardboard | No preparation | at consumer/FR [Ciqual code: 24039]"/>
    <n v="24039"/>
    <s v="consumer"/>
    <n v="2.92"/>
    <b v="0"/>
    <s v="kilogram"/>
    <s v="bf4452c186e67363db350416d279e6c7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Cereal bar with fruit, fortified with vitamins and minerals, processed in FR | Ambient (long) | LDPE | No preparation | at consumer/FR [Ciqual code: 31101]"/>
    <n v="31101"/>
    <s v="consumer"/>
    <n v="2.91"/>
    <b v="0"/>
    <s v="kilogram"/>
    <s v="9e6c202f2802b170e4d12887b835c4eb"/>
    <s v="material"/>
    <s v="AGRIBALYSE v3.0"/>
    <s v="['Agricultural', 'Food', 'Preparation', 'Cereal products', 'Biscuits and breakfast cereals', 'Cereal bars']"/>
    <x v="5"/>
    <x v="20"/>
    <s v="['Agricultural', 'Food', 'Preparation', 'Cereal products', 'Biscuits and breakfast cereals', ÇCereal bars']"/>
    <s v="['Agricultural', 'Food', 'Preparation', 'Cereal products', 'Biscuits and breakfast cereals', 'Cereal barsÉ]"/>
    <n v="94"/>
    <n v="106"/>
    <x v="16"/>
    <x v="0"/>
    <s v="{'acd': 0.036229281757606, 'ozd': 8.108248655554332e-07, 'cch': 3.570580425261797, 'ccb': 1.295282863591442, 'ccf': 1.925022414026627, 'ccl': 0.350275147643727, 'fwe': 0.000597397823866, 'swe': 0.012720610341248, 'tre': 0.14873946218092102, 'pco': 0.007616591252259001, 'pma': 2.990224892887059e-07, 'ior': 0.823861403809223, 'fru': 34.763676601040906, 'mru': 7.821602379716536e-06, 'ldu': 139.66480452313039, 'wtu': 3.596089902130492, 'etf': 231.58061206271208, 'htc': 1.5104391505897431e-09, 'htn': 5.6419724577342424e-08}"/>
  </r>
  <r>
    <s v="Cereal bar with chocolate, fortified with vitamins and minerals, processed in FR | Ambient (long) | LDPE | No preparation | at consumer/FR [Ciqual code: 31102]"/>
    <n v="31102"/>
    <s v="consumer"/>
    <n v="2.81"/>
    <b v="0"/>
    <s v="kilogram"/>
    <s v="d2af27d5421a9d39b41448e624d94bd0"/>
    <s v="material"/>
    <s v="AGRIBALYSE v3.0"/>
    <s v="['Agricultural', 'Food', 'Preparation', 'Cereal products', 'Biscuits and breakfast cereals', 'Cereal bars']"/>
    <x v="5"/>
    <x v="20"/>
    <s v="['Agricultural', 'Food', 'Preparation', 'Cereal products', 'Biscuits and breakfast cereals', ÇCereal bars']"/>
    <s v="['Agricultural', 'Food', 'Preparation', 'Cereal products', 'Biscuits and breakfast cereals', 'Cereal barsÉ]"/>
    <n v="94"/>
    <n v="106"/>
    <x v="16"/>
    <x v="0"/>
    <s v="{'acd': 0.04797953212342201, 'ozd': 3.474058757238521e-07, 'cch': 7.724588390476718, 'ccb': 1.9556053396178301, 'ccf': 2.53871709449125, 'ccl': 3.230265956367637, 'fwe': 0.0008973998252090001, 'swe': 0.025266916849764003, 'tre': 0.19570046827290302, 'pco': 0.013673005225866001, 'pma': 3.724070740265098e-07, 'ior': 0.8736965321225361, 'fru': 39.45340532325348, 'mru': 8.278849335773967e-06, 'ldu': 305.0405296356205, 'wtu': 7.0797766614557744, 'etf': 138.23948298045866, 'htc': 3.239237167481171e-09, 'htn': 1.0135793087527728e-07}"/>
  </r>
  <r>
    <s v="Cereal bar with almonds or hazelnuts, processed in FR | Ambient (long) | LDPE | No preparation | at consumer/FR [Ciqual code: 31114]"/>
    <n v="31114"/>
    <s v="consumer"/>
    <n v="3.37"/>
    <b v="0"/>
    <s v="kilogram"/>
    <s v="d192482ed20137264ce2e10d60758522"/>
    <s v="material"/>
    <s v="AGRIBALYSE v3.0"/>
    <s v="['Agricultural', 'Food', 'Preparation', 'Cereal products', 'Biscuits and breakfast cereals', 'Cereal bars']"/>
    <x v="5"/>
    <x v="20"/>
    <s v="['Agricultural', 'Food', 'Preparation', 'Cereal products', 'Biscuits and breakfast cereals', ÇCereal bars']"/>
    <s v="['Agricultural', 'Food', 'Preparation', 'Cereal products', 'Biscuits and breakfast cereals', 'Cereal barsÉ]"/>
    <n v="94"/>
    <n v="106"/>
    <x v="16"/>
    <x v="0"/>
    <s v="{'acd': 0.06147277732088301, 'ozd': 3.2227355230482e-07, 'cch': 5.053458003217, 'ccb': 1.454425328475235, 'ccf': 3.42374954469513, 'ccl': 0.175283130046634, 'fwe': 0.0011738793731980001, 'swe': 0.019893856043788002, 'tre': 0.24744984226784403, 'pco': 0.014428002190881, 'pma': 4.7397983791379985e-07, 'ior': 0.9442170443993071, 'fru': 50.21080319060242, 'mru': 1.585069238476442e-05, 'ldu': 236.43293536856345, 'wtu': 47.76285644159988, 'etf': 119.90976005396323, 'htc': 2.2180200631223152e-09, 'htn': 2.382728859874133e-07}"/>
  </r>
  <r>
    <s v="Cereal bar w fruit, processed in FR | Ambient (long) | LDPE | No preparation | at consumer/FR [Ciqual code: 31113]"/>
    <n v="31113"/>
    <s v="consumer"/>
    <n v="2.91"/>
    <b v="0"/>
    <s v="kilogram"/>
    <s v="fbbc4aedaddaaadaf50e8c77986a0777"/>
    <s v="material"/>
    <s v="AGRIBALYSE v3.0"/>
    <s v="['Agricultural', 'Food', 'Preparation', 'Cereal products', 'Biscuits and breakfast cereals', 'Cereal bars']"/>
    <x v="5"/>
    <x v="20"/>
    <s v="['Agricultural', 'Food', 'Preparation', 'Cereal products', 'Biscuits and breakfast cereals', ÇCereal bars']"/>
    <s v="['Agricultural', 'Food', 'Preparation', 'Cereal products', 'Biscuits and breakfast cereals', 'Cereal barsÉ]"/>
    <n v="94"/>
    <n v="106"/>
    <x v="16"/>
    <x v="0"/>
    <s v="{'acd': 0.036229281757606, 'ozd': 8.108248655554332e-07, 'cch': 3.570580425261797, 'ccb': 1.295282863591442, 'ccf': 1.925022414026627, 'ccl': 0.350275147643727, 'fwe': 0.000597397823866, 'swe': 0.012720610341248, 'tre': 0.14873946218092102, 'pco': 0.007616591252259001, 'pma': 2.990224892887059e-07, 'ior': 0.823861403809223, 'fru': 34.763676601040906, 'mru': 7.821602379716536e-06, 'ldu': 139.66480452313039, 'wtu': 3.596089902130492, 'etf': 231.58061206271208, 'htc': 1.5104391505897431e-09, 'htn': 5.6419724577342424e-08}"/>
  </r>
  <r>
    <s v="Chocolate cereal bar, processed in FR | Ambient (long) | LDPE | No preparation | at consumer/FR [Ciqual code: 31106]"/>
    <n v="31106"/>
    <s v="consumer"/>
    <n v="2.81"/>
    <b v="0"/>
    <s v="kilogram"/>
    <s v="a8e4331f2ab64d66605050085ce446ea"/>
    <s v="material"/>
    <s v="AGRIBALYSE v3.0"/>
    <s v="['Agricultural', 'Food', 'Preparation', 'Cereal products', 'Biscuits and breakfast cereals', 'Cereal bars']"/>
    <x v="5"/>
    <x v="20"/>
    <s v="['Agricultural', 'Food', 'Preparation', 'Cereal products', 'Biscuits and breakfast cereals', ÇCereal bars']"/>
    <s v="['Agricultural', 'Food', 'Preparation', 'Cereal products', 'Biscuits and breakfast cereals', 'Cereal barsÉ]"/>
    <n v="94"/>
    <n v="106"/>
    <x v="16"/>
    <x v="0"/>
    <s v="{'acd': 0.04797953212342201, 'ozd': 3.474058757238521e-07, 'cch': 7.724588390476718, 'ccb': 1.9556053396178301, 'ccf': 2.53871709449125, 'ccl': 3.230265956367637, 'fwe': 0.0008973998252090001, 'swe': 0.025266916849764003, 'tre': 0.19570046827290302, 'pco': 0.013673005225866001, 'pma': 3.724070740265098e-07, 'ior': 0.8736965321225361, 'fru': 39.45340532325348, 'mru': 8.278849335773967e-06, 'ldu': 305.0405296356205, 'wtu': 7.0797766614557744, 'etf': 138.23948298045866, 'htc': 3.239237167481171e-09, 'htn': 1.0135793087527728e-07}"/>
  </r>
  <r>
    <s v="Milky cereal breakfast bar, with chocolate or not, fortified with vitamins and minerals, processed in FR | Ambient (long) | LDPE | No preparation | at consumer/FR [Ciqual code: 31100]"/>
    <n v="31100"/>
    <s v="consumer"/>
    <n v="2.81"/>
    <b v="0"/>
    <s v="kilogram"/>
    <s v="4e3f24bbe3b00fb196c1fe5f5fecd430"/>
    <s v="material"/>
    <s v="AGRIBALYSE v3.0"/>
    <s v="['Agricultural', 'Food', 'Preparation', 'Cereal products', 'Biscuits and breakfast cereals', 'Cereal bars']"/>
    <x v="5"/>
    <x v="20"/>
    <s v="['Agricultural', 'Food', 'Preparation', 'Cereal products', 'Biscuits and breakfast cereals', ÇCereal bars']"/>
    <s v="['Agricultural', 'Food', 'Preparation', 'Cereal products', 'Biscuits and breakfast cereals', 'Cereal barsÉ]"/>
    <n v="94"/>
    <n v="106"/>
    <x v="16"/>
    <x v="0"/>
    <s v="{'acd': 0.04797953212342201, 'ozd': 3.474058757238521e-07, 'cch': 7.724588390476718, 'ccb': 1.9556053396178301, 'ccf': 2.53871709449125, 'ccl': 3.230265956367637, 'fwe': 0.0008973998252090001, 'swe': 0.025266916849764003, 'tre': 0.19570046827290302, 'pco': 0.013673005225866001, 'pma': 3.724070740265098e-07, 'ior': 0.8736965321225361, 'fru': 39.45340532325348, 'mru': 8.278849335773967e-06, 'ldu': 305.0405296356205, 'wtu': 7.0797766614557744, 'etf': 138.23948298045866, 'htc': 3.239237167481171e-09, 'htn': 1.0135793087527728e-07}"/>
  </r>
  <r>
    <s v="Toblerone milk cholcolate bar w nougat, processed in FR | Ambient (average) | Cardboard | No preparation | at consumer/FR [Ciqual code: 31098]"/>
    <n v="31098"/>
    <s v="consumer"/>
    <n v="3.28"/>
    <b v="0"/>
    <s v="kilogram"/>
    <s v="311fd4abb569a6cd5806fc29f887815e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22834733169107002, 'ozd': 2.835459256413429e-07, 'cch': 4.724438005529806, 'ccb': 0.027229837598925003, 'ccf': 1.401095324138148, 'ccl': 3.296112843792731, 'fwe': 0.0006262647300410001, 'swe': 0.016715819632338, 'tre': 0.08787354804149301, 'pco': 0.009037929234716, 'pma': 1.783344377121204e-07, 'ior': 0.695010237133397, 'fru': 27.712727472444946, 'mru': 5.140277045627919e-06, 'ldu': 188.25708943486418, 'wtu': 7.342127426777021, 'etf': 144.68507632790022, 'htc': 3.018359350085675e-09, 'htn': 8.25548111793335e-08}"/>
  </r>
  <r>
    <s v="Chocolate bar with dried fruits, processed in FR | Ambient (average) | Cardboard | No preparation | at consumer/FR [Ciqual code: 31071]"/>
    <n v="31071"/>
    <s v="consumer"/>
    <n v="2.91"/>
    <b v="0"/>
    <s v="kilogram"/>
    <s v="565d6ba8df5d3405f85bda0268f17aee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22834733169107002, 'ozd': 2.835459256413429e-07, 'cch': 4.724438005529806, 'ccb': 0.027229837598925003, 'ccf': 1.401095324138148, 'ccl': 3.296112843792731, 'fwe': 0.0006262647300410001, 'swe': 0.016715819632338, 'tre': 0.08787354804149301, 'pco': 0.009037929234716, 'pma': 1.783344377121204e-07, 'ior': 0.695010237133397, 'fru': 27.712727472444946, 'mru': 5.140277045627919e-06, 'ldu': 188.25708943486418, 'wtu': 7.342127426777021, 'etf': 144.68507632790022, 'htc': 3.018359350085675e-09, 'htn': 8.25548111793335e-08}"/>
  </r>
  <r>
    <s v="Chocolate bar with biscuit, processed in FR | Ambient (average) | LDPE | No preparation | at consumer/FR [Ciqual code: 31000]"/>
    <n v="31000"/>
    <s v="consumer"/>
    <n v="3.28"/>
    <b v="0"/>
    <s v="kilogram"/>
    <s v="4057bb8d51d754281cfcf1d398e6a572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5324685043763801, 'ozd': 3.827943003812768e-07, 'cch': 8.299691805356352, 'ccb': 1.65936950013271, 'ccf': 2.7307849020391393, 'ccl': 3.909537403184502, 'fwe': 0.001078166149351, 'swe': 0.027246770460406, 'tre': 0.21525699494493303, 'pco': 0.015080930296016001, 'pma': 4.017136681224467e-07, 'ior': 0.8528492184240931, 'fru': 41.621828057254774, 'mru': 8.644427449315353e-06, 'ldu': 321.41742598917097, 'wtu': 8.313147433297594, 'etf': 164.69998372155968, 'htc': 3.8129775364668324e-09, 'htn': 1.178898375881171e-07}"/>
  </r>
  <r>
    <s v="Coated chocolate bar without biscuit, processed in FR | Ambient (average) | Cardboard | No preparation | at consumer/FR [Ciqual code: 31001]"/>
    <n v="31001"/>
    <s v="consumer"/>
    <n v="3.1"/>
    <b v="0"/>
    <s v="kilogram"/>
    <s v="98e410307e0c87cae09f0f0512af689f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44993431901563005, 'ozd': 3.301744769506266e-07, 'cch': 7.143278775892796, 'ccb': 1.854684431382535, 'ccf': 2.227886802365938, 'ccl': 3.060707542144322, 'fwe': 0.000848599985982, 'swe': 0.023969404356634003, 'tre': 0.18508503273601, 'pco': 0.012592675196474001, 'pma': 3.530571497851774e-07, 'ior': 0.734434507272661, 'fru': 32.01445936832483, 'mru': 7.973049814468607e-06, 'ldu': 292.49858825281984, 'wtu': 6.5235232618572, 'etf': 143.15425631130591, 'htc': 3.0675954119845263e-09, 'htn': 9.641939009682298e-08}"/>
  </r>
  <r>
    <s v="Ice cream, chocolate coated, processed in FR | Frozen | PP | No preparation | at consumer/FR [Ciqual code: 31035]"/>
    <n v="31035"/>
    <s v="consumer"/>
    <n v="3.45"/>
    <b v="0"/>
    <s v="kilogram"/>
    <s v="8be303d3cee6d0dcaa6530978dac54a9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Chocolate snack bar, dairy filling, processed in FR | Ambient (average) | Cardboard | No preparation | at consumer/FR [Ciqual code: 31073]"/>
    <n v="31073"/>
    <s v="consumer"/>
    <n v="3.28"/>
    <b v="0"/>
    <s v="kilogram"/>
    <s v="362141a63c715ab2508ee16b22c06f1b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5285752455637, 'ozd': 3.9118834288711324e-07, 'cch': 8.1326011493625, 'ccb': 1.661770224027027, 'ccf': 2.560830498894833, 'ccl': 3.910000426440639, 'fwe': 0.001083167634596, 'swe': 0.027294717304295002, 'tre': 0.21509819266211003, 'pco': 0.014751157928341, 'pma': 4.0265286547476015e-07, 'ior': 0.8431364680152821, 'fru': 38.05906674662385, 'mru': 8.848825995605234e-06, 'ldu': 324.9646016978872, 'wtu': 8.151721528739447, 'etf': 177.40470403043446, 'htc': 3.825678981619251e-09, 'htn': 1.1859689503344211e-07}"/>
  </r>
  <r>
    <s v="Chocolate snack bar, dairy filling with sponge cake, processed in FR | Ambient (average) | Cardboard | No preparation | at consumer/FR [Ciqual code: 31099]"/>
    <n v="31099"/>
    <s v="consumer"/>
    <n v="3.28"/>
    <b v="0"/>
    <s v="kilogram"/>
    <s v="f2ad92a7d8699cf2f4533b9fb319243e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5285752455637, 'ozd': 3.9118834288711324e-07, 'cch': 8.1326011493625, 'ccb': 1.661770224027027, 'ccf': 2.560830498894833, 'ccl': 3.910000426440639, 'fwe': 0.001083167634596, 'swe': 0.027294717304295002, 'tre': 0.21509819266211003, 'pco': 0.014751157928341, 'pma': 4.0265286547476015e-07, 'ior': 0.8431364680152821, 'fru': 38.05906674662385, 'mru': 8.848825995605234e-06, 'ldu': 324.9646016978872, 'wtu': 8.151721528739447, 'etf': 177.40470403043446, 'htc': 3.825678981619251e-09, 'htn': 1.1859689503344211e-07}"/>
  </r>
  <r>
    <s v="Chocolate confectionery or bar, with dairy filling, processed in FR | Ambient (average) | Cardboard | No preparation | at consumer/FR [Ciqual code: 31012]"/>
    <n v="31012"/>
    <s v="consumer"/>
    <n v="3.28"/>
    <b v="0"/>
    <s v="kilogram"/>
    <s v="d674463786e96fd815fb38a6b2b9f753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5285752455637, 'ozd': 3.9118834288711324e-07, 'cch': 8.1326011493625, 'ccb': 1.661770224027027, 'ccf': 2.560830498894833, 'ccl': 3.910000426440639, 'fwe': 0.001083167634596, 'swe': 0.027294717304295002, 'tre': 0.21509819266211003, 'pco': 0.014751157928341, 'pma': 4.0265286547476015e-07, 'ior': 0.8431364680152821, 'fru': 38.05906674662385, 'mru': 8.848825995605234e-06, 'ldu': 324.9646016978872, 'wtu': 8.151721528739447, 'etf': 177.40470403043446, 'htc': 3.825678981619251e-09, 'htn': 1.1859689503344211e-07}"/>
  </r>
  <r>
    <s v="Cream sauce for pizza base, processed in FR | Ambient (long) | Cardboard | No preparation | at consumer/FR [Ciqual code: 37000]"/>
    <n v="37000"/>
    <s v="consumer"/>
    <n v="2.89"/>
    <b v="0"/>
    <s v="kilogram"/>
    <s v="21efb245913430f802eb93dc08b6231d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28472858167002003, 'ozd': 3.324865903759427e-07, 'cch': 4.008091877095515, 'ccb': 1.034620132840867, 'ccf': 2.12927253787866, 'ccl': 0.8441992063759861, 'fwe': 0.000803598679631, 'swe': 0.017299047546356, 'tre': 0.10943766047841001, 'pco': 0.008034708267679, 'pma': 2.536106558185343e-07, 'ior': 0.7800880728124021, 'fru': 34.396615932794205, 'mru': 1.1142569416056913e-05, 'ldu': 155.76781814128182, 'wtu': 3.218950738461476, 'etf': 114.67516120381998, 'htc': 2.5785172509691912e-09, 'htn': 5.152950983442622e-08}"/>
  </r>
  <r>
    <s v="Tomato sauce for pizza base, processed in FR | Ambient (long) | Cardboard | No preparation | at consumer/FR [Ciqual code: 37002]"/>
    <n v="37002"/>
    <s v="consumer"/>
    <n v="3.19"/>
    <b v="0"/>
    <s v="kilogram"/>
    <s v="f7cb0ede183c98528ee5a3a4182d12cd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06694872034282, 'ozd': 1.604615701974893e-07, 'cch': 0.7763523756907781, 'ccb': 0.006016594329705, 'ccf': 0.761502825388205, 'ccl': 0.008832955972866001, 'fwe': 0.000227625533985, 'swe': 0.0029670454422780004, 'tre': 0.024213926361101003, 'pco': 0.0031093104859870003, 'pma': 6.3809763212007e-08, 'ior': 0.71994702187133, 'fru': 23.83442119414324, 'mru': 5.43921229656488e-06, 'ldu': 38.79889953987915, 'wtu': 1.06689473106294, 'etf': 89.34441533727662, 'htc': 7.253815666287246e-10, 'htn': 4.058254381586987e-08}"/>
  </r>
  <r>
    <s v="Basil, fresh, processed in FR | Ambient (long) | LDPE | No preparation | at consumer/FR [Ciqual code: 11033]"/>
    <n v="11033"/>
    <s v="consumer"/>
    <n v="3.75"/>
    <b v="0"/>
    <s v="kilogram"/>
    <s v="0635d704f977d0ba53e74a508533430d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Basil, dried, processed in FR | Ambient (long) | Glass | No preparation | at consumer/FR [Ciqual code: 11032]"/>
    <n v="11032"/>
    <s v="consumer"/>
    <n v="3.75"/>
    <b v="0"/>
    <s v="kilogram"/>
    <s v="4b8786c0389b1a5c455916ef6899e4bd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Beaufort cheese, from cow's milk, processed in FR | Chilled | LDPE | No preparation | at consumer/FR [Ciqual code: 12105]"/>
    <n v="12105"/>
    <s v="consumer"/>
    <n v="2.2400000000000002"/>
    <b v="0"/>
    <s v="kilogram"/>
    <s v="f2338d02e333d544d55a24f2d8072380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Doughnut filled with jam, processed in FR | Ambient (long) | PS | No preparation | at consumer/FR [Ciqual code: 23881]"/>
    <n v="23881"/>
    <s v="consumer"/>
    <n v="3.11"/>
    <b v="0"/>
    <s v="kilogram"/>
    <s v="9388a121fee2fd28f64bc31fbd97d449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3264154999601, 'ozd': 2.968622178819859e-07, 'cch': 1.41423956942824, 'ccb': 0.15855743200060302, 'ccf': 1.189306466794431, 'ccl': 0.066375670633204, 'fwe': 0.00028680956467200003, 'swe': 0.008106397221525001, 'tre': 0.09652299915423401, 'pco': 0.004162222891491, 'pma': 1.801645643668082e-07, 'ior': 0.743737124384343, 'fru': 27.51305680199124, 'mru': 3.3242517997470727e-06, 'ldu': 86.11199437889218, 'wtu': 1.3047776453611402, 'etf': 83.50459993780889, 'htc': 6.553484214048946e-10, 'htn': 2.9790607065492074e-08}"/>
  </r>
  <r>
    <s v="Shrimp fritters, processed in FR | Chilled | PS | Oven | at consumer/FR [Ciqual code: 10023]"/>
    <n v="10023"/>
    <s v="consumer"/>
    <n v="3.24"/>
    <b v="0"/>
    <s v="kilogram"/>
    <s v="381f729713b1e44d210ffbbb00f90300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31772158493039, 'ozd': 3.515365625047882e-07, 'cch': 2.661414112296272, 'ccb': 0.017585521613209, 'ccf': 2.348220116842218, 'ccl': 0.29560847384084504, 'fwe': 0.000826431927235, 'swe': 0.010522121058581, 'tre': 0.112288176290376, 'pco': 0.010553542940959, 'pma': 2.664720241578628e-07, 'ior': 1.449677887540959, 'fru': 55.84130554006474, 'mru': 9.403446551069672e-06, 'ldu': 111.84964039243349, 'wtu': 2.225548010590706, 'etf': 97.18881495715458, 'htc': 3.7698529245813646e-09, 'htn': 5.6265568788233174e-08}"/>
  </r>
  <r>
    <s v="Vegetable fritters, processed in FR | Chilled | PP | Microwave | at consumer/FR [Ciqual code: 25556]"/>
    <n v="25556"/>
    <s v="consumer"/>
    <n v="2.52"/>
    <b v="0"/>
    <s v="kilogram"/>
    <s v="777010a0c2be73c031330c2889508dba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8533067562262, 'ozd': 1.946985563394868e-07, 'cch': 1.417004832482053, 'ccb': 0.214739388397181, 'ccf': 1.133452866774242, 'ccl': 0.06881257731062901, 'fwe': 0.000318330040164, 'swe': 0.006930382534805, 'tre': 0.075840580059087, 'pco': 0.005555322121059, 'pma': 1.361080278663392e-07, 'ior': 0.8764281725631881, 'fru': 30.17681099807954, 'mru': 3.3524791372964748e-06, 'ldu': 104.85577001427936, 'wtu': 1.833610103468237, 'etf': 117.05577233691206, 'htc': 6.953098888657117e-10, 'htn': 5.3692482989338456e-08}"/>
  </r>
  <r>
    <s v="Meat, poultry or fish fritters, home-made, processed in FR | Chilled | PS | Oven | at consumer/FR [Ciqual code: 25551]"/>
    <n v="25551"/>
    <s v="consumer"/>
    <n v="1.92"/>
    <b v="0"/>
    <s v="kilogram"/>
    <s v="e4e60dd07e483f2aba342e2a14b89bcd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10250634849956101, 'ozd': 5.540445760616099e-07, 'cch': 5.465542236283906, 'ccb': 2.042110254992691, 'ccf': 3.186656759167058, 'ccl': 0.23677522212415503, 'fwe': 0.0009950470343160001, 'swe': 0.025668383714072002, 'tre': 0.43762088638058905, 'pco': 0.012935529195328001, 'pma': 7.365151132814254e-07, 'ior': 3.501932486976071, 'fru': 100.60009896482286, 'mru': 7.893033628708529e-06, 'ldu': 337.69738412846806, 'wtu': 2.076238602638387, 'etf': 135.13259696068133, 'htc': 1.338011233189234e-09, 'htn': 1.0819253894164699e-07}"/>
  </r>
  <r>
    <s v="Doughnut filled with fruits, prepacked, processed in FR | Ambient (long) | PS | No preparation | at consumer/FR [Ciqual code: 23884]"/>
    <n v="23884"/>
    <s v="consumer"/>
    <n v="2.13"/>
    <b v="0"/>
    <s v="kilogram"/>
    <s v="9040ba9cd1f83e557af0826e717a340b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8615968797991, 'ozd': 1.841243128939522e-07, 'cch': 2.631264665808181, 'ccb': 0.883139037007531, 'ccf': 1.510603928282853, 'ccl': 0.23752170051779703, 'fwe': 0.00041020084795400004, 'swe': 0.010291290373858002, 'tre': 0.118544511855521, 'pco': 0.005788782352977, 'pma': 2.1604504076987138e-07, 'ior': 0.7780367930298571, 'fru': 29.866509633606185, 'mru': 3.561279036819576e-06, 'ldu': 120.53728201604878, 'wtu': 1.808403755731619, 'etf': 44.34282891354444, 'htc': 6.97799959064226e-10, 'htn': 3.4832657866348175e-08}"/>
  </r>
  <r>
    <s v="Doughnut filled with chocolate, prepacked, processed in FR | Ambient (long) | PS | No preparation | at consumer/FR [Ciqual code: 23885]"/>
    <n v="23885"/>
    <s v="consumer"/>
    <n v="2.19"/>
    <b v="0"/>
    <s v="kilogram"/>
    <s v="464e34b3947b6d29afa090c45d0e457c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5685787383274, 'ozd': 3.286820650388357e-07, 'cch': 5.964671298873731, 'ccb': 0.16092671085877, 'ccf': 1.908688628066058, 'ccl': 3.895055959948901, 'fwe': 0.0007501467872840001, 'swe': 0.022421205482918, 'tre': 0.142377346740651, 'pco': 0.011366722651008, 'pma': 2.630970920519356e-07, 'ior': 0.8789323517212081, 'fru': 36.69849432218259, 'mru': 5.706991735417217e-06, 'ldu': 262.5231628903473, 'wtu': 6.6639847690692875, 'etf': 163.4285422796677, 'htc': 3.4863233378177913e-09, 'htn': 1.0673872474689669e-07}"/>
  </r>
  <r>
    <s v="Doughnut, plain, processed in FR | Ambient (long) | PS | No preparation | at consumer/FR [Ciqual code: 23880]"/>
    <n v="23880"/>
    <s v="consumer"/>
    <n v="2.27"/>
    <b v="0"/>
    <s v="kilogram"/>
    <s v="1a79e41fbc949e3c35b157dc67b68274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731749358193, 'ozd': 1.5331200865685498e-07, 'cch': 1.431145410827878, 'ccb': 0.183773751374044, 'ccf': 1.1706444509915381, 'ccl': 0.076727208462294, 'fwe': 0.00028753820592, 'swe': 0.008577663643964001, 'tre': 0.103596213663527, 'pco': 0.004113913130308, 'pma': 1.803131876270731e-07, 'ior': 0.7511592095217731, 'fru': 27.112395733880277, 'mru': 2.10061849893202e-06, 'ldu': 95.05914765391366, 'wtu': 1.075152651179008, 'etf': 40.9966840920201, 'htc': 4.211898842570984e-10, 'htn': 2.7381764657543108e-08}"/>
  </r>
  <r>
    <s v="Swiss chard, raw, processed in FR | Ambient (average) | No packaging | No preparation | at consumer/FR [Ciqual code: 20004]"/>
    <n v="20004"/>
    <s v="consumer"/>
    <n v="2.5499999999999998"/>
    <b v="0"/>
    <s v="kilogram"/>
    <s v="3a2bed6a85f6304b6b2f0fa0641ca67a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8570999983, 'ozd': 8.042000587569401e-08, 'cch': 0.47997008137482206, 'ccb': 0.08858246415855, 'ccf': 0.376422756798071, 'ccl': 0.0149648604182, 'fwe': 8.280899285106038e-05, 'swe': 0.002270193634142, 'tre': 0.006151524507399001, 'pco': 0.001092318787224, 'pma': 2.662495779299967e-08, 'ior': 0.347949578400018, 'fru': 10.868004078105754, 'mru': 1.716280721365813e-06, 'ldu': -20.96791200606986, 'wtu': 0.43491148181277706, 'etf': 34.67731523936991, 'htc': 2.101898394343873e-10, 'htn': 1.025019327356326e-08}"/>
  </r>
  <r>
    <s v="Swiss chard, cooked, processed in FR | Chilled | PP | Boiling | at consumer/FR [Ciqual code: 20005]"/>
    <n v="20005"/>
    <s v="consumer"/>
    <n v="2.98"/>
    <b v="0"/>
    <s v="kilogram"/>
    <s v="987734fecd32dde17ae2f420cb242aa5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401398990488001, 'ozd': 2.0040868681470178e-07, 'cch': 1.201293114023875, 'ccb': 0.10420589308658101, 'ccf': 1.079443331707972, 'ccl': 0.017643889229322002, 'fwe': 0.000185503645919, 'swe': 0.0031480261237190003, 'tre': 0.012291931106454, 'pco': 0.002872651403753, 'pma': 5.0003063764025655e-08, 'ior': 1.120132637528223, 'fru': 35.8388660604063, 'mru': 3.291837751415353e-06, 'ldu': -23.608367701078876, 'wtu': 0.7584944836585501, 'etf': 46.198925967868014, 'htc': 4.2573014637574706e-10, 'htn': 1.620516300395992e-08}"/>
  </r>
  <r>
    <s v="Beetroot, raw, processed in FR | Ambient (average) | No packaging | No preparation | at consumer/FR [Ciqual code: 20091]"/>
    <n v="20091"/>
    <s v="consumer"/>
    <n v="2.6"/>
    <b v="0"/>
    <s v="kilogram"/>
    <s v="9bf9a72b3413938c78ab38a67283dc6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16639313202920002, 'ozd': 5.546746123671143e-08, 'cch': 0.24928221091972003, 'ccb': 0.011766318287972002, 'ccf': 0.23740413043670003, 'ccl': 0.00011176219504600001, 'fwe': 5.438118242302339e-05, 'swe': 0.0011266763690510001, 'tre': 0.004676463021990001, 'pco': 0.00078800377607, 'pma': 1.9697174460918703e-08, 'ior': 0.16889251623227902, 'fru': 6.32242050463949, 'mru': 2.208256770864295e-06, 'ldu': 8.724773151421507, 'wtu': 0.08097755521140701, 'etf': 25.68947611672632, 'htc': 7.685913493641162e-11, 'htn': 5.312529869113699e-09}"/>
  </r>
  <r>
    <s v="Beetroot, cooked, processed in FR | Chilled | LDPE | Boiling | at consumer/FR [Ciqual code: 20003]"/>
    <n v="20003"/>
    <s v="consumer"/>
    <m/>
    <b v="0"/>
    <s v="kilogram"/>
    <s v="80c67f2bedba6b500ef73966b2a53ee5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39251596590500005, 'ozd': 1.387914332754315e-07, 'cch': 0.871683245218647, 'ccb': 0.014617271487998, 'ccf': 0.8567304244341101, 'ccl': 0.00033554929653800003, 'fwe': 0.000154633851914, 'swe': 0.0017643067463150002, 'tre': 0.010275024308078001, 'pco': 0.002476190487174, 'pma': 4.103513738553272e-08, 'ior': 0.573489367216893, 'fru': 23.239371287050652, 'mru': 3.54523628549425e-06, 'ldu': 12.060477620449026, 'wtu': 0.435756947321052, 'etf': 34.22951729193291, 'htc': 2.401967383646722e-10, 'htn': 9.502257885925675e-09}"/>
  </r>
  <r>
    <s v="Butter, light, 39-41% fat, unsalted, processed in FR | Chilled | PP | No preparation | at consumer/FR [Ciqual code: 16415]"/>
    <n v="16415"/>
    <s v="consumer"/>
    <n v="3.65"/>
    <b v="0"/>
    <s v="kilogram"/>
    <s v="21ba9cff43519272ec9a26dc50894fa5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32713951204, 'ozd': 5.14368632609197e-07, 'cch': 15.49472373691818, 'ccb': 8.027955516427149, 'ccf': 5.533419653432809, 'ccl': 1.9333485670582222, 'fwe': 0.0019211761112300002, 'swe': 0.03763564294867, 'tre': 0.45671701488292504, 'pco': 0.025436302764291003, 'pma': 8.607237409885324e-07, 'ior': 0.7979098217858971, 'fru': 55.807900984452026, 'mru': 1.817967888966806e-05, 'ldu': 475.66742975325644, 'wtu': 10.624247970279844, 'etf': 98.58338360451769, 'htc': 3.415026496495517e-09, 'htn': 1.22389815095296e-07}"/>
  </r>
  <r>
    <s v="Butter, 60-62% fat, light, lightly salted, processed in FR | Chilled | PP | No preparation | at consumer/FR [Ciqual code: 16411]"/>
    <n v="16411"/>
    <s v="consumer"/>
    <n v="3.65"/>
    <b v="0"/>
    <s v="kilogram"/>
    <s v="79f8c9ec746e6e8d27cb7236173ecd24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61577681196, 'ozd': 5.146114865938917e-07, 'cch': 15.498066709303956, 'ccb': 8.02797407442559, 'ccf': 5.5367390535387955, 'ccl': 1.933353581339572, 'fwe': 0.0019252019049110002, 'swe': 0.037641421693797, 'tre': 0.45677071708673805, 'pco': 0.025446291892051002, 'pma': 8.609025809831731e-07, 'ior': 0.7989841189380881, 'fru': 55.859144883448366, 'mru': 1.8605202406846152e-05, 'ldu': 475.69950288561466, 'wtu': 10.627539641567994, 'etf': 98.72620813295495, 'htc': 3.4199952880064973e-09, 'htn': 1.225148628664993e-07}"/>
  </r>
  <r>
    <s v="Butter, 60-62% fat, light, unsalted, processed in FR | Chilled | PP | No preparation | at consumer/FR [Ciqual code: 16410]"/>
    <n v="16410"/>
    <s v="consumer"/>
    <n v="3.65"/>
    <b v="0"/>
    <s v="kilogram"/>
    <s v="46b2858aab0d20fcd20e8005efb040d1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32713951204, 'ozd': 5.14368632609197e-07, 'cch': 15.49472373691818, 'ccb': 8.027955516427149, 'ccf': 5.533419653432809, 'ccl': 1.9333485670582222, 'fwe': 0.0019211761112300002, 'swe': 0.03763564294867, 'tre': 0.45671701488292504, 'pco': 0.025436302764291003, 'pma': 8.607237409885324e-07, 'ior': 0.7979098217858971, 'fru': 55.807900984452026, 'mru': 1.817967888966806e-05, 'ldu': 475.66742975325644, 'wtu': 10.624247970279844, 'etf': 98.58338360451769, 'htc': 3.415026496495517e-09, 'htn': 1.22389815095296e-07}"/>
  </r>
  <r>
    <s v="Butter, 80% fat, lightly salted, processed in FR | Chilled | PP | No preparation | at consumer/FR [Ciqual code: 16402]"/>
    <n v="16402"/>
    <s v="consumer"/>
    <n v="2.69"/>
    <b v="0"/>
    <s v="kilogram"/>
    <s v="db22a89707263823bc1b734275243ec8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61577681196, 'ozd': 5.146114865938917e-07, 'cch': 15.498066709303956, 'ccb': 8.02797407442559, 'ccf': 5.5367390535387955, 'ccl': 1.933353581339572, 'fwe': 0.0019252019049110002, 'swe': 0.037641421693797, 'tre': 0.45677071708673805, 'pco': 0.025446291892051002, 'pma': 8.609025809831731e-07, 'ior': 0.7989841189380881, 'fru': 55.859144883448366, 'mru': 1.8605202406846152e-05, 'ldu': 475.69950288561466, 'wtu': 10.627539641567994, 'etf': 98.72620813295495, 'htc': 3.4199952880064973e-09, 'htn': 1.225148628664993e-07}"/>
  </r>
  <r>
    <s v="Butter, 80% fat, salted, processed in FR | Chilled | PP | No preparation | at consumer/FR [Ciqual code: 16403]"/>
    <n v="16403"/>
    <s v="consumer"/>
    <n v="2.69"/>
    <b v="0"/>
    <s v="kilogram"/>
    <s v="6b6855970c34b8af53ee78533aefe930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61577681196, 'ozd': 5.146114865938917e-07, 'cch': 15.498066709303956, 'ccb': 8.02797407442559, 'ccf': 5.5367390535387955, 'ccl': 1.933353581339572, 'fwe': 0.0019252019049110002, 'swe': 0.037641421693797, 'tre': 0.45677071708673805, 'pco': 0.025446291892051002, 'pma': 8.609025809831731e-07, 'ior': 0.7989841189380881, 'fru': 55.859144883448366, 'mru': 1.8605202406846152e-05, 'ldu': 475.69950288561466, 'wtu': 10.627539641567994, 'etf': 98.72620813295495, 'htc': 3.4199952880064973e-09, 'htn': 1.225148628664993e-07}"/>
  </r>
  <r>
    <s v="Butter, 82% fat, unsalted, processed in FR | Chilled | PP | No preparation | at consumer/FR [Ciqual code: 16400]"/>
    <n v="16400"/>
    <s v="consumer"/>
    <n v="2.69"/>
    <b v="0"/>
    <s v="kilogram"/>
    <s v="0f01d6b79432a229e52e58d399618fb3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32713951204, 'ozd': 5.14368632609197e-07, 'cch': 15.49472373691818, 'ccb': 8.027955516427149, 'ccf': 5.533419653432809, 'ccl': 1.9333485670582222, 'fwe': 0.0019211761112300002, 'swe': 0.03763564294867, 'tre': 0.45671701488292504, 'pco': 0.025436302764291003, 'pma': 8.607237409885324e-07, 'ior': 0.7979098217858971, 'fru': 55.807900984452026, 'mru': 1.817967888966806e-05, 'ldu': 475.66742975325644, 'wtu': 10.624247970279844, 'etf': 98.58338360451769, 'htc': 3.415026496495517e-09, 'htn': 1.22389815095296e-07}"/>
  </r>
  <r>
    <s v="Butter, 82% fat, unsalted, easy-to-spread, processed in FR | Chilled | PP | No preparation | at consumer/FR [Ciqual code: 16404]"/>
    <n v="16404"/>
    <s v="consumer"/>
    <n v="3.17"/>
    <b v="0"/>
    <s v="kilogram"/>
    <s v="1aade64da0f44a633526d3d596f8d18e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32713951204, 'ozd': 5.14368632609197e-07, 'cch': 15.49472373691818, 'ccb': 8.027955516427149, 'ccf': 5.533419653432809, 'ccl': 1.9333485670582222, 'fwe': 0.0019211761112300002, 'swe': 0.03763564294867, 'tre': 0.45671701488292504, 'pco': 0.025436302764291003, 'pma': 8.607237409885324e-07, 'ior': 0.7979098217858971, 'fru': 55.807900984452026, 'mru': 1.817967888966806e-05, 'ldu': 475.66742975325644, 'wtu': 10.624247970279844, 'etf': 98.58338360451769, 'htc': 3.415026496495517e-09, 'htn': 1.22389815095296e-07}"/>
  </r>
  <r>
    <s v="Peanut butter or peanut paste, processed in FR | Ambient (long) | PVC | No preparation | at consumer/FR [Ciqual code: 15202]"/>
    <n v="15202"/>
    <s v="consumer"/>
    <n v="3.53"/>
    <b v="0"/>
    <s v="kilogram"/>
    <s v="6ac74280462431c64d6f0fcae17526dd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40572464431071, 'ozd': 2.377166372942772e-07, 'cch': 3.313500901961982, 'ccb': 0.359051781806404, 'ccf': 2.023896381815578, 'ccl': 0.9305527383400001, 'fwe': 0.0009676777318470001, 'swe': 0.024593644389249002, 'tre': 0.16877640934308902, 'pco': 0.009647915017856001, 'pma': 3.010134547215076e-07, 'ior': 0.6716275331610321, 'fru': 34.243031346890376, 'mru': 7.941421312368714e-06, 'ldu': 315.98009796446206, 'wtu': 9.610912053059891, 'etf': 82.90139248654387, 'htc': 1.4500704075024532e-09, 'htn': 6.419183764761009e-08}"/>
  </r>
  <r>
    <s v="Cocoa butter, processed in FR | Ambient (long) | PET | No preparation | at consumer/FR [Ciqual code: 16030]"/>
    <n v="16030"/>
    <s v="consumer"/>
    <n v="2.5299999999999998"/>
    <b v="0"/>
    <s v="kilogram"/>
    <s v="5c5aca20afa6683bebf3918e6fec6285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59279704389032004, 'ozd': 9.56347044811605e-07, 'cch': 26.52860496831993, 'ccb': 0.12524235758153301, 'ccf': 3.3872025075636483, 'ccl': 23.016160103174744, 'fwe': 0.0017961018308890002, 'swe': 0.08617008456329901, 'tre': 0.22460048478466002, 'pco': 0.040706395986440005, 'pma': 4.986974364983678e-07, 'ior': 0.44854014597909403, 'fru': 38.34792683687656, 'mru': 2.139893913403766e-05, 'ldu': 1108.599953921998, 'wtu': 29.468809389829705, 'etf': 731.7909639381552, 'htc': 1.807272394952027e-08, 'htn': 5.008630607897737e-07}"/>
  </r>
  <r>
    <s v="Sodium bicarbonate, processed in FR | Ambient (long) | Cardboard | No preparation | at consumer/FR [Ciqual code: 11507]"/>
    <n v="11507"/>
    <s v="consumer"/>
    <n v="2.96999999999999"/>
    <b v="0"/>
    <s v="kilogram"/>
    <s v="70705468dfac9c40f864467ac5e7c457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15717706732312, 'ozd': 1.1442261607208599e-07, 'cch': 1.19186715302067, 'ccb': 0.023400018186646002, 'ccf': 1.167167940656845, 'ccl': 0.0012991941771780002, 'fwe': 0.0007958915274980001, 'swe': 0.001584164066561, 'tre': 0.043516129683067006, 'pco': 0.003872410096573, 'pma': 1.2523781780417268e-07, 'ior': 0.24885961438074902, 'fru': 16.907105280565695, 'mru': 4.399497602561554e-05, 'ldu': 19.585640577012104, 'wtu': 2.228954673200582, 'etf': 153.28053059561026, 'htc': 1.095003352845754e-09, 'htn': 3.9215195520937435e-08}"/>
  </r>
  <r>
    <s v="Beer, regular (4-5¬∞ alcohol), processed in FR | Chilled | Glass | Chilled at consumer | at consumer/FR [Ciqual code: 5001]"/>
    <n v="5001"/>
    <s v="consumer"/>
    <n v="2.84"/>
    <b v="0"/>
    <s v="kilogram"/>
    <s v="db775b7a9255fa34ddb4cb5e49ecc96a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1"/>
    <s v="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"/>
  </r>
  <r>
    <s v="Beer, &quot;specialty&quot;, from abbey or regional (varying alcohol content), processed in FR | Chilled | Glass | Chilled at consumer | at consumer/FR [Ciqual code: 5011]"/>
    <n v="5011"/>
    <s v="consumer"/>
    <n v="3.07"/>
    <b v="0"/>
    <s v="kilogram"/>
    <s v="055190525e2b2e7094f09ea38305b5fe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1"/>
    <s v="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"/>
  </r>
  <r>
    <s v="Beer, special (5-6¬∞ alcohol), processed in FR | Chilled | Glass | Chilled at consumer | at consumer/FR [Ciqual code: 5010]"/>
    <n v="5010"/>
    <s v="consumer"/>
    <n v="3.07"/>
    <b v="0"/>
    <s v="kilogram"/>
    <s v="3f924c9034a439d610be4bf24a4fbfc7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1"/>
    <s v="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"/>
  </r>
  <r>
    <s v="Beer, dark, processed in FR | Chilled | Glass | Chilled at consumer | at consumer/FR [Ciqual code: 5000]"/>
    <n v="5000"/>
    <s v="consumer"/>
    <n v="3.07"/>
    <b v="0"/>
    <s v="kilogram"/>
    <s v="293351355f58e55efc1d306ad176b0b0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1"/>
    <s v="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"/>
  </r>
  <r>
    <s v="Beer, low alcohol-content (3¬∞ alcohol), processed in FR | Chilled | Glass | Chilled at consumer | at consumer/FR [Ciqual code: 5008]"/>
    <n v="5008"/>
    <s v="consumer"/>
    <n v="3.07"/>
    <b v="0"/>
    <s v="kilogram"/>
    <s v="916e0f8315cb05a78cc9c1edc307291a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1"/>
    <s v="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"/>
  </r>
  <r>
    <s v="Beer, strong (&gt;8¬∞ alcohol), processed in FR | Chilled | Glass | Chilled at consumer | at consumer/FR [Ciqual code: 5002]"/>
    <n v="5002"/>
    <s v="consumer"/>
    <n v="3.07"/>
    <b v="0"/>
    <s v="kilogram"/>
    <s v="3042d96c48a6f7d245f0872dde084318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1"/>
    <s v="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"/>
  </r>
  <r>
    <s v="Beer, alcohol-free (&lt;1,2¬∞ alcohol), processed in FR | Chilled | Glass | Chilled at consumer | at consumer/FR [Ciqual code: 5030]"/>
    <n v="5030"/>
    <s v="consumer"/>
    <n v="3.07"/>
    <b v="0"/>
    <s v="kilogram"/>
    <s v="637a6c138118f5c26f63effedfac1b69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1"/>
    <s v="{'acd': 0.007543445874813001, 'ozd': 2.840730861683986e-07, 'cch': 1.094458596439883, 'ccb': 0.007427539563248001, 'ccf': 1.08652501910098, 'ccl': 0.000506037775654, 'fwe': 0.00019495029822400001, 'swe': 0.0021007994011560003, 'tre': 0.017555778766617, 'pco': 0.003610406625408, 'pma': 9.456983922025733e-08, 'ior': 0.621201444823623, 'fru': 25.34459202822758, 'mru': 3.250097084938234e-06, 'ldu': 19.84674948666969, 'wtu': 0.346738545740073, 'etf': 20.757348763197413, 'htc': 4.104591557220774e-10, 'htn': 1.3802388201186999e-08}"/>
  </r>
  <r>
    <s v="Rusk, w eggs, processed in FR | Ambient (short) | Cardboard | No preparation | at consumer/FR [Ciqual code: 7301]"/>
    <n v="7301"/>
    <s v="consumer"/>
    <n v="2.27"/>
    <b v="0"/>
    <s v="kilogram"/>
    <s v="9e8cab21eb1040b6afee271dc8bbe7e1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9793317142740001, 'ozd': 1.409645817008693e-07, 'cch': 0.8672583495282751, 'ccb': 0.004729313314390001, 'ccf': 0.8060860708215941, 'ccl': 0.056442965392289005, 'fwe': 0.00024329762878200003, 'swe': 0.007139342017442001, 'tre': 0.039924209073320005, 'pco': 0.002797794701857, 'pma': 7.907691249061893e-08, 'ior': 0.564337643423629, 'fru': 19.22576363716955, 'mru': 2.2701167711393586e-06, 'ldu': 79.79688866456988, 'wtu': 0.45586943046398903, 'etf': 42.715250969316216, 'htc': 3.5682827194144945e-10, 'htn': 1.568011330812199e-08}"/>
  </r>
  <r>
    <s v="Rusk, processed in FR | Ambient (short) | Cardboard | No preparation | at consumer/FR [Ciqual code: 7300]"/>
    <n v="7300"/>
    <s v="consumer"/>
    <n v="1.88"/>
    <b v="0"/>
    <s v="kilogram"/>
    <s v="8a2470b8ff1c49c0ba63344b86ce2c81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9793317142740001, 'ozd': 1.409645817008693e-07, 'cch': 0.8672583495282751, 'ccb': 0.004729313314390001, 'ccf': 0.8060860708215941, 'ccl': 0.056442965392289005, 'fwe': 0.00024329762878200003, 'swe': 0.007139342017442001, 'tre': 0.039924209073320005, 'pco': 0.002797794701857, 'pma': 7.907691249061893e-08, 'ior': 0.564337643423629, 'fru': 19.22576363716955, 'mru': 2.2701167711393586e-06, 'ldu': 79.79688866456988, 'wtu': 0.45586943046398903, 'etf': 42.715250969316216, 'htc': 3.5682827194144945e-10, 'htn': 1.568011330812199e-08}"/>
  </r>
  <r>
    <s v="Rusk, wholemeal or rich in fibre, processed in FR | Ambient (short) | Cardboard | No preparation | at consumer/FR [Ciqual code: 7340]"/>
    <n v="7340"/>
    <s v="consumer"/>
    <n v="2.27"/>
    <b v="0"/>
    <s v="kilogram"/>
    <s v="15c83c5f91b58c4769537b534d1491bf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9793317142740001, 'ozd': 1.409645817008693e-07, 'cch': 0.8672583495282751, 'ccb': 0.004729313314390001, 'ccf': 0.8060860708215941, 'ccl': 0.056442965392289005, 'fwe': 0.00024329762878200003, 'swe': 0.007139342017442001, 'tre': 0.039924209073320005, 'pco': 0.002797794701857, 'pma': 7.907691249061893e-08, 'ior': 0.564337643423629, 'fru': 19.22576363716955, 'mru': 2.2701167711393586e-06, 'ldu': 79.79688866456988, 'wtu': 0.45586943046398903, 'etf': 42.715250969316216, 'htc': 3.5682827194144945e-10, 'htn': 1.568011330812199e-08}"/>
  </r>
  <r>
    <s v="Rusk, multigrain, processed in FR | Ambient (short) | Cardboard | No preparation | at consumer/FR [Ciqual code: 7330]"/>
    <n v="7330"/>
    <s v="consumer"/>
    <n v="2.27"/>
    <b v="0"/>
    <s v="kilogram"/>
    <s v="a9fed2af24385fc1d5de50a8c50bb713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9793317142740001, 'ozd': 1.409645817008693e-07, 'cch': 0.8672583495282751, 'ccb': 0.004729313314390001, 'ccf': 0.8060860708215941, 'ccl': 0.056442965392289005, 'fwe': 0.00024329762878200003, 'swe': 0.007139342017442001, 'tre': 0.039924209073320005, 'pco': 0.002797794701857, 'pma': 7.907691249061893e-08, 'ior': 0.564337643423629, 'fru': 19.22576363716955, 'mru': 2.2701167711393586e-06, 'ldu': 79.79688866456988, 'wtu': 0.45586943046398903, 'etf': 42.715250969316216, 'htc': 3.5682827194144945e-10, 'htn': 1.568011330812199e-08}"/>
  </r>
  <r>
    <s v="Rusk, unsalted, processed in FR | Ambient (short) | Cardboard | No preparation | at consumer/FR [Ciqual code: 7310]"/>
    <n v="7310"/>
    <s v="consumer"/>
    <n v="2.27"/>
    <b v="0"/>
    <s v="kilogram"/>
    <s v="24606e0629cf7f43693eec50905eec07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9793317142740001, 'ozd': 1.409645817008693e-07, 'cch': 0.8672583495282751, 'ccb': 0.004729313314390001, 'ccf': 0.8060860708215941, 'ccl': 0.056442965392289005, 'fwe': 0.00024329762878200003, 'swe': 0.007139342017442001, 'tre': 0.039924209073320005, 'pco': 0.002797794701857, 'pma': 7.907691249061893e-08, 'ior': 0.564337643423629, 'fru': 19.22576363716955, 'mru': 2.2701167711393586e-06, 'ldu': 79.79688866456988, 'wtu': 0.45586943046398903, 'etf': 42.715250969316216, 'htc': 3.5682827194144945e-10, 'htn': 1.568011330812199e-08}"/>
  </r>
  <r>
    <s v="Salty snacks, made from potato, processed in FR | Ambient (long) | LDPE | No preparation | at consumer/FR [Ciqual code: 38405]"/>
    <n v="38405"/>
    <s v="consumer"/>
    <n v="2.68"/>
    <b v="0"/>
    <s v="kilogram"/>
    <s v="74236c38d398c9897fafd1a93fb7585e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Salty snacks, puff pastry, processed in FR | Ambient (long) | LDPE | No preparation | at consumer/FR [Ciqual code: 38407]"/>
    <n v="38407"/>
    <s v="consumer"/>
    <n v="2.68"/>
    <b v="0"/>
    <s v="kilogram"/>
    <s v="79c049b91be9f931855ee5c6b164b159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Puffed salty snacks, made from maize/corn, with peanuts, processed in FR | Ambient (long) | LDPE | No preparation | at consumer/FR [Ciqual code: 38404]"/>
    <n v="38404"/>
    <s v="consumer"/>
    <n v="2.68"/>
    <b v="0"/>
    <s v="kilogram"/>
    <s v="91a548530fde35d20d5d32fc22577536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Puffed salty snacks, made from maize/corn, without peanuts, processed in FR | Ambient (long) | LDPE | No preparation | at consumer/FR [Ciqual code: 38400]"/>
    <n v="38400"/>
    <s v="consumer"/>
    <n v="2.68"/>
    <b v="0"/>
    <s v="kilogram"/>
    <s v="2036bc451f3b71219655248d783f4b38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Puffed salty snacks, made from potato, processed in FR | Ambient (long) | LDPE | No preparation | at consumer/FR [Ciqual code: 38106]"/>
    <n v="38106"/>
    <s v="consumer"/>
    <n v="2.68"/>
    <b v="0"/>
    <s v="kilogram"/>
    <s v="caae24378ba49932366089de924b3dcb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Puffed salty snacks, made from potato and soy, processed in FR | Ambient (long) | LDPE | No preparation | at consumer/FR [Ciqual code: 38108]"/>
    <n v="38108"/>
    <s v="consumer"/>
    <n v="2.68"/>
    <b v="0"/>
    <s v="kilogram"/>
    <s v="c40a5f696a2b386728a3568829299d8c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Salty snacks, crackers, garnished or filled with cheese, processed in FR | Ambient (long) | LDPE | No preparation | at consumer/FR [Ciqual code: 38401]"/>
    <n v="38401"/>
    <s v="consumer"/>
    <n v="2.68"/>
    <b v="0"/>
    <s v="kilogram"/>
    <s v="5ae6d2a8d73dae8f5856268cc2e7acf4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Salty snacks, crackers, plain, processed in FR | Ambient (long) | LDPE | No preparation | at consumer/FR [Ciqual code: 38402]"/>
    <n v="38402"/>
    <s v="consumer"/>
    <n v="2.2799999999999998"/>
    <b v="0"/>
    <s v="kilogram"/>
    <s v="5aba1885806a294bdae0505bc0a473dd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Salty snacks, crackers, reduced fat, processed in FR | Ambient (long) | LDPE | No preparation | at consumer/FR [Ciqual code: 38403]"/>
    <n v="38403"/>
    <s v="consumer"/>
    <n v="2.68"/>
    <b v="0"/>
    <s v="kilogram"/>
    <s v="c4d5cc6175c9d1eb7f8262adbc7a9a51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Salty snacks, mini pretzels or sticks, processed in FR | Ambient (long) | LDPE | No preparation | at consumer/FR [Ciqual code: 38107]"/>
    <n v="38107"/>
    <s v="consumer"/>
    <n v="2.68"/>
    <b v="0"/>
    <s v="kilogram"/>
    <s v="c39ad2847784a4f8bb594f8443f6a597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Breakfast biscuit (cookie) with cereals, fortified with vitamins and chemical elements, processed in FR | Ambient (long) | Cardboard | No preparation | at consumer/FR [Ciqual code: 24041]"/>
    <n v="24041"/>
    <s v="consumer"/>
    <n v="2.5299999999999998"/>
    <b v="0"/>
    <s v="kilogram"/>
    <s v="030476bbb8c3f1893226cb1138ee15ba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Savoy-style sponge cake, processed in FR | Ambient (long) | PS | No preparation | at consumer/FR [Ciqual code: 23050]"/>
    <n v="23050"/>
    <s v="consumer"/>
    <n v="2.25"/>
    <b v="0"/>
    <s v="kilogram"/>
    <s v="f2c5b9e75fae4df448dc02544d0f2e18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6786315315721, 'ozd': 2.4097237637618126e-07, 'cch': 2.253857590031012, 'ccb': 0.050882261122222, 'ccf': 1.8739170444811761, 'ccl': 0.32905828442761303, 'fwe': 0.000613128739147, 'swe': 0.016487778573927, 'tre': 0.291344774883393, 'pco': 0.008284717019568, 'pma': 4.793732362659901e-07, 'ior': 0.9142086249788071, 'fru': 35.92444066370841, 'mru': 3.878007277684741e-06, 'ldu': 209.99838205012557, 'wtu': 1.344280647753318, 'etf': 106.17490760467061, 'htc': 1.108286539315266e-09, 'htn': 1.082561760297833e-07}"/>
  </r>
  <r>
    <s v="Soft cake, filled with fruit paste or fruit puree and sugar icing coated, processed in FR | Ambient (long) | Cardboard | No preparation | at consumer/FR [Ciqual code: 24680]"/>
    <n v="24680"/>
    <s v="consumer"/>
    <n v="2.92"/>
    <b v="0"/>
    <s v="kilogram"/>
    <s v="88eed5f8b517320ca7a5578fc1010d1b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Pastry biscuit with meringue, processed in FR | Ambient (long) | Cardboard | No preparation | at consumer/FR [Ciqual code: 24060]"/>
    <n v="24060"/>
    <s v="consumer"/>
    <n v="3.06"/>
    <b v="0"/>
    <s v="kilogram"/>
    <s v="b885aabef9c5c68cf84a149791b4d4bc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2949304724705005, 'ozd': 1.999351966850216e-07, 'cch': 1.493485101781494, 'ccb': 0.031157681157696, 'ccf': 1.285930802286258, 'ccl': 0.176396618337539, 'fwe': 0.00046220404080200004, 'swe': 0.0112202833636, 'tre': 0.18364625411159602, 'pco': 0.005324599742016, 'pma': 3.11511051357138e-07, 'ior': 0.8225764806999931, 'fru': 28.06740902554519, 'mru': 3.128158718752189e-06, 'ldu': 122.09293990577224, 'wtu': 1.4733861939222161, 'etf': 71.83378507893126, 'htc': 6.809516498392963e-10, 'htn': 5.16982456501952e-08}"/>
  </r>
  <r>
    <s v="Biscuit for baby, processed in FR | Ambient (long) | Cardboard | No preparation | at consumer/FR [Ciqual code: 24689]"/>
    <n v="24689"/>
    <s v="consumer"/>
    <n v="2.71999999999999"/>
    <b v="0"/>
    <s v="kilogram"/>
    <s v="e970107e4afe62262f5c4f0008c42241"/>
    <s v="material"/>
    <s v="AGRIBALYSE v3.0"/>
    <s v="['Agricultural', 'Food', 'Preparation', 'Baby food', 'Baby biscuits and cereals']"/>
    <x v="10"/>
    <x v="26"/>
    <s v="['Agricultural', 'Food', 'Preparation', 'Baby food', 'Baby biscuits and cereals']"/>
    <s v="['Agricultural', 'Food', 'Preparation', 'Baby food', 'Baby biscuits and cereals']"/>
    <e v="#VALUE!"/>
    <e v="#VALUE!"/>
    <x v="3"/>
    <x v="0"/>
    <s v="{'acd': 0.042949304724705005, 'ozd': 1.999351966850216e-07, 'cch': 1.493485101781494, 'ccb': 0.031157681157696, 'ccf': 1.285930802286258, 'ccl': 0.176396618337539, 'fwe': 0.00046220404080200004, 'swe': 0.0112202833636, 'tre': 0.18364625411159602, 'pco': 0.005324599742016, 'pma': 3.11511051357138e-07, 'ior': 0.8225764806999931, 'fru': 28.06740902554519, 'mru': 3.128158718752189e-06, 'ldu': 122.09293990577224, 'wtu': 1.4733861939222161, 'etf': 71.83378507893126, 'htc': 6.809516498392963e-10, 'htn': 5.16982456501952e-08}"/>
  </r>
  <r>
    <s v="Biscuit sponge cake with fruits covering, pre-packed, processed in FR | Ambient (long) | Cardboard | No preparation | at consumer/FR [Ciqual code: 24678]"/>
    <n v="24678"/>
    <s v="consumer"/>
    <n v="2.5299999999999998"/>
    <b v="0"/>
    <s v="kilogram"/>
    <s v="072d188928225c120e7c0188e6f7fbd1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Biscuit (cookie) vitamins content guaranteed, processed in FR | Ambient (long) | Cardboard | No preparation | at consumer/FR [Ciqual code: 24002]"/>
    <n v="24002"/>
    <s v="consumer"/>
    <n v="2.67"/>
    <b v="0"/>
    <s v="kilogram"/>
    <s v="081f501fb4cc85fc8f3e65f765a97e1b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2949304724705005, 'ozd': 1.999351966850216e-07, 'cch': 1.493485101781494, 'ccb': 0.031157681157696, 'ccf': 1.285930802286258, 'ccl': 0.176396618337539, 'fwe': 0.00046220404080200004, 'swe': 0.0112202833636, 'tre': 0.18364625411159602, 'pco': 0.005324599742016, 'pma': 3.11511051357138e-07, 'ior': 0.8225764806999931, 'fru': 28.06740902554519, 'mru': 3.128158718752189e-06, 'ldu': 122.09293990577224, 'wtu': 1.4733861939222161, 'etf': 71.83378507893126, 'htc': 6.809516498392963e-10, 'htn': 5.16982456501952e-08}"/>
  </r>
  <r>
    <s v="Biscuit (cookie) vitamins and chemical elements content guaranteed, processed in FR | Ambient (long) | Cardboard | No preparation | at consumer/FR [Ciqual code: 24003]"/>
    <n v="24003"/>
    <s v="consumer"/>
    <n v="2.5299999999999998"/>
    <b v="0"/>
    <s v="kilogram"/>
    <s v="637c223ada63e335ba657d6d4fcc08ad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Biscuit shortbread, with butter, processed in FR | Ambient (long) | Cardboard | No preparation | at consumer/FR [Ciqual code: 24049]"/>
    <n v="24049"/>
    <s v="consumer"/>
    <n v="2.85"/>
    <b v="0"/>
    <s v="kilogram"/>
    <s v="696abfefa3395bfda2d9b17985e07486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24645082122500002, 'ozd': 2.090248015948506e-07, 'cch': 1.848762329114528, 'ccb': 0.284952325039247, 'ccf': 1.297589470820164, 'ccl': 0.266220533255115, 'fwe': 0.000457834487962, 'swe': 0.011018036760336001, 'tre': 0.101185763674646, 'pco': 0.0048970228092, 'pma': 1.951494146424886e-07, 'ior': 0.7613275335802101, 'fru': 26.910969253996022, 'mru': 4.766520096419328e-06, 'ldu': 109.27190323556245, 'wtu': 1.7645452099450232, 'etf': 70.46088449292583, 'htc': 9.872430132542013e-10, 'htn': 2.908273668601847e-08}"/>
  </r>
  <r>
    <s v="Biscuit shortbread, with butter and chocolate, processed in FR | Ambient (long) | Cardboard | No preparation | at consumer/FR [Ciqual code: 24050]"/>
    <n v="24050"/>
    <s v="consumer"/>
    <n v="2.0299999999999998"/>
    <b v="0"/>
    <s v="kilogram"/>
    <s v="0f090184124a15f74ed85fcd7f5b01c3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iscuit (cookie), with milk, processed in FR | Ambient (long) | Cardboard | No preparation | at consumer/FR [Ciqual code: 24030]"/>
    <n v="24030"/>
    <s v="consumer"/>
    <n v="2.5299999999999998"/>
    <b v="0"/>
    <s v="kilogram"/>
    <s v="aa62f059df60c7e89cd7e80bdb6f4e8f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0511814950730003, 'ozd': 2.181414135678815e-07, 'cch': 3.535753245225317, 'ccb': 1.504577265995769, 'ccf': 1.6690583355279132, 'ccl': 0.362117643701635, 'fwe': 0.000573725833553, 'swe': 0.012757312918115, 'tre': 0.126158612336875, 'pco': 0.006971187924578, 'pma': 2.405812854659522e-07, 'ior': 0.8015023849030881, 'fru': 29.1992437497681, 'mru': 5.032965625031244e-06, 'ldu': 149.12414541246858, 'wtu': 2.727669014572729, 'etf': 56.800115512445444, 'htc': 8.825598258283521e-10, 'htn': 3.056922548386874e-08}"/>
  </r>
  <r>
    <s v="Biscuit (cookie) with fruits, reduced salt, processed in FR | Ambient (long) | Cardboard | No preparation | at consumer/FR [Ciqual code: 24004]"/>
    <n v="24004"/>
    <s v="consumer"/>
    <n v="2.5299999999999998"/>
    <b v="0"/>
    <s v="kilogram"/>
    <s v="6567ba7549785c00aafedd1d38e38794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Biscuit (cookie), sponge fingers or Lady fingers, processed in FR | Ambient (long) | Cardboard | No preparation | at consumer/FR [Ciqual code: 24430]"/>
    <n v="24430"/>
    <s v="consumer"/>
    <n v="2.2799999999999998"/>
    <b v="0"/>
    <s v="kilogram"/>
    <s v="0b4fecaa513e07ca0276a77baa5093d9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2949304724705005, 'ozd': 1.999351966850216e-07, 'cch': 1.493485101781494, 'ccb': 0.031157681157696, 'ccf': 1.285930802286258, 'ccl': 0.176396618337539, 'fwe': 0.00046220404080200004, 'swe': 0.0112202833636, 'tre': 0.18364625411159602, 'pco': 0.005324599742016, 'pma': 3.11511051357138e-07, 'ior': 0.8225764806999931, 'fru': 28.06740902554519, 'mru': 3.128158718752189e-06, 'ldu': 122.09293990577224, 'wtu': 1.4733861939222161, 'etf': 71.83378507893126, 'htc': 6.809516498392963e-10, 'htn': 5.16982456501952e-08}"/>
  </r>
  <r>
    <s v="Biscuit (cookie), chocolate covering, processed in FR | Ambient (long) | Cardboard | No preparation | at consumer/FR [Ciqual code: 24038]"/>
    <n v="24038"/>
    <s v="consumer"/>
    <n v="2.2000000000000002"/>
    <b v="0"/>
    <s v="kilogram"/>
    <s v="fedeba05486f31ff4fcaec244f859d10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5586963370922501, 'ozd': 4.206523345566987e-07, 'cch': 8.597099896636482, 'ccb': 1.7545077368829531, 'ccf': 2.715361646825871, 'ccl': 4.127230512927658, 'fwe': 0.001150272949678, 'swe': 0.028828199694974, 'tre': 0.22721461947996702, 'pco': 0.015603605024649001, 'pma': 4.257440779197901e-07, 'ior': 0.9781793494006311, 'fru': 42.07206704224822, 'mru': 9.418803990986276e-06, 'ldu': 343.0537254562066, 'wtu': 8.62804799586666, 'etf': 187.8012753420157, 'htc': 4.052852203832802e-09, 'htn': 1.25513791233091e-07}"/>
  </r>
  <r>
    <s v="Biscuit (cookie), covering with a chocolate bar, processed in FR | Ambient (long) | Cardboard | No preparation | at consumer/FR [Ciqual code: 24016]"/>
    <n v="24016"/>
    <s v="consumer"/>
    <n v="2.59"/>
    <b v="0"/>
    <s v="kilogram"/>
    <s v="d347d2e36bee42e577fbc830a2b1e372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5586963370922501, 'ozd': 4.206523345566987e-07, 'cch': 8.597099896636482, 'ccb': 1.7545077368829531, 'ccf': 2.715361646825871, 'ccl': 4.127230512927658, 'fwe': 0.001150272949678, 'swe': 0.028828199694974, 'tre': 0.22721461947996702, 'pco': 0.015603605024649001, 'pma': 4.257440779197901e-07, 'ior': 0.9781793494006311, 'fru': 42.07206704224822, 'mru': 9.418803990986276e-06, 'ldu': 343.0537254562066, 'wtu': 8.62804799586666, 'etf': 187.8012753420157, 'htc': 4.052852203832802e-09, 'htn': 1.25513791233091e-07}"/>
  </r>
  <r>
    <s v="Biscuit (cookie), with chocolate, prepacked, processed in FR | Ambient (long) | Cardboard | No preparation | at consumer/FR [Ciqual code: 24036]"/>
    <n v="24036"/>
    <s v="consumer"/>
    <n v="2.42"/>
    <b v="0"/>
    <s v="kilogram"/>
    <s v="2f4b6d6b9ee5ee405ebdcad9af341929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iscuit sponge cake, with chocolate, pre-packed, processed in FR | Ambient (long) | Cardboard | No preparation | at consumer/FR [Ciqual code: 24051]"/>
    <n v="24051"/>
    <s v="consumer"/>
    <n v="2.42"/>
    <b v="0"/>
    <s v="kilogram"/>
    <s v="7b3a9087d283a7baee73a0d2570d53e2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iscuit shortbread, with chocolate, pre-packed, processed in FR | Ambient (long) | Cardboard | No preparation | at consumer/FR [Ciqual code: 24053]"/>
    <n v="24053"/>
    <s v="consumer"/>
    <n v="2.42"/>
    <b v="0"/>
    <s v="kilogram"/>
    <s v="df0a6fe0f5d29c83f45dec79fa445915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iscuit (small tart), with chocolate, pre-packed, processed in FR | Ambient (long) | Cardboard | No preparation | at consumer/FR [Ciqual code: 24052]"/>
    <n v="24052"/>
    <s v="consumer"/>
    <n v="2.42"/>
    <b v="0"/>
    <s v="kilogram"/>
    <s v="45ea67ece558c1980fff23cd5546bb34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Crispy biscuit (cookie), without chocolate, reduced fat, processed in FR | Ambient (long) | Cardboard | No preparation | at consumer/FR [Ciqual code: 24031]"/>
    <n v="24031"/>
    <s v="consumer"/>
    <n v="2.99"/>
    <b v="0"/>
    <s v="kilogram"/>
    <s v="9084d02dcf435e16ea2c327362d8236f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61061892116546, 'ozd': 3.311164852147367e-07, 'cch': 4.881684769376571, 'ccb': 1.456959391487542, 'ccf': 3.248953524281977, 'ccl': 0.17577185360705103, 'fwe': 0.0011791533100670001, 'swe': 0.01994508629129, 'tre': 0.24728343539747402, 'pco': 0.014080203523311002, 'pma': 4.749658079551145e-07, 'ior': 0.9339589017479261, 'fru': 46.449045934220976, 'mru': 1.6066216615534675e-05, 'ldu': 240.17644992194144, 'wtu': 47.59247402936932, 'etf': 133.31830161434857, 'htc': 2.2314357664315113e-09, 'htn': 2.3901915752195387e-07}"/>
  </r>
  <r>
    <s v="Crispy biscuit (cookie), with chocolate, reduced fat, processed in FR | Ambient (long) | Cardboard | No preparation | at consumer/FR [Ciqual code: 24007]"/>
    <n v="24007"/>
    <s v="consumer"/>
    <n v="2.42"/>
    <b v="0"/>
    <s v="kilogram"/>
    <s v="e3ad4cd31fc6ece43d1e5375d5bf6b0d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iscuit puff pastry, processed in FR | Ambient (long) | Cardboard | No preparation | at consumer/FR [Ciqual code: 24659]"/>
    <n v="24659"/>
    <s v="consumer"/>
    <n v="2.14"/>
    <b v="0"/>
    <s v="kilogram"/>
    <s v="ebb5b301fd6391163ae251bedeb62042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0324914778084, 'ozd': 2.564035010302753e-07, 'cch': 4.954506601595696, 'ccb': 2.28554277057252, 'ccf': 2.118785384114826, 'ccl': 0.55017844690835, 'fwe': 0.0007366686832120001, 'swe': 0.015391393392195002, 'tre': 0.16661728832088601, 'pco': 0.009102923215832, 'pma': 3.181176178142456e-07, 'ior': 0.8389049079514731, 'fru': 33.101532055822005, 'mru': 6.630617587383729e-06, 'ldu': 179.64220775014198, 'wtu': 3.881321582013899, 'etf': 62.97729816824652, 'htc': 1.206431136338447e-09, 'htn': 4.060751383020166e-08}"/>
  </r>
  <r>
    <s v="Biscuit (cookie) filled with fruit paste or fruit puree, processed in FR | Ambient (long) | Cardboard | No preparation | at consumer/FR [Ciqual code: 24037]"/>
    <n v="24037"/>
    <s v="consumer"/>
    <n v="2.92"/>
    <b v="0"/>
    <s v="kilogram"/>
    <s v="92a22c377d3333d3496da8d308fb9f42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Biscuit (cookie) filled with fruits, reduced fat, processed in FR | Ambient (long) | Cardboard | No preparation | at consumer/FR [Ciqual code: 24008]"/>
    <n v="24008"/>
    <s v="consumer"/>
    <n v="2.5299999999999998"/>
    <b v="0"/>
    <s v="kilogram"/>
    <s v="9022a14a98a5cebf860f8517e22ba929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Biscuit (cookie) with nuts (no chocolate or lightly chocolate-flavoured), processed in FR | Ambient (long) | Cardboard | No preparation | at consumer/FR [Ciqual code: 24055]"/>
    <n v="24055"/>
    <s v="consumer"/>
    <n v="2.99"/>
    <b v="0"/>
    <s v="kilogram"/>
    <s v="b569b37f00f77a7bc25c4cde9a574228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61061892116546, 'ozd': 3.311164852147367e-07, 'cch': 4.881684769376571, 'ccb': 1.456959391487542, 'ccf': 3.248953524281977, 'ccl': 0.17577185360705103, 'fwe': 0.0011791533100670001, 'swe': 0.01994508629129, 'tre': 0.24728343539747402, 'pco': 0.014080203523311002, 'pma': 4.749658079551145e-07, 'ior': 0.9339589017479261, 'fru': 46.449045934220976, 'mru': 1.6066216615534675e-05, 'ldu': 240.17644992194144, 'wtu': 47.59247402936932, 'etf': 133.31830161434857, 'htc': 2.2314357664315113e-09, 'htn': 2.3901915752195387e-07}"/>
  </r>
  <r>
    <s v="Biscuit (small tart), with fruit covering, processed in FR | Ambient (long) | Cardboard | No preparation | at consumer/FR [Ciqual code: 24679]"/>
    <n v="24679"/>
    <s v="consumer"/>
    <n v="2.14"/>
    <b v="0"/>
    <s v="kilogram"/>
    <s v="a89718bda94c443de982525826a8a59f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Biscuit (cookie), plain, processed in FR | Ambient (long) | Cardboard | No preparation | at consumer/FR [Ciqual code: 24001]"/>
    <n v="24001"/>
    <s v="consumer"/>
    <n v="2.14"/>
    <b v="0"/>
    <s v="kilogram"/>
    <s v="006dcdc0a5c2daa4f61af0123f706a08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Biscuit (cookie), thin, w almonds, processed in FR | Ambient (long) | Cardboard | No preparation | at consumer/FR [Ciqual code: 24615]"/>
    <n v="24615"/>
    <s v="consumer"/>
    <n v="2.6"/>
    <b v="0"/>
    <s v="kilogram"/>
    <s v="dbfb54a8debd72c6e3e14bf8f6e54be9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61061892116546, 'ozd': 3.311164852147367e-07, 'cch': 4.881684769376571, 'ccb': 1.456959391487542, 'ccf': 3.248953524281977, 'ccl': 0.17577185360705103, 'fwe': 0.0011791533100670001, 'swe': 0.01994508629129, 'tre': 0.24728343539747402, 'pco': 0.014080203523311002, 'pma': 4.749658079551145e-07, 'ior': 0.9339589017479261, 'fru': 46.449045934220976, 'mru': 1.6066216615534675e-05, 'ldu': 240.17644992194144, 'wtu': 47.59247402936932, 'etf': 133.31830161434857, 'htc': 2.2314357664315113e-09, 'htn': 2.3901915752195387e-07}"/>
  </r>
  <r>
    <s v="Biscuit (cookie), reduced sugar, processed in FR | Ambient (long) | Cardboard | No preparation | at consumer/FR [Ciqual code: 24690]"/>
    <n v="24690"/>
    <s v="consumer"/>
    <n v="2.5299999999999998"/>
    <b v="0"/>
    <s v="kilogram"/>
    <s v="3791b3166ae45bb31bb95bba84756839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Butter biscuit (cookie), processed in FR | Ambient (long) | Cardboard | No preparation | at consumer/FR [Ciqual code: 24015]"/>
    <n v="24015"/>
    <s v="consumer"/>
    <n v="2.14"/>
    <b v="0"/>
    <s v="kilogram"/>
    <s v="c79730e2be73f031a712608ac6463a2f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0511814950730003, 'ozd': 2.181414135678815e-07, 'cch': 3.535753245225317, 'ccb': 1.504577265995769, 'ccf': 1.6690583355279132, 'ccl': 0.362117643701635, 'fwe': 0.000573725833553, 'swe': 0.012757312918115, 'tre': 0.126158612336875, 'pco': 0.006971187924578, 'pma': 2.405812854659522e-07, 'ior': 0.8015023849030881, 'fru': 29.1992437497681, 'mru': 5.032965625031244e-06, 'ldu': 149.12414541246858, 'wtu': 2.727669014572729, 'etf': 56.800115512445444, 'htc': 8.825598258283521e-10, 'htn': 3.056922548386874e-08}"/>
  </r>
  <r>
    <s v="Butter biscuit (cookie), with chocolate, processed in FR | Ambient (long) | Cardboard | No preparation | at consumer/FR [Ciqual code: 24017]"/>
    <n v="24017"/>
    <s v="consumer"/>
    <n v="2.42"/>
    <b v="0"/>
    <s v="kilogram"/>
    <s v="3f91175fd20610b139412433f00157ac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reakfast biscuit (cookie), processed in FR | Ambient (long) | Cardboard | No preparation | at consumer/FR [Ciqual code: 24034]"/>
    <n v="24034"/>
    <s v="consumer"/>
    <n v="2.5299999999999998"/>
    <b v="0"/>
    <s v="kilogram"/>
    <s v="fe278e2225ec21c082f0b0a111f86fbb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Breakfast biscuit (cookie), reduced sugar, processed in FR | Ambient (long) | Cardboard | No preparation | at consumer/FR [Ciqual code: 24035]"/>
    <n v="24035"/>
    <s v="consumer"/>
    <n v="2.5299999999999998"/>
    <b v="0"/>
    <s v="kilogram"/>
    <s v="2ec55a9637cbeff681e642411010b68f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Breakfast biscuit (cookie), with chocolate, processed in FR | Ambient (long) | Cardboard | No preparation | at consumer/FR [Ciqual code: 24040]"/>
    <n v="24040"/>
    <s v="consumer"/>
    <n v="2.42"/>
    <b v="0"/>
    <s v="kilogram"/>
    <s v="7e560ad04a871232e8ebe091097e0948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iscuit (cookie), cat tongue type, processed in FR | Ambient (long) | Cardboard | No preparation | at consumer/FR [Ciqual code: 24441]"/>
    <n v="24441"/>
    <s v="consumer"/>
    <n v="2.14"/>
    <b v="0"/>
    <s v="kilogram"/>
    <s v="e3e353140a305655b8e4d889c0c9b6b7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58246608912693, 'ozd': 2.918968299824283e-07, 'cch': 5.327269836158688, 'ccb': 2.265434647711464, 'ccf': 2.417630033396882, 'ccl': 0.644205155050342, 'fwe': 0.0008663850492570001, 'swe': 0.01861232800368, 'tre': 0.24463265523594802, 'pco': 0.010668159490621, 'pma': 4.418218612039638e-07, 'ior': 0.9088581840904991, 'fru': 36.84402147035668, 'mru': 7.269405658537815e-06, 'ldu': 220.63381042306398, 'wtu': 3.996308905747669, 'etf': 81.71626697786442, 'htc': 1.4248652931782851e-09, 'htn': 6.744370146784624e-08}"/>
  </r>
  <r>
    <s v="Biscuit (cookie), thin, w fruits, processed in FR | Ambient (long) | Cardboard | No preparation | at consumer/FR [Ciqual code: 24616]"/>
    <n v="24616"/>
    <s v="consumer"/>
    <n v="2.14"/>
    <b v="0"/>
    <s v="kilogram"/>
    <s v="affdc56c12750080ea39da3d7f8d8326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53689686577765, 'ozd': 2.7332897256839606e-07, 'cch': 4.701154213038034, 'ccb': 1.92725698600037, 'ccf': 2.217626693479936, 'ccl': 0.556270533557728, 'fwe': 0.000788388655002, 'swe': 0.017026455761367, 'tre': 0.22548495015857903, 'pco': 0.009661763960644, 'pma': 4.0693912504985733e-07, 'ior': 0.8829101411830761, 'fru': 35.1290598677209, 'mru': 6.594425037169834e-06, 'ldu': 196.7361538330312, 'wtu': 3.774034538609751, 'etf': 77.83657713006068, 'htc': 1.2804563098277132e-09, 'htn': 5.903712804825798e-08}"/>
  </r>
  <r>
    <s v="Biscuit (cookie), with vegetal fat, processed in FR | Ambient (long) | Cardboard | No preparation | at consumer/FR [Ciqual code: 24010]"/>
    <n v="24010"/>
    <s v="consumer"/>
    <n v="2.5299999999999998"/>
    <b v="0"/>
    <s v="kilogram"/>
    <s v="6fed47704431702196cf94e5618642f4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Biscuit (cookie), assortment of miniature sweets and biscuits, processed in FR | Ambient (long) | Cardboard | No preparation | at consumer/FR [Ciqual code: 24011]"/>
    <n v="24011"/>
    <s v="consumer"/>
    <n v="2.92"/>
    <b v="0"/>
    <s v="kilogram"/>
    <s v="829793fad0c8f65042f9ce82aa81c262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58246608912693, 'ozd': 2.918968299824283e-07, 'cch': 5.327269836158688, 'ccb': 2.265434647711464, 'ccf': 2.417630033396882, 'ccl': 0.644205155050342, 'fwe': 0.0008663850492570001, 'swe': 0.01861232800368, 'tre': 0.24463265523594802, 'pco': 0.010668159490621, 'pma': 4.418218612039638e-07, 'ior': 0.9088581840904991, 'fru': 36.84402147035668, 'mru': 7.269405658537815e-06, 'ldu': 220.63381042306398, 'wtu': 3.996308905747669, 'etf': 81.71626697786442, 'htc': 1.4248652931782851e-09, 'htn': 6.744370146784624e-08}"/>
  </r>
  <r>
    <s v="Biscuit shortbread, with fruits, processed in FR | Ambient (long) | Cardboard | No preparation | at consumer/FR [Ciqual code: 24054]"/>
    <n v="24054"/>
    <s v="consumer"/>
    <n v="2.5299999999999998"/>
    <b v="0"/>
    <s v="kilogram"/>
    <s v="7d23979d158377a39b968cd2244b4726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Biscuit (cookie), processed in FR | Ambient (long) | Cardboard | No preparation | at consumer/FR [Ciqual code: 24000]"/>
    <n v="24000"/>
    <s v="consumer"/>
    <n v="2.14"/>
    <b v="0"/>
    <s v="kilogram"/>
    <s v="4800b7a11d55f5c0ccccd8de49b1e020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Veal stew in white sauce, processed in FR | Chilled | PP | Oven | at consumer/FR [Ciqual code: 25001]"/>
    <n v="25001"/>
    <s v="consumer"/>
    <n v="2.56"/>
    <b v="0"/>
    <s v="kilogram"/>
    <s v="ad8e000f07222f30630c9c8920113872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5187989836961702, 'ozd': 6.690633543486437e-07, 'cch': 15.50958268771947, 'ccb': 8.602666485823976, 'ccf': 6.342551962967571, 'ccl': 0.5643642389279231, 'fwe': 0.001592189020092, 'swe': 0.10026144819622901, 'tre': 0.64607610916493, 'pco': 0.027877604506593, 'pma': 1.040684025841165e-06, 'ior': 2.151948942937228, 'fru': 94.73032066436055, 'mru': 1.105055443601716e-05, 'ldu': 978.5772054653639, 'wtu': 5.25723468933474, 'etf': 220.1585207746515, 'htc': 3.6793601293881634e-09, 'htn': 2.7262068865493463e-07}"/>
  </r>
  <r>
    <s v="Khorasan wheat, processed in FR | Ambient (average) | LDPE | Boiling | at consumer/FR [Ciqual code: 9003]"/>
    <n v="9003"/>
    <s v="consumer"/>
    <m/>
    <b v="0"/>
    <s v="kilogram"/>
    <s v="507272bb285c792ffef4253114a975d2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4124878640221001, 'ozd': 5.5934943797403324e-08, 'cch': 0.452963095270896, 'ccb': 0.000472124265657, 'ccf': 0.452315173022075, 'ccl': 0.00017579798316200002, 'fwe': 9.405231932444593e-05, 'swe': 0.002471334812183, 'tre': 0.016167413046188, 'pco': 0.0012329787058110002, 'pma': 3.137936534889981e-08, 'ior': 0.23463798098010102, 'fru': 10.002081903470783, 'mru': 6.987573686070618e-07, 'ldu': 31.62189164601885, 'wtu': 0.18379855753080102, 'etf': 10.733958544044535, 'htc': 9.070070338667582e-11, 'htn': 2.888795611244098e-09}"/>
  </r>
  <r>
    <s v="Durum wheat, whole, raw, processed in FR | Ambient (long) | LDPE | No preparation | at consumer/FR [Ciqual code: 9060]"/>
    <n v="9060"/>
    <s v="consumer"/>
    <n v="2.7"/>
    <b v="0"/>
    <s v="kilogram"/>
    <s v="c17163cb666cd8d9cad32a6a7288b660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9915278983422001, 'ozd': 8.445827961162235e-08, 'cch': 0.871809550130319, 'ccb': 0.0009194869181860001, 'ccf': 0.8704942484100451, 'ccl': 0.000395814802086, 'fwe': 0.00031045527052100003, 'swe': 0.008073952404047001, 'tre': 0.040759984617800005, 'pco': 0.0030914030634950004, 'pma': 7.275214546405579e-08, 'ior': 0.270493561287836, 'fru': 13.957989062575814, 'mru': 1.359244641469677e-06, 'ldu': 105.71716584910045, 'wtu': 0.362100329475669, 'etf': 16.051722694166525, 'htc': -2.574152703127624e-10, 'htn': 5.900812152893461e-09}"/>
  </r>
  <r>
    <s v="Durum wheat, pre-cooked, cooked, in a microwaveable bag, processed in FR | Ambient (long) | PP | Microwave | at consumer/FR [Ciqual code: 9082]"/>
    <n v="9082"/>
    <s v="consumer"/>
    <n v="3.38"/>
    <b v="0"/>
    <s v="kilogram"/>
    <s v="70a0803f4f4fd008fc0ec7e271ce1fab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1"/>
    <s v="{'acd': 0.00428338767052, 'ozd': 4.311632846150604e-08, 'cch': 0.36463636104450203, 'ccb': 0.00031993892308700004, 'ccf': 0.36416389405571703, 'ccl': 0.000152528065697, 'fwe': 0.00013208869928800002, 'swe': 0.0035627172382980002, 'tre': 0.017860345428303, 'pco': 0.0012943915769440002, 'pma': 3.1464942515343414e-08, 'ior': 0.198619860681398, 'fru': 7.484898242392767, 'mru': 6.422056852878978e-07, 'ldu': 46.415615735107394, 'wtu': 0.11675457612152801, 'etf': 7.32666983107095, 'htc': -1.125854424119827e-10, 'htn': 2.7113101346426883e-09}"/>
  </r>
  <r>
    <s v="Wheat, whole, pre-cooked, raw, processed in FR | Ambient (long) | LDPE | No preparation | at consumer/FR [Ciqual code: 9080]"/>
    <n v="9080"/>
    <s v="consumer"/>
    <n v="3.31"/>
    <b v="0"/>
    <s v="kilogram"/>
    <s v="7e097b25a788c64d82b9a6dba238fc49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9915278983422001, 'ozd': 8.445827961162235e-08, 'cch': 0.871809550130319, 'ccb': 0.0009194869181860001, 'ccf': 0.8704942484100451, 'ccl': 0.000395814802086, 'fwe': 0.00031045527052100003, 'swe': 0.008073952404047001, 'tre': 0.040759984617800005, 'pco': 0.0030914030634950004, 'pma': 7.275214546405579e-08, 'ior': 0.270493561287836, 'fru': 13.957989062575814, 'mru': 1.359244641469677e-06, 'ldu': 105.71716584910045, 'wtu': 0.362100329475669, 'etf': 16.051722694166525, 'htc': -2.574152703127624e-10, 'htn': 5.900812152893461e-09}"/>
  </r>
  <r>
    <s v="Durum wheat pre-cooked, whole grain, cooked, to pan-fry, processed in FR | Ambient (long) | PP | Pan frying | at consumer/FR [Ciqual code: 9083]"/>
    <n v="9083"/>
    <s v="consumer"/>
    <n v="3.38"/>
    <b v="0"/>
    <s v="kilogram"/>
    <s v="c0dd8c52334a6a03f066135536a00e3a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1"/>
    <s v="{'acd': 0.0043870650568910005, 'ozd': 4.493616644726463e-08, 'cch': 0.40509118045038806, 'ccb': 0.00032463789875600003, 'ccf': 0.400839943476935, 'ccl': 0.003926599074695, 'fwe': 0.000133747992002, 'swe': 0.003666889088656, 'tre': 0.018240951757464003, 'pco': 0.0013510566188950001, 'pma': 3.1965528334312514e-08, 'ior': 0.17157439393811402, 'fru': 7.431861773930555, 'mru': 6.626589223431233e-07, 'ldu': 47.41897798466122, 'wtu': 0.11234819843937101, 'etf': 7.723402754965257, 'htc': -1.01847991643565e-10, 'htn': 3.0948998896718643e-09}"/>
  </r>
  <r>
    <s v="Durum wheat pre-cooked, whole grain, cooked, unsalted, processed in FR | Ambient (average) | PP | Boiling | at consumer/FR [Ciqual code: 9081]"/>
    <n v="9081"/>
    <s v="consumer"/>
    <n v="3.31"/>
    <b v="0"/>
    <s v="kilogram"/>
    <s v="e8e1a756441397f03d7a526ca7d6b2be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4465107400357, 'ozd': 6.022201225220161e-08, 'cch': 0.48625768685303106, 'ccb': 0.00037760283699500005, 'ccf': 0.48571018631016705, 'ccl': 0.000169897705867, 'fwe': 0.00014158937739800002, 'swe': 0.003597309046311, 'tre': 0.018227122967405, 'pco': 0.001426422535292, 'pma': 3.261223598585908e-08, 'ior': 0.266117350789336, 'fru': 10.499296897382337, 'mru': 7.420270729724042e-07, 'ldu': 46.50829557514797, 'wtu': 0.135717937830029, 'etf': 8.26639406854245, 'htc': -8.1935470392243e-11, 'htn': 3.2029206668529763e-09}"/>
  </r>
  <r>
    <s v="Wheat, whole, raw, processed in FR | Ambient (long) | LDPE | No preparation | at consumer/FR [Ciqual code: 9010]"/>
    <n v="9010"/>
    <s v="consumer"/>
    <m/>
    <b v="0"/>
    <s v="kilogram"/>
    <s v="9dea773b2aff16555996dc52922d361c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8814860421014, 'ozd': 7.643080111828579e-08, 'cch': 0.737493270992279, 'ccb': 0.000887860633119, 'ccf': 0.736258179576041, 'ccl': 0.00034723078311800005, 'fwe': 0.00018247635716900002, 'swe': 0.005483969994521, 'tre': 0.035513068027472006, 'pco': 0.002450471963294, 'pma': 6.723876441285409e-08, 'ior': 0.244536818184295, 'fru': 13.011613762179092, 'mru': 1.234332215134374e-06, 'ldu': 71.1665496743121, 'wtu': 0.33924235769102, 'etf': 21.433439395442235, 'htc': 1.181065917188733e-10, 'htn': 5.077154282852301e-09}"/>
  </r>
  <r>
    <s v="Gex blue cheese, or Jura blue cheese or Septmoncel blue cheese, from cow's milk, processed in FR | Chilled | LDPE | No preparation | at consumer/FR [Ciqual code: 12526]"/>
    <n v="12526"/>
    <s v="consumer"/>
    <n v="2.2400000000000002"/>
    <b v="0"/>
    <s v="kilogram"/>
    <s v="1725a492c081383b9d10575a127bc0e7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Blinis, processed in FR | Ambient (short) | PS | No preparation | at consumer/FR [Ciqual code: 23805]"/>
    <n v="23805"/>
    <s v="consumer"/>
    <n v="2.67"/>
    <b v="0"/>
    <s v="kilogram"/>
    <s v="e5d8d55a7479fe57e1380eb1c6724700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25559324359121, 'ozd': 1.378649271146413e-07, 'cch': 1.7354591958980752, 'ccb': 0.5385086806518, 'ccf': 1.091810807458441, 'ccl': 0.105139707787833, 'fwe': 0.000264130715608, 'swe': 0.007993346044009001, 'tre': 0.10784707490487001, 'pco': 0.004095519506, 'pma': 1.848083697345036e-07, 'ior': 0.6082050461410321, 'fru': 23.356234320343994, 'mru': 1.823097089117624e-06, 'ldu': 102.40502367297434, 'wtu': 0.6024063698330671, 'etf': 38.53313913401108, 'htc': 4.271208096798593e-10, 'htn': 3.760353801178034e-08}"/>
  </r>
  <r>
    <s v="Beef stew with carrots, processed in FR | Chilled | PP | Microwave | at consumer/FR [Ciqual code: 25065]"/>
    <n v="25065"/>
    <s v="consumer"/>
    <n v="2.54"/>
    <b v="0"/>
    <s v="kilogram"/>
    <s v="860abb530bc495188721a5029cadf245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30728149495085305, 'ozd': 5.685704796026332e-07, 'cch': 26.029046585758586, 'ccb': 18.872879965244287, 'ccf': 6.771757788269159, 'ccl': 0.38440883224513706, 'fwe': 0.001281500301887, 'swe': 0.06747759762017, 'tre': 1.3583164738984341, 'pco': 0.033434752045012, 'pma': 2.067938725060038e-06, 'ior': 1.474835100218916, 'fru': 63.03878102151713, 'mru': 1.13000701075607e-05, 'ldu': 1474.1724517714295, 'wtu': 4.623708666924894, 'etf': 192.06989639904177, 'htc': 5.654055394682865e-11, 'htn': 6.682881876638634e-08}"/>
  </r>
  <r>
    <s v="Burgundy-style beef stew, processed in FR | Chilled | PP | Microwave | at consumer/FR [Ciqual code: 25033]"/>
    <n v="25033"/>
    <s v="consumer"/>
    <n v="2.54"/>
    <b v="0"/>
    <s v="kilogram"/>
    <s v="1a4a3fe5f2dd233355e62f9c937c1d19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33613805846508105, 'ozd': 5.993423689092626e-07, 'cch': 28.22313903866295, 'ccb': 20.619965497665806, 'ccf': 7.247763329389314, 'ccl': 0.35541021160782704, 'fwe': 0.00133929510704, 'swe': 0.07324886473209001, 'tre': 1.487482356737258, 'pco': 0.035981975832687, 'pma': 2.256698271193371e-06, 'ior': 1.5292803610894912, 'fru': 65.57831277277961, 'mru': 1.1602484024872161e-05, 'ldu': 1616.9482546673248, 'wtu': 4.695053461081865, 'etf': 207.8560228908271, 'htc': -8.447026436336743e-11, 'htn': 6.911075112450848e-08}"/>
  </r>
  <r>
    <s v="Beef, stewing meat, raw, processed in FR | Chilled | PS | No preparation | at consumer/FR [Ciqual code: 6231]"/>
    <n v="6231"/>
    <s v="consumer"/>
    <n v="2.29"/>
    <b v="0"/>
    <s v="kilogram"/>
    <s v="9b20f0b5a52d2213a796f8e0cb7089d1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stewing meat, cooked, processed in FR | Chilled | PS | Oven | at consumer/FR [Ciqual code: 6230]"/>
    <n v="6230"/>
    <s v="consumer"/>
    <n v="2.31"/>
    <b v="0"/>
    <s v="kilogram"/>
    <s v="062f24d1071a96e0a38ba3e22c13b97d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flank steak, raw, processed in FR | Chilled | PS | No preparation | at consumer/FR [Ciqual code: 6212]"/>
    <n v="6212"/>
    <s v="consumer"/>
    <n v="2.29"/>
    <b v="0"/>
    <s v="kilogram"/>
    <s v="23b3e9448e2b50d032b055bf9d78a29f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flank steak, grilled/pan-fried, processed in FR | Chilled | PS | Pan frying | at consumer/FR [Ciqual code: 6211]"/>
    <n v="6211"/>
    <s v="consumer"/>
    <n v="2.31"/>
    <b v="0"/>
    <s v="kilogram"/>
    <s v="03da993dc3d9d695ea452cd6c2388531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578297088606, 'ozd': 8.053519229028923e-07, 'cch': 42.783582184342094, 'ccb': 31.432044760210385, 'ccf': 10.800197928221472, 'ccl': 0.551339495910239, 'fwe': 0.0019181337927720002, 'swe': 0.10913983376313201, 'tre': 2.257131721054986, 'pco': 0.053821773959273005, 'pma': 3.416058926152849e-06, 'ior': 1.455809024709891, 'fru': 78.94910470045693, 'mru': 1.6083326119295873e-05, 'ldu': 2451.7411315898676, 'wtu': 6.825192228744256, 'etf': 293.2841868996332, 'htc': -3.146799130225897e-10, 'htn': 9.303906551359675e-08}"/>
  </r>
  <r>
    <s v="Beef, bolar-blade, raw, processed in FR | Chilled | PS | No preparation | at consumer/FR [Ciqual code: 6202]"/>
    <n v="6202"/>
    <s v="consumer"/>
    <n v="2.29"/>
    <b v="0"/>
    <s v="kilogram"/>
    <s v="d490821849a035b7462298be8e5c4ba6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503902354422175, 'ozd': 7.808084840774246e-07, 'cch': 42.3362139115068, 'ccb': 31.189444303478187, 'ccf': 10.611883850629688, 'ccl': 0.5348857573989271, 'fwe': 0.0018972588508180002, 'swe': 0.10777204432935801, 'tre': 2.232415339838779, 'pco': 0.053159785939822006, 'pma': 3.378152351920894e-06, 'ior': 1.344799885454036, 'fru': 75.15424288832747, 'mru': 1.5724022969390415e-05, 'ldu': 2423.154983976596, 'wtu': 6.737856263955807, 'etf': 291.3963312772457, 'htc': -3.398297976148813e-10, 'htn': 9.151121125670752e-08}"/>
  </r>
  <r>
    <s v="Beef, bolar-blade, grilled/pan-fried, processed in FR | Chilled | PS | Pan frying | at consumer/FR [Ciqual code: 6208]"/>
    <n v="6208"/>
    <s v="consumer"/>
    <n v="2.31"/>
    <b v="0"/>
    <s v="kilogram"/>
    <s v="a8b39c670841a42839abbb332cb8dbb2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36942222425253, 'ozd': 1.00328457900969e-06, 'cch': 53.5805028584144, 'ccb': 39.4003481874402, 'ccf': 13.493674338956072, 'ccl': 0.6864803320181181, 'fwe': 0.0024114690877440003, 'swe': 0.136462614515062, 'tre': 2.821371459698127, 'pco': 0.06733476716264601, 'pma': 4.270144991926044e-06, 'ior': 1.795774483076939, 'fru': 97.9892284793883, 'mru': 2.0067869850716534e-05, 'ldu': 3064.0000600351395, 'wtu': 8.542060775495191, 'etf': 369.99508870313105, 'htc': -3.807607415919002e-10, 'htn': 1.170711688042467e-07}"/>
  </r>
  <r>
    <s v="Beef, bolar-blade, roasted/baked, processed in FR | Chilled | PS | Oven | at consumer/FR [Ciqual code: 6214]"/>
    <n v="6214"/>
    <s v="consumer"/>
    <n v="2.31"/>
    <b v="0"/>
    <s v="kilogram"/>
    <s v="f4455e1eb5c20a47d5b4c23fde605ab4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37005884436818, 'ozd': 1.039622766471781e-06, 'cch': 53.54327871998955, 'ccb': 39.400508476060956, 'ccf': 13.467020915341086, 'ccl': 0.675749328587512, 'fwe': 0.0024370721319520003, 'swe': 0.136244146945303, 'tre': 2.820995530188883, 'pco': 0.067336152729579, 'pma': 4.272467551421075e-06, 'ior': 2.314518085242035, 'fru': 107.922636467122, 'mru': 2.0418590416334224e-05, 'ldu': 3061.37244608268, 'wtu': 8.665542344215469, 'etf': 371.37743322148344, 'htc': -3.448732307797959e-10, 'htn': 1.1722564507782319e-07}"/>
  </r>
  <r>
    <s v="Beef, meat balls, cooked, processed in FR | Chilled | PS | Oven | at consumer/FR [Ciqual code: 25163]"/>
    <n v="25163"/>
    <s v="consumer"/>
    <n v="2.2599999999999998"/>
    <b v="0"/>
    <s v="kilogram"/>
    <s v="45482da845675453277b186d1ca1c46e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44537070461320405, 'ozd': 8.804576179724955e-07, 'cch': 37.20709457157603, 'ccb': 26.903218839682957, 'ccf': 9.799091632096106, 'ccl': 0.504784099796972, 'fwe': 0.0018404605967930001, 'swe': 0.09688210680862201, 'tre': 1.9681070528235312, 'pco': 0.047951388830368, 'pma': 2.996351958065265e-06, 'ior': 2.996703708744873, 'fru': 107.97010764158378, 'mru': 1.572039283702155e-05, 'ldu': 2123.748986042542, 'wtu': 7.230302966293481, 'etf': 276.0118353649566, 'htc': 1.5171271755710182e-10, 'htn': 1.011699789682074e-07}"/>
  </r>
  <r>
    <s v="Beef, braised, processed in FR | Chilled | PS | Oven | at consumer/FR [Ciqual code: 6101]"/>
    <n v="6101"/>
    <s v="consumer"/>
    <n v="2.31"/>
    <b v="0"/>
    <s v="kilogram"/>
    <s v="0e946a1cd8663d91cfe89e7818fdb944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neck, braised, processed in FR | Chilled | PS | Oven | at consumer/FR [Ciqual code: 6241]"/>
    <n v="6241"/>
    <s v="consumer"/>
    <n v="2.31"/>
    <b v="0"/>
    <s v="kilogram"/>
    <s v="15bbaab6bcd2682d36119b72850e83bf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37005884436818, 'ozd': 1.039622766471781e-06, 'cch': 53.54327871998955, 'ccb': 39.400508476060956, 'ccf': 13.467020915341086, 'ccl': 0.675749328587512, 'fwe': 0.0024370721319520003, 'swe': 0.136244146945303, 'tre': 2.820995530188883, 'pco': 0.067336152729579, 'pma': 4.272467551421075e-06, 'ior': 2.314518085242035, 'fru': 107.922636467122, 'mru': 2.0418590416334224e-05, 'ldu': 3061.37244608268, 'wtu': 8.665542344215469, 'etf': 371.37743322148344, 'htc': -3.448732307797959e-10, 'htn': 1.1722564507782319e-07}"/>
  </r>
  <r>
    <s v="Beef, rib, raw, processed in FR | Chilled | PS | No preparation | at consumer/FR [Ciqual code: 6001]"/>
    <n v="6001"/>
    <s v="consumer"/>
    <n v="2.0299999999999998"/>
    <b v="0"/>
    <s v="kilogram"/>
    <s v="d30ab926324c49834494fc5c5039b298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15507758810804, 'ozd': 6.401588067122233e-07, 'cch': 33.998409018112255, 'ccb': 24.964318519216267, 'ccf': 8.606167013169312, 'ccl': 0.42792348572668204, 'fwe': 0.0015227569032420002, 'swe': 0.08628721538735001, 'tre': 1.785322866952959, 'pco': 0.04279309007628, 'pma': 2.7054212960899317e-06, 'ior': 1.131497316879898, 'fru': 62.81679840310967, 'mru': 1.2793857611709131e-05, 'ldu': 1938.7949910777138, 'wtu': 5.435451281737197, 'etf': 233.23483603432865, 'htc': -2.501241916338104e-10, 'htn': 7.361832624010365e-08}"/>
  </r>
  <r>
    <s v="Beef, rib steak, raw, processed in FR | Chilled | PS | No preparation | at consumer/FR [Ciqual code: 6103]"/>
    <n v="6103"/>
    <s v="consumer"/>
    <n v="2.0299999999999998"/>
    <b v="0"/>
    <s v="kilogram"/>
    <s v="5b3b37564ea8f4432b83e162b3a70e09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15507758810804, 'ozd': 6.401588067122233e-07, 'cch': 33.998409018112255, 'ccb': 24.964318519216267, 'ccf': 8.606167013169312, 'ccl': 0.42792348572668204, 'fwe': 0.0015227569032420002, 'swe': 0.08628721538735001, 'tre': 1.785322866952959, 'pco': 0.04279309007628, 'pma': 2.7054212960899317e-06, 'ior': 1.131497316879898, 'fru': 62.81679840310967, 'mru': 1.2793857611709131e-05, 'ldu': 1938.7949910777138, 'wtu': 5.435451281737197, 'etf': 233.23483603432865, 'htc': -2.501241916338104e-10, 'htn': 7.361832624010365e-08}"/>
  </r>
  <r>
    <s v="Beef, rib steak, lean, grilled/pan-fried, processed in FR | Chilled | PS | Pan frying | at consumer/FR [Ciqual code: 6100]"/>
    <n v="6100"/>
    <s v="consumer"/>
    <n v="2.06"/>
    <b v="0"/>
    <s v="kilogram"/>
    <s v="572322917d7901a3bc5284950978daf3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725362625321, 'ozd': 8.256079126056973e-07, 'cch': 43.04771383012065, 'ccb': 31.53641548590059, 'ccf': 10.959938833079311, 'ccl': 0.55135951114075, 'fwe': 0.0019383769423970002, 'swe': 0.109321757485124, 'tre': 2.2565788370289193, 'pco': 0.05423896774694201, 'pma': 3.420312886900131e-06, 'ior': 1.526318555202635, 'fru': 82.40386739543757, 'mru': 1.636631843219842e-05, 'ldu': 2452.1289879509886, 'wtu': 6.896788778548462, 'etf': 296.52218224917027, 'htc': -2.6743952161439764e-10, 'htn': 9.446785949237802e-08}"/>
  </r>
  <r>
    <s v="Beef, shoulder, raw, processed in FR | Chilled | PS | No preparation | at consumer/FR [Ciqual code: 6002]"/>
    <n v="6002"/>
    <s v="consumer"/>
    <n v="2.29"/>
    <b v="0"/>
    <s v="kilogram"/>
    <s v="005225451c038bcd07d9ebe4984ea6aa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sirloin steak, raw, processed in FR | Chilled | PS | No preparation | at consumer/FR [Ciqual code: 6111]"/>
    <n v="6111"/>
    <s v="consumer"/>
    <n v="2.29"/>
    <b v="0"/>
    <s v="kilogram"/>
    <s v="4faf45f39b3c980fccb76e12b454ed0b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sirloin steak, grilled/pan-fried, processed in FR | Chilled | PS | Pan frying | at consumer/FR [Ciqual code: 6110]"/>
    <n v="6110"/>
    <s v="consumer"/>
    <n v="2.31"/>
    <b v="0"/>
    <s v="kilogram"/>
    <s v="77d7a9a1753c424dc2f64c42c2e53207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578297088606, 'ozd': 8.053519229028923e-07, 'cch': 42.783582184342094, 'ccb': 31.432044760210385, 'ccf': 10.800197928221472, 'ccl': 0.551339495910239, 'fwe': 0.0019181337927720002, 'swe': 0.10913983376313201, 'tre': 2.257131721054986, 'pco': 0.053821773959273005, 'pma': 3.416058926152849e-06, 'ior': 1.455809024709891, 'fru': 78.94910470045693, 'mru': 1.6083326119295873e-05, 'ldu': 2451.7411315898676, 'wtu': 6.825192228744256, 'etf': 293.2841868996332, 'htc': -3.146799130225897e-10, 'htn': 9.303906551359675e-08}"/>
  </r>
  <r>
    <s v="Beef, sirloin steak, red label, raw, processed in FR | Chilled | PS | No preparation | at consumer/FR [Ciqual code: 6112]"/>
    <n v="6112"/>
    <s v="consumer"/>
    <n v="2.29"/>
    <b v="0"/>
    <s v="kilogram"/>
    <s v="119164d4578186fb2dc01e8d9a83090e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sirloin steak, roasted/baked, processed in FR | Chilled | PS | Oven | at consumer/FR [Ciqual code: 6105]"/>
    <n v="6105"/>
    <s v="consumer"/>
    <n v="2.31"/>
    <b v="0"/>
    <s v="kilogram"/>
    <s v="9469c3ca4d49467b38f2251d912955c9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round, raw, processed in FR | Chilled | PS | No preparation | at consumer/FR [Ciqual code: 6102]"/>
    <n v="6102"/>
    <s v="consumer"/>
    <n v="2.29"/>
    <b v="0"/>
    <s v="kilogram"/>
    <s v="098fb155a04ec6087caaf4f986155eb9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round, cooked, processed in FR | Chilled | PS | Oven | at consumer/FR [Ciqual code: 6104]"/>
    <n v="6104"/>
    <s v="consumer"/>
    <n v="2.31"/>
    <b v="0"/>
    <s v="kilogram"/>
    <s v="849f3cad9ed40be0b4e107fd7672defc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thin flank, raw, processed in FR | Chilled | PS | No preparation | at consumer/FR [Ciqual code: 6130]"/>
    <n v="6130"/>
    <s v="consumer"/>
    <n v="2.29"/>
    <b v="0"/>
    <s v="kilogram"/>
    <s v="290dd03764179856743e535a6c154d49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thin flank, grilled/pan-fried, processed in FR | Chilled | PS | Pan frying | at consumer/FR [Ciqual code: 6131]"/>
    <n v="6131"/>
    <s v="consumer"/>
    <n v="2.31"/>
    <b v="0"/>
    <s v="kilogram"/>
    <s v="0f71ab78e4802e0bd4060fe270b332cb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578297088606, 'ozd': 8.053519229028923e-07, 'cch': 42.783582184342094, 'ccb': 31.432044760210385, 'ccf': 10.800197928221472, 'ccl': 0.551339495910239, 'fwe': 0.0019181337927720002, 'swe': 0.10913983376313201, 'tre': 2.257131721054986, 'pco': 0.053821773959273005, 'pma': 3.416058926152849e-06, 'ior': 1.455809024709891, 'fru': 78.94910470045693, 'mru': 1.6083326119295873e-05, 'ldu': 2451.7411315898676, 'wtu': 6.825192228744256, 'etf': 293.2841868996332, 'htc': -3.146799130225897e-10, 'htn': 9.303906551359675e-08}"/>
  </r>
  <r>
    <s v="Beef, knuckle, boiled/cooked in water, processed in FR | Chilled | PS | Boiling | at consumer/FR [Ciqual code: 6151]"/>
    <n v="6151"/>
    <s v="consumer"/>
    <n v="2.06"/>
    <b v="0"/>
    <s v="kilogram"/>
    <s v="25be167aa4b5254f3ecf3b0bc476eddb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7226875829151, 'ozd': 8.532207498493729e-07, 'cch': 43.17257148039313, 'ccb': 31.536507276072893, 'ccf': 11.095443568865278, 'ccl': 0.5406206354549551, 'fwe': 0.0019509912070310002, 'swe': 0.10909014372988901, 'tre': 2.256190355931459, 'pco': 0.054333481378657005, 'pma': 3.4210046596929826e-06, 'ior': 1.7234785779319042, 'fru': 88.25068454805202, 'mru': 1.64902695829616e-05, 'ldu': 2449.439243119829, 'wtu': 6.942985443422715, 'etf': 297.17233555343273, 'htc': -2.411746272778446e-10, 'htn': 9.426468053379972e-08}"/>
  </r>
  <r>
    <s v="Beef, knuckle, raw, processed in FR | Chilled | PS | No preparation | at consumer/FR [Ciqual code: 6150]"/>
    <n v="6150"/>
    <s v="consumer"/>
    <n v="2.0299999999999998"/>
    <b v="0"/>
    <s v="kilogram"/>
    <s v="d3c1c1b291cacada906b64e621a6f46f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15507758810804, 'ozd': 6.401588067122233e-07, 'cch': 33.998409018112255, 'ccb': 24.964318519216267, 'ccf': 8.606167013169312, 'ccl': 0.42792348572668204, 'fwe': 0.0015227569032420002, 'swe': 0.08628721538735001, 'tre': 1.785322866952959, 'pco': 0.04279309007628, 'pma': 2.7054212960899317e-06, 'ior': 1.131497316879898, 'fru': 62.81679840310967, 'mru': 1.2793857611709131e-05, 'ldu': 1938.7949910777138, 'wtu': 5.435451281737197, 'etf': 233.23483603432865, 'htc': -2.501241916338104e-10, 'htn': 7.361832624010365e-08}"/>
  </r>
  <r>
    <s v="Beef, cheek, braised or boiled, processed in FR | Chilled | PS | Boiling | at consumer/FR [Ciqual code: 6141]"/>
    <n v="6141"/>
    <s v="consumer"/>
    <n v="2.06"/>
    <b v="0"/>
    <s v="kilogram"/>
    <s v="f574dbb3315c2af502471aa932378e82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407743932080247, 'ozd': 6.837646465055563e-07, 'cch': 34.446735300091156, 'ccb': 25.14096453168446, 'ccf': 8.87327366821811, 'ccl': 0.43249710018858306, 'fwe': 0.0015479463265640001, 'swe': 0.087181718671667, 'tre': 1.8047715343555972, 'pco': 0.043396122317269005, 'pma': 2.736352610777612e-06, 'ior': 1.39078695310265, 'fru': 70.91749887528064, 'mru': 1.319403887620454e-05, 'ldu': 1959.515999383183, 'wtu': 5.543034596937883, 'etf': 234.75408736136984, 'htc': -2.0958461299935093e-10, 'htn': 7.455326158466674e-08}"/>
  </r>
  <r>
    <s v="Beef, cheek, raw, processed in FR | Chilled | PS | No preparation | at consumer/FR [Ciqual code: 6140]"/>
    <n v="6140"/>
    <s v="consumer"/>
    <n v="2.29"/>
    <b v="0"/>
    <s v="kilogram"/>
    <s v="1dcc9ac0dd9d16d5b59c4c71ff28be94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hanger steak, raw, processed in FR | Chilled | PS | No preparation | at consumer/FR [Ciqual code: 6204]"/>
    <n v="6204"/>
    <s v="consumer"/>
    <n v="2.29"/>
    <b v="0"/>
    <s v="kilogram"/>
    <s v="6174d8070d13faf438005d1f632a61c2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hanger steak, grilled, processed in FR | Chilled | PS | Oven | at consumer/FR [Ciqual code: 6205]"/>
    <n v="6205"/>
    <s v="consumer"/>
    <n v="2.31"/>
    <b v="0"/>
    <s v="kilogram"/>
    <s v="061916753726d32fe831502acec75ead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chuck, braised or boiled, processed in FR | Chilled | PS | Boiling | at consumer/FR [Ciqual code: 6271]"/>
    <n v="6271"/>
    <s v="consumer"/>
    <n v="2.31"/>
    <b v="0"/>
    <s v="kilogram"/>
    <s v="1738db60fc14a4cd75fbe6f0c729df24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36992373745636, 'ozd': 1.0308974162533659e-06, 'cch': 53.7053605086869, 'ccb': 39.400439977612535, 'ccf': 13.629179074742042, 'ccl': 0.6757414563323241, 'fwe': 0.002424083352378, 'swe': 0.136231000759827, 'tre': 2.820982978600669, 'pco': 0.067429280794361, 'pma': 4.270836764718895e-06, 'ior': 1.99293450580621, 'fru': 103.8360456320028, 'mru': 2.0191821001479722e-05, 'ldu': 3061.3103152039794, 'wtu': 8.588257440369444, 'etf': 370.6452420073938, 'htc': -3.5449584725535014e-10, 'htn': 1.1686798984566851e-07}"/>
  </r>
  <r>
    <s v="Beef, chuck, raw, processed in FR | Chilled | PS | No preparation | at consumer/FR [Ciqual code: 6270]"/>
    <n v="6270"/>
    <s v="consumer"/>
    <n v="2.29"/>
    <b v="0"/>
    <s v="kilogram"/>
    <s v="709264d14d8cc0e14de0304483ec9904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503902354422175, 'ozd': 7.808084840774246e-07, 'cch': 42.3362139115068, 'ccb': 31.189444303478187, 'ccf': 10.611883850629688, 'ccl': 0.5348857573989271, 'fwe': 0.0018972588508180002, 'swe': 0.10777204432935801, 'tre': 2.232415339838779, 'pco': 0.053159785939822006, 'pma': 3.378152351920894e-06, 'ior': 1.344799885454036, 'fru': 75.15424288832747, 'mru': 1.5724022969390415e-05, 'ldu': 2423.154983976596, 'wtu': 6.737856263955807, 'etf': 291.3963312772457, 'htc': -3.398297976148813e-10, 'htn': 9.151121125670752e-08}"/>
  </r>
  <r>
    <s v="Beef, short ribs, braised, processed in FR | Chilled | PS | Oven | at consumer/FR [Ciqual code: 6123]"/>
    <n v="6123"/>
    <s v="consumer"/>
    <n v="2.06"/>
    <b v="0"/>
    <s v="kilogram"/>
    <s v="838a05e0fed088d63d4e82c5d4420709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736198274096, 'ozd': 8.619461000677873e-07, 'cch': 43.01048969169579, 'ccb': 31.536575774521317, 'ccf': 10.93328540946432, 'ccl': 0.540628507710144, 'fwe': 0.001963979986605, 'swe': 0.10910328991536501, 'tre': 2.256202907519674, 'pco': 0.05424035331387501, 'pma': 3.422635446395167e-06, 'ior': 2.04506215736773, 'fru': 92.33727538317117, 'mru': 1.67170389978161e-05, 'ldu': 2449.50137399853, 'wtu': 7.02027034726874, 'etf': 297.90452676752255, 'htc': -2.3155201080228822e-10, 'htn': 9.462233576595459e-08}"/>
  </r>
  <r>
    <s v="Beef, short ribs, raw, processed in FR | Chilled | PS | No preparation | at consumer/FR [Ciqual code: 6122]"/>
    <n v="6122"/>
    <s v="consumer"/>
    <n v="2.0299999999999998"/>
    <b v="0"/>
    <s v="kilogram"/>
    <s v="0da6991180507c24d45304e516488b52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15507758810804, 'ozd': 6.401588067122233e-07, 'cch': 33.998409018112255, 'ccb': 24.964318519216267, 'ccf': 8.606167013169312, 'ccl': 0.42792348572668204, 'fwe': 0.0015227569032420002, 'swe': 0.08628721538735001, 'tre': 1.785322866952959, 'pco': 0.04279309007628, 'pma': 2.7054212960899317e-06, 'ior': 1.131497316879898, 'fru': 62.81679840310967, 'mru': 1.2793857611709131e-05, 'ldu': 1938.7949910777138, 'wtu': 5.435451281737197, 'etf': 233.23483603432865, 'htc': -2.501241916338104e-10, 'htn': 7.361832624010365e-08}"/>
  </r>
  <r>
    <s v="Beef, oxtail, boiled/cooked in water, processed in FR | Chilled | PS | Boiling | at consumer/FR [Ciqual code: 6310]"/>
    <n v="6310"/>
    <s v="consumer"/>
    <n v="2.06"/>
    <b v="0"/>
    <s v="kilogram"/>
    <s v="755b827523d996138814cd46f61e019a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7226875829151, 'ozd': 8.532207498493729e-07, 'cch': 43.17257148039313, 'ccb': 31.536507276072893, 'ccf': 11.095443568865278, 'ccl': 0.5406206354549551, 'fwe': 0.0019509912070310002, 'swe': 0.10909014372988901, 'tre': 2.256190355931459, 'pco': 0.054333481378657005, 'pma': 3.4210046596929826e-06, 'ior': 1.7234785779319042, 'fru': 88.25068454805202, 'mru': 1.64902695829616e-05, 'ldu': 2449.439243119829, 'wtu': 6.942985443422715, 'etf': 297.17233555343273, 'htc': -2.411746272778446e-10, 'htn': 9.426468053379972e-08}"/>
  </r>
  <r>
    <s v="Beef, roast beef, roasted/baked, processed in FR | Chilled | PS | Oven | at consumer/FR [Ciqual code: 6210]"/>
    <n v="6210"/>
    <s v="consumer"/>
    <n v="2.31"/>
    <b v="0"/>
    <s v="kilogram"/>
    <s v="0a2990b5c2e34142070e9b3a5c44fc66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rump steak, raw, processed in FR | Chilled | PS | No preparation | at consumer/FR [Ciqual code: 6206]"/>
    <n v="6206"/>
    <s v="consumer"/>
    <n v="2.29"/>
    <b v="0"/>
    <s v="kilogram"/>
    <s v="990c6451af0e54432d364ec38e25bac6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rump steak, grilled, processed in FR | Chilled | PS | Oven | at consumer/FR [Ciqual code: 6207]"/>
    <n v="6207"/>
    <s v="consumer"/>
    <n v="2.31"/>
    <b v="0"/>
    <s v="kilogram"/>
    <s v="ef495f4e1eba7bf7a3c077d697e6e87f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minced steak, 10% fat, raw, processed in FR | Chilled | LDPE | No preparation | at consumer/FR [Ciqual code: 6252]"/>
    <n v="6252"/>
    <s v="consumer"/>
    <n v="2.4300000000000002"/>
    <b v="0"/>
    <s v="kilogram"/>
    <s v="c2df1f6607b9e186cef8c3731dec56b3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9454899379028006, 'ozd': 8.168021750708611e-07, 'cch': 41.44959148660026, 'ccb': 30.51950020708185, 'ccf': 10.40492265310824, 'ccl': 0.52516862641017, 'fwe': 0.0019115640880280002, 'swe': 0.10574628761412301, 'tre': 2.190197059066924, 'pco': 0.052118924271597006, 'pma': 3.315220121004096e-06, 'ior': 1.949567970805989, 'fru': 86.05822202946847, 'mru': 1.577013777306108e-05, 'ldu': 2379.5514475334107, 'wtu': 6.780417403487461, 'etf': 286.5536495075497, 'htc': -2.910424279781837e-10, 'htn': 9.004448159431411e-08}"/>
  </r>
  <r>
    <s v="Beef, minced steak, 10% fat, cooked, processed in FR | Chilled | LDPE | Pan frying | at consumer/FR [Ciqual code: 6253]"/>
    <n v="6253"/>
    <s v="consumer"/>
    <n v="2.46"/>
    <b v="0"/>
    <s v="kilogram"/>
    <s v="7a2819bd5ccbfe3e414d1846de08bcd9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251265610377661, 'ozd': 1.0487539136689218e-06, 'cch': 52.46047396408887, 'ccb': 38.55403890555171, 'ccf': 13.232229921103308, 'ccl': 0.674205137433867, 'fwe': 0.0024295404126010002, 'swe': 0.13390357105439402, 'tre': 2.768039084550645, 'pco': 0.066019895267136, 'pma': 4.190645658116665e-06, 'ior': 2.559752041455242, 'fru': 111.76376084071467, 'mru': 2.0126125819807223e-05, 'ldu': 3008.9177647487572, 'wtu': 8.595826910371192, 'etf': 363.87755813934984, 'htc': -3.1912978527061704e-10, 'htn': 1.152183189192506e-07}"/>
  </r>
  <r>
    <s v="Beef, minced steak, 15% fat, raw, processed in FR | Chilled | LDPE | No preparation | at consumer/FR [Ciqual code: 6254]"/>
    <n v="6254"/>
    <s v="consumer"/>
    <n v="1.99"/>
    <b v="0"/>
    <s v="kilogram"/>
    <s v="c755b7afcee9be16bec05b4ff8635b87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9454899379028006, 'ozd': 8.168021750708611e-07, 'cch': 41.44959148660026, 'ccb': 30.51950020708185, 'ccf': 10.40492265310824, 'ccl': 0.52516862641017, 'fwe': 0.0019115640880280002, 'swe': 0.10574628761412301, 'tre': 2.190197059066924, 'pco': 0.052118924271597006, 'pma': 3.315220121004096e-06, 'ior': 1.949567970805989, 'fru': 86.05822202946847, 'mru': 1.577013777306108e-05, 'ldu': 2379.5514475334107, 'wtu': 6.780417403487461, 'etf': 286.5536495075497, 'htc': -2.910424279781837e-10, 'htn': 9.004448159431411e-08}"/>
  </r>
  <r>
    <s v="Beef, minced steak, 15% fat, cooked, processed in FR | Chilled | LDPE | Pan frying | at consumer/FR [Ciqual code: 6255]"/>
    <n v="6255"/>
    <s v="consumer"/>
    <n v="2.0299999999999998"/>
    <b v="0"/>
    <s v="kilogram"/>
    <s v="2e31a20d3138e2a99e50659491b1867c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251265610377661, 'ozd': 1.0487539136689218e-06, 'cch': 52.46047396408887, 'ccb': 38.55403890555171, 'ccf': 13.232229921103308, 'ccl': 0.674205137433867, 'fwe': 0.0024295404126010002, 'swe': 0.13390357105439402, 'tre': 2.768039084550645, 'pco': 0.066019895267136, 'pma': 4.190645658116665e-06, 'ior': 2.559752041455242, 'fru': 111.76376084071467, 'mru': 2.0126125819807223e-05, 'ldu': 3008.9177647487572, 'wtu': 8.595826910371192, 'etf': 363.87755813934984, 'htc': -3.1912978527061704e-10, 'htn': 1.152183189192506e-07}"/>
  </r>
  <r>
    <s v="Beef, minced steak, 20% fat, raw, processed in FR | Chilled | LDPE | No preparation | at consumer/FR [Ciqual code: 6256]"/>
    <n v="6256"/>
    <s v="consumer"/>
    <n v="2.4300000000000002"/>
    <b v="0"/>
    <s v="kilogram"/>
    <s v="db835f0ce298352aa931e672690d5964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9454899379028006, 'ozd': 8.168021750708611e-07, 'cch': 41.44959148660026, 'ccb': 30.51950020708185, 'ccf': 10.40492265310824, 'ccl': 0.52516862641017, 'fwe': 0.0019115640880280002, 'swe': 0.10574628761412301, 'tre': 2.190197059066924, 'pco': 0.052118924271597006, 'pma': 3.315220121004096e-06, 'ior': 1.949567970805989, 'fru': 86.05822202946847, 'mru': 1.577013777306108e-05, 'ldu': 2379.5514475334107, 'wtu': 6.780417403487461, 'etf': 286.5536495075497, 'htc': -2.910424279781837e-10, 'htn': 9.004448159431411e-08}"/>
  </r>
  <r>
    <s v="Beef, minced steak, 20% fat, cooked, processed in FR | Chilled | LDPE | Pan frying | at consumer/FR [Ciqual code: 6257]"/>
    <n v="6257"/>
    <s v="consumer"/>
    <n v="2.46"/>
    <b v="0"/>
    <s v="kilogram"/>
    <s v="5dd69e5b796bef8ed3c9f2263f045699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251265610377661, 'ozd': 1.0487539136689218e-06, 'cch': 52.46047396408887, 'ccb': 38.55403890555171, 'ccf': 13.232229921103308, 'ccl': 0.674205137433867, 'fwe': 0.0024295404126010002, 'swe': 0.13390357105439402, 'tre': 2.768039084550645, 'pco': 0.066019895267136, 'pma': 4.190645658116665e-06, 'ior': 2.559752041455242, 'fru': 111.76376084071467, 'mru': 2.0126125819807223e-05, 'ldu': 3008.9177647487572, 'wtu': 8.595826910371192, 'etf': 363.87755813934984, 'htc': -3.1912978527061704e-10, 'htn': 1.152183189192506e-07}"/>
  </r>
  <r>
    <s v="Beef, minced steak, 5% fat, raw, processed in FR | Chilled | LDPE | No preparation | at consumer/FR [Ciqual code: 6250]"/>
    <n v="6250"/>
    <s v="consumer"/>
    <n v="2.4300000000000002"/>
    <b v="0"/>
    <s v="kilogram"/>
    <s v="722ab960d3b37931244792892780c1c6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9454899379028006, 'ozd': 8.168021750708611e-07, 'cch': 41.44959148660026, 'ccb': 30.51950020708185, 'ccf': 10.40492265310824, 'ccl': 0.52516862641017, 'fwe': 0.0019115640880280002, 'swe': 0.10574628761412301, 'tre': 2.190197059066924, 'pco': 0.052118924271597006, 'pma': 3.315220121004096e-06, 'ior': 1.949567970805989, 'fru': 86.05822202946847, 'mru': 1.577013777306108e-05, 'ldu': 2379.5514475334107, 'wtu': 6.780417403487461, 'etf': 286.5536495075497, 'htc': -2.910424279781837e-10, 'htn': 9.004448159431411e-08}"/>
  </r>
  <r>
    <s v="Beef, minced steak, 5% fat, cooked, processed in FR | Chilled | LDPE | Pan frying | at consumer/FR [Ciqual code: 6251]"/>
    <n v="6251"/>
    <s v="consumer"/>
    <n v="2.46"/>
    <b v="0"/>
    <s v="kilogram"/>
    <s v="0cfb9c11eeb8f98c5951e83d72acfdb2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6251265610377661, 'ozd': 1.0487539136689218e-06, 'cch': 52.46047396408887, 'ccb': 38.55403890555171, 'ccf': 13.232229921103308, 'ccl': 0.674205137433867, 'fwe': 0.0024295404126010002, 'swe': 0.13390357105439402, 'tre': 2.768039084550645, 'pco': 0.066019895267136, 'pma': 4.190645658116665e-06, 'ior': 2.559752041455242, 'fru': 111.76376084071467, 'mru': 2.0126125819807223e-05, 'ldu': 3008.9177647487572, 'wtu': 8.595826910371192, 'etf': 363.87755813934984, 'htc': -3.1912978527061704e-10, 'htn': 1.152183189192506e-07}"/>
  </r>
  <r>
    <s v="Beef, steak or beef steak, raw, processed in FR | Chilled | PS | No preparation | at consumer/FR [Ciqual code: 6201]"/>
    <n v="6201"/>
    <s v="consumer"/>
    <n v="2.29"/>
    <b v="0"/>
    <s v="kilogram"/>
    <s v="6a71c2e4c20f250703d9d828b7eb7d87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steak or beef steak, grilled, processed in FR | Chilled | PS | Oven | at consumer/FR [Ciqual code: 6200]"/>
    <n v="6200"/>
    <s v="consumer"/>
    <n v="2.31"/>
    <b v="0"/>
    <s v="kilogram"/>
    <s v="746183650c5018742c27257360ad6610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Beef, topside, raw, processed in FR | Chilled | PS | No preparation | at consumer/FR [Ciqual code: 6160]"/>
    <n v="6160"/>
    <s v="consumer"/>
    <n v="2.29"/>
    <b v="0"/>
    <s v="kilogram"/>
    <s v="ee8b81cf529a2822fd96af4fcab4482c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403080454598836, 'ozd': 6.241240354719235e-07, 'cch': 33.789319278963404, 'ccb': 24.881696761665523, 'ccf': 8.479714899949096, 'ccl': 0.427907617348783, 'fwe': 0.0015067322467710001, 'swe': 0.08614319884831201, 'tre': 1.785760431428202, 'pco': 0.042462835129477, 'pma': 2.7020536879631838e-06, 'ior': 1.075681582199521, 'fru': 60.081988734109814, 'mru': 1.256983886583523e-05, 'ldu': 1938.4878524189214, 'wtu': 5.378774815058873, 'etf': 230.67161095923694, 'htc': -2.875198884301379e-10, 'htn': 7.248728221144502e-08}"/>
  </r>
  <r>
    <s v="Beef, topside, grilled/pan-fried, processed in FR | Chilled | PS | Pan frying | at consumer/FR [Ciqual code: 6161]"/>
    <n v="6161"/>
    <s v="consumer"/>
    <n v="2.31"/>
    <b v="0"/>
    <s v="kilogram"/>
    <s v="480edcefd58b9a9c6f880b9b56eb527f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578297088606, 'ozd': 8.053519229028923e-07, 'cch': 42.783582184342094, 'ccb': 31.432044760210385, 'ccf': 10.800197928221472, 'ccl': 0.551339495910239, 'fwe': 0.0019181337927720002, 'swe': 0.10913983376313201, 'tre': 2.257131721054986, 'pco': 0.053821773959273005, 'pma': 3.416058926152849e-06, 'ior': 1.455809024709891, 'fru': 78.94910470045693, 'mru': 1.6083326119295873e-05, 'ldu': 2451.7411315898676, 'wtu': 6.825192228744256, 'etf': 293.2841868996332, 'htc': -3.146799130225897e-10, 'htn': 9.303906551359675e-08}"/>
  </r>
  <r>
    <s v="Beef, topside, roasted/baked, processed in FR | Chilled | PS | Oven | at consumer/FR [Ciqual code: 6162]"/>
    <n v="6162"/>
    <s v="consumer"/>
    <n v="2.31"/>
    <b v="0"/>
    <s v="kilogram"/>
    <s v="bbe9be2aea34ffc897177ab9e7e3c4de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5096419591001701, 'ozd': 8.416901103649825e-07, 'cch': 42.74635804591723, 'ccb': 31.432205048831115, 'ccf': 10.773544504606482, 'ccl': 0.540608492479633, 'fwe': 0.0019437368369800002, 'swe': 0.108921366193373, 'tre': 2.25675579154574, 'pco': 0.053823159526206005, 'pma': 3.4183814856478818e-06, 'ior': 1.9745526268749851, 'fru': 88.88251268819062, 'mru': 1.6434046684913553e-05, 'ldu': 2449.1135176374087, 'wtu': 6.948673797464532, 'etf': 294.6665314179855, 'htc': -2.787924022104848e-10, 'htn': 9.319354178717315e-08}"/>
  </r>
  <r>
    <s v="Bogue, raw, processed in FR | Chilled | PS | No preparation | at consumer/FR [Ciqual code: 26100]"/>
    <n v="26100"/>
    <s v="consumer"/>
    <n v="3.68"/>
    <b v="0"/>
    <s v="kilogram"/>
    <s v="4043d49378a06e6ea953ef1e54ef192b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16102907143222, 'ozd': 3.06834541859305e-07, 'cch': 1.511695291446912, 'ccb': 0.0015430990662830002, 'ccf': 1.509613539258537, 'ccl': 0.0005386531220920001, 'fwe': 0.00012258376224200002, 'swe': 0.004033905327961, 'tre': 0.043943599568555, 'pco': 0.012082263847039, 'pma': 1.330574217084826e-07, 'ior': 0.291330471974242, 'fru': 24.73049933184266, 'mru': 5.652540294286128e-06, 'ldu': 6.373377838834902, 'wtu': 0.260975198966857, 'etf': 13.65471014620876, 'htc': 5.501684694578667e-10, 'htn': 1.3266747963137579e-08}"/>
  </r>
  <r>
    <s v="Oat-based drink, plain, processed in FR | Chilled | Cardboard | No preparation | at consumer/FR [Ciqual code: 18905]"/>
    <n v="18905"/>
    <s v="consumer"/>
    <n v="3.47"/>
    <b v="0"/>
    <s v="kilogram"/>
    <s v="bbe54b75a57af9415da0b3f48f4771e3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01726915499077, 'ozd': 8.281462120552678e-08, 'cch': 0.36441305077553804, 'ccb': 0.0030635485878270003, 'ccf': 0.34367960795814, 'ccl': 0.01766989422957, 'fwe': 8.665694729501427e-05, 'swe': 0.0008911163169090001, 'tre': 0.005553617152502, 'pco': 0.0011951831669610002, 'pma': 2.459701196477387e-08, 'ior': 0.23943190031138903, 'fru': 8.6427337510876, 'mru': 1.349140681006407e-06, 'ldu': 10.327327939334479, 'wtu': 0.10823096652055302, 'etf': 17.72284311028396, 'htc': 1.829416058068381e-10, 'htn': 5.888364704050056e-09}"/>
  </r>
  <r>
    <s v="Rice-based drink, plain, processed in FR | Chilled | Cardboard | No preparation | at consumer/FR [Ciqual code: 18904]"/>
    <n v="18904"/>
    <s v="consumer"/>
    <n v="3.56"/>
    <b v="0"/>
    <s v="kilogram"/>
    <s v="2732d55d04f89a1948219995d86fef0f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10913206587891001, 'ozd': 1.412461683610863e-07, 'cch': 1.075757034199989, 'ccb': 0.018120058669425003, 'ccf': 1.195821710508203, 'ccl': -0.138184734977638, 'fwe': 0.000382375568683, 'swe': 0.003915900533522, 'tre': 0.038282281948709, 'pco': 0.0046439037553700005, 'pma': 1.018791452544418e-07, 'ior': 0.303650038978518, 'fru': 17.961323839099247, 'mru': 7.0502152414450205e-06, 'ldu': 51.96273865124394, 'wtu': 24.41114088599942, 'etf': 53.47207442777157, 'htc': 8.063558514919065e-10, 'htn': 1.0726490648126929e-07}"/>
  </r>
  <r>
    <s v="Almond drink, processed in FR | Chilled | Cardboard | Chilled at consumer | at consumer/FR [Ciqual code: 18107]"/>
    <n v="18107"/>
    <s v="consumer"/>
    <n v="3.05"/>
    <b v="0"/>
    <s v="kilogram"/>
    <s v="49276183d3c1c9c96fe7b5a66e19c268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10913206587891001, 'ozd': 1.412461683610863e-07, 'cch': 1.075757034199989, 'ccb': 0.018120058669425003, 'ccf': 1.195821710508203, 'ccl': -0.138184734977638, 'fwe': 0.000382375568683, 'swe': 0.003915900533522, 'tre': 0.038282281948709, 'pco': 0.0046439037553700005, 'pma': 1.018791452544418e-07, 'ior': 0.303650038978518, 'fru': 17.961323839099247, 'mru': 7.0502152414450205e-06, 'ldu': 51.96273865124394, 'wtu': 24.41114088599942, 'etf': 53.47207442777157, 'htc': 8.063558514919065e-10, 'htn': 1.0726490648126929e-07}"/>
  </r>
  <r>
    <s v="Bottled water, flavoured, without sugar and with artificial sweeteners, processed in FR | Chilled | Already packed - PET | No preparation | at consumer/FR [Ciqual code: 18030]"/>
    <n v="18030"/>
    <s v="consumer"/>
    <n v="2.96999999999999"/>
    <b v="0"/>
    <s v="kilogram"/>
    <s v="1936c4aebb8c10c2d548c9f08e23dc80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722308163719, 'ozd': 7.951663515581378e-08, 'cch': 0.402515556570174, 'ccb': 0.0007104019550120001, 'ccf': 0.401555496749294, 'ccl': 0.00024965786586700003, 'fwe': 0.00011514237227100001, 'swe': 0.00039731807512900005, 'tre': 0.004286768760234001, 'pco': 0.001135213728213, 'pma': 1.971392575794534e-08, 'ior': 0.30563587329291203, 'fru': 11.080552616201915, 'mru': 1.339061316400775e-06, 'ldu': 2.203448502500133, 'wtu': 0.18663654430991902, 'etf': 5.168234714652423, 'htc': 1.640240541951595e-10, 'htn': 4.2160342753014545e-09}"/>
  </r>
  <r>
    <s v="Bottled water, flavoured, without sugar and artificial sweeteners, processed in FR | Chilled | Already packed - PET | No preparation | at consumer/FR [Ciqual code: 18028]"/>
    <n v="18028"/>
    <s v="consumer"/>
    <n v="2.96999999999999"/>
    <b v="0"/>
    <s v="kilogram"/>
    <s v="a22e3cb4ca1c92b5f8c25c454ca094ad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722308163719, 'ozd': 7.951663515581378e-08, 'cch': 0.402515556570174, 'ccb': 0.0007104019550120001, 'ccf': 0.401555496749294, 'ccl': 0.00024965786586700003, 'fwe': 0.00011514237227100001, 'swe': 0.00039731807512900005, 'tre': 0.004286768760234001, 'pco': 0.001135213728213, 'pma': 1.971392575794534e-08, 'ior': 0.30563587329291203, 'fru': 11.080552616201915, 'mru': 1.339061316400775e-06, 'ldu': 2.203448502500133, 'wtu': 0.18663654430991902, 'etf': 5.168234714652423, 'htc': 1.640240541951595e-10, 'htn': 4.2160342753014545e-09}"/>
  </r>
  <r>
    <s v="Bottled water, flavoured, w sugar, processed in FR | Chilled | Already packed - PET | No preparation | at consumer/FR [Ciqual code: 18012]"/>
    <n v="18012"/>
    <s v="consumer"/>
    <n v="2.96999999999999"/>
    <b v="0"/>
    <s v="kilogram"/>
    <s v="400797744c47a010ec21b7ae468c033c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722308163719, 'ozd': 7.951663515581378e-08, 'cch': 0.402515556570174, 'ccb': 0.0007104019550120001, 'ccf': 0.401555496749294, 'ccl': 0.00024965786586700003, 'fwe': 0.00011514237227100001, 'swe': 0.00039731807512900005, 'tre': 0.004286768760234001, 'pco': 0.001135213728213, 'pma': 1.971392575794534e-08, 'ior': 0.30563587329291203, 'fru': 11.080552616201915, 'mru': 1.339061316400775e-06, 'ldu': 2.203448502500133, 'wtu': 0.18663654430991902, 'etf': 5.168234714652423, 'htc': 1.640240541951595e-10, 'htn': 4.2160342753014545e-09}"/>
  </r>
  <r>
    <s v="Fruit juice with milk, processed in FR | Chilled | PET | No preparation | at consumer/FR [Ciqual code: 18343]"/>
    <n v="18343"/>
    <s v="consumer"/>
    <n v="3.68"/>
    <b v="0"/>
    <s v="kilogram"/>
    <s v="a684d1551e5ed169dffdecb209f27e18"/>
    <s v="material"/>
    <s v="AGRIBALYSE v3.0"/>
    <s v="['Agricultural', 'Food', 'Preparation', 'Beverages', 'Non-alcoholic beverages', 'Dairy beverages']"/>
    <x v="3"/>
    <x v="28"/>
    <s v="['Agricultural', 'Food', 'Preparation', 'Beverages', 'Non-alcoholic beverages', ÇDairy beverages']"/>
    <s v="['Agricultural', 'Food', 'Preparation', 'Beverages', 'Non-alcoholic beverages', 'Dairy beveragesÉ]"/>
    <n v="81"/>
    <n v="97"/>
    <x v="28"/>
    <x v="0"/>
    <s v="{'acd': 0.007851181122383, 'ozd': 1.368301107708319e-07, 'cch': 0.851328760358334, 'ccb': 0.015196685048872002, 'ccf': 0.8607348458038651, 'ccl': -0.024602770494403, 'fwe': 0.000209237731215, 'swe': 0.002268254033462, 'tre': 0.024742320067544003, 'pco': 0.003911451664594, 'pma': 5.961379359594268e-08, 'ior': 0.3215679138022, 'fru': 16.83390807481681, 'mru': 3.406255411039681e-06, 'ldu': 28.856291716932752, 'wtu': 4.125521579006765, 'etf': 30.496242580528275, 'htc': 4.971181521710755e-10, 'htn': 2.2829303192163982e-08}"/>
  </r>
  <r>
    <s v="Soy drink, flavoured, with sugar, processed in FR | Chilled | Cardboard | Chilled at consumer | at consumer/FR [Ciqual code: 18902]"/>
    <n v="18902"/>
    <s v="consumer"/>
    <n v="2.95"/>
    <b v="0"/>
    <s v="kilogram"/>
    <s v="9b3c761eb58af27b17aa55e2f2a2d096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01754788246061, 'ozd': 8.566566656250225e-08, 'cch': 0.41696765658920804, 'ccb': 0.003043350193042, 'ccf': 0.413252322238562, 'ccl': 0.000671984157603, 'fwe': 0.00011193541431700001, 'swe': 0.0020971897826660003, 'tre': 0.005418839869077, 'pco': 0.001422201222451, 'pma': 2.5023443424300182e-08, 'ior': 0.24037116197421202, 'fru': 8.97060488857558, 'mru': 1.520221821203302e-06, 'ldu': 30.113097133888036, 'wtu': 0.11469010965994302, 'etf': 22.478652051534862, 'htc': 3.134021155716785e-10, 'htn': 1.01302380538574e-08}"/>
  </r>
  <r>
    <s v="Soy drink, flavoured, enriched in calcium, w sugar or fruit concentrate, processed in FR | Chilled | Cardboard | Chilled at consumer | at consumer/FR [Ciqual code: 18903]"/>
    <n v="18903"/>
    <s v="consumer"/>
    <n v="2.95"/>
    <b v="0"/>
    <s v="kilogram"/>
    <s v="dec6e72444baac0f8b8835e6bb2b2c1a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01754788246061, 'ozd': 8.566566656250225e-08, 'cch': 0.41696765658920804, 'ccb': 0.003043350193042, 'ccf': 0.413252322238562, 'ccl': 0.000671984157603, 'fwe': 0.00011193541431700001, 'swe': 0.0020971897826660003, 'tre': 0.005418839869077, 'pco': 0.001422201222451, 'pma': 2.5023443424300182e-08, 'ior': 0.24037116197421202, 'fru': 8.97060488857558, 'mru': 1.520221821203302e-06, 'ldu': 30.113097133888036, 'wtu': 0.11469010965994302, 'etf': 22.478652051534862, 'htc': 3.134021155716785e-10, 'htn': 1.01302380538574e-08}"/>
  </r>
  <r>
    <s v="Soy drink, plain, processed in FR | Chilled | Cardboard | Chilled at consumer | at consumer/FR [Ciqual code: 18900]"/>
    <n v="18900"/>
    <s v="consumer"/>
    <n v="2.95"/>
    <b v="0"/>
    <s v="kilogram"/>
    <s v="0ca93bb60228b9284b986872cd121272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01754788246061, 'ozd': 8.566566656250225e-08, 'cch': 0.41696765658920804, 'ccb': 0.003043350193042, 'ccf': 0.413252322238562, 'ccl': 0.000671984157603, 'fwe': 0.00011193541431700001, 'swe': 0.0020971897826660003, 'tre': 0.005418839869077, 'pco': 0.001422201222451, 'pma': 2.5023443424300182e-08, 'ior': 0.24037116197421202, 'fru': 8.97060488857558, 'mru': 1.520221821203302e-06, 'ldu': 30.113097133888036, 'wtu': 0.11469010965994302, 'etf': 22.478652051534862, 'htc': 3.134021155716785e-10, 'htn': 1.01302380538574e-08}"/>
  </r>
  <r>
    <s v="Soy drink, plain, fortified with calcium, processed in FR | Chilled | Cardboard | Chilled at consumer | at consumer/FR [Ciqual code: 18901]"/>
    <n v="18901"/>
    <s v="consumer"/>
    <n v="2.95"/>
    <b v="0"/>
    <s v="kilogram"/>
    <s v="8352386885be15eed08114e5cb435cbd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01754788246061, 'ozd': 8.566566656250225e-08, 'cch': 0.41696765658920804, 'ccb': 0.003043350193042, 'ccf': 0.413252322238562, 'ccl': 0.000671984157603, 'fwe': 0.00011193541431700001, 'swe': 0.0020971897826660003, 'tre': 0.005418839869077, 'pco': 0.001422201222451, 'pma': 2.5023443424300182e-08, 'ior': 0.24037116197421202, 'fru': 8.97060488857558, 'mru': 1.520221821203302e-06, 'ldu': 30.113097133888036, 'wtu': 0.11469010965994302, 'etf': 22.478652051534862, 'htc': 3.134021155716785e-10, 'htn': 1.01302380538574e-08}"/>
  </r>
  <r>
    <s v="Still soft drink with tea extract, flavoured, without sugar and with artificial sweeteners, processed in FR | Chilled | PET | No preparation | at consumer/FR [Ciqual code: 18065]"/>
    <n v="18065"/>
    <s v="consumer"/>
    <n v="3.02"/>
    <b v="0"/>
    <s v="kilogram"/>
    <s v="125810cf7b15f8b0e1d2055a74b2cf03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85190945403, 'ozd': 8.772388016673535e-08, 'cch': 0.6121649800119591, 'ccb': 0.004778829248750001, 'ccf': 0.568675923081423, 'ccl': 0.038710227681785, 'fwe': 0.00016574423422300002, 'swe': 0.001665129940846, 'tre': 0.015533952275447, 'pco': 0.0018545619087470002, 'pma': 4.7758219614072923e-08, 'ior': 0.295984886083822, 'fru': 13.339782517941469, 'mru': 2.0649300534826495e-06, 'ldu': 17.74257637003275, 'wtu': 3.070930161232684, 'etf': 14.559963565999299, 'htc': 3.3357423325944285e-10, 'htn': 8.363328317399733e-09}"/>
  </r>
  <r>
    <s v="Still soft drink with tea extract, flavoured, with sugar, processed in FR | Chilled | PET | No preparation | at consumer/FR [Ciqual code: 18075]"/>
    <n v="18075"/>
    <s v="consumer"/>
    <n v="2.74"/>
    <b v="0"/>
    <s v="kilogram"/>
    <s v="bb03e034246a762e6c0dae02a600644e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85190945403, 'ozd': 8.772388016673535e-08, 'cch': 0.6121649800119591, 'ccb': 0.004778829248750001, 'ccf': 0.568675923081423, 'ccl': 0.038710227681785, 'fwe': 0.00016574423422300002, 'swe': 0.001665129940846, 'tre': 0.015533952275447, 'pco': 0.0018545619087470002, 'pma': 4.7758219614072923e-08, 'ior': 0.295984886083822, 'fru': 13.339782517941469, 'mru': 2.0649300534826495e-06, 'ldu': 17.74257637003275, 'wtu': 3.070930161232684, 'etf': 14.559963565999299, 'htc': 3.3357423325944285e-10, 'htn': 8.363328317399733e-09}"/>
  </r>
  <r>
    <s v="Still soft drink with tea extract, with sugar and artificial sweetener(s), processed in FR | Chilled | PET | No preparation | at consumer/FR [Ciqual code: 18015]"/>
    <n v="18015"/>
    <s v="consumer"/>
    <n v="3.02"/>
    <b v="0"/>
    <s v="kilogram"/>
    <s v="e2bd523a06e2b52884a72c33034020fe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85190945403, 'ozd': 8.772388016673535e-08, 'cch': 0.6121649800119591, 'ccb': 0.004778829248750001, 'ccf': 0.568675923081423, 'ccl': 0.038710227681785, 'fwe': 0.00016574423422300002, 'swe': 0.001665129940846, 'tre': 0.015533952275447, 'pco': 0.0018545619087470002, 'pma': 4.7758219614072923e-08, 'ior': 0.295984886083822, 'fru': 13.339782517941469, 'mru': 2.0649300534826495e-06, 'ldu': 17.74257637003275, 'wtu': 3.070930161232684, 'etf': 14.559963565999299, 'htc': 3.3357423325944285e-10, 'htn': 8.363328317399733e-09}"/>
  </r>
  <r>
    <s v="Fruit-based beverage for baby from 4/6 months, processed in FR | Ambient (long) | HDPE | No preparation | at consumer/FR [Ciqual code: 13159]"/>
    <n v="13159"/>
    <s v="consumer"/>
    <n v="3.04"/>
    <b v="0"/>
    <s v="kilogram"/>
    <s v="28eb01189d50a58151535aafaf4c4e60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07771774823442001, 'ozd': 1.118941144487982e-07, 'cch': 0.782055879439793, 'ccb': 0.017328510076793, 'ccf': 0.7919257713140151, 'ccl': -0.027198401951014, 'fwe': 0.00016507223713300003, 'swe': 0.002247523759671, 'tre': 0.024772533053829003, 'pco': 0.0038262130652950005, 'pma': 5.820975803315011e-08, 'ior': 0.273224027821509, 'fru': 16.20183992643162, 'mru': 2.430274893152231e-06, 'ldu': 31.00777925388443, 'wtu': 4.464385767128919, 'etf': 30.154018087036626, 'htc': 4.268826171049439e-10, 'htn': 2.3423495057704788e-08}"/>
  </r>
  <r>
    <s v="Instant cocoa or chocolate beverage, with sugar, fortified with vitamins and chemical elements, ready-to-drink (reconstituted with standard semi-skimm, processed in FR | Ambient (average) | PET | No preparation | at consumer/FR [Ciqual code: 18106]"/>
    <n v="18106"/>
    <s v="consumer"/>
    <n v="3.07"/>
    <b v="0"/>
    <s v="kilogram"/>
    <s v="eef27c9dde356e4fed6e5056c791d1f0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14829198792222002, 'ozd': 7.772571673219175e-08, 'cch': 1.5442670668266691, 'ccb': 0.8402400353821161, 'ccf': 0.642624425123554, 'ccl': 0.061402606320998004, 'fwe': 0.00019288976657300003, 'swe': 0.004194902446684, 'tre': 0.061559683878164004, 'pco': 0.0026863064721170003, 'pma': 1.086945667391963e-07, 'ior': 0.21372011371535402, 'fru': 11.325264946836338, 'mru': 1.9101659635171143e-06, 'ldu': 69.58775888203003, 'wtu': 0.292865110947898, 'etf': 21.72995521178713, 'htc': 2.6136312123211794e-10, 'htn': 2.109126991973384e-08}"/>
  </r>
  <r>
    <s v="Instant cocoa or chocolate beverage, with sugar, ready-to-drink (reconstituted with standard semi-skimmed milk), processed in FR | Ambient (average) | PET | No preparation | at consumer/FR [Ciqual code: 18104]"/>
    <n v="18104"/>
    <s v="consumer"/>
    <n v="3.07"/>
    <b v="0"/>
    <s v="kilogram"/>
    <s v="5d2ca4ae27c20e5849e2bed1ee1b74fe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14829198792222002, 'ozd': 7.772571673219175e-08, 'cch': 1.5442670668266691, 'ccb': 0.8402400353821161, 'ccf': 0.642624425123554, 'ccl': 0.061402606320998004, 'fwe': 0.00019288976657300003, 'swe': 0.004194902446684, 'tre': 0.061559683878164004, 'pco': 0.0026863064721170003, 'pma': 1.086945667391963e-07, 'ior': 0.21372011371535402, 'fru': 11.325264946836338, 'mru': 1.9101659635171143e-06, 'ldu': 69.58775888203003, 'wtu': 0.292865110947898, 'etf': 21.72995521178713, 'htc': 2.6136312123211794e-10, 'htn': 2.109126991973384e-08}"/>
  </r>
  <r>
    <s v="Energy drink, without sugar and with artificial sweetener(s), processed in FR | Chilled | PET | No preparation | at consumer/FR [Ciqual code: 18353]"/>
    <n v="18353"/>
    <s v="consumer"/>
    <n v="2.92"/>
    <b v="0"/>
    <s v="kilogram"/>
    <s v="139562a13dc9ccb1e0e96c787dc149c5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3966006628164, 'ozd': 8.444301417197558e-08, 'cch': 0.510455075450556, 'ccb': 0.000707221955036, 'ccf': 0.509482137716325, 'ccl': 0.00026571577919400004, 'fwe': 0.00012164410303200001, 'swe': 0.001104983054533, 'tre': 0.013542696886301001, 'pco': 0.001532983730931, 'pma': 3.743840623469185e-08, 'ior': 0.29258956024612104, 'fru': 12.587856561963676, 'mru': 1.900820751744145e-06, 'ldu': 6.128631514015691, 'wtu': 0.45984187071764304, 'etf': 9.004557279612474, 'htc': 2.0579369007086182e-10, 'htn': 2.6924933661996572e-09}"/>
  </r>
  <r>
    <s v="Energy drink, with sugar, processed in FR | Chilled | PET | No preparation | at consumer/FR [Ciqual code: 18352]"/>
    <n v="18352"/>
    <s v="consumer"/>
    <n v="3.2"/>
    <b v="0"/>
    <s v="kilogram"/>
    <s v="7209c29191c467f8729efcab4a5db423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3966006628164, 'ozd': 8.444301417197558e-08, 'cch': 0.510455075450556, 'ccb': 0.000707221955036, 'ccf': 0.509482137716325, 'ccl': 0.00026571577919400004, 'fwe': 0.00012164410303200001, 'swe': 0.001104983054533, 'tre': 0.013542696886301001, 'pco': 0.001532983730931, 'pma': 3.743840623469185e-08, 'ior': 0.29258956024612104, 'fru': 12.587856561963676, 'mru': 1.900820751744145e-06, 'ldu': 6.128631514015691, 'wtu': 0.45984187071764304, 'etf': 9.004557279612474, 'htc': 2.0579369007086182e-10, 'htn': 2.6924933661996572e-09}"/>
  </r>
  <r>
    <s v="Fruit soft drink, carbonated (less than 10% of fruit juice), without sugar and with artificial sweetener(s), processed in FR | Chilled | Already packed - PET | No preparation | at consumer/FR [Ciqual code: 18340]"/>
    <n v="18340"/>
    <s v="consumer"/>
    <n v="2.96999999999999"/>
    <b v="0"/>
    <s v="kilogram"/>
    <s v="80f113bf16fbaebd741e92a65d4523b7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722308163719, 'ozd': 7.951663515581378e-08, 'cch': 0.402515556570174, 'ccb': 0.0007104019550120001, 'ccf': 0.401555496749294, 'ccl': 0.00024965786586700003, 'fwe': 0.00011514237227100001, 'swe': 0.00039731807512900005, 'tre': 0.004286768760234001, 'pco': 0.001135213728213, 'pma': 1.971392575794534e-08, 'ior': 0.30563587329291203, 'fru': 11.080552616201915, 'mru': 1.339061316400775e-06, 'ldu': 2.203448502500133, 'wtu': 0.18663654430991902, 'etf': 5.168234714652423, 'htc': 1.640240541951595e-10, 'htn': 4.2160342753014545e-09}"/>
  </r>
  <r>
    <s v="Fruit soft drink, carbonated (less than 10% of fruit juice), without sugar and artificial sweetener(s), processed in FR | Chilled | Already packed - PET | No preparation | at consumer/FR [Ciqual code: 18345]"/>
    <n v="18345"/>
    <s v="consumer"/>
    <n v="2.96999999999999"/>
    <b v="0"/>
    <s v="kilogram"/>
    <s v="e756223b1cbbddf854829b1fcc4123eb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722308163719, 'ozd': 7.951663515581378e-08, 'cch': 0.402515556570174, 'ccb': 0.0007104019550120001, 'ccf': 0.401555496749294, 'ccl': 0.00024965786586700003, 'fwe': 0.00011514237227100001, 'swe': 0.00039731807512900005, 'tre': 0.004286768760234001, 'pco': 0.001135213728213, 'pma': 1.971392575794534e-08, 'ior': 0.30563587329291203, 'fru': 11.080552616201915, 'mru': 1.339061316400775e-06, 'ldu': 2.203448502500133, 'wtu': 0.18663654430991902, 'etf': 5.168234714652423, 'htc': 1.640240541951595e-10, 'htn': 4.2160342753014545e-09}"/>
  </r>
  <r>
    <s v="Fruit soft drink, carbonated (less than 10% of fruit juice), with sugar, processed in FR | Chilled | PET | No preparation | at consumer/FR [Ciqual code: 18049]"/>
    <n v="18049"/>
    <s v="consumer"/>
    <n v="3.54"/>
    <b v="0"/>
    <s v="kilogram"/>
    <s v="1e8af8fa21d3a45176360319975ea51a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966032483458, 'ozd': 8.115704261271964e-08, 'cch': 0.451214332017069, 'ccb': 0.00107996767125, 'ccf': 0.45041722120662303, 'ccl': -0.000282856860804, 'fwe': 0.000103434161839, 'swe': 0.000472837907971, 'tre': 0.004924012828808001, 'pco': 0.0013447195805960002, 'pma': 2.3317888987758774e-08, 'ior': 0.29035163246650003, 'fru': 12.052811936995488, 'mru': 1.811513296167329e-06, 'ldu': 3.000866244621666, 'wtu': 0.240483198355804, 'etf': 6.80817121075951, 'htc': 2.021934203796795e-10, 'htn': 5.113073616545413e-09}"/>
  </r>
  <r>
    <s v="Fruit soft drink, carbonated (less than 10% of fruit juice), with sugar and artificial sweetener(s), processed in FR | Chilled | PET | No preparation | at consumer/FR [Ciqual code: 18033]"/>
    <n v="18033"/>
    <s v="consumer"/>
    <n v="3.54"/>
    <b v="0"/>
    <s v="kilogram"/>
    <s v="a6914da9d2c952c97b0b5caa6c036f8d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966032483458, 'ozd': 8.115704261271964e-08, 'cch': 0.451214332017069, 'ccb': 0.00107996767125, 'ccf': 0.45041722120662303, 'ccl': -0.000282856860804, 'fwe': 0.000103434161839, 'swe': 0.000472837907971, 'tre': 0.004924012828808001, 'pco': 0.0013447195805960002, 'pma': 2.3317888987758774e-08, 'ior': 0.29035163246650003, 'fru': 12.052811936995488, 'mru': 1.811513296167329e-06, 'ldu': 3.000866244621666, 'wtu': 0.240483198355804, 'etf': 6.80817121075951, 'htc': 2.021934203796795e-10, 'htn': 5.113073616545413e-09}"/>
  </r>
  <r>
    <s v="Fruit soft drink, carbonated (10-50% of fruit juice), with sugar, processed in FR | Chilled | PET | No preparation | at consumer/FR [Ciqual code: 18019]"/>
    <n v="18019"/>
    <s v="consumer"/>
    <n v="3.54"/>
    <b v="0"/>
    <s v="kilogram"/>
    <s v="1e00aabea9b5fbd59b775f980da9ad9f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966032483458, 'ozd': 8.115704261271964e-08, 'cch': 0.451214332017069, 'ccb': 0.00107996767125, 'ccf': 0.45041722120662303, 'ccl': -0.000282856860804, 'fwe': 0.000103434161839, 'swe': 0.000472837907971, 'tre': 0.004924012828808001, 'pco': 0.0013447195805960002, 'pma': 2.3317888987758774e-08, 'ior': 0.29035163246650003, 'fru': 12.052811936995488, 'mru': 1.811513296167329e-06, 'ldu': 3.000866244621666, 'wtu': 0.240483198355804, 'etf': 6.80817121075951, 'htc': 2.021934203796795e-10, 'htn': 5.113073616545413e-09}"/>
  </r>
  <r>
    <s v="Soft drink, carbonated, without fruit juice, reduced sugar, processed in FR | Chilled | PET | No preparation | at consumer/FR [Ciqual code: 18032]"/>
    <n v="18032"/>
    <s v="consumer"/>
    <n v="2.6"/>
    <b v="0"/>
    <s v="kilogram"/>
    <s v="c29de59feccda144c7e87f188c9da0f8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Soft drink, carbonated, without fruit juice, with sugar, processed in FR | Chilled | PET | No preparation | at consumer/FR [Ciqual code: 18026]"/>
    <n v="18026"/>
    <s v="consumer"/>
    <n v="2.6"/>
    <b v="0"/>
    <s v="kilogram"/>
    <s v="7617144b46d6a769e7483fb44e42921e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Soft drink, carbonated, without fruit juice, with sugar and artificial sweetener(s), processed in FR | Chilled | PET | No preparation | at consumer/FR [Ciqual code: 18078]"/>
    <n v="18078"/>
    <s v="consumer"/>
    <n v="2.6"/>
    <b v="0"/>
    <s v="kilogram"/>
    <s v="daf188526ad09d69bc277058b9dc3bba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Dairy cereal-based beverage with fruits for baby's snack from 4/6 months, processed in FR | Ambient (long) | HDPE | No preparation | at consumer/FR [Ciqual code: 13162]"/>
    <n v="13162"/>
    <s v="consumer"/>
    <n v="3.27"/>
    <b v="0"/>
    <s v="kilogram"/>
    <s v="fd785ffbf6111bae971b694397644a54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622917126353, 'ozd': 5.442359319738844e-07, 'cch': 1.696615912455585, 'ccb': 0.7869152916409741, 'ccf': 0.8520444473748211, 'ccl': 0.05765617343979, 'fwe': 0.00021716270475600002, 'swe': 0.0053913763332900004, 'tre': 0.06668671895827101, 'pco': 0.0033284147948330002, 'pma': 1.369006739280567e-07, 'ior': 0.7727023904094921, 'fru': 25.86287974149065, 'mru': 3.7432731620782286e-06, 'ldu': 71.40231069786812, 'wtu': 1.016077566930927, 'etf': 153.1790182475844, 'htc': 7.514184822781224e-10, 'htn': 3.940653375965744e-08}"/>
  </r>
  <r>
    <s v="Dairy cereal-based beverage with vegetables for baby's dinner from 4/6 months, processed in FR | Ambient (long) | HDPE | Microwave | at consumer/FR [Ciqual code: 13161]"/>
    <n v="13161"/>
    <s v="consumer"/>
    <n v="3.28"/>
    <b v="0"/>
    <s v="kilogram"/>
    <s v="e2103221cc93a70822edb8ba657957ef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6286637717974003, 'ozd': 5.510711077633781e-07, 'cch': 1.7045426870669411, 'ccb': 0.786944775614666, 'ccf': 0.859935162327166, 'ccl': 0.057662749125109006, 'fwe': 0.000222340559168, 'swe': 0.005404257819324, 'tre': 0.066799856527938, 'pco': 0.003351731644159, 'pma': 1.3754150641106131e-07, 'ior': 0.8517159945279651, 'fru': 27.529098791400834, 'mru': 3.814512393920863e-06, 'ldu': 71.44149702818663, 'wtu': 1.035827984125225, 'etf': 153.59854318344844, 'htc': 7.622522643390429e-10, 'htn': 3.961488059116068e-08}"/>
  </r>
  <r>
    <s v="Dairy cereal-based beverage for baby's breakfast, processed in FR | Ambient (long) | HDPE | Microwave | at consumer/FR [Ciqual code: 13173]"/>
    <n v="13173"/>
    <s v="consumer"/>
    <n v="3.28"/>
    <b v="0"/>
    <s v="kilogram"/>
    <s v="adc542d9356672aacdbe609a3d91b919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6286637717974003, 'ozd': 5.510711077633781e-07, 'cch': 1.7045426870669411, 'ccb': 0.786944775614666, 'ccf': 0.859935162327166, 'ccl': 0.057662749125109006, 'fwe': 0.000222340559168, 'swe': 0.005404257819324, 'tre': 0.066799856527938, 'pco': 0.003351731644159, 'pma': 1.3754150641106131e-07, 'ior': 0.8517159945279651, 'fru': 27.529098791400834, 'mru': 3.814512393920863e-06, 'ldu': 71.44149702818663, 'wtu': 1.035827984125225, 'etf': 153.59854318344844, 'htc': 7.622522643390429e-10, 'htn': 3.961488059116068e-08}"/>
  </r>
  <r>
    <s v="Dairy cereal-based beverage for baby's breakfast from 12 months, processed in FR | Ambient (long) | HDPE | Microwave | at consumer/FR [Ciqual code: 13170]"/>
    <n v="13170"/>
    <s v="consumer"/>
    <n v="3.28"/>
    <b v="0"/>
    <s v="kilogram"/>
    <s v="5e52e2a625f19197128dc27eed27acb0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6286637717974003, 'ozd': 5.510711077633781e-07, 'cch': 1.7045426870669411, 'ccb': 0.786944775614666, 'ccf': 0.859935162327166, 'ccl': 0.057662749125109006, 'fwe': 0.000222340559168, 'swe': 0.005404257819324, 'tre': 0.066799856527938, 'pco': 0.003351731644159, 'pma': 1.3754150641106131e-07, 'ior': 0.8517159945279651, 'fru': 27.529098791400834, 'mru': 3.814512393920863e-06, 'ldu': 71.44149702818663, 'wtu': 1.035827984125225, 'etf': 153.59854318344844, 'htc': 7.622522643390429e-10, 'htn': 3.961488059116068e-08}"/>
  </r>
  <r>
    <s v="Dairy cereal-based beverage for baby's breakfast from 4/6 months, processed in FR | Ambient (long) | HDPE | Microwave | at consumer/FR [Ciqual code: 13163]"/>
    <n v="13163"/>
    <s v="consumer"/>
    <n v="3.28"/>
    <b v="0"/>
    <s v="kilogram"/>
    <s v="1da493692dfb0180566a07c62ac6469b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6286637717974003, 'ozd': 5.510711077633781e-07, 'cch': 1.7045426870669411, 'ccb': 0.786944775614666, 'ccf': 0.859935162327166, 'ccl': 0.057662749125109006, 'fwe': 0.000222340559168, 'swe': 0.005404257819324, 'tre': 0.066799856527938, 'pco': 0.003351731644159, 'pma': 1.3754150641106131e-07, 'ior': 0.8517159945279651, 'fru': 27.529098791400834, 'mru': 3.814512393920863e-06, 'ldu': 71.44149702818663, 'wtu': 1.035827984125225, 'etf': 153.59854318344844, 'htc': 7.622522643390429e-10, 'htn': 3.961488059116068e-08}"/>
  </r>
  <r>
    <s v="Dairy cereal-based beverage for baby's breakfast from 8/9 months, processed in FR | Ambient (long) | HDPE | Microwave | at consumer/FR [Ciqual code: 13169]"/>
    <n v="13169"/>
    <s v="consumer"/>
    <n v="3.28"/>
    <b v="0"/>
    <s v="kilogram"/>
    <s v="25ed0d7fdb07f07a5e10f89dd1c4c445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6286637717974003, 'ozd': 5.510711077633781e-07, 'cch': 1.7045426870669411, 'ccb': 0.786944775614666, 'ccf': 0.859935162327166, 'ccl': 0.057662749125109006, 'fwe': 0.000222340559168, 'swe': 0.005404257819324, 'tre': 0.066799856527938, 'pco': 0.003351731644159, 'pma': 1.3754150641106131e-07, 'ior': 0.8517159945279651, 'fru': 27.529098791400834, 'mru': 3.814512393920863e-06, 'ldu': 71.44149702818663, 'wtu': 1.035827984125225, 'etf': 153.59854318344844, 'htc': 7.622522643390429e-10, 'htn': 3.961488059116068e-08}"/>
  </r>
  <r>
    <s v="Strawberry flavoured milk, with sugar, partially skimmed, fortified with vitamins D, processed in FR | Chilled | PET | No preparation | at consumer/FR [Ciqual code: 19127]"/>
    <n v="19127"/>
    <s v="consumer"/>
    <n v="2.9"/>
    <b v="0"/>
    <s v="kilogram"/>
    <s v="0693bd1ff50afc43647e316171e365ea"/>
    <s v="material"/>
    <s v="AGRIBALYSE v3.0"/>
    <s v="['Agricultural', 'Food', 'Preparation', 'Beverages', 'Non-alcoholic beverages', 'Dairy beverages']"/>
    <x v="3"/>
    <x v="28"/>
    <s v="['Agricultural', 'Food', 'Preparation', 'Beverages', 'Non-alcoholic beverages', ÇDairy beverages']"/>
    <s v="['Agricultural', 'Food', 'Preparation', 'Beverages', 'Non-alcoholic beverages', 'Dairy beveragesÉ]"/>
    <n v="81"/>
    <n v="97"/>
    <x v="28"/>
    <x v="0"/>
    <s v="{'acd': 0.015269090395256, 'ozd': 1.1067595221233909e-07, 'cch': 1.6425585931892481, 'ccb': 0.8402512260625461, 'ccf': 0.7408716792737451, 'ccl': 0.061435687852957006, 'fwe': 0.000207828489603, 'swe': 0.004343841975141, 'tre': 0.063102124739565, 'pco': 0.0030820687544000002, 'pma': 1.123400235070115e-07, 'ior': 0.351726583327695, 'fru': 14.908793014853714, 'mru': 2.3874810082918564e-06, 'ldu': 69.7991892097861, 'wtu': 0.33001453094694305, 'etf': 23.128209391524074, 'htc': 3.066808755140581e-10, 'htn': 2.2078177098697723e-08}"/>
  </r>
  <r>
    <s v="Chocolate flavoured milk, with sugar, partially skimmed, fortified with vitamins and chemicals elements, processed in FR | Chilled | PET | No preparation | at consumer/FR [Ciqual code: 19122]"/>
    <n v="19122"/>
    <s v="consumer"/>
    <n v="2.9"/>
    <b v="0"/>
    <s v="kilogram"/>
    <s v="26f12e2a75f9c625d08f3c1e46d0be83"/>
    <s v="material"/>
    <s v="AGRIBALYSE v3.0"/>
    <s v="['Agricultural', 'Food', 'Preparation', 'Beverages', 'Non-alcoholic beverages', 'Dairy beverages']"/>
    <x v="3"/>
    <x v="28"/>
    <s v="['Agricultural', 'Food', 'Preparation', 'Beverages', 'Non-alcoholic beverages', ÇDairy beverages']"/>
    <s v="['Agricultural', 'Food', 'Preparation', 'Beverages', 'Non-alcoholic beverages', 'Dairy beveragesÉ]"/>
    <n v="81"/>
    <n v="97"/>
    <x v="28"/>
    <x v="0"/>
    <s v="{'acd': 0.015269090395256, 'ozd': 1.1067595221233909e-07, 'cch': 1.6425585931892481, 'ccb': 0.8402512260625461, 'ccf': 0.7408716792737451, 'ccl': 0.061435687852957006, 'fwe': 0.000207828489603, 'swe': 0.004343841975141, 'tre': 0.063102124739565, 'pco': 0.0030820687544000002, 'pma': 1.123400235070115e-07, 'ior': 0.351726583327695, 'fru': 14.908793014853714, 'mru': 2.3874810082918564e-06, 'ldu': 69.7991892097861, 'wtu': 0.33001453094694305, 'etf': 23.128209391524074, 'htc': 3.066808755140581e-10, 'htn': 2.2078177098697723e-08}"/>
  </r>
  <r>
    <s v="Dairy drink or fermented milk or yogurt, flavoured, with sugar, processed in FR | Chilled | PET | No preparation | at consumer/FR [Ciqual code: 19508]"/>
    <n v="19508"/>
    <s v="consumer"/>
    <n v="3.61"/>
    <b v="0"/>
    <s v="kilogram"/>
    <s v="2ea2b455b64fdfb5c8358e71ce72fbce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189955461655, 'ozd': 5.510101454654746e-07, 'cch': 1.7509166200928292, 'ccb': 0.745275153019984, 'ccf': 0.950892743789677, 'ccl': 0.054748723283167, 'fwe': 0.000267437426847, 'swe': 0.005338173344041, 'tre': 0.06549322806252, 'pco': 0.003601326606334, 'pma': 1.3657117093287208e-07, 'ior': 0.7993106826486911, 'fru': 26.490656162304482, 'mru': 4.779500569747285e-06, 'ldu': 68.32674613856356, 'wtu': 1.030878909038625, 'etf': 148.30215164183346, 'htc': 8.251309061156695e-10, 'htn': 3.896995645475196e-08}"/>
  </r>
  <r>
    <s v="Dairy drink or fermented milk or yogurt, with fruits, with sugar, processed in FR | Chilled | PET | No preparation | at consumer/FR [Ciqual code: 19535]"/>
    <n v="19535"/>
    <s v="consumer"/>
    <n v="3.21"/>
    <b v="0"/>
    <s v="kilogram"/>
    <s v="57a3c07889e97239873d70bf7c5550f1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189955461655, 'ozd': 5.510101454654746e-07, 'cch': 1.7509166200928292, 'ccb': 0.745275153019984, 'ccf': 0.950892743789677, 'ccl': 0.054748723283167, 'fwe': 0.000267437426847, 'swe': 0.005338173344041, 'tre': 0.06549322806252, 'pco': 0.003601326606334, 'pma': 1.3657117093287208e-07, 'ior': 0.7993106826486911, 'fru': 26.490656162304482, 'mru': 4.779500569747285e-06, 'ldu': 68.32674613856356, 'wtu': 1.030878909038625, 'etf': 148.30215164183346, 'htc': 8.251309061156695e-10, 'htn': 3.896995645475196e-08}"/>
  </r>
  <r>
    <s v="Dairy drink or fermented milk or yogurt, plain, with sugar, processed in FR | Chilled | PET | No preparation | at consumer/FR [Ciqual code: 19537]"/>
    <n v="19537"/>
    <s v="consumer"/>
    <n v="3.61"/>
    <b v="0"/>
    <s v="kilogram"/>
    <s v="dbac5da8bf9d68ecc733181b33f4038e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189955461655, 'ozd': 5.510101454654746e-07, 'cch': 1.7509166200928292, 'ccb': 0.745275153019984, 'ccf': 0.950892743789677, 'ccl': 0.054748723283167, 'fwe': 0.000267437426847, 'swe': 0.005338173344041, 'tre': 0.06549322806252, 'pco': 0.003601326606334, 'pma': 1.3657117093287208e-07, 'ior': 0.7993106826486911, 'fru': 26.490656162304482, 'mru': 4.779500569747285e-06, 'ldu': 68.32674613856356, 'wtu': 1.030878909038625, 'etf': 148.30215164183346, 'htc': 8.251309061156695e-10, 'htn': 3.896995645475196e-08}"/>
  </r>
  <r>
    <s v="Dairy drink or fermented milk or yogurt, plain, with sugar, with L Casei, processed in FR | Chilled | PET | No preparation | at consumer/FR [Ciqual code: 19538]"/>
    <n v="19538"/>
    <s v="consumer"/>
    <n v="3.61"/>
    <b v="0"/>
    <s v="kilogram"/>
    <s v="2358e3f75d602a59d6f02bfcee8d2a58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189955461655, 'ozd': 5.510101454654746e-07, 'cch': 1.7509166200928292, 'ccb': 0.745275153019984, 'ccf': 0.950892743789677, 'ccl': 0.054748723283167, 'fwe': 0.000267437426847, 'swe': 0.005338173344041, 'tre': 0.06549322806252, 'pco': 0.003601326606334, 'pma': 1.3657117093287208e-07, 'ior': 0.7993106826486911, 'fru': 26.490656162304482, 'mru': 4.779500569747285e-06, 'ldu': 68.32674613856356, 'wtu': 1.030878909038625, 'etf': 148.30215164183346, 'htc': 8.251309061156695e-10, 'htn': 3.896995645475196e-08}"/>
  </r>
  <r>
    <s v="Fruit soft drink, still (10-50% of fruit juice), reduced sugar, processed in FR | Chilled | PET | No preparation | at consumer/FR [Ciqual code: 18304]"/>
    <n v="18304"/>
    <s v="consumer"/>
    <n v="3.56"/>
    <b v="0"/>
    <s v="kilogram"/>
    <s v="203d5afd742fee01a467808cb7fe43d6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68967365379290005, 'ozd': 9.207268129182248e-08, 'cch': 0.608559279317328, 'ccb': 0.0008806862574420001, 'ccf': 0.6073381519437221, 'ccl': 0.00034044111616300004, 'fwe': 0.00015105555838800002, 'swe': 0.002031022987282, 'tre': 0.025983869120654, 'pco': 0.0019061954337600002, 'pma': 5.794997092062336e-08, 'ior': 0.298779904329665, 'fru': 13.571908495615336, 'mru': 2.137572672555505e-06, 'ldu': 11.74173474982308, 'wtu': 0.8640338490181381, 'etf': 13.380022784404366, 'htc': 2.2384523823123732e-10, 'htn': 1.801251556163519e-10}"/>
  </r>
  <r>
    <s v="Fruit soft drink, still (10-50% of fruit juice), with sugar, processed in FR | Chilled | PET | No preparation | at consumer/FR [Ciqual code: 18339]"/>
    <n v="18339"/>
    <s v="consumer"/>
    <n v="3.56"/>
    <b v="0"/>
    <s v="kilogram"/>
    <s v="186609f55a9fe76d9f3da7ada2f804e0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68967365379290005, 'ozd': 9.207268129182248e-08, 'cch': 0.608559279317328, 'ccb': 0.0008806862574420001, 'ccf': 0.6073381519437221, 'ccl': 0.00034044111616300004, 'fwe': 0.00015105555838800002, 'swe': 0.002031022987282, 'tre': 0.025983869120654, 'pco': 0.0019061954337600002, 'pma': 5.794997092062336e-08, 'ior': 0.298779904329665, 'fru': 13.571908495615336, 'mru': 2.137572672555505e-06, 'ldu': 11.74173474982308, 'wtu': 0.8640338490181381, 'etf': 13.380022784404366, 'htc': 2.2384523823123732e-10, 'htn': 1.801251556163519e-10}"/>
  </r>
  <r>
    <s v="Fruit soft drink, still (less than 10% of fruit juice), with sugar, processed in FR | Chilled | PET | No preparation | at consumer/FR [Ciqual code: 18023]"/>
    <n v="18023"/>
    <s v="consumer"/>
    <n v="3.31"/>
    <b v="0"/>
    <s v="kilogram"/>
    <s v="08bb4faf457419b71ad3b940d608d080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68967365379290005, 'ozd': 9.207268129182248e-08, 'cch': 0.608559279317328, 'ccb': 0.0008806862574420001, 'ccf': 0.6073381519437221, 'ccl': 0.00034044111616300004, 'fwe': 0.00015105555838800002, 'swe': 0.002031022987282, 'tre': 0.025983869120654, 'pco': 0.0019061954337600002, 'pma': 5.794997092062336e-08, 'ior': 0.298779904329665, 'fru': 13.571908495615336, 'mru': 2.137572672555505e-06, 'ldu': 11.74173474982308, 'wtu': 0.8640338490181381, 'etf': 13.380022784404366, 'htc': 2.2384523823123732e-10, 'htn': 1.801251556163519e-10}"/>
  </r>
  <r>
    <s v="Fruit soft drink, still (fruit juice content unspecified), with sugar, processed in FR | Chilled | PET | No preparation | at consumer/FR [Ciqual code: 18309]"/>
    <n v="18309"/>
    <s v="consumer"/>
    <n v="3.56"/>
    <b v="0"/>
    <s v="kilogram"/>
    <s v="c172c63216ef1c2b80c125d846c13e95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68967365379290005, 'ozd': 9.207268129182248e-08, 'cch': 0.608559279317328, 'ccb': 0.0008806862574420001, 'ccf': 0.6073381519437221, 'ccl': 0.00034044111616300004, 'fwe': 0.00015105555838800002, 'swe': 0.002031022987282, 'tre': 0.025983869120654, 'pco': 0.0019061954337600002, 'pma': 5.794997092062336e-08, 'ior': 0.298779904329665, 'fru': 13.571908495615336, 'mru': 2.137572672555505e-06, 'ldu': 11.74173474982308, 'wtu': 0.8640338490181381, 'etf': 13.380022784404366, 'htc': 2.2384523823123732e-10, 'htn': 1.801251556163519e-10}"/>
  </r>
  <r>
    <s v="Fruit soft drink, still (less than 10% of fruit juice), without sugar and with artificial sweetener(s), processed in FR | Chilled | Already packed - PET | No preparation | at consumer/FR [Ciqual code: 18021]"/>
    <n v="18021"/>
    <s v="consumer"/>
    <n v="2.96999999999999"/>
    <b v="0"/>
    <s v="kilogram"/>
    <s v="1701a270787c920938bfb464c4253167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722308163719, 'ozd': 7.951663515581378e-08, 'cch': 0.402515556570174, 'ccb': 0.0007104019550120001, 'ccf': 0.401555496749294, 'ccl': 0.00024965786586700003, 'fwe': 0.00011514237227100001, 'swe': 0.00039731807512900005, 'tre': 0.004286768760234001, 'pco': 0.001135213728213, 'pma': 1.971392575794534e-08, 'ior': 0.30563587329291203, 'fru': 11.080552616201915, 'mru': 1.339061316400775e-06, 'ldu': 2.203448502500133, 'wtu': 0.18663654430991902, 'etf': 5.168234714652423, 'htc': 1.640240541951595e-10, 'htn': 4.2160342753014545e-09}"/>
  </r>
  <r>
    <s v="Syrup (mint, strawberries flavouredetc.), with sugar diluted in water, processed in FR | Ambient (long) | PET | No preparation | at consumer/FR [Ciqual code: 18058]"/>
    <n v="18058"/>
    <s v="consumer"/>
    <n v="2.95"/>
    <b v="0"/>
    <s v="kilogram"/>
    <s v="8b9414804453f79e17f9cec735d9536c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18210143944720001, 'ozd': 1.4174331713451811e-08, 'cch': 0.11285354953406301, 'ccb': 0.00046598126148200003, 'ccf': 0.112315152262157, 'ccl': 7.24160104232758e-05, 'fwe': 3.1489833621831466e-05, 'swe': 0.000554801133393, 'tre': 0.007219537077702001, 'pco': 0.00039228105628700004, 'pma': 1.4100129926622951e-08, 'ior': 0.040985939974196, 'fru': 2.188085356419056, 'mru': 4.2252754724144564e-07, 'ldu': 4.130711415160541, 'wtu': 0.23270769669460903, 'etf': 3.9682132573818882, 'htc': 4.028078850447279e-11, 'htn': -3.75149499714033e-10}"/>
  </r>
  <r>
    <s v="Chocolate confectionery, filled with wafer, processed in FR | Ambient (average) | Cardboard | No preparation | at consumer/FR [Ciqual code: 31091]"/>
    <n v="31091"/>
    <s v="consumer"/>
    <n v="2.91"/>
    <b v="0"/>
    <s v="kilogram"/>
    <s v="65b9cf01bb7d7d1e0637547680cdb59d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7004058593604401, 'ozd': 6.424228810151359e-07, 'cch': 13.161606325773409, 'ccb': 1.48086368111016, 'ccf': 4.250157003797112, 'ccl': 7.430585640866137, 'fwe': 0.001935789591061, 'swe': 0.042780850903075006, 'tre': 0.2709657675609, 'pco': 0.025196890947557, 'pma': 5.358976350255916e-07, 'ior': 1.08398608403183, 'fru': 60.30957125502684, 'mru': 1.8388638438182262e-05, 'ldu': 511.81853595388645, 'wtu': 39.55641573190935, 'etf': 332.23269912560863, 'htc': 7.485401334960568e-09, 'htn': 2.958651888871651e-07}"/>
  </r>
  <r>
    <s v="Soft caramel candy, processed in FR | Ambient (average) | LDPE | No preparation | at consumer/FR [Ciqual code: 31081]"/>
    <n v="31081"/>
    <s v="consumer"/>
    <n v="3.64"/>
    <b v="0"/>
    <s v="kilogram"/>
    <s v="4a178aafecb2b21a83e1940750a2b180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4118163495457, 'ozd': 2.700824038552059e-07, 'cch': 2.914768679933916, 'ccb': 0.048744609742423006, 'ccf': 3.297231068450194, 'ccl': -0.431206998258701, 'fwe': 0.0011088354048690002, 'swe': 0.015067966631368002, 'tre': 0.15456031620556002, 'pco': 0.013274537513335, 'pma': 3.3380941248772685e-07, 'ior': 0.736496261630003, 'fru': 47.49702682826647, 'mru': 1.9778060966402092e-05, 'ldu': 167.49110630644452, 'wtu': 77.36384901067322, 'etf': 134.5862776886886, 'htc': 2.2519894135030014e-09, 'htn': 3.181744439931992e-07}"/>
  </r>
  <r>
    <s v="Hard candy and lollipop, processed in FR | Ambient (average) | LDPE | No preparation | at consumer/FR [Ciqual code: 31059]"/>
    <n v="31059"/>
    <s v="consumer"/>
    <n v="3.64"/>
    <b v="0"/>
    <s v="kilogram"/>
    <s v="d3faf7ad4a5423ff484f26c968442f6e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4118163495457, 'ozd': 2.700824038552059e-07, 'cch': 2.914768679933916, 'ccb': 0.048744609742423006, 'ccf': 3.297231068450194, 'ccl': -0.431206998258701, 'fwe': 0.0011088354048690002, 'swe': 0.015067966631368002, 'tre': 0.15456031620556002, 'pco': 0.013274537513335, 'pma': 3.3380941248772685e-07, 'ior': 0.736496261630003, 'fru': 47.49702682826647, 'mru': 1.9778060966402092e-05, 'ldu': 167.49110630644452, 'wtu': 77.36384901067322, 'etf': 134.5862776886886, 'htc': 2.2519894135030014e-09, 'htn': 3.181744439931992e-07}"/>
  </r>
  <r>
    <s v="Jelly candy, processed in FR | Ambient (average) | LDPE | No preparation | at consumer/FR [Ciqual code: 31060]"/>
    <n v="31060"/>
    <s v="consumer"/>
    <n v="3.64"/>
    <b v="0"/>
    <s v="kilogram"/>
    <s v="d081e87b6766db04b12423b402eb8fbb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4118163495457, 'ozd': 2.700824038552059e-07, 'cch': 2.914768679933916, 'ccb': 0.048744609742423006, 'ccf': 3.297231068450194, 'ccl': -0.431206998258701, 'fwe': 0.0011088354048690002, 'swe': 0.015067966631368002, 'tre': 0.15456031620556002, 'pco': 0.013274537513335, 'pma': 3.3380941248772685e-07, 'ior': 0.736496261630003, 'fru': 47.49702682826647, 'mru': 1.9778060966402092e-05, 'ldu': 167.49110630644452, 'wtu': 77.36384901067322, 'etf': 134.5862776886886, 'htc': 2.2519894135030014e-09, 'htn': 3.181744439931992e-07}"/>
  </r>
  <r>
    <s v="Candies, all types, processed in FR | Ambient (average) | LDPE | No preparation | at consumer/FR [Ciqual code: 31003]"/>
    <n v="31003"/>
    <s v="consumer"/>
    <n v="3.64"/>
    <b v="0"/>
    <s v="kilogram"/>
    <s v="feab8600f0a75d0b384cd837bc8bef10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4118163495457, 'ozd': 2.700824038552059e-07, 'cch': 2.914768679933916, 'ccb': 0.048744609742423006, 'ccf': 3.297231068450194, 'ccl': -0.431206998258701, 'fwe': 0.0011088354048690002, 'swe': 0.015067966631368002, 'tre': 0.15456031620556002, 'pco': 0.013274537513335, 'pma': 3.3380941248772685e-07, 'ior': 0.736496261630003, 'fru': 47.49702682826647, 'mru': 1.9778060966402092e-05, 'ldu': 167.49110630644452, 'wtu': 77.36384901067322, 'etf': 134.5862776886886, 'htc': 2.2519894135030014e-09, 'htn': 3.181744439931992e-07}"/>
  </r>
  <r>
    <s v="Bonito, raw, processed in FR | Chilled | PS | No preparation | at consumer/FR [Ciqual code: 26101]"/>
    <n v="26101"/>
    <s v="consumer"/>
    <n v="3.64"/>
    <b v="0"/>
    <s v="kilogram"/>
    <s v="2077d5c49721b702a135d63b0a45ed90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25903950636835904, 'ozd': 1.925387589887824e-06, 'cch': 8.494541104893866, 'ccb': 0.002663598170386, 'ccf': 8.486685406124884, 'ccl': 0.0051921005985930005, 'fwe': 0.00038770503830600004, 'swe': 0.062260664883934, 'tre': 0.6816799126696961, 'pco': 0.17822274867465202, 'pma': 1.955462290811285e-06, 'ior': 0.767333216307387, 'fru': 123.5961774903203, 'mru': 1.2273617952233511e-05, 'ldu': 18.708173732250323, 'wtu': 0.42090529578463703, 'etf': 67.93964711506032, 'htc': 4.642822544877487e-09, 'htn': 5.7934640736007594e-08}"/>
  </r>
  <r>
    <s v="Vol-au-vent, with meat/poultry/quenelle, processed in FR | Chilled | Cardboard | Oven | at consumer/FR [Ciqual code: 25412]"/>
    <n v="25412"/>
    <s v="consumer"/>
    <n v="2.0699999999999998"/>
    <b v="0"/>
    <s v="kilogram"/>
    <s v="c633f4fed631099b38a881a599de2952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35035309382242, 'ozd': 3.316067652625479e-07, 'cch': 3.0011839644797, 'ccb': 0.706392528061858, 'ccf': 1.8914051234240699, 'ccl': 0.40338631299377103, 'fwe': 0.0006367513172290001, 'swe': 0.011526235709088001, 'tre': 0.142100562411688, 'pco': 0.007425453552627001, 'pma': 2.6990662741461866e-07, 'ior': 1.471392781586083, 'fru': 47.36732981544077, 'mru': 6.185799502476155e-06, 'ldu': 129.0910939584896, 'wtu': 2.160260747309328, 'etf': 76.95538146276436, 'htc': 1.3085870681011981e-09, 'htn': 7.064389863511395e-08}"/>
  </r>
  <r>
    <s v="Vol-au-vent with fish and seafood, processed in FR | Chilled | Cardboard | Oven | at consumer/FR [Ciqual code: 25503]"/>
    <n v="25503"/>
    <s v="consumer"/>
    <n v="3.12"/>
    <b v="0"/>
    <s v="kilogram"/>
    <s v="7a1c6726bfd536a2f542b7787750b7d3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22265501128186002, 'ozd': 1.795909622301762e-06, 'cch': 7.722887919955166, 'ccb': 0.013173090273360001, 'ccf': 7.721941427466664, 'ccl': -0.012226597784857001, 'fwe': 0.0006144485025710001, 'swe': 0.05525690263649401, 'tre': 0.5936108257355871, 'pco': 0.151080882723811, 'pma': 1.6906055277431382e-06, 'ior': 1.806415993246854, 'fru': 132.38828100420005, 'mru': 1.550620984295187e-05, 'ldu': 51.10195841123199, 'wtu': 2.680831954612152, 'etf': 94.90649655378739, 'htc': 4.8414798842536774e-09, 'htn': 7.387371102905192e-08}"/>
  </r>
  <r>
    <s v="Chocolate confectionery, filled with nuts and/or praline, processed in FR | Ambient (average) | Cardboard | No preparation | at consumer/FR [Ciqual code: 31063]"/>
    <n v="31063"/>
    <s v="consumer"/>
    <n v="2.54"/>
    <b v="0"/>
    <s v="kilogram"/>
    <s v="34950c6dfa66227119ef3bc54623073c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7004058593604401, 'ozd': 6.424228810151359e-07, 'cch': 13.161606325773409, 'ccb': 1.48086368111016, 'ccf': 4.250157003797112, 'ccl': 7.430585640866137, 'fwe': 0.001935789591061, 'swe': 0.042780850903075006, 'tre': 0.2709657675609, 'pco': 0.025196890947557, 'pma': 5.358976350255916e-07, 'ior': 1.08398608403183, 'fru': 60.30957125502684, 'mru': 1.8388638438182262e-05, 'ldu': 511.81853595388645, 'wtu': 39.55641573190935, 'etf': 332.23269912560863, 'htc': 7.485401334960568e-09, 'htn': 2.958651888871651e-07}"/>
  </r>
  <r>
    <s v="White pudding, truffled, raw, processed in FR | Chilled | PS | No preparation | at consumer/FR [Ciqual code: 8803]"/>
    <n v="8803"/>
    <s v="consumer"/>
    <n v="3.27"/>
    <b v="0"/>
    <s v="kilogram"/>
    <s v="5407f21f7d4efc214b54915e4ce8f1b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7705902120520504, 'ozd': 9.897292376940585e-07, 'cch': 15.990047534099645, 'ccb': 8.483388095573435, 'ccf': 6.9675493027763675, 'ccl': 0.539110135749844, 'fwe': 0.0020849214929560002, 'swe': 0.062178764649425004, 'tre': 1.199973699335624, 'pco': 0.030829000583342002, 'pma': 1.9480771480614448e-06, 'ior': 5.396066097523233, 'fru': 166.26548710565777, 'mru': 1.579978366609108e-05, 'ldu': 977.5037950627774, 'wtu': 4.351141551200169, 'etf': 289.8763521434343, 'htc': 2.21949567025078e-09, 'htn': 2.177253513744389e-07}"/>
  </r>
  <r>
    <s v="Black pudding (blood sausage), refrigerated, processed in FR | Chilled | PS | Oven | at consumer/FR [Ciqual code: 8703]"/>
    <n v="8703"/>
    <s v="consumer"/>
    <n v="2.35"/>
    <b v="0"/>
    <s v="kilogram"/>
    <s v="4f6036b17468c11c4d5d78f0c37ab9dd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2921305766288, 'ozd': 3.349405324502554e-07, 'cch': 9.62764852783371, 'ccb': 6.509984547501755, 'ccf': 2.999244483922908, 'ccl': 0.118419496409046, 'fwe': 0.000577441310368, 'swe': 0.027146233174193003, 'tre': 0.495580733786504, 'pco': 0.013595821102644, 'pma': 7.674959140860025e-07, 'ior': 1.542221313008187, 'fru': 49.38389213291382, 'mru': 5.27241935881056e-06, 'ldu': 554.8572725056055, 'wtu': 2.067019348838303, 'etf': 87.20825038248171, 'htc': 2.6156037689299233e-10, 'htn': 3.271320290036489e-08}"/>
  </r>
  <r>
    <s v="Black pudding (blood sausage), saut√©ed/pan-fried, processed in FR | Chilled | PS | Oven | at consumer/FR [Ciqual code: 8704]"/>
    <n v="8704"/>
    <s v="consumer"/>
    <n v="2.35"/>
    <b v="0"/>
    <s v="kilogram"/>
    <s v="c6d8e8358ee37d7c819cb1aad8af897b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2921305766288, 'ozd': 3.349405324502554e-07, 'cch': 9.62764852783371, 'ccb': 6.509984547501755, 'ccf': 2.999244483922908, 'ccl': 0.118419496409046, 'fwe': 0.000577441310368, 'swe': 0.027146233174193003, 'tre': 0.495580733786504, 'pco': 0.013595821102644, 'pma': 7.674959140860025e-07, 'ior': 1.542221313008187, 'fru': 49.38389213291382, 'mru': 5.27241935881056e-06, 'ldu': 554.8572725056055, 'wtu': 2.067019348838303, 'etf': 87.20825038248171, 'htc': 2.6156037689299233e-10, 'htn': 3.271320290036489e-08}"/>
  </r>
  <r>
    <s v="Broth, stock or bouillon, vegetables, dehydrated and reconstituted, processed in FR | Ambient (long) | Cardboard | Water cooker | at consumer/FR [Ciqual code: 25948]"/>
    <n v="25948"/>
    <s v="consumer"/>
    <n v="2.77"/>
    <b v="0"/>
    <s v="kilogram"/>
    <s v="22a5f5d37426b6fc24caf85a5503ee51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4385773363450004, 'ozd': 1.695809001507496e-07, 'cch': 0.321100568907685, 'ccb': 0.003142370922441, 'ccf': 0.317469279403286, 'ccl': 0.0004889185819560001, 'fwe': 0.00010895203573200001, 'swe': 0.0015360826693340001, 'tre': 0.007786232751845001, 'pco': 0.0009451604912900001, 'pma': 2.30297176472537e-08, 'ior': 1.7649056396412481, 'fru': 38.714286932763294, 'mru': 1.0231737065272758e-06, 'ldu': 6.045264776101159, 'wtu': 0.5520514650682671, 'etf': 16.14673815688755, 'htc': 3.072633243071514e-10, 'htn': 1.740810764169281e-08}"/>
  </r>
  <r>
    <s v="Breakfast cereals, puffed/popped corn, with honey (not fortified with vitamins and chemical elements), processed in FR | Ambient (long) | LDPE | No preparation | at consumer/FR [Ciqual code: 32129]"/>
    <n v="32129"/>
    <s v="consumer"/>
    <n v="4.03"/>
    <b v="0"/>
    <s v="kilogram"/>
    <s v="9b48ca4427dceef3af8ae9d6050d451a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puffed/popped corn, with honey, fortified with vitamins and chemical elements, processed in FR | Ambient (long) | LDPE | No preparation | at consumer/FR [Ciqual code: 32133]"/>
    <n v="32133"/>
    <s v="consumer"/>
    <n v="4.03"/>
    <b v="0"/>
    <s v="kilogram"/>
    <s v="351ecadc3687db4bee6426ecd6648d50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Meat balls, beef, with tomato sauce, processed in FR | Chilled | PP | Microwave | at consumer/FR [Ciqual code: 25211]"/>
    <n v="25211"/>
    <s v="consumer"/>
    <n v="2.4300000000000002"/>
    <b v="0"/>
    <s v="kilogram"/>
    <s v="994a7bb7ce4921264e049b00a69913e8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6337108134522202, 'ozd': 3.924928402620556e-07, 'cch': 13.936569876148837, 'ccb': 9.811880091851336, 'ccf': 3.9522118135842432, 'ccl': 0.17247797071326101, 'fwe': 0.000745370576049, 'swe': 0.036219027603958, 'tre': 0.7195388823624871, 'pco': 0.018846684916407, 'pma': 1.105229150672899e-06, 'ior': 1.363761518240311, 'fru': 50.41653116600385, 'mru': 8.24979329216444e-06, 'ldu': 782.9363015611676, 'wtu': 2.9387998566338442, 'etf': 131.51423772479637, 'htc': 3.247944998958281e-10, 'htn': 5.070918628631856e-08}"/>
  </r>
  <r>
    <s v="Wheat bulgur, raw, processed in FR | Ambient (long) | LDPE | No preparation | at consumer/FR [Ciqual code: 9690]"/>
    <n v="9690"/>
    <s v="consumer"/>
    <m/>
    <b v="0"/>
    <s v="kilogram"/>
    <s v="8dec6560dd55da4ba8ec35816df55b17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9915278983422001, 'ozd': 8.445827961162235e-08, 'cch': 0.871809550130319, 'ccb': 0.0009194869181860001, 'ccf': 0.8704942484100451, 'ccl': 0.000395814802086, 'fwe': 0.00031045527052100003, 'swe': 0.008073952404047001, 'tre': 0.040759984617800005, 'pco': 0.0030914030634950004, 'pma': 7.275214546405579e-08, 'ior': 0.270493561287836, 'fru': 13.957989062575814, 'mru': 1.359244641469677e-06, 'ldu': 105.71716584910045, 'wtu': 0.362100329475669, 'etf': 16.051722694166525, 'htc': -2.574152703127624e-10, 'htn': 5.900812152893461e-09}"/>
  </r>
  <r>
    <s v="Wheat bulgur, cooked, unsalted, processed in FR | Ambient (average) | PP | Microwave | at consumer/FR [Ciqual code: 9691]"/>
    <n v="9691"/>
    <s v="consumer"/>
    <m/>
    <b v="0"/>
    <s v="kilogram"/>
    <s v="fb7414dc11f1526d8fb9957a6f8b4347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4261746216362001, 'ozd': 4.062327760295751e-08, 'cch': 0.361037868478777, 'ccb': 0.000308947115116, 'ccf': 0.36057889794998105, 'ccl': 0.00015002341367900001, 'fwe': 0.000130172451276, 'swe': 0.0035579355225420005, 'tre': 0.017817558396376002, 'pco': 0.001285203420637, 'pma': 3.123042432672924e-08, 'ior': 0.170669153443602, 'fru': 6.884731026635578, 'mru': 6.164659447064476e-07, 'ldu': 46.4010682471028, 'wtu': 0.10971050126526101, 'etf': 7.173417880667531, 'htc': -1.16735038744678e-10, 'htn': 2.6314954135960923e-09}"/>
  </r>
  <r>
    <s v="Freshwater bream, raw, processed in FR | Chilled | PS | No preparation | at consumer/FR [Ciqual code: 26170]"/>
    <n v="26170"/>
    <s v="consumer"/>
    <n v="3.64"/>
    <b v="0"/>
    <s v="kilogram"/>
    <s v="a2801c18fa98b5f9e83f46e4abab511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Bresaola, processed in FR | Chilled | Already packed - PP/PE | No preparation | at consumer/FR [Ciqual code: 28503]"/>
    <n v="28503"/>
    <s v="consumer"/>
    <n v="2.5099999999999998"/>
    <b v="0"/>
    <s v="kilogram"/>
    <s v="1557057019203ce0fc892ccadbeb9f8c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58750062428791, 'ozd': 1.081294993455498e-06, 'cch': 12.640244677725082, 'ccb': 5.347842778775164, 'ccf': 6.702500918041679, 'ccl': 0.5899009809082401, 'fwe': 0.0020298045350020002, 'swe': 0.059127770234502004, 'tre': 1.124374064908166, 'pco': 0.026171567632823002, 'pma': 1.8143905403021548e-06, 'ior': 6.5488050834084355, 'fru': 177.51550743714188, 'mru': 1.9809770851035973e-05, 'ldu': 756.4627496823778, 'wtu': 3.122093756080772, 'etf': 284.1584488717141, 'htc': 2.535341095852494e-09, 'htn': 2.493097666573203e-07}"/>
  </r>
  <r>
    <s v="Fritter, filled with potatoes (filo pastry), processed in FR | Chilled | PS | Oven | at consumer/FR [Ciqual code: 25559]"/>
    <n v="25559"/>
    <s v="consumer"/>
    <n v="2.3199999999999998"/>
    <b v="0"/>
    <s v="kilogram"/>
    <s v="68ae7dc340af741bff0a18db9e977a7a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482698005681, 'ozd': 3.4144667127765806e-07, 'cch': 2.746609651136409, 'ccb': 0.7040810621851891, 'ccf': 1.962605402072836, 'ccl': 0.07992318687838301, 'fwe': 0.00060265388715, 'swe': 0.014659051990655002, 'tre': 0.19196167858784102, 'pco': 0.007619560838723001, 'pma': 3.373526112454065e-07, 'ior': 2.052898672805375, 'fru': 61.53274147846345, 'mru': 5.860093465658186e-06, 'ldu': 171.680784673283, 'wtu': 4.111760814284532, 'etf': 67.7969026702797, 'htc': 1.137302333286161e-09, 'htn': 7.373261369522687e-08}"/>
  </r>
  <r>
    <s v="Fritter, filled with eggs (filo pastry), processed in FR | Chilled | PS | Oven | at consumer/FR [Ciqual code: 25557]"/>
    <n v="25557"/>
    <s v="consumer"/>
    <n v="2.3199999999999998"/>
    <b v="0"/>
    <s v="kilogram"/>
    <s v="29af87c9b47de366c9a8e67cc1375631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482698005681, 'ozd': 3.4144667127765806e-07, 'cch': 2.746609651136409, 'ccb': 0.7040810621851891, 'ccf': 1.962605402072836, 'ccl': 0.07992318687838301, 'fwe': 0.00060265388715, 'swe': 0.014659051990655002, 'tre': 0.19196167858784102, 'pco': 0.007619560838723001, 'pma': 3.373526112454065e-07, 'ior': 2.052898672805375, 'fru': 61.53274147846345, 'mru': 5.860093465658186e-06, 'ldu': 171.680784673283, 'wtu': 4.111760814284532, 'etf': 67.7969026702797, 'htc': 1.137302333286161e-09, 'htn': 7.373261369522687e-08}"/>
  </r>
  <r>
    <s v="Fritter, filled with beef (filo pastry), processed in FR | Chilled | PS | Oven | at consumer/FR [Ciqual code: 25558]"/>
    <n v="25558"/>
    <s v="consumer"/>
    <n v="2.3199999999999998"/>
    <b v="0"/>
    <s v="kilogram"/>
    <s v="6d05da0b6d19ed67aeb82a208ac4d01d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482698005681, 'ozd': 3.4144667127765806e-07, 'cch': 2.746609651136409, 'ccb': 0.7040810621851891, 'ccf': 1.962605402072836, 'ccl': 0.07992318687838301, 'fwe': 0.00060265388715, 'swe': 0.014659051990655002, 'tre': 0.19196167858784102, 'pco': 0.007619560838723001, 'pma': 3.373526112454065e-07, 'ior': 2.052898672805375, 'fru': 61.53274147846345, 'mru': 5.860093465658186e-06, 'ldu': 171.680784673283, 'wtu': 4.111760814284532, 'etf': 67.7969026702797, 'htc': 1.137302333286161e-09, 'htn': 7.373261369522687e-08}"/>
  </r>
  <r>
    <s v="Fritter, filled (filo pastry) (garnish : shrimps, vegetables, poultry, meat, etc.), processed in FR | Chilled | PS | Oven | at consumer/FR [Ciqual code: 25438]"/>
    <n v="25438"/>
    <s v="consumer"/>
    <n v="2.3199999999999998"/>
    <b v="0"/>
    <s v="kilogram"/>
    <s v="36bfe70727a1721dc04143f54311637b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482698005681, 'ozd': 3.4144667127765806e-07, 'cch': 2.746609651136409, 'ccb': 0.7040810621851891, 'ccf': 1.962605402072836, 'ccl': 0.07992318687838301, 'fwe': 0.00060265388715, 'swe': 0.014659051990655002, 'tre': 0.19196167858784102, 'pco': 0.007619560838723001, 'pma': 3.373526112454065e-07, 'ior': 2.052898672805375, 'fru': 61.53274147846345, 'mru': 5.860093465658186e-06, 'ldu': 171.680784673283, 'wtu': 4.111760814284532, 'etf': 67.7969026702797, 'htc': 1.137302333286161e-09, 'htn': 7.373261369522687e-08}"/>
  </r>
  <r>
    <s v="Brie de Meaux cheese, from cow's milk, processed in FR | Chilled | LDPE | No preparation | at consumer/FR [Ciqual code: 12021]"/>
    <n v="12021"/>
    <s v="consumer"/>
    <n v="2.2400000000000002"/>
    <b v="0"/>
    <s v="kilogram"/>
    <s v="c83de0c4648c59c08836ebe8127ef360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Brie de Melun cheese, from cow's milk, processed in FR | Chilled | LDPE | No preparation | at consumer/FR [Ciqual code: 12022]"/>
    <n v="12022"/>
    <s v="consumer"/>
    <n v="2.2400000000000002"/>
    <b v="0"/>
    <s v="kilogram"/>
    <s v="ddf05de01915dc303a4ec213b6dbc3ad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Brie cheese, from cow's milk, processed in FR | Chilled | LDPE | No preparation | at consumer/FR [Ciqual code: 12020]"/>
    <n v="12020"/>
    <s v="consumer"/>
    <n v="2.2400000000000002"/>
    <b v="0"/>
    <s v="kilogram"/>
    <s v="86fff037956ef20a6cd850d1686600cd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Brioche, filled with chocolate drops, processed in FR | Ambient (short) | LDPE | No preparation | at consumer/FR [Ciqual code: 7735]"/>
    <n v="7735"/>
    <s v="consumer"/>
    <n v="2.19"/>
    <b v="0"/>
    <s v="kilogram"/>
    <s v="84be891b3a2b43bc362a4333a51b78b6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3410848480846, 'ozd': 2.3513406496603188e-07, 'cch': 4.559823552684577, 'ccb': 1.147357820353643, 'ccf': 1.732776626228619, 'ccl': 1.679689106102314, 'fwe': 0.000605724618461, 'swe': 0.015506349327483002, 'tre': 0.136132639062038, 'pco': 0.008548744834446, 'pma': 2.500688945203932e-07, 'ior': 0.6947546078882411, 'fru': 30.60900939533959, 'mru': 4.67603195525142e-06, 'ldu': 188.24540045516096, 'wtu': 3.941643009381962, 'etf': 87.1699574589679, 'htc': 1.803449803550322e-09, 'htn': 6.470227365741307e-08}"/>
  </r>
  <r>
    <s v="Brioche, filled with chocolate, processed in FR | Ambient (short) | LDPE | No preparation | at consumer/FR [Ciqual code: 7737]"/>
    <n v="7737"/>
    <s v="consumer"/>
    <n v="2.4"/>
    <b v="0"/>
    <s v="kilogram"/>
    <s v="27bd0a1eb7245d5fbe6ea25d3720ddb8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52873001767718, 'ozd': 3.154961974936436e-07, 'cch': 6.599761389117274, 'ccb': 1.812894625236296, 'ccf': 2.496824514306679, 'ccl': 2.290042249574298, 'fwe': 0.0009164141654620001, 'swe': 0.022332728769659003, 'tre': 0.21766165016059102, 'pco': 0.012486741105006001, 'pma': 3.959542810754705e-07, 'ior': 0.7915710202362021, 'fru': 37.908628747533854, 'mru': 7.221156780767415e-06, 'ldu': 271.057093736783, 'wtu': 5.580436034003653, 'etf': 116.0039711813312, 'htc': 2.5522209887899143e-09, 'htn': 9.599599797251356e-08}"/>
  </r>
  <r>
    <s v="Brioche, filled with fruits, processed in FR | Ambient (short) | LDPE | No preparation | at consumer/FR [Ciqual code: 7738]"/>
    <n v="7738"/>
    <s v="consumer"/>
    <n v="3.18"/>
    <b v="0"/>
    <s v="kilogram"/>
    <s v="2832ef8188a261c71f5dd15923c4b4f0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52873001767718, 'ozd': 3.154961974936436e-07, 'cch': 6.599761389117274, 'ccb': 1.812894625236296, 'ccf': 2.496824514306679, 'ccl': 2.290042249574298, 'fwe': 0.0009164141654620001, 'swe': 0.022332728769659003, 'tre': 0.21766165016059102, 'pco': 0.012486741105006001, 'pma': 3.959542810754705e-07, 'ior': 0.7915710202362021, 'fru': 37.908628747533854, 'mru': 7.221156780767415e-06, 'ldu': 271.057093736783, 'wtu': 5.580436034003653, 'etf': 116.0039711813312, 'htc': 2.5522209887899143e-09, 'htn': 9.599599797251356e-08}"/>
  </r>
  <r>
    <s v="Brioche, filled with custard (Chinese brioche type), prepacked, processed in FR | Ambient (short) | LDPE | No preparation | at consumer/FR [Ciqual code: 7739]"/>
    <n v="7739"/>
    <s v="consumer"/>
    <n v="2.13"/>
    <b v="0"/>
    <s v="kilogram"/>
    <s v="012a44cc7ab0d86366a9a05e0920f653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9764479184563, 'ozd': 2.057584491095895e-07, 'cch': 3.834539509447579, 'ccb': 1.591632518709159, 'ccf': 1.8546781522701, 'ccl': 0.38822883846832, 'fwe': 0.0005860816932900001, 'swe': 0.013444146053055, 'tre': 0.165660304747443, 'pco': 0.007696021541729001, 'pma': 2.976911200450843e-07, 'ior': 0.694527256086737, 'fru': 30.704355388302282, 'mru': 4.692914282301934e-06, 'ldu': 163.01112251766926, 'wtu': 2.482602640323745, 'etf': 50.32093038112312, 'htc': 9.394143349947771e-10, 'htn': 5.056583664920451e-08}"/>
  </r>
  <r>
    <s v="Brioche, pure butter, processed in FR | Ambient (short) | LDPE | No preparation | at consumer/FR [Ciqual code: 7745]"/>
    <n v="7745"/>
    <s v="consumer"/>
    <n v="2.13"/>
    <b v="0"/>
    <s v="kilogram"/>
    <s v="fa32c229136e0ec63fdc9ca49c2bcefa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49823242099229004, 'ozd': 2.587368892081134e-07, 'cch': 4.910125237833992, 'ccb': 1.984507574372915, 'ccf': 2.375098602142833, 'ccl': 0.550519061318245, 'fwe': 0.000751801401252, 'swe': 0.016819641673703003, 'tre': 0.207938249349037, 'pco': 0.009743207511636001, 'pma': 3.731683751204744e-07, 'ior': 0.7422226919802951, 'fru': 36.13923838114303, 'mru': 5.905710563003666e-06, 'ldu': 206.43145461733806, 'wtu': 3.14072787571835, 'etf': 61.537517439705866, 'htc': 1.2037596281810451e-09, 'htn': 6.278903439129178e-08}"/>
  </r>
  <r>
    <s v="Brioche, from bakery, processed in FR | Ambient (short) | LDPE | No preparation | at consumer/FR [Ciqual code: 7742]"/>
    <n v="7742"/>
    <s v="consumer"/>
    <n v="2.13"/>
    <b v="0"/>
    <s v="kilogram"/>
    <s v="1dfedf2c7f583e254261c152c024c94a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49823242099229004, 'ozd': 2.587368892081134e-07, 'cch': 4.910125237833992, 'ccb': 1.984507574372915, 'ccf': 2.375098602142833, 'ccl': 0.550519061318245, 'fwe': 0.000751801401252, 'swe': 0.016819641673703003, 'tre': 0.207938249349037, 'pco': 0.009743207511636001, 'pma': 3.731683751204744e-07, 'ior': 0.7422226919802951, 'fru': 36.13923838114303, 'mru': 5.905710563003666e-06, 'ldu': 206.43145461733806, 'wtu': 3.14072787571835, 'etf': 61.537517439705866, 'htc': 1.2037596281810451e-09, 'htn': 6.278903439129178e-08}"/>
  </r>
  <r>
    <s v="Brioche, prepacked, processed in FR | Ambient (short) | LDPE | No preparation | at consumer/FR [Ciqual code: 7740]"/>
    <n v="7740"/>
    <s v="consumer"/>
    <n v="2.13"/>
    <b v="0"/>
    <s v="kilogram"/>
    <s v="ebc488d5ba647d10123cd225c937e30f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49823242099229004, 'ozd': 2.587368892081134e-07, 'cch': 4.910125237833992, 'ccb': 1.984507574372915, 'ccf': 2.375098602142833, 'ccl': 0.550519061318245, 'fwe': 0.000751801401252, 'swe': 0.016819641673703003, 'tre': 0.207938249349037, 'pco': 0.009743207511636001, 'pma': 3.731683751204744e-07, 'ior': 0.7422226919802951, 'fru': 36.13923838114303, 'mru': 5.905710563003666e-06, 'ldu': 206.43145461733806, 'wtu': 3.14072787571835, 'etf': 61.537517439705866, 'htc': 1.2037596281810451e-09, 'htn': 6.278903439129178e-08}"/>
  </r>
  <r>
    <s v="Brioche, processed in FR | Ambient (short) | LDPE | No preparation | at consumer/FR [Ciqual code: 7741]"/>
    <n v="7741"/>
    <s v="consumer"/>
    <n v="2.34"/>
    <b v="0"/>
    <s v="kilogram"/>
    <s v="30cffde4562cc7b8e0c5615b0664a3b9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49823242099229004, 'ozd': 2.587368892081134e-07, 'cch': 4.910125237833992, 'ccb': 1.984507574372915, 'ccf': 2.375098602142833, 'ccl': 0.550519061318245, 'fwe': 0.000751801401252, 'swe': 0.016819641673703003, 'tre': 0.207938249349037, 'pco': 0.009743207511636001, 'pma': 3.731683751204744e-07, 'ior': 0.7422226919802951, 'fru': 36.13923838114303, 'mru': 5.905710563003666e-06, 'ldu': 206.43145461733806, 'wtu': 3.14072787571835, 'etf': 61.537517439705866, 'htc': 1.2037596281810451e-09, 'htn': 6.278903439129178e-08}"/>
  </r>
  <r>
    <s v="Lamb on skewer, processed in FR | Chilled | PS | Oven | at consumer/FR [Ciqual code: 25541]"/>
    <n v="25541"/>
    <s v="consumer"/>
    <n v="2.8"/>
    <b v="0"/>
    <s v="kilogram"/>
    <s v="b388af68603b2a73d11c23fe48541339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947180044511109, 'ozd': 1.2723677164608e-06, 'cch': 62.533286644399794, 'ccb': 42.74891668643153, 'ccf': 18.84154297084809, 'ccl': 0.9428269871201891, 'fwe': 0.0032040624804260003, 'swe': 0.19881158706141103, 'tre': 4.204024257198951, 'pco': 0.086631994377177, 'pma': 6.375757783472687e-06, 'ior': 2.294911974303865, 'fru': 124.73715782441388, 'mru': 2.3414619754974872e-05, 'ldu': 5551.660188734993, 'wtu': 2.509354204747147, 'etf': 482.51516656104826, 'htc': -4.8657635690656515e-09, 'htn': -5.469452630497769e-08}"/>
  </r>
  <r>
    <s v="Beef on skewer, processed in FR | Chilled | PS | Oven | at consumer/FR [Ciqual code: 25505]"/>
    <n v="25505"/>
    <s v="consumer"/>
    <n v="2.31"/>
    <b v="0"/>
    <s v="kilogram"/>
    <s v="dc4fb599f11ea8fae9490682029beb61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5096419591001701, 'ozd': 8.416901103649827e-07, 'cch': 42.74635804591723, 'ccb': 31.43220504883112, 'ccf': 10.773544504606484, 'ccl': 0.540608492479634, 'fwe': 0.0019437368369800002, 'swe': 0.108921366193373, 'tre': 2.25675579154574, 'pco': 0.053823159526206005, 'pma': 3.4183814856478818e-06, 'ior': 1.9745526268749851, 'fru': 88.88251268819062, 'mru': 1.6434046684913553e-05, 'ldu': 2449.1135176374087, 'wtu': 6.948673797464533, 'etf': 294.6665314179855, 'htc': -2.787924022104852e-10, 'htn': 9.319354178717323e-08}"/>
  </r>
  <r>
    <s v="Fish on skewer, processed in FR | Chilled | PP | Oven | at consumer/FR [Ciqual code: 25539]"/>
    <n v="25539"/>
    <s v="consumer"/>
    <n v="3.76"/>
    <b v="0"/>
    <s v="kilogram"/>
    <s v="e88ea6427f6677fd72dbeb0257654b56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40209596892839206, 'ozd': 3.083582517492645e-06, 'cch': 13.496755327894162, 'ccb': 0.004092002413651001, 'ccf': 13.48312204544057, 'ccl': 0.009541280039941001, 'fwe': 0.000814507902493, 'swe': 0.09667310253812401, 'tre': 1.058662032496828, 'pco': 0.276797057922684, 'pma': 3.043262801680587e-06, 'ior': 1.826575005563298, 'fru': 208.8178871812571, 'mru': 2.534246254038668e-05, 'ldu': 31.399085068672907, 'wtu': 0.731077655251669, 'etf': 115.24804732629636, 'htc': 8.314055120760467e-09, 'htn': 1.053678126431576e-07}"/>
  </r>
  <r>
    <s v="Pork on skewer, raw, processed in FR | Chilled | PS | No preparation | at consumer/FR [Ciqual code: 25566]"/>
    <n v="25566"/>
    <s v="consumer"/>
    <n v="2.35"/>
    <b v="0"/>
    <s v="kilogram"/>
    <s v="306e16a29ac8878d41b78630f7b27630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20515004076557, 'ozd': 5.654499206084922e-07, 'cch': 6.31143118907698, 'ccb': 2.362109729265017, 'ccf': 3.660543179958258, 'ccl': 0.288778279853703, 'fwe': 0.001136261730551, 'swe': 0.029163965419880002, 'tre': 0.514236902757096, 'pco': 0.015846201173017, 'pma': 8.654242754235481e-07, 'ior': 3.036369814590127, 'fru': 96.48098131938002, 'mru': 9.470043434556804e-06, 'ldu': 392.6666824464648, 'wtu': 3.529111661578557, 'etf': 206.13889671234216, 'htc': 1.588518776181923e-09, 'htn': 1.371925000244675e-07}"/>
  </r>
  <r>
    <s v="Poultry on skewer, processed in FR | Chilled | PS | Oven | at consumer/FR [Ciqual code: 25504]"/>
    <n v="25504"/>
    <s v="consumer"/>
    <n v="2.67"/>
    <b v="0"/>
    <s v="kilogram"/>
    <s v="da73b414844da5b4e7ff10caf1658612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Mixed meat on skewer, processed in FR | Chilled | PS | Oven | at consumer/FR [Ciqual code: 25506]"/>
    <n v="25506"/>
    <s v="consumer"/>
    <n v="2.82"/>
    <b v="0"/>
    <s v="kilogram"/>
    <s v="bdc5b75f6730d608f6b3010e51c00ace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20962794641759, 'ozd': 6.187110319758138e-07, 'cch': 6.37319826550068, 'ccb': 2.362339474520255, 'ccf': 3.722029272019069, 'ccl': 0.288829518961355, 'fwe': 0.001176608649045, 'swe': 0.029264340638212004, 'tre': 0.5151184942308841, 'pco': 0.016027890912527, 'pma': 8.704177754148085e-07, 'ior': 3.652060251543632, 'fru': 109.46450670522691, 'mru': 1.002515434578239e-05, 'ldu': 392.9720304824841, 'wtu': 3.683011020151523, 'etf': 209.40792226758384, 'htc': 1.6729378592672332e-09, 'htn': 1.388159818686036e-07}"/>
  </r>
  <r>
    <s v="Broccoli, raw, processed in FR | Ambient (average) | No packaging | No preparation | at consumer/FR [Ciqual code: 20057]"/>
    <n v="20057"/>
    <s v="consumer"/>
    <n v="2.4900000000000002"/>
    <b v="0"/>
    <s v="kilogram"/>
    <s v="cfdfbe13c0ce31be8ccadd858ffe283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064524910944001, 'ozd': 9.383991426766325e-08, 'cch': 0.6789841213963971, 'ccb': 0.012133833073684002, 'ccf': 0.60144080973376, 'ccl': 0.065409478588951, 'fwe': 0.000119384412344, 'swe': 0.004955334723502, 'tre': 0.014008860107596001, 'pco': 0.0024461148784190004, 'pma': 3.68365769930269e-08, 'ior': 0.30167628010095504, 'fru': 12.232126138323125, 'mru': 2.425933823996378e-06, 'ldu': 8.832328573970496, 'wtu': 1.110972012155111, 'etf': 17.400952900765034, 'htc': 2.880502909450736e-10, 'htn': 1.95067982303541e-08}"/>
  </r>
  <r>
    <s v="Broccoli, cooked, processed in FR | Chilled | PP | Boiling | at consumer/FR [Ciqual code: 20006]"/>
    <n v="20006"/>
    <s v="consumer"/>
    <n v="2.95"/>
    <b v="0"/>
    <s v="kilogram"/>
    <s v="e2ebf9cfce838e67f455cb8e1a18973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401111231301, 'ozd': 1.990479574749895e-07, 'cch': 1.329670514307712, 'ccb': 0.014782204576355, 'ccf': 1.238345574375158, 'ccl': 0.076542735356199, 'fwe': 0.00021369684389600002, 'swe': 0.006200878894854001, 'tre': 0.020607645497809003, 'pco': 0.0041843576562540005, 'pma': 5.874360919773546e-08, 'ior': 0.9517065032378921, 'fru': 33.700347127696624, 'mru': 3.907367774061358e-06, 'ldu': 11.056085975039744, 'wtu': 1.507139097491872, 'etf': 25.113446945269928, 'htc': 4.879276681367349e-10, 'htn': 2.632492882293986e-08}"/>
  </r>
  <r>
    <s v="Broccoli, puree, processed in FR | Chilled | PP | Microwave | at consumer/FR [Ciqual code: 20259]"/>
    <n v="20259"/>
    <s v="consumer"/>
    <n v="2.95"/>
    <b v="0"/>
    <s v="kilogram"/>
    <s v="46cf57a907c582c99cd8f611e9790a92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277629986490001, 'ozd': 1.874672035247155e-07, 'cch': 1.244907536402747, 'ccb': 0.014743924399418, 'ccf': 1.153632550775815, 'ccl': 0.076531061227513, 'fwe': 0.00020740253110700002, 'swe': 0.006177475543872, 'tre': 0.020358348643703002, 'pco': 0.004093400482312001, 'pma': 5.798198553815232e-08, 'ior': 0.9091505389772381, 'fru': 31.687575157436797, 'mru': 3.841978907636646e-06, 'ldu': 10.993782069175316, 'wtu': 1.495081912158891, 'etf': 24.480938698493695, 'htc': 4.672790138303502e-10, 'htn': 2.5997131371442678e-08}"/>
  </r>
  <r>
    <s v="Broccoli, frozen, raw, processed in FR | Frozen | LDPE | No preparation | at consumer/FR [Ciqual code: 20204]"/>
    <n v="20204"/>
    <s v="consumer"/>
    <m/>
    <b v="0"/>
    <s v="kilogram"/>
    <s v="1b536cd6ac75ed7bff84dacb4c46ceef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6108901250619, 'ozd': 2.017216925096735e-07, 'cch': 1.193171982318887, 'ccb': 0.0028812436267680003, 'ccf': 1.124725792561703, 'ccl': 0.06556494613041501, 'fwe': 0.000231517817786, 'swe': 0.005401720405826, 'tre': 0.018871438786955002, 'pco': 0.003843869644872, 'pma': 5.6428682274338454e-08, 'ior': 1.236929819467447, 'fru': 37.532361417960104, 'mru': 3.754658937551296e-06, 'ldu': 10.621987594200974, 'wtu': 1.547095309996032, 'etf': 23.614277857075244, 'htc': 4.834511841168758e-10, 'htn': 2.359405956772588e-08}"/>
  </r>
  <r>
    <s v="Broccoli, frozen, cooked, processed in FR | Frozen | LDPE | Boiling | at consumer/FR [Ciqual code: 20205]"/>
    <n v="20205"/>
    <s v="consumer"/>
    <n v="3.14"/>
    <b v="0"/>
    <s v="kilogram"/>
    <s v="e861a8b208e72bd0bc2944e6b330e6f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7314249853542, 'ozd': 2.537779287000948e-07, 'cch': 1.485086604405648, 'ccb': 0.0034324329143850005, 'ccf': 1.40504793830681, 'ccl': 0.076606233184452, 'fwe': 0.000281746149667, 'swe': 0.006345648039882, 'tre': 0.022401335390362, 'pco': 0.004602711632000001, 'pma': 6.729765847006365e-08, 'ior': 1.564647370783071, 'fru': 47.4667046901535, 'mru': 4.520526409445045e-06, 'ldu': 12.507832824561687, 'wtu': 1.8385405583228742, 'etf': 28.620887859473584, 'htc': 5.95754961275972e-10, 'htn': 2.808924218488442e-08}"/>
  </r>
  <r>
    <s v="Brownie (chocolate cake), processed in FR | Ambient (long) | PS | No preparation | at consumer/FR [Ciqual code: 23032]"/>
    <n v="23032"/>
    <s v="consumer"/>
    <n v="2.19"/>
    <b v="0"/>
    <s v="kilogram"/>
    <s v="b734ba890c8d3a4b01e828a30205063a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61894670266008006, 'ozd': 4.625210927872787e-07, 'cch': 8.96216286423165, 'ccb': 1.6791431784436361, 'ccf': 3.224132523960453, 'ccl': 4.058887161827561, 'fwe': 0.001201341802662, 'swe': 0.030020511379278, 'tre': 0.25121026123558804, 'pco': 0.017604735328522, 'pma': 4.567788914776316e-07, 'ior': 1.012727697437561, 'fru': 49.404036076852236, 'mru': 1.113340495590756e-05, 'ldu': 416.9820355752702, 'wtu': 8.611343490677383, 'etf': 228.28306118655183, 'htc': 4.099713012884185e-09, 'htn': 1.364568117361243e-07}"/>
  </r>
  <r>
    <s v="Christmas log cake, processed in FR | Ambient (long) | PS | No preparation | at consumer/FR [Ciqual code: 23030]"/>
    <n v="23030"/>
    <s v="consumer"/>
    <n v="2.19"/>
    <b v="0"/>
    <s v="kilogram"/>
    <s v="3aaf36349bb5817f96ea72cbb9a9cb5a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2122403572898005, 'ozd': 4.4921982350833935e-07, 'cch': 8.652055526358964, 'ccb': 0.6904958520130591, 'ccf': 2.7355492927622582, 'ccl': 5.226010381583647, 'fwe': 0.001124828422178, 'swe': 0.030873070069645004, 'tre': 0.20767951358073403, 'pco': 0.016028437810084003, 'pma': 3.940164725737801e-07, 'ior': 0.9664694688479271, 'fru': 45.27302619959393, 'mru': 9.798439161408455e-06, 'ldu': 352.90149667977005, 'wtu': 9.296241647069685, 'etf': 220.87275130010323, 'htc': 5.060378533192144e-09, 'htn': 1.499671820311302e-07}"/>
  </r>
  <r>
    <s v="Ice cream log, processed in FR | Frozen | PP | No preparation | at consumer/FR [Ciqual code: 39533]"/>
    <n v="39533"/>
    <s v="consumer"/>
    <n v="3.08"/>
    <b v="0"/>
    <s v="kilogram"/>
    <s v="4957bc3b59f68eb2820890ebdee9b034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Fish burger, fast foods restaurant, processed in FR | Chilled | PS | Oven | at consumer/FR [Ciqual code: 25416]"/>
    <n v="25416"/>
    <s v="consumer"/>
    <n v="3.39"/>
    <b v="0"/>
    <s v="kilogram"/>
    <s v="c9447b108aa9dac7998559edb0b7e96a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14674588536218001, 'ozd': 2.1229225616595946e-07, 'cch': 1.662793567341843, 'ccb': 0.420027878893976, 'ccf': 1.14832540500079, 'ccl': 0.094440283447076, 'fwe': 0.00028793678776, 'swe': 0.006509218539784, 'tre': 0.057963882891789005, 'pco': 0.003983286291824001, 'pma': 1.1648404912113661e-07, 'ior': 1.345780955478494, 'fru': 38.81719742980238, 'mru': 3.171767752616553e-06, 'ldu': 71.33893403800391, 'wtu': 1.102927567087155, 'etf': 28.59845188505519, 'htc': 5.457432163516712e-10, 'htn': 2.298721037057594e-08}"/>
  </r>
  <r>
    <s v="Chicken burger , fast foods restaurant, processed in FR | Chilled | PS | Oven | at consumer/FR [Ciqual code: 25502]"/>
    <n v="25502"/>
    <s v="consumer"/>
    <n v="2.42"/>
    <b v="0"/>
    <s v="kilogram"/>
    <s v="e7f22e66c378cdce184e0000065b97f0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707566754755401, 'ozd': 4.321806932898486e-07, 'cch': 4.161611328192739, 'ccb': 0.511541900250261, 'ccf': 3.095328733115864, 'ccl': 0.554740694826613, 'fwe': 0.000929586979484, 'swe': 0.018800115935901, 'tre': 0.276600486162622, 'pco': 0.011889653328443, 'pma': 4.804931475800591e-07, 'ior': 1.6230514710067472, 'fru': 63.84609078864696, 'mru': 7.343569819769249e-06, 'ldu': 229.00742691409616, 'wtu': 2.6722785417008863, 'etf': 107.17639979038192, 'htc': 1.7690132369534033e-09, 'htn': 1.377399997934242e-07}"/>
  </r>
  <r>
    <s v="Burritos, processed in FR | Chilled | Cardboard | Oven | at consumer/FR [Ciqual code: 25459]"/>
    <n v="25459"/>
    <s v="consumer"/>
    <n v="1.92"/>
    <b v="0"/>
    <s v="kilogram"/>
    <s v="fcb4bf0a719bdfd3dd9e6f5fb12a337f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112303698640955, 'ozd': 3.824151691976932e-07, 'cch': 9.51896219174544, 'ccb': 6.439936222545222, 'ccf': 2.9395557831743933, 'ccl': 0.139470186025823, 'fwe': 0.000661039654095, 'swe': 0.027525976266424, 'tre': 0.492128844905647, 'pco': 0.013964170279812001, 'pma': 7.715660220966116e-07, 'ior': 1.719969817995443, 'fru': 51.883510593440235, 'mru': 6.813158319621717e-06, 'ldu': 551.7011607955217, 'wtu': 2.322670095799794, 'etf': 117.34511078133721, 'htc': 4.783656536515161e-10, 'htn': 4.6541405083222006e-08}"/>
  </r>
  <r>
    <s v="Cod, raw, processed in FR | Chilled | PS | No preparation | at consumer/FR [Ciqual code: 26043]"/>
    <n v="26043"/>
    <s v="consumer"/>
    <n v="3.64"/>
    <b v="0"/>
    <s v="kilogram"/>
    <s v="287961743d0e186384b26f3d8a535a2e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Cod, steamed, processed in FR | Chilled | PP | Oven | at consumer/FR [Ciqual code: 26025]"/>
    <n v="26025"/>
    <s v="consumer"/>
    <n v="3.52"/>
    <b v="0"/>
    <s v="kilogram"/>
    <s v="19f9dc7e2352ae8c11e50bbe99f78bc5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"/>
  </r>
  <r>
    <s v="Cod, roasted/baked, processed in FR | Chilled | PP | Oven | at consumer/FR [Ciqual code: 26023]"/>
    <n v="26023"/>
    <s v="consumer"/>
    <n v="3.52"/>
    <b v="0"/>
    <s v="kilogram"/>
    <s v="1638ec1f138f95c84cdf5a7c1f97feac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"/>
  </r>
  <r>
    <s v="Peanut, processed in FR | Ambient (long) | LDPE | No preparation | at consumer/FR [Ciqual code: 15001]"/>
    <n v="15001"/>
    <s v="consumer"/>
    <n v="3.53"/>
    <b v="0"/>
    <s v="kilogram"/>
    <s v="2f333b3502da83914f008794d7a8e51d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68788977533058, 'ozd': 2.549598099527476e-07, 'cch': 4.680758886123171, 'ccb': 0.022826669773808, 'ccf': 2.756401171261268, 'ccl': 1.901531045088094, 'fwe': 0.001520804137115, 'swe': 0.040744433222752, 'tre': 0.28975242158312003, 'pco': 0.012417982102466, 'pma': 4.941711070851411e-07, 'ior': 0.36643669321674105, 'fru': 32.35553771997849, 'mru': 1.0567042137587941e-05, 'ldu': 539.5696641818472, 'wtu': 17.387284927626936, 'etf': 63.33424520588345, 'htc': 1.7081583315126572e-09, 'htn': 9.143176110687696e-08}"/>
  </r>
  <r>
    <s v="Peanut, grilled, processed in FR | Ambient (long) | LDPE | No preparation | at consumer/FR [Ciqual code: 15037]"/>
    <n v="15037"/>
    <s v="consumer"/>
    <n v="4.0199999999999996"/>
    <b v="0"/>
    <s v="kilogram"/>
    <s v="6fc7720819107ae245f6c3a1d9e0424e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68788977533058, 'ozd': 2.549598099527476e-07, 'cch': 4.680758886123171, 'ccb': 0.022826669773808, 'ccf': 2.756401171261268, 'ccl': 1.901531045088094, 'fwe': 0.001520804137115, 'swe': 0.040744433222752, 'tre': 0.28975242158312003, 'pco': 0.012417982102466, 'pma': 4.941711070851411e-07, 'ior': 0.36643669321674105, 'fru': 32.35553771997849, 'mru': 1.0567042137587941e-05, 'ldu': 539.5696641818472, 'wtu': 17.387284927626936, 'etf': 63.33424520588345, 'htc': 1.7081583315126572e-09, 'htn': 9.143176110687696e-08}"/>
  </r>
  <r>
    <s v="Peanut, grilled, salted, processed in FR | Ambient (long) | LDPE | No preparation | at consumer/FR [Ciqual code: 15002]"/>
    <n v="15002"/>
    <s v="consumer"/>
    <n v="4.0199999999999996"/>
    <b v="0"/>
    <s v="kilogram"/>
    <s v="769a38d53175f67143b1d60788f56e89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68788977533058, 'ozd': 2.549598099527476e-07, 'cch': 4.680758886123171, 'ccb': 0.022826669773808, 'ccf': 2.756401171261268, 'ccl': 1.901531045088094, 'fwe': 0.001520804137115, 'swe': 0.040744433222752, 'tre': 0.28975242158312003, 'pco': 0.012417982102466, 'pma': 4.941711070851411e-07, 'ior': 0.36643669321674105, 'fru': 32.35553771997849, 'mru': 1.0567042137587941e-05, 'ldu': 539.5696641818472, 'wtu': 17.387284927626936, 'etf': 63.33424520588345, 'htc': 1.7081583315126572e-09, 'htn': 9.143176110687696e-08}"/>
  </r>
  <r>
    <s v="Coated peanuts, processed in FR | Ambient (long) | LDPE | No preparation | at consumer/FR [Ciqual code: 38406]"/>
    <n v="38406"/>
    <s v="consumer"/>
    <n v="2.96999999999999"/>
    <b v="0"/>
    <s v="kilogram"/>
    <s v="35e850b900cb83137d231351f74b00b9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46412303154943005, 'ozd': 2.458080842254825e-07, 'cch': 3.33917133386985, 'ccb': 0.014995396464414001, 'ccf': 2.217326085376735, 'ccl': 1.1068498520286991, 'fwe': 0.0010677973389000002, 'swe': 0.028356824650842, 'tre': 0.192776792596973, 'pco': 0.009272068305286001, 'pma': 3.373275248759776e-07, 'ior': 0.764830044661244, 'fru': 36.70439756106291, 'mru': 8.967001268666754e-06, 'ldu': 352.97287333827137, 'wtu': 10.475198277412053, 'etf': 58.921640659153255, 'htc': 1.408414730597317e-09, 'htn': 7.680738182888529e-08}"/>
  </r>
  <r>
    <s v="Sugar and chocolate coated peanut, processed in FR | Ambient (average) | Cardboard | No preparation | at consumer/FR [Ciqual code: 31042]"/>
    <n v="31042"/>
    <s v="consumer"/>
    <n v="3.28"/>
    <b v="0"/>
    <s v="kilogram"/>
    <s v="cbfa26992863d94134e74ddb3e341554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7004058593604401, 'ozd': 6.424228810151359e-07, 'cch': 13.161606325773409, 'ccb': 1.48086368111016, 'ccf': 4.250157003797112, 'ccl': 7.430585640866137, 'fwe': 0.001935789591061, 'swe': 0.042780850903075006, 'tre': 0.2709657675609, 'pco': 0.025196890947557, 'pma': 5.358976350255916e-07, 'ior': 1.08398608403183, 'fru': 60.30957125502684, 'mru': 1.8388638438182262e-05, 'ldu': 511.81853595388645, 'wtu': 39.55641573190935, 'etf': 332.23269912560863, 'htc': 7.485401334960568e-09, 'htn': 2.958651888871651e-07}"/>
  </r>
  <r>
    <s v="Cocoa powder, without sugar, powder, instant, non rehydrated, processed in FR | Ambient (average) | Cardboard | No preparation | at consumer/FR [Ciqual code: 18100]"/>
    <n v="18100"/>
    <s v="consumer"/>
    <n v="2.77"/>
    <b v="0"/>
    <s v="kilogram"/>
    <s v="8fb5c4651844179464bb3bc12d3d1557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05881246362077001, 'ozd': 9.470138252502295e-07, 'cch': 26.431298769248823, 'ccb': 0.127761919016456, 'ccf': 3.255010672796048, 'ccl': 23.04852617743632, 'fwe': 0.00176828947088, 'swe': 0.08628097002685901, 'tre': 0.22438663323283903, 'pco': 0.040502598103101, 'pma': 4.982300270133451e-07, 'ior': 0.29048241647917, 'fru': 32.55836085850256, 'mru': 2.0780024042831942e-05, 'ldu': 1113.926265199077, 'wtu': 29.420162849404285, 'etf': 742.4748786913299, 'htc': 1.803217156436777e-08, 'htn': 5.008536681889987e-07}"/>
  </r>
  <r>
    <s v="Coffee with milk or Cappuccino with chocolate, powder, instant, non rehydrated, processed in FR | Ambient (average) | Cardboard | No preparation | at consumer/FR [Ciqual code: 18163]"/>
    <n v="18163"/>
    <s v="consumer"/>
    <n v="2.63"/>
    <b v="0"/>
    <s v="kilogram"/>
    <s v="6011afcd24957eb578c4c774ea58597c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10382313335503901, 'ozd': 4.043235731359796e-07, 'cch': 7.999917727010701, 'ccb': 2.390490528579239, 'ccf': 4.630354862504458, 'ccl': 0.979072335927004, 'fwe': 0.001569343115996, 'swe': 0.08362965995943401, 'tre': 0.43262328843782505, 'pco': 0.023436251478693, 'pma': 7.524471748262466e-07, 'ior': 0.43314017075469, 'fru': 44.692081604493424, 'mru': 1.4737149856787203e-05, 'ldu': 666.3120201262282, 'wtu': 9.860898120222352, 'etf': 414.85126321320917, 'htc': 8.257521921416712e-09, 'htn': 2.6955040950255325e-07}"/>
  </r>
  <r>
    <s v="Coffee with milk or Cappuccino, powder, instant, non rehydrated, processed in FR | Ambient (average) | Cardboard | No preparation | at consumer/FR [Ciqual code: 18160]"/>
    <n v="18160"/>
    <s v="consumer"/>
    <n v="2.63"/>
    <b v="0"/>
    <s v="kilogram"/>
    <s v="780928707a855b53b81f96a32038e43f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105534618347992, 'ozd': 3.882888843511563e-07, 'cch': 7.438441699385571, 'ccb': 2.467718815650303, 'ccf': 4.68717899667645, 'ccl': 0.283543887058816, 'fwe': 0.001567877707328, 'swe': 0.083763088637231, 'tre': 0.440397222536127, 'pco': 0.022963684802296002, 'pma': 7.626062878752772e-07, 'ior': 0.43874569587646306, 'fru': 45.205937047740115, 'mru': 1.4594731852142312e-05, 'ldu': 653.8547046682062, 'wtu': 9.273586926871214, 'etf': 405.8946710650714, 'htc': 7.978914547285094e-09, 'htn': 2.631091617486254e-07}"/>
  </r>
  <r>
    <s v="Coffee with milk or white coffee or cappuccino, instant coffee or not, without sugar, ready-to-drink, processed in FR | Ambient (average) | Cardboard | Water cooker | at consumer/FR [Ciqual code: 18151]"/>
    <n v="18151"/>
    <s v="consumer"/>
    <n v="3.06"/>
    <b v="0"/>
    <s v="kilogram"/>
    <s v="8d5577a79b1c69df383d01d255f9c840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06115640952163001, 'ozd': 3.0382075197530434e-08, 'cch': 0.47487409195230906, 'ccb': 0.139468547978459, 'ccf': 0.27828914973109603, 'ccl': 0.057116394242753006, 'fwe': 9.696844622200356e-05, 'swe': 0.004891314542082001, 'tre': 0.025353021780075, 'pco': 0.0013914496037650001, 'pma': 4.454824562941035e-08, 'ior': 0.10359809583509201, 'fru': 4.262586831040084, 'mru': 9.318907674406806e-07, 'ldu': 38.90657837077034, 'wtu': 0.595015418286233, 'etf': 24.620759237419513, 'htc': 4.934251733136263e-10, 'htn': 1.595266823951324e-08}"/>
  </r>
  <r>
    <s v="Decaffeinated instant coffee, without sugar, ready-to-drink, processed in FR | Ambient (average) | Cardboard | Water cooker | at consumer/FR [Ciqual code: 18072]"/>
    <n v="18072"/>
    <s v="consumer"/>
    <n v="3.18"/>
    <b v="0"/>
    <s v="kilogram"/>
    <s v="b059251f3230790d88efee8014091e92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24176679722002003, 'ozd': 1.395771151658309e-07, 'cch': 1.533617635112993, 'ccb': 0.028000225550721004, 'ccf': 1.365659990884909, 'ccl': 0.139957418677362, 'fwe': 0.0005701265546750001, 'swe': 0.010951665310328, 'tre': 0.09624086796778501, 'pco': 0.0061611407677620005, 'pma': 1.9140194147547208e-07, 'ior': 0.21846346381974802, 'fru': 17.916577452152843, 'mru': 6.279311277110774e-06, 'ldu': 91.01793984186918, 'wtu': 3.861445584932892, 'etf': 173.91300720656946, 'htc': 3.707657737740024e-09, 'htn': 8.388359784961271e-08}"/>
  </r>
  <r>
    <s v="Decaffeinated not instant coffee, without sugar, ready-to-drink, processed in FR | Ambient (average) | Cardboard | Water cooker | at consumer/FR [Ciqual code: 18070]"/>
    <n v="18070"/>
    <s v="consumer"/>
    <n v="3.01"/>
    <b v="0"/>
    <s v="kilogram"/>
    <s v="9552afd2e0cf962c29f6525107a07102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10931345291930001, 'ozd': 5.6119725488109873e-08, 'cch': 0.603114133999579, 'ccb': 0.012910298432595, 'ccf': 0.524103117892266, 'ccl': 0.06610071767471601, 'fwe': 0.000208826938751, 'swe': 0.005048553009567001, 'tre': 0.044226402878817, 'pco': 0.002692354889517, 'pma': 8.422646722971678e-08, 'ior': 0.112568319825463, 'fru': 7.074423194859113, 'mru': 3.020525292557453e-06, 'ldu': 42.97263165617723, 'wtu': 1.793207019870133, 'etf': 81.47603804712963, 'htc': 1.7290662401462001e-09, 'htn': 3.888913315821355e-08}"/>
  </r>
  <r>
    <s v="Espresso coffee, not instant coffee, without sugar, ready-to-drink, processed in FR | Ambient (average) | Cardboard | Water cooker | at consumer/FR [Ciqual code: 18071]"/>
    <n v="18071"/>
    <s v="consumer"/>
    <n v="3.01"/>
    <b v="0"/>
    <s v="kilogram"/>
    <s v="61a03b1a6e4ae4d8e179bbb62d248e2f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10772088362936002, 'ozd': 5.0674832781563694e-08, 'cch': 0.5565159822841781, 'ccb': 0.012813446251495001, 'ccf': 0.47762497860586706, 'ccl': 0.06607755742681501, 'fwe': 0.000188164976155, 'swe': 0.005011907226725, 'tre': 0.043769597835774006, 'pco': 0.002595802145934, 'pma': 8.305256220615462e-08, 'ior': 0.105663757840151, 'fru': 6.373520461790106, 'mru': 2.969355763698992e-06, 'ldu': 42.84193113620487, 'wtu': 1.786999477283224, 'etf': 81.19903146637738, 'htc': 1.717778697155791e-09, 'htn': 3.851506301447048e-08}"/>
  </r>
  <r>
    <s v="Decaffeinated coffee, powder, instant, non rehydrated, processed in FR | Ambient (average) | Cardboard | No preparation | at consumer/FR [Ciqual code: 18069]"/>
    <n v="18069"/>
    <s v="consumer"/>
    <n v="3.49"/>
    <b v="0"/>
    <s v="kilogram"/>
    <s v="af96b3aefb3cacccbe212576fa3981b5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41345863723140003, 'ozd': 2.27634553445561e-06, 'cch': 26.150844406258543, 'ccb': 0.47949578342633603, 'ccf': 23.272063270958462, 'ccl': 2.399285351873746, 'fwe': 0.009681088580435001, 'swe': 0.187527325409712, 'tre': 1.647912965446657, 'pco': 0.105207059111593, 'pma': 3.2700829923925815e-06, 'ior': 2.402373311058141, 'fru': 278.7738705739891, 'mru': 0.000106412455195, 'ldu': 1559.7007045983673, 'wtu': 65.86004431637419, 'etf': 2974.2932207797608, 'htc': 6.336180093575389e-08, 'htn': 1.4341471908204709e-06}"/>
  </r>
  <r>
    <s v="Instant coffee, without sugar, ready-to-drink, processed in FR | Ambient (average) | Cardboard | Water cooker | at consumer/FR [Ciqual code: 18073]"/>
    <n v="18073"/>
    <s v="consumer"/>
    <n v="3.18"/>
    <b v="0"/>
    <s v="kilogram"/>
    <s v="ba14edef9f98bd9df59f29ba76926dcb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23840039076655002, 'ozd': 1.2806758646808469e-07, 'cch': 1.435117482155794, 'ccb': 0.027795497373715002, 'ccf': 1.267413522723742, 'ccl': 0.13990846205833601, 'fwe': 0.0005264508636630001, 'swe': 0.010874202683973001, 'tre': 0.095275263862152, 'pco': 0.0059570455480750005, 'pma': 1.889205163519113e-07, 'ior': 0.20386845550676902, 'fru': 16.434994516480344, 'mru': 6.171148051022122e-06, 'ldu': 90.74166233439438, 'wtu': 3.8483239508811122, 'etf': 173.32746487130922, 'htc': 3.683797892013594e-09, 'htn': 8.309288051385971e-08}"/>
  </r>
  <r>
    <s v="Coffee, ground, processed in FR | Ambient (average) | Cardboard | No preparation | at consumer/FR [Ciqual code: 18003]"/>
    <n v="18003"/>
    <s v="consumer"/>
    <n v="3.02"/>
    <b v="0"/>
    <s v="kilogram"/>
    <s v="1bfb9175cd7c55274a8fbe3694672dd7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18365250854668902, 'ozd': 7.522193004883747e-07, 'cch': 9.399572983414975, 'ccb': 0.21913611527549, 'ccf': 8.0477358116735, 'ccl': 1.132701056465984, 'fwe': 0.0031328015558830004, 'swe': 0.085697081282708, 'tre': 0.748354065573765, 'pco': 0.044083475095852004, 'pma': 1.4125589002140838e-06, 'ior': 0.46855354336993305, 'fru': 80.88158358919362, 'mru': 4.9667117550583956e-05, 'ldu': 733.7790662903398, 'wtu': 30.29607847853409, 'etf': 1384.8199374027809, 'htc': 2.924763910729793e-08, 'htn': 6.563564267991705e-07}"/>
  </r>
  <r>
    <s v="Not instant coffee, without sugar, ready-to-drink, processed in FR | Ambient (average) | Cardboard | Water cooker | at consumer/FR [Ciqual code: 18004]"/>
    <n v="18004"/>
    <s v="consumer"/>
    <n v="3.01"/>
    <b v="0"/>
    <s v="kilogram"/>
    <s v="966af6bba4655f509983859085dd01b8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10772088362936002, 'ozd': 5.0674832781563694e-08, 'cch': 0.5565159822841781, 'ccb': 0.012813446251495001, 'ccf': 0.47762497860586706, 'ccl': 0.06607755742681501, 'fwe': 0.000188164976155, 'swe': 0.005011907226725, 'tre': 0.043769597835774006, 'pco': 0.002595802145934, 'pma': 8.305256220615462e-08, 'ior': 0.105663757840151, 'fru': 6.373520461790106, 'mru': 2.969355763698992e-06, 'ldu': 42.84193113620487, 'wtu': 1.786999477283224, 'etf': 81.19903146637738, 'htc': 1.717778697155791e-09, 'htn': 3.851506301447048e-08}"/>
  </r>
  <r>
    <s v="Coffee, powder, instant, non rehydrated, processed in FR | Ambient (average) | Cardboard | No preparation | at consumer/FR [Ciqual code: 18005]"/>
    <n v="18005"/>
    <s v="consumer"/>
    <n v="3.49"/>
    <b v="0"/>
    <s v="kilogram"/>
    <s v="ca366e7b5b7faa10da3cad645f359887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40768732489573506, 'ozd': 2.079028051052754e-06, 'cch': 24.462173844090607, 'ccb': 0.47598595694000706, 'ccf': 21.587741839571216, 'ccl': 2.398446047579383, 'fwe': 0.008932319654897, 'swe': 0.186199318773517, 'tre': 1.631358806098286, 'pco': 0.101708083942341, 'pma': 3.2275418446625693e-06, 'ior': 2.152158868209174, 'fru': 253.37385429210948, 'mru': 0.000104558122482, 'ldu': 1554.96424805637, 'wtu': 65.6350891616303, 'etf': 2964.254778454836, 'htc': 6.295275163089039e-08, 'htn': 1.420591261740218e-06}"/>
  </r>
  <r>
    <s v="Quail, meat and skin, cooked, processed in FR | Chilled | PS | Oven | at consumer/FR [Ciqual code: 36102]"/>
    <n v="36102"/>
    <s v="consumer"/>
    <n v="3.11"/>
    <b v="0"/>
    <s v="kilogram"/>
    <s v="278d0a0df0a2fe255e354f7c81abc425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Fruit cake, processed in FR | Ambient (long) | LDPE | No preparation | at consumer/FR [Ciqual code: 23909]"/>
    <n v="23909"/>
    <s v="consumer"/>
    <n v="2.13"/>
    <b v="0"/>
    <s v="kilogram"/>
    <s v="34c7db90ec2458e564c2bdac90837867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8539995910495006, 'ozd': 2.2410581263630077e-07, 'cch': 3.616736618061789, 'ccb': 1.352660998193604, 'ccf': 1.872585474365116, 'ccl': 0.39149014550306904, 'fwe': 0.000589359986795, 'swe': 0.012424636376552, 'tre': 0.15950879078240002, 'pco': 0.007705408983192, 'pma': 2.91731194075806e-07, 'ior': 0.8365257453987931, 'fru': 34.26867717051295, 'mru': 5.186108007626171e-06, 'ldu': 144.0503642515448, 'wtu': 2.7470191355378093, 'etf': 51.79618813982755, 'htc': 9.78537827620546e-10, 'htn': 4.6510209832288176e-08}"/>
  </r>
  <r>
    <s v="Savoury cake (with cheese, vegetables, meat, fish, poultry,etc.), processed in FR | Chilled | Cardboard | Oven | at consumer/FR [Ciqual code: 7814]"/>
    <n v="7814"/>
    <s v="consumer"/>
    <n v="1.91"/>
    <b v="0"/>
    <s v="kilogram"/>
    <s v="3672244d49f357828998c1ede09c88cd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6394478281539401, 'ozd': 3.895996900176779e-07, 'cch': 3.613789352295933, 'ccb': 1.35633109344243, 'ccf': 2.079237256477225, 'ccl': 0.17822100237627603, 'fwe': 0.000708643006314, 'swe': 0.017050758719469, 'tre': 0.272602116477666, 'pco': 0.009318691957836, 'pma': 4.6128091320397945e-07, 'ior': 2.154377930701911, 'fru': 61.91023490798952, 'mru': 6.078218774629746e-06, 'ldu': 239.85923859349737, 'wtu': 1.9457866325704911, 'etf': 141.1598620257592, 'htc': 1.135422644170816e-09, 'htn': 9.362353225863673e-08}"/>
  </r>
  <r>
    <s v="Melon and almond Candy on a unleavened bread layer, processed in FR | Ambient (average) | LDPE | No preparation | at consumer/FR [Ciqual code: 31092]"/>
    <n v="31092"/>
    <s v="consumer"/>
    <n v="3.63"/>
    <b v="0"/>
    <s v="kilogram"/>
    <s v="42e78185abe118980ab95dbba73bf2ca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1071026309755, 'ozd': 1.169160951812937e-07, 'cch': 0.8408602130966001, 'ccb': 0.002010338718495, 'ccf': 0.83841996910292, 'ccl': 0.00042990527518400006, 'fwe': 0.000188603997956, 'swe': 0.003882642314213, 'tre': 0.041681980239125005, 'pco': 0.002641287976729, 'pma': 8.505587010747377e-08, 'ior': 0.57904536907095, 'fru': 22.211081530435926, 'mru': 1.930676694999701e-06, 'ldu': 24.895626113066598, 'wtu': 1.513549745638517, 'etf': 24.289291142504727, 'htc': 2.7385370336119773e-10, 'htn': 2.642351860680696e-09}"/>
  </r>
  <r>
    <s v="Squid fritter, Roman-style, processed in FR | Chilled | PS | No preparation | at consumer/FR [Ciqual code: 10002]"/>
    <n v="10002"/>
    <s v="consumer"/>
    <n v="3.64"/>
    <b v="0"/>
    <s v="kilogram"/>
    <s v="3aedbdcbe448425a510676068273222d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50419763393701, 'ozd': 1.163929180571927e-06, 'cch': 5.316372845571198, 'ccb': 0.002300628680102, 'ccf': 5.3105160843747985, 'ccl': 0.0035561325162970004, 'fwe': 0.00030119728818200003, 'swe': 0.036150081731664, 'tre': 0.395767537202221, 'pco': 0.10374992887594801, 'pma': 1.143235803889703e-06, 'ior': 0.549704342960747, 'fru': 78.81273121164983, 'mru': 9.70878206605953e-06, 'ldu': 12.30749357633776, 'wtu': 0.373872841553264, 'etf': 43.82162412473909, 'htc': 3.1431256091801153e-09, 'htn': 4.030021029873759e-08}"/>
  </r>
  <r>
    <s v="Squid, boiled/cooked in water, processed in FR | Chilled | PS | Boiling | at consumer/FR [Ciqual code: 10037]"/>
    <n v="10037"/>
    <s v="consumer"/>
    <n v="3.52"/>
    <b v="0"/>
    <s v="kilogram"/>
    <s v="fdb48e21633419275ae85e5557fc21e0"/>
    <s v="material"/>
    <s v="AGRIBALYSE v3.0"/>
    <s v="['Agricultural', 'Food', 'Preparation', 'Meat, egg and fish', 'Seafood, cooked']"/>
    <x v="1"/>
    <x v="36"/>
    <s v="['Agricultural', 'Food', 'Preparation', 'Meat, egg and fish', 'Seafood, cooked']"/>
    <s v="['Agricultural', 'Food', 'Preparation', 'Meat, egg and fish', 'Seafood, cooked']"/>
    <e v="#VALUE!"/>
    <e v="#VALUE!"/>
    <x v="3"/>
    <x v="0"/>
    <s v="{'acd': 0.182125257888737, 'ozd': 1.444254839871327e-06, 'cch': 6.6140520527572555, 'ccb': 0.0028293468917580003, 'ccf': 6.606888839656427, 'ccl': 0.004333866209069, 'fwe': 0.00038698490090000005, 'swe': 0.043755590140248005, 'tre': 0.47895453893747403, 'pco': 0.125597709026874, 'pma': 1.3842808586823488e-06, 'ior': 0.914433999361403, 'fru': 102.78142963415864, 'mru': 1.201210310335646e-05, 'ldu': 15.080496344682965, 'wtu': 0.5166571430376811, 'etf': 55.0961181954457, 'htc': 3.861111717009984e-09, 'htn': 4.9755892113528326e-08}"/>
  </r>
  <r>
    <s v="Squid, raw, processed in FR | Chilled | PS | No preparation | at consumer/FR [Ciqual code: 10001]"/>
    <n v="10001"/>
    <s v="consumer"/>
    <n v="3.64"/>
    <b v="0"/>
    <s v="kilogram"/>
    <s v="a9eea1ffa34dd8ca7f76fe6e30341bfa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0"/>
    <s v="{'acd': 0.331040533500204, 'ozd': 2.5634113253993843e-06, 'cch': 12.180948314034275, 'ccb': 0.43181630219835404, 'ccf': 11.74130514499852, 'ccl': 0.0078268668374, 'fwe': 0.000730046418609, 'swe': 0.079952756268361, 'tre': 0.8713757050561091, 'pco': 0.22855346013149203, 'pma': 2.5169842982831244e-06, 'ior': 1.214750088541892, 'fru': 173.68119944041766, 'mru': 2.1415407669878992e-05, 'ldu': 27.29348740171652, 'wtu': 0.8932681959018661, 'etf': 111.32936230036682, 'htc': 7.0079728152009734e-09, 'htn': 9.302206738912962e-08}"/>
  </r>
  <r>
    <s v="Squid, fried or pan-fried with fat, processed in FR | Chilled | PS | Pan frying | at consumer/FR [Ciqual code: 10084]"/>
    <n v="10084"/>
    <s v="consumer"/>
    <n v="3.52"/>
    <b v="0"/>
    <s v="kilogram"/>
    <s v="b9e415bf7e9097e42fc82e1694db051e"/>
    <s v="material"/>
    <s v="AGRIBALYSE v3.0"/>
    <s v="['Agricultural', 'Food', 'Preparation', 'Meat, egg and fish', 'Seafood, cooked']"/>
    <x v="1"/>
    <x v="36"/>
    <s v="['Agricultural', 'Food', 'Preparation', 'Meat, egg and fish', 'Seafood, cooked']"/>
    <s v="['Agricultural', 'Food', 'Preparation', 'Meat, egg and fish', 'Seafood, cooked']"/>
    <e v="#VALUE!"/>
    <e v="#VALUE!"/>
    <x v="3"/>
    <x v="0"/>
    <s v="{'acd': 0.18213103647414502, 'ozd': 1.423135468157982e-06, 'cch': 6.521360456173218, 'ccb': 0.0027607377965990004, 'ccf': 6.503880297435238, 'ccl': 0.01471942094138, 'fwe': 0.00037820611338700006, 'swe': 0.043990367511694, 'tre': 0.47943859472301903, 'pco': 0.125540697521614, 'pma': 1.3840322293680529e-06, 'ior': 0.76065282550765, 'fru': 98.24285729652735, 'mru': 1.1933321428396041e-05, 'ldu': 17.71076828872964, 'wtu': 0.48158100247261704, 'etf': 54.78486507851363, 'htc': 3.845052211472431e-09, 'htn': 5.010997577516655e-08}"/>
  </r>
  <r>
    <s v="Camembert cheese, from cow's milk, from raw milk, processed in FR | Chilled | LDPE | No preparation | at consumer/FR [Ciqual code: 12006]"/>
    <n v="12006"/>
    <s v="consumer"/>
    <n v="2.2400000000000002"/>
    <b v="0"/>
    <s v="kilogram"/>
    <s v="a97ebef2003f9f6a2f73c07076ff8917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Camembert cheese, from cow's milk, processed in FR | Chilled | LDPE | No preparation | at consumer/FR [Ciqual code: 12001]"/>
    <n v="12001"/>
    <s v="consumer"/>
    <n v="1.81"/>
    <b v="0"/>
    <s v="kilogram"/>
    <s v="33e28c1ae03f017f14850bd074b4c1da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Duck with sauce (green pepper sauce, hunter-style sauce,etc.), processed in FR | Chilled | PP | Microwave | at consumer/FR [Ciqual code: 25058]"/>
    <n v="25058"/>
    <s v="consumer"/>
    <n v="2.4700000000000002"/>
    <b v="0"/>
    <s v="kilogram"/>
    <s v="371560a0ff2d5e27edde2584118230b5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098551966627496, 'ozd': 5.354088059928834e-07, 'cch': 5.156838924098483, 'ccb': 0.16721933030449002, 'ccf': 4.184357319066978, 'ccl': 0.8052622747270141, 'fwe': 0.001280219531625, 'swe': 0.024378184173546, 'tre': 0.40802827715286805, 'pco': 0.016307546192122, 'pma': 6.960905502350715e-07, 'ior': 1.314912997734601, 'fru': 70.38545427264083, 'mru': 9.885846328177307e-06, 'ldu': 304.5814838954054, 'wtu': 3.493837478700136, 'etf': 162.66546099517322, 'htc': 2.566280189035258e-09, 'htn': 2.2307083890999489e-07}"/>
  </r>
  <r>
    <s v="Duck, leg, meat and skin, raw, processed in FR | Chilled | PS | No preparation | at consumer/FR [Ciqual code: 36203]"/>
    <n v="36203"/>
    <s v="consumer"/>
    <n v="3.11"/>
    <b v="0"/>
    <s v="kilogram"/>
    <s v="7e0e1346730e176fbd645d35a05803f7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Duck breast fillet, smoked, processed in FR | Chilled | PS | Oven | at consumer/FR [Ciqual code: 8111]"/>
    <n v="8111"/>
    <s v="consumer"/>
    <n v="3.11"/>
    <b v="0"/>
    <s v="kilogram"/>
    <s v="c3bc420ae28d79b0a2e56d8297d718e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41787234752454, 'ozd': 7.645368459918067e-07, 'cch': 7.82808585506666, 'ccb': 0.6609106771763471, 'ccf': 5.945136771473363, 'ccl': 1.222038406416951, 'fwe': 0.0018854620007210002, 'swe': 0.033606778848041, 'tre': 0.586503886222981, 'pco': 0.023058158962620003, 'pma': 1.001115619415569e-06, 'ior': 2.214155699760851, 'fru': 105.52396510073636, 'mru': 1.32429297416989e-05, 'ldu': 420.54266754858037, 'wtu': 4.798216298748676, 'etf': 233.6458448043693, 'htc': 3.648133088662775e-09, 'htn': 3.154891859267232e-07}"/>
  </r>
  <r>
    <s v="Duck, breast fillet, processed in FR | Chilled | PS | Oven | at consumer/FR [Ciqual code: 36206]"/>
    <n v="36206"/>
    <s v="consumer"/>
    <n v="3.11"/>
    <b v="0"/>
    <s v="kilogram"/>
    <s v="96e32c43d7228119d4505389e83d0983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Duck, magret, cooked in pan, processed in FR | Chilled | PS | Oven | at consumer/FR [Ciqual code: 36205]"/>
    <n v="36205"/>
    <s v="consumer"/>
    <n v="3.11"/>
    <b v="0"/>
    <s v="kilogram"/>
    <s v="f6a8a13c9e98c36b4d3d32b0e83d3234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Duck, meat and skin, raw, processed in FR | Chilled | PS | No preparation | at consumer/FR [Ciqual code: 36204]"/>
    <n v="36204"/>
    <s v="consumer"/>
    <n v="3.11"/>
    <b v="0"/>
    <s v="kilogram"/>
    <s v="2f93319650cec56463fe9ea583e08bc9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Duck, meat and skin, roasted/baked, processed in FR | Chilled | PS | Oven | at consumer/FR [Ciqual code: 36200]"/>
    <n v="36200"/>
    <s v="consumer"/>
    <n v="2.67"/>
    <b v="0"/>
    <s v="kilogram"/>
    <s v="78aac7ec9f72d8aa0fa34dfb08af573c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Duck, meat, raw, processed in FR | Chilled | PS | No preparation | at consumer/FR [Ciqual code: 36201]"/>
    <n v="36201"/>
    <s v="consumer"/>
    <n v="3.11"/>
    <b v="0"/>
    <s v="kilogram"/>
    <s v="faa9dea86b602da39d9d5991c3be9d05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Duck, meat, roasted/baked, processed in FR | Chilled | PS | Oven | at consumer/FR [Ciqual code: 36202]"/>
    <n v="36202"/>
    <s v="consumer"/>
    <n v="2.67"/>
    <b v="0"/>
    <s v="kilogram"/>
    <s v="bc856e753bf3fa8420330799d11f5825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Canel√© cake, processed in FR | Ambient (long) | PS | No preparation | at consumer/FR [Ciqual code: 23022]"/>
    <n v="23022"/>
    <s v="consumer"/>
    <n v="2.13"/>
    <b v="0"/>
    <s v="kilogram"/>
    <s v="64ece3b802de455cfc47583e7417a974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8888499829209, 'ozd': 1.672304590982704e-07, 'cch': 2.354237584106493, 'ccb': 0.8458193740069371, 'ccf': 1.335057478594314, 'ccl': 0.173360731505242, 'fwe': 0.00034416906654100005, 'swe': 0.008978478649336001, 'tre': 0.12056432523932901, 'pco': 0.005041534241346001, 'pma': 2.1381044239332747e-07, 'ior': 0.7624503807834581, 'fru': 28.497899142599813, 'mru': 2.774225207028306e-06, 'ldu': 104.31509797393156, 'wtu': 1.623496811783144, 'etf': 41.03893748683498, 'htc': 5.768223871804153e-10, 'htn': 3.357249136697909e-08}"/>
  </r>
  <r>
    <s v="Cranberry, raw, processed in FR | Ambient (average) | No packaging | No preparation | at consumer/FR [Ciqual code: 13113]"/>
    <n v="13113"/>
    <s v="consumer"/>
    <n v="3.12"/>
    <b v="0"/>
    <s v="kilogram"/>
    <s v="3f3c8eca1b9694abf29c63911aa34d3a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11049089142783, 'ozd': 2.209556647589128e-06, 'cch': 1.157733174679085, 'ccb': 0.08964989727899, 'ccf': 1.062251491796267, 'ccl': 0.0058317856038270005, 'fwe': 0.00030062189369100005, 'swe': 0.0034169145128250004, 'tre': 0.031178575991639004, 'pco': 0.006153701539003, 'pma': 1.955723525914155e-07, 'ior': 0.288477808528715, 'fru': 18.969298469887427, 'mru': 1.927222675924432e-05, 'ldu': 21.960186970971822, 'wtu': 2.472894354916871, 'etf': 665.2523105454524, 'htc': 3.792617783275281e-09, 'htn': 9.075985921347816e-08}"/>
  </r>
  <r>
    <s v="Cinnamon, powder, processed in FR | Ambient (long) | Glass | No preparation | at consumer/FR [Ciqual code: 11025]"/>
    <n v="11025"/>
    <s v="consumer"/>
    <n v="3.37"/>
    <b v="0"/>
    <s v="kilogram"/>
    <s v="5367afb4bf8b30b2eac48b2a6d40f058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9523061648090001, 'ozd': 1.862392016671151e-07, 'cch': 0.6883102096786241, 'ccb': 0.004696869699551001, 'ccf': 1.29343608243686, 'ccl': -0.609822742457787, 'fwe': 0.0012572560671850002, 'swe': 0.070518920155843, 'tre': 0.018443869328925, 'pco': 0.004984145757145, 'pma': 9.078033485741371e-08, 'ior': 0.390648103130386, 'fru': 19.64019208639808, 'mru': 2.6537243122501388e-06, 'ldu': 692.5087401614197, 'wtu': 0.22433498058585802, 'etf': 14.43236656626206, 'htc': 2.0639929734234773e-10, 'htn': -8.819787272080878e-09}"/>
  </r>
  <r>
    <s v="Cantal cheese, half matured, from cow's milk, processed in FR | Chilled | LDPE | No preparation | at consumer/FR [Ciqual code: 12722]"/>
    <n v="12722"/>
    <s v="consumer"/>
    <n v="2.2400000000000002"/>
    <b v="0"/>
    <s v="kilogram"/>
    <s v="a7f9a4e1c9acd2e21261d4d5714b83db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Cantal, Salers or Laguiole cheese, from cow's milk, processed in FR | Chilled | LDPE | No preparation | at consumer/FR [Ciqual code: 12723]"/>
    <n v="12723"/>
    <s v="consumer"/>
    <n v="2.2400000000000002"/>
    <b v="0"/>
    <s v="kilogram"/>
    <s v="3df55a7894951582cc4b44b3cedb0da9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Capelin, raw, processed in FR | Chilled | PS | No preparation | at consumer/FR [Ciqual code: 26108]"/>
    <n v="26108"/>
    <s v="consumer"/>
    <n v="3.68"/>
    <b v="0"/>
    <s v="kilogram"/>
    <s v="815634a343c6d82494245c5cdd0765bd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25903950636835904, 'ozd': 1.925387589887824e-06, 'cch': 8.494541104893866, 'ccb': 0.002663598170386, 'ccf': 8.486685406124884, 'ccl': 0.0051921005985930005, 'fwe': 0.00038770503830600004, 'swe': 0.062260664883934, 'tre': 0.6816799126696961, 'pco': 0.17822274867465202, 'pma': 1.955462290811285e-06, 'ior': 0.767333216307387, 'fru': 123.5961774903203, 'mru': 1.2273617952233511e-05, 'ldu': 18.708173732250323, 'wtu': 0.42090529578463703, 'etf': 67.93964711506032, 'htc': 4.642822544877487e-09, 'htn': 5.7934640736007594e-08}"/>
  </r>
  <r>
    <s v="Carambola, pulp, raw, processed in FR | Ambient (average) | No packaging | No preparation | at consumer/FR [Ciqual code: 13054]"/>
    <n v="13054"/>
    <s v="consumer"/>
    <n v="3.12"/>
    <b v="0"/>
    <s v="kilogram"/>
    <s v="67704006c6b8f27f29cc5bd8a3ea6069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0225724197990005, 'ozd': 8.048003989353683e-08, 'cch': 0.47983679530158, 'ccb': 0.09013290885743801, 'ccf': 0.388564729710119, 'ccl': 0.0011391567340220002, 'fwe': 9.935647928322827e-05, 'swe': 0.000606747148483, 'tre': 0.014485609421997002, 'pco': 0.0014487514256350002, 'pma': 3.771087128747718e-08, 'ior': 0.247218901249026, 'fru': 9.3532409614383, 'mru': 2.464883234016629e-06, 'ldu': 30.822866554006584, 'wtu': 0.21922297623859302, 'etf': 100.04385526672968, 'htc': 2.1461348400855203e-10, 'htn': 8.130648385661984e-09}"/>
  </r>
  <r>
    <s v="Crevalle jack, raw, processed in FR | Chilled | PS | No preparation | at consumer/FR [Ciqual code: 26157]"/>
    <n v="26157"/>
    <s v="consumer"/>
    <n v="3.64"/>
    <b v="0"/>
    <s v="kilogram"/>
    <s v="41a1e84123659eda1d63673fb6fb7cad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94712154319063, 'ozd': 8.149868237591573e-07, 'cch': 4.244202234910628, 'ccb': 0.003885284854369, 'ccf': 4.205653370422938, 'ccl': 0.03466357963332, 'fwe': 0.001054683859003, 'swe': 0.022319715047913, 'tre': 0.242173887636659, 'pco': 0.06406809289428, 'pma': 7.219304148596072e-07, 'ior': 0.46906939349623705, 'fru': 61.87849216558758, 'mru': 6.656848899125289e-05, 'ldu': 13.827586626195613, 'wtu': 0.616995630266691, 'etf': 62.70175484122555, 'htc': 3.1110245464650065e-09, 'htn': 8.624853251982313e-08}"/>
  </r>
  <r>
    <s v="Cardamom, powder, processed in FR | Ambient (long) | Glass | No preparation | at consumer/FR [Ciqual code: 11075]"/>
    <n v="11075"/>
    <s v="consumer"/>
    <n v="4.3099999999999996"/>
    <b v="0"/>
    <s v="kilogram"/>
    <s v="a15124f5550b0ae22b37bb4b04c6b9a2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5454555361911, 'ozd': 1.411414868201191e-07, 'cch': 0.46985555089027004, 'ccb': 0.004585939382272, 'ccf': 1.075191537521538, 'ccl': -0.609921926013539, 'fwe': 0.001231728104356, 'swe': 0.069720149870391, 'tre': 0.009501064001862, 'pco': 0.0025816659462400003, 'pma': 8.07537407169335e-08, 'ior': 0.372327281459263, 'fru': 16.509996246435445, 'mru': 2.4199079445610356e-06, 'ldu': 691.4882110970311, 'wtu': 0.21027555966518402, 'etf': 12.208403491908276, 'htc': 1.3763783375767212e-10, 'htn': -1.073602053493945e-08}"/>
  </r>
  <r>
    <s v="Megrim, raw, processed in FR | Chilled | PS | No preparation | at consumer/FR [Ciqual code: 26084]"/>
    <n v="26084"/>
    <s v="consumer"/>
    <n v="3.64"/>
    <b v="0"/>
    <s v="kilogram"/>
    <s v="58030c96b0898f5477071689ec68b290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Cardoon, raw, processed in FR | Ambient (average) | No packaging | No preparation | at consumer/FR [Ciqual code: 20054]"/>
    <n v="20054"/>
    <s v="consumer"/>
    <n v="2.6"/>
    <b v="0"/>
    <s v="kilogram"/>
    <s v="adcc71fa3e55fc2f26665f16590f57d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5991653520696001, 'ozd': 9.523153035275692e-08, 'cch': 0.68291593270518, 'ccb': 0.09367509518550701, 'ccf': 0.5890321612354851, 'ccl': 0.00020867628418700003, 'fwe': 8.846982934958615e-05, 'swe': 0.004622212387981, 'tre': 0.024514086920020002, 'pco': 0.002018429683125, 'pma': 4.913683734370146e-08, 'ior': 0.307593367489347, 'fru': 10.856450774097853, 'mru': 1.567888594822722e-06, 'ldu': 33.60498009740076, 'wtu': 0.14043084740216102, 'etf': 11.559186059984103, 'htc': 7.08568465309648e-10, 'htn': 7.707999638314818e-08}"/>
  </r>
  <r>
    <s v="Cardoon, cooked, processed in FR | Chilled | PP | Boiling | at consumer/FR [Ciqual code: 20241]"/>
    <n v="20241"/>
    <s v="consumer"/>
    <m/>
    <b v="0"/>
    <s v="kilogram"/>
    <s v="5a84f8674a8e31e0bebae307af942609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8935908392958, 'ozd': 2.117886320308605e-07, 'cch': 1.42452451003463, 'ccb': 0.11012919544999202, 'ccf': 1.313994076431941, 'ccl': 0.00040123815269500003, 'fwe': 0.00018759980501700002, 'swe': 0.005884480628481001, 'tre': 0.033647365383044005, 'pco': 0.003936597205745, 'pma': 7.573680503272389e-08, 'ior': 1.000864648058022, 'fru': 34.34941395212129, 'mru': 3.0549339498979646e-06, 'ldu': 40.10603824139048, 'wtu': 0.39659083544448104, 'etf': 18.828700851720164, 'htc': 9.98843184990485e-10, 'htn': 9.409489003894585e-08}"/>
  </r>
  <r>
    <s v="Carrot, canned, drained, processed in FR | Ambient (long) | Steel | Microwave | at consumer/FR [Ciqual code: 20007]"/>
    <n v="20007"/>
    <s v="consumer"/>
    <n v="2.89"/>
    <b v="0"/>
    <s v="kilogram"/>
    <s v="8aad27311205f7db1bf0c534ec8d8518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5878971902888001, 'ozd': 2.659141039207216e-07, 'cch': 1.172001027681182, 'ccb': 0.21921117524264702, 'ccf': 0.9523708798700511, 'ccl': 0.000418972568482, 'fwe': 0.000371188734006, 'swe': 0.0024949143134320004, 'tre': 0.015563086183444002, 'pco': 0.0037697603326910002, 'pma': 7.866670211818595e-08, 'ior': 2.05706656697512, 'fru': 51.33804703209848, 'mru': 4.506087557200318e-06, 'ldu': 14.72617884570402, 'wtu': 0.7012900997683661, 'etf': 63.99593372837893, 'htc': 2.0342145572123383e-09, 'htn': 2.553809814515181e-08}"/>
  </r>
  <r>
    <s v="Carrot, raw, processed in FR | Ambient (average) | No packaging | No preparation | at consumer/FR [Ciqual code: 20009]"/>
    <n v="20009"/>
    <s v="consumer"/>
    <n v="2.15"/>
    <b v="0"/>
    <s v="kilogram"/>
    <s v="ee32fb3d7c26d5edeb25c5e5f9520a3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"/>
  </r>
  <r>
    <s v="Carrot, cooked, processed in FR | Chilled | PP | Boiling | at consumer/FR [Ciqual code: 20008]"/>
    <n v="20008"/>
    <s v="consumer"/>
    <n v="2.78"/>
    <b v="0"/>
    <s v="kilogram"/>
    <s v="568ba42e66dd09e23e34a7644d08993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244334675115, 'ozd': 1.6737345781184052e-07, 'cch': 1.049791407846012, 'ccb': 0.10402069162442701, 'ccf': 0.9454652992921221, 'ccl': 0.00030541692946300003, 'fwe': 0.00016557995896, 'swe': 0.0021502935643590002, 'tre': 0.011651208509201, 'pco': 0.0027382039713710004, 'pma': 4.564066564039927e-08, 'ior': 0.7301415340228271, 'fru': 27.587527352520276, 'mru': 4.229841739294404e-06, 'ldu': 13.18283907205705, 'wtu': 0.32407168182628204, 'etf': 43.98280532395056, 'htc': 2.8049671930065817e-10, 'htn': 1.2107618069828781e-08}"/>
  </r>
  <r>
    <s v="Carrots, puree, processed in FR | Chilled | PP | Microwave | at consumer/FR [Ciqual code: 20261]"/>
    <n v="20261"/>
    <s v="consumer"/>
    <n v="2.78"/>
    <b v="0"/>
    <s v="kilogram"/>
    <s v="493ffb9f1f17045000954a9ee730be55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101894673861, 'ozd': 1.5384647981221442e-07, 'cch': 0.955247962810514, 'ccb': 0.10397538031450701, 'ccf': 0.850980730346043, 'ccl': 0.000291852149963, 'fwe': 0.000158092344635, 'swe': 0.0021230813246320003, 'tre': 0.011363977980642, 'pco': 0.0026352461704430004, 'pma': 4.473225968907671e-08, 'ior': 0.67473237494671, 'fru': 25.185957547184927, 'mru': 4.150116388178958e-06, 'ldu': 13.109919509677045, 'wtu': 0.308668222283625, 'etf': 43.23947967474258, 'htc': 2.5658727626585264e-10, 'htn': 1.172468368552253e-08}"/>
  </r>
  <r>
    <s v="Carrot, frozen, raw, processed in FR | Frozen | LDPE | No preparation | at consumer/FR [Ciqual code: 20208]"/>
    <n v="20208"/>
    <s v="consumer"/>
    <n v="2.7"/>
    <b v="0"/>
    <s v="kilogram"/>
    <s v="844bf7ae526f35fbd36a10d5952b5ea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4034126730857001, 'ozd': 1.359832794149246e-07, 'cch': 0.7306492545180711, 'ccb': 0.007071666976633001, 'ccf': 0.7232645613522971, 'ccl': 0.00031302618914000004, 'fwe': 0.000155227966593, 'swe': 0.001768929099723, 'tre': 0.011257750641247, 'pco': 0.002249965390921, 'pma': 4.046476637691514e-08, 'ior': 0.727150286079653, 'fru': 24.093354451135234, 'mru': 3.5816166547362506e-06, 'ldu': 12.013489509438848, 'wtu': 0.440222858029983, 'etf': 36.18191934378309, 'htc': 2.386937934961114e-10, 'htn': 9.665992875859048e-09}"/>
  </r>
  <r>
    <s v="Carrot, frozen, cooked, processed in FR | Frozen | LDPE | Boiling | at consumer/FR [Ciqual code: 20209]"/>
    <n v="20209"/>
    <s v="consumer"/>
    <n v="2.98"/>
    <b v="0"/>
    <s v="kilogram"/>
    <s v="cc6e3012b405f33f90f022714001d7b5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4890647615083001, 'ozd': 1.76987046793797e-07, 'cch': 0.9448008491298151, 'ccb': 0.008327383818251, 'ccf': 0.9360898277524051, 'ccl': 0.00038363755915800005, 'fwe': 0.00019262983733500002, 'swe': 0.002102082747621, 'tre': 0.013507572980465002, 'pco': 0.002740827421946, 'pma': 4.8649761103356054e-08, 'ior': 0.9691596170673271, 'fru': 31.768224177094147, 'mru': 4.318390871349623e-06, 'ldu': 14.133285192744083, 'wtu': 0.545571839687214, 'etf': 43.30150194511481, 'htc': 3.098469967535662e-10, 'htn': 1.181947730667472e-08}"/>
  </r>
  <r>
    <s v="Salmon carpaccio, w marinade, processed in FR | Chilled | PS | No preparation | at consumer/FR [Ciqual code: 25537]"/>
    <n v="25537"/>
    <s v="consumer"/>
    <n v="3.68"/>
    <b v="0"/>
    <s v="kilogram"/>
    <s v="7eb308495cddf90728c6851525d00dea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36487076520715006, 'ozd': 6.957955898195318e-07, 'cch': 5.095852448831417, 'ccb': 0.034764971633535, 'ccf': 4.588541234801699, 'ccl': 0.47254624239618304, 'fwe': 0.0016898373698330002, 'swe': 0.01733892603456, 'tre': 0.126286437303509, 'pco': 0.021226564699722002, 'pma': 3.019960741865997e-07, 'ior': 2.106576231402607, 'fru': 93.49039569926128, 'mru': 6.849612611424774e-06, 'ldu': 173.6720687626069, 'wtu': 2.539179710332125, 'etf': 109.8820071171136, 'htc': 2.2344128359484315e-09, 'htn': 1.862209529418573e-07}"/>
  </r>
  <r>
    <s v="Carp, raw, farmed, processed in FR | Chilled | PS | No preparation | at consumer/FR [Ciqual code: 27003]"/>
    <n v="27003"/>
    <s v="consumer"/>
    <n v="3.68"/>
    <b v="0"/>
    <s v="kilogram"/>
    <s v="45df6451bca4527cce036f59b51a3fb4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691889619133004, 'ozd': 8.491801084207482e-07, 'cch': 5.699589682001218, 'ccb': 0.034650484860801, 'ccf': 5.197112876394935, 'ccl': 0.46782632074548103, 'fwe': 0.001728890659214, 'swe': 0.018450915760162, 'tre': 0.13916748168321602, 'pco': 0.024939451870733, 'pma': 3.329050014680744e-07, 'ior': 2.128751648359261, 'fru': 101.08344120211535, 'mru': 9.250437691819662e-06, 'ldu': 175.45063906110803, 'wtu': 2.547114764338426, 'etf': 115.37430166206646, 'htc': 2.4298047798018073e-09, 'htn': 1.911909014622234e-07}"/>
  </r>
  <r>
    <s v="Carp, roasted/baked, processed in FR | Chilled | PP | Oven | at consumer/FR [Ciqual code: 27004]"/>
    <n v="27004"/>
    <s v="consumer"/>
    <n v="3.56"/>
    <b v="0"/>
    <s v="kilogram"/>
    <s v="252253ded4de37187af8b4c746ca7841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9969856648561004, 'ozd': 1.094119498789295e-06, 'cch': 6.926429455404467, 'ccb': 0.042015734545181004, 'ccf': 6.313070858696374, 'ccl': 0.5713428621629101, 'fwe': 0.0021703964134260002, 'swe': 0.022613774911686, 'tre': 0.17077869895087203, 'pco': 0.030474965962317004, 'pma': 4.091547719077792e-07, 'ior': 3.27884323846116, 'fru': 137.1011103690942, 'mru': 1.190365683038823e-05, 'ldu': 214.66124477210246, 'wtu': 3.151717375919236, 'etf': 143.9752133539672, 'htc': 3.0326450643410114e-09, 'htn': 2.35345339617573e-07}"/>
  </r>
  <r>
    <s v="Carr√© de l'Est cheese, from cow's milk, processed in FR | Chilled | LDPE | No preparation | at consumer/FR [Ciqual code: 12025]"/>
    <n v="12025"/>
    <s v="consumer"/>
    <n v="2.2400000000000002"/>
    <b v="0"/>
    <s v="kilogram"/>
    <s v="8ea948d98d5b37c5211705451355cac0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European plaice, steamed, processed in FR | Chilled | PP | Oven | at consumer/FR [Ciqual code: 26003]"/>
    <n v="26003"/>
    <s v="consumer"/>
    <n v="3.52"/>
    <b v="0"/>
    <s v="kilogram"/>
    <s v="80e6b9d601a01c849b35184115b37185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European plaice, breaded, fried, processed in FR | Chilled | PS | Pan frying | at consumer/FR [Ciqual code: 26002]"/>
    <n v="26002"/>
    <s v="consumer"/>
    <n v="3.74"/>
    <b v="0"/>
    <s v="kilogram"/>
    <s v="09404c18f18559fb7365622cd056865e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39800241962077504, 'ozd': 3.011509884610598e-06, 'cch': 13.487065790386728, 'ccb': 0.004327084639458001, 'ccf': 13.462973657875162, 'ccl': 0.019765047872105, 'fwe': 0.0007613806690150001, 'swe': 0.095891733126374, 'tre': 1.048013595068351, 'pco': 0.274068809311179, 'pma': 3.011571753922956e-06, 'ior': 1.230871352149358, 'fru': 196.11594892759342, 'mru': 2.4677745842303833e-05, 'ldu': 33.48849817372087, 'wtu': 0.7133377413052551, 'etf': 112.8131394204451, 'htc': 8.209683884127546e-09, 'htn': 1.038092460224582e-07}"/>
  </r>
  <r>
    <s v="Caraway, seed, processed in FR | Ambient (long) | Glass | No preparation | at consumer/FR [Ciqual code: 11064]"/>
    <n v="11064"/>
    <s v="consumer"/>
    <n v="3.95"/>
    <b v="0"/>
    <s v="kilogram"/>
    <s v="630eb8a30db843fcdde3d88699547a8f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5347825617421, 'ozd': 1.289198350360327e-07, 'cch': 0.45017982910846704, 'ccb': 0.0045324777607270005, 'ccf': 1.055581545293344, 'ccl': -0.609934193945604, 'fwe': 0.001222418161292, 'swe': 0.069696680795578, 'tre': 0.009289909071461001, 'pco': 0.002535199540165, 'pma': 7.96143325042423e-08, 'ior': 0.23791922223605602, 'fru': 13.591038084659942, 'mru': 2.295379969379739e-06, 'ldu': 691.4170872223508, 'wtu': 0.17636754779313302, 'etf': 11.459610084277525, 'htc': 1.172747133671692e-10, 'htn': -1.1125535717284641e-08}"/>
  </r>
  <r>
    <s v="Black currant, raw, processed in FR | Ambient (average) | No packaging | No preparation | at consumer/FR [Ciqual code: 13007]"/>
    <n v="13007"/>
    <s v="consumer"/>
    <n v="2.92"/>
    <b v="0"/>
    <s v="kilogram"/>
    <s v="f8e53fa35f8a3b8b55ff53c8c27e7f4b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9344940686444, 'ozd': 2.506658654558141e-07, 'cch': 1.755163986938988, 'ccb': 0.09041593477016201, 'ccf': 1.663688484978216, 'ccl': 0.0010595671906090001, 'fwe': 0.0008556245820450001, 'swe': 0.004289006230947, 'tre': 0.028850526655678003, 'pco': 0.004616565716331, 'pma': 1.0841097251194789e-07, 'ior': 0.526790084089186, 'fru': 36.24540277353374, 'mru': 3.334031319792359e-05, 'ldu': 3.4955677021059812, 'wtu': 0.522499053644506, 'etf': 64.48978197883946, 'htc': 2.1924310344902e-09, 'htn': 3.6455682644636645e-08}"/>
  </r>
  <r>
    <s v="White bean stew, with duck or goose, canned, processed in FR | Chilled | Steel | Microwave | at consumer/FR [Ciqual code: 25099]"/>
    <n v="25099"/>
    <s v="consumer"/>
    <n v="2.5499999999999998"/>
    <b v="0"/>
    <s v="kilogram"/>
    <s v="1f11d040ca93dbe269849f9149599c04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35838543922645, 'ozd': 2.7427938172339533e-07, 'cch': 2.155010026043437, 'ccb': 0.057129622251222006, 'ccf': 1.815527631385408, 'ccl': 0.282352772406807, 'fwe': 0.0005794532826, 'swe': 0.009298705345544, 'tre': 0.145666824397503, 'pco': 0.0071229007656740005, 'pma': 2.694719330933178e-07, 'ior': 0.9320436965466741, 'fru': 37.05033336623077, 'mru': 4.331337027918069e-06, 'ldu': 108.9497864631741, 'wtu': 1.353253186945934, 'etf': 64.74886100651764, 'htc': 1.9898986995159293e-09, 'htn': 8.695653297558667e-08}"/>
  </r>
  <r>
    <s v="White bean stew, with pork, canned, processed in FR | Chilled | Steel | Microwave | at consumer/FR [Ciqual code: 25098]"/>
    <n v="25098"/>
    <s v="consumer"/>
    <n v="2.5"/>
    <b v="0"/>
    <s v="kilogram"/>
    <s v="65150940918c83451cf86b6faf1a680b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51722240598001006, 'ozd': 3.3037814970928615e-07, 'cch': 2.8903253293658597, 'ccb': 0.98620940396088, 'ccf': 1.795802164597215, 'ccl': 0.108313760807764, 'fwe': 0.000600001710707, 'swe': 0.012706142477908001, 'tre': 0.21868238111544203, 'pco': 0.007464091153519, 'pma': 3.867913499915138e-07, 'ior': 1.9237797000099932, 'fru': 55.48191929467069, 'mru': 4.73155331697235e-06, 'ldu': 161.50043838970788, 'wtu': 1.133798603227725, 'etf': 73.62769522723076, 'htc': 1.7364037543720322e-09, 'htn': 6.350019985564034e-08}"/>
  </r>
  <r>
    <s v="White bean stew, canned, processed in FR | Chilled | Steel | Microwave | at consumer/FR [Ciqual code: 25002]"/>
    <n v="25002"/>
    <s v="consumer"/>
    <n v="2.82"/>
    <b v="0"/>
    <s v="kilogram"/>
    <s v="e4f676edd87d5b5625af37ffb53a57cd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05284407586884, 'ozd': 1.763442877995406e-07, 'cch': 0.8948781918656511, 'ccb': 0.08861554682011501, 'ccf': 0.8059981767873741, 'ccl': 0.000264468258161, 'fwe': 0.00025305487943, 'swe': 0.002562545662955, 'tre': 0.017343188072857, 'pco': 0.003002429860639, 'pma': 6.256823750945024e-08, 'ior': 0.933858185845946, 'fru': 26.913465846108405, 'mru': 2.263173741031761e-06, 'ldu': 25.99868582869601, 'wtu': 0.513951358568436, 'etf': 24.154491415715544, 'htc': 1.5729807327942651e-09, 'htn': 2.1887104642549803e-08}"/>
  </r>
  <r>
    <s v="Celery stalk, canned, drained, processed in FR | Ambient (average) | Steel | Microwave | at consumer/FR [Ciqual code: 20078]"/>
    <n v="20078"/>
    <s v="consumer"/>
    <n v="2.96999999999999"/>
    <b v="0"/>
    <s v="kilogram"/>
    <s v="3c0083fc470e6760f62af7524a970c5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6196288713249, 'ozd': 2.1179992821947786e-07, 'cch': 1.16468138745342, 'ccb': 0.09573834825737601, 'ccf': 1.068170268132512, 'ccl': 0.000772771063531, 'fwe': 0.00042115447811600005, 'swe': 0.0030017361699680003, 'tre': 0.016179727123133, 'pco': 0.00391584597984, 'pma': 7.335558995833092e-08, 'ior': 1.5176868500234941, 'fru': 41.523648046379954, 'mru': 2.9950772720979094e-06, 'ldu': 10.866547390644557, 'wtu': 0.972028488535257, 'etf': 46.63405553196701, 'htc': 1.7160938591679422e-09, 'htn': 2.7249681078308653e-08}"/>
  </r>
  <r>
    <s v="Celery stalk, raw, processed in FR | Ambient (average) | No packaging | No preparation | at consumer/FR [Ciqual code: 20023]"/>
    <n v="20023"/>
    <s v="consumer"/>
    <n v="2.3199999999999998"/>
    <b v="0"/>
    <s v="kilogram"/>
    <s v="35db21f55e89bd0be106e7ccdb73cd4f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789718203255, 'ozd': 7.911629802874765e-08, 'cch': 0.661228340654595, 'ccb': 0.012535829728103002, 'ccf': 0.6480629046996981, 'ccl': 0.000629606226792, 'fwe': 0.00022866065315700003, 'swe': 0.002612249168629, 'tre': 0.010019927452028001, 'pco': 0.0020729429585710003, 'pma': 3.6290768295739214e-08, 'ior': 0.242571802472398, 'fru': 11.86749809364161, 'mru': 2.1711722251097966e-06, 'ldu': 9.757338440782144, 'wtu': 0.607041674349582, 'etf': 30.59330668845438, 'htc': 2.623266032438304e-10, 'htn': 1.526227318528302e-08}"/>
  </r>
  <r>
    <s v="Celery stalk, cooked, processed in FR | Chilled | PP | Boiling | at consumer/FR [Ciqual code: 20024]"/>
    <n v="20024"/>
    <s v="consumer"/>
    <n v="2.86"/>
    <b v="0"/>
    <s v="kilogram"/>
    <s v="5fb8df02b13adb9690761fcf207895c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0038464891540005, 'ozd': 1.72471117529889e-07, 'cch': 1.287019871836094, 'ccb': 0.015211338942661001, 'ccf': 1.27094575798071, 'ccl': 0.000862774912722, 'fwe': 0.00033419329201700003, 'swe': 0.003446428139091, 'tre': 0.015798586499211002, 'pco': 0.0037201457096980002, 'pma': 5.721444378210342e-08, 'ior': 0.76844507875926, 'fru': 30.937092965027475, 'mru': 3.509115652967988e-06, 'ldu': 12.083220052924576, 'wtu': 0.8901175985493721, 'etf': 39.945332172995634, 'htc': 4.4353646349663834e-10, 'htn': 2.108800621161156e-08}"/>
  </r>
  <r>
    <s v="Celeriac in remoulade sauce, prepacked, processed in FR | Chilled | PS | No preparation | at consumer/FR [Ciqual code: 25600]"/>
    <n v="25600"/>
    <s v="consumer"/>
    <n v="2.66"/>
    <b v="0"/>
    <s v="kilogram"/>
    <s v="d17e0aab10ce8fc839d70649f7eb3620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13050969491500001, 'ozd': 1.264058252993044e-07, 'cch': 0.9806458124427021, 'ccb': 0.008002808217802, 'ccf': 0.952379242443487, 'ccl': 0.020263761781412003, 'fwe': 0.00020961138770200002, 'swe': 0.005876794792881001, 'tre': 0.050943614308164006, 'pco': 0.004070585128033001, 'pma': 1.024138977102641e-07, 'ior': 0.30416628568341303, 'fru': 16.997325766079726, 'mru': 4.368636308967101e-06, 'ldu': 81.98533955672995, 'wtu': 1.16143444212855, 'etf': 85.83282790567429, 'htc': 4.547414879434929e-10, 'htn': 3.047813156442054e-08}"/>
  </r>
  <r>
    <s v="Celeriac, raw, processed in FR | Ambient (average) | No packaging | No preparation | at consumer/FR [Ciqual code: 20055]"/>
    <n v="20055"/>
    <s v="consumer"/>
    <n v="2.5499999999999998"/>
    <b v="0"/>
    <s v="kilogram"/>
    <s v="f5464beed78d361fa394519c7491e31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"/>
  </r>
  <r>
    <s v="Celeriac, cooked, processed in FR | Chilled | PP | Boiling | at consumer/FR [Ciqual code: 20025]"/>
    <n v="20025"/>
    <s v="consumer"/>
    <n v="2.98"/>
    <b v="0"/>
    <s v="kilogram"/>
    <s v="497cbb211d53d897747dd2c13720d83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244334675115, 'ozd': 1.6737345781184052e-07, 'cch': 1.049791407846012, 'ccb': 0.10402069162442701, 'ccf': 0.9454652992921221, 'ccl': 0.00030541692946300003, 'fwe': 0.00016557995896, 'swe': 0.0021502935643590002, 'tre': 0.011651208509201, 'pco': 0.0027382039713710004, 'pma': 4.564066564039927e-08, 'ior': 0.7301415340228271, 'fru': 27.587527352520276, 'mru': 4.229841739294404e-06, 'ldu': 13.18283907205705, 'wtu': 0.32407168182628204, 'etf': 43.98280532395056, 'htc': 2.8049671930065817e-10, 'htn': 1.2107618069828781e-08}"/>
  </r>
  <r>
    <s v="Celeriac, puree, processed in FR | Chilled | PP | Microwave | at consumer/FR [Ciqual code: 20278]"/>
    <n v="20278"/>
    <s v="consumer"/>
    <n v="2.98"/>
    <b v="0"/>
    <s v="kilogram"/>
    <s v="f9e7ae44cd0433b8468a9ed82da5b728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101894673861, 'ozd': 1.5384647981221442e-07, 'cch': 0.955247962810514, 'ccb': 0.10397538031450701, 'ccf': 0.850980730346043, 'ccl': 0.000291852149963, 'fwe': 0.000158092344635, 'swe': 0.0021230813246320003, 'tre': 0.011363977980642, 'pco': 0.0026352461704430004, 'pma': 4.473225968907671e-08, 'ior': 0.67473237494671, 'fru': 25.185957547184927, 'mru': 4.150116388178958e-06, 'ldu': 13.109919509677045, 'wtu': 0.308668222283625, 'etf': 43.23947967474258, 'htc': 2.5658727626585264e-10, 'htn': 1.172468368552253e-08}"/>
  </r>
  <r>
    <s v="Breakfast cereals, with chocolate, not filled (not fortified with vitamins and chemical elements), processed in FR | Ambient (long) | Cardboard | No preparation | at consumer/FR [Ciqual code: 32013]"/>
    <n v="32013"/>
    <s v="consumer"/>
    <n v="3.71"/>
    <b v="0"/>
    <s v="kilogram"/>
    <s v="688c6cbc5ea0c34ed87dbec042491a26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puffed/popped cereals, wholemeal, fortified with vitamins and chemical elements, processed in FR | Ambient (long) | LDPE | No preparation | at consumer/FR [Ciqual code: 32134]"/>
    <n v="32134"/>
    <s v="consumer"/>
    <n v="4.03"/>
    <b v="0"/>
    <s v="kilogram"/>
    <s v="d6fb36f0bdf48648b9417240b25136f3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Instant cereal (powder to be reconstituted) for baby from 4/6 months, processed in FR | Ambient (long) | LDPE | No preparation | at consumer/FR [Ciqual code: 13167]"/>
    <n v="13167"/>
    <s v="consumer"/>
    <n v="3.71"/>
    <b v="0"/>
    <s v="kilogram"/>
    <s v="542314c575cddacaf00631810f67132a"/>
    <s v="material"/>
    <s v="AGRIBALYSE v3.0"/>
    <s v="['Agricultural', 'Food', 'Preparation', 'Baby food', 'Baby biscuits and cereals']"/>
    <x v="10"/>
    <x v="26"/>
    <s v="['Agricultural', 'Food', 'Preparation', 'Baby food', 'Baby biscuits and cereals']"/>
    <s v="['Agricultural', 'Food', 'Preparation', 'Baby food', 'Baby biscuits and cereals']"/>
    <e v="#VALUE!"/>
    <e v="#VALUE!"/>
    <x v="3"/>
    <x v="0"/>
    <s v="{'acd': 0.021891641827852002, 'ozd': 9.234436409724178e-07, 'cch': 5.101552453426813, 'ccb': 0.028516110436568, 'ccf': 5.069823266002571, 'ccl': 0.0032130769876750004, 'fwe': 0.001640678410197, 'swe': 0.009255949033977001, 'tre': 0.06590226732165401, 'pco': 0.010512174832834, 'pma': 2.3547130050111378e-07, 'ior': 2.0712061245399, 'fru': 103.62683093763341, 'mru': 8.950999360660351e-06, 'ldu': 98.17879782121395, 'wtu': 1.550447833606067, 'etf': 96.21615789552249, 'htc': 1.496753882438227e-09, 'htn': 3.966647666217899e-08}"/>
  </r>
  <r>
    <s v="Instant cereal (powder to be reconstituted) for baby from 6 months, processed in FR | Ambient (long) | LDPE | No preparation | at consumer/FR [Ciqual code: 13168]"/>
    <n v="13168"/>
    <s v="consumer"/>
    <n v="3.71"/>
    <b v="0"/>
    <s v="kilogram"/>
    <s v="c633c573d1890731c12e7c0e2e208e1d"/>
    <s v="material"/>
    <s v="AGRIBALYSE v3.0"/>
    <s v="['Agricultural', 'Food', 'Preparation', 'Baby food', 'Baby biscuits and cereals']"/>
    <x v="10"/>
    <x v="26"/>
    <s v="['Agricultural', 'Food', 'Preparation', 'Baby food', 'Baby biscuits and cereals']"/>
    <s v="['Agricultural', 'Food', 'Preparation', 'Baby food', 'Baby biscuits and cereals']"/>
    <e v="#VALUE!"/>
    <e v="#VALUE!"/>
    <x v="3"/>
    <x v="0"/>
    <s v="{'acd': 0.021891641827852002, 'ozd': 9.234436409724178e-07, 'cch': 5.101552453426813, 'ccb': 0.028516110436568, 'ccf': 5.069823266002571, 'ccl': 0.0032130769876750004, 'fwe': 0.001640678410197, 'swe': 0.009255949033977001, 'tre': 0.06590226732165401, 'pco': 0.010512174832834, 'pma': 2.3547130050111378e-07, 'ior': 2.0712061245399, 'fru': 103.62683093763341, 'mru': 8.950999360660351e-06, 'ldu': 98.17879782121395, 'wtu': 1.550447833606067, 'etf': 96.21615789552249, 'htc': 1.496753882438227e-09, 'htn': 3.966647666217899e-08}"/>
  </r>
  <r>
    <s v="Breakfast cereals, diet, with chocolate, not fortified, processed in FR | Ambient (long) | Cardboard | No preparation | at consumer/FR [Ciqual code: 32028]"/>
    <n v="32028"/>
    <s v="consumer"/>
    <n v="3.71"/>
    <b v="0"/>
    <s v="kilogram"/>
    <s v="fb09bd8713b0d3e519759f9c2af47856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diet, with chocolate, fortified with vitamins and chemical elements, processed in FR | Ambient (long) | Cardboard | No preparation | at consumer/FR [Ciqual code: 32022]"/>
    <n v="32022"/>
    <s v="consumer"/>
    <n v="3.71"/>
    <b v="0"/>
    <s v="kilogram"/>
    <s v="d97f1ec5d2aa2b26c06b9dcc873ec1d1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diet, with fruits, not fortified, processed in FR | Ambient (long) | LDPE | No preparation | at consumer/FR [Ciqual code: 32029]"/>
    <n v="32029"/>
    <s v="consumer"/>
    <n v="4.03"/>
    <b v="0"/>
    <s v="kilogram"/>
    <s v="b88efc23545dc09d273dc9b0d441860d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diet, with dried fruits, fortified with vitamins and chemical elements, processed in FR | Ambient (long) | LDPE | No preparation | at consumer/FR [Ciqual code: 32025]"/>
    <n v="32025"/>
    <s v="consumer"/>
    <n v="4.03"/>
    <b v="0"/>
    <s v="kilogram"/>
    <s v="312cf318c87a5b9f4ad23e99b6b4a3c7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diet, with fruits, fortified with vitamins and chemical elements, processed in FR | Ambient (long) | LDPE | No preparation | at consumer/FR [Ciqual code: 32023]"/>
    <n v="32023"/>
    <s v="consumer"/>
    <n v="4.03"/>
    <b v="0"/>
    <s v="kilogram"/>
    <s v="ec798536448225c2781388ad6db47199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diet, plain, not fortified, processed in FR | Ambient (long) | LDPE | No preparation | at consumer/FR [Ciqual code: 32030]"/>
    <n v="32030"/>
    <s v="consumer"/>
    <n v="4.03"/>
    <b v="0"/>
    <s v="kilogram"/>
    <s v="33e0c0469758a1007f085a56f4a5111f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diet, plain or with honey, fortified with vitamins and chemical elements, processed in FR | Ambient (long) | LDPE | No preparation | at consumer/FR [Ciqual code: 32021]"/>
    <n v="32021"/>
    <s v="consumer"/>
    <n v="4.03"/>
    <b v="0"/>
    <s v="kilogram"/>
    <s v="dfa209664aced131df99ba46ff149453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with chocolate, not filled, fortified with vitamins and chemical elements, processed in FR | Ambient (long) | Cardboard | No preparation | at consumer/FR [Ciqual code: 32001]"/>
    <n v="32001"/>
    <s v="consumer"/>
    <n v="3.71"/>
    <b v="0"/>
    <s v="kilogram"/>
    <s v="8c9ddf73f74360006290f5f00ae7da62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filled with chocolate or chocolate-hazelnuts, processed in FR | Ambient (long) | Cardboard | No preparation | at consumer/FR [Ciqual code: 32017]"/>
    <n v="32017"/>
    <s v="consumer"/>
    <n v="3.71"/>
    <b v="0"/>
    <s v="kilogram"/>
    <s v="406e1e4d830c118f2d9728a2b2e7c6b1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filled with chocolate or chocolate-hazelnuts, fortified with vitamins and chemical elements, processed in FR | Ambient (long) | Cardboard | No preparation | at consumer/FR [Ciqual code: 32016]"/>
    <n v="32016"/>
    <s v="consumer"/>
    <n v="3.71"/>
    <b v="0"/>
    <s v="kilogram"/>
    <s v="e4cacbe10bdf29db2df8db8a2f5c2d73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filled with a filling other than chocolate, fortified with vitamins and chemical elements, processed in FR | Ambient (long) | Cardboard | No preparation | at consumer/FR [Ciqual code: 32018]"/>
    <n v="32018"/>
    <s v="consumer"/>
    <n v="3.71"/>
    <b v="0"/>
    <s v="kilogram"/>
    <s v="3455a07613097b9b6aff4a2dc98dc301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rich in fibre, with chocolate, fortified with vitamins and chemical elements, processed in FR | Ambient (long) | Cardboard | No preparation | at consumer/FR [Ciqual code: 32008]"/>
    <n v="32008"/>
    <s v="consumer"/>
    <n v="3.33"/>
    <b v="0"/>
    <s v="kilogram"/>
    <s v="4230afae244c4cea7d06b5f9989834e6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rich in fibre, with or without fruits, fortified with vitamins and chemical elements, processed in FR | Ambient (long) | LDPE | No preparation | at consumer/FR [Ciqual code: 32002]"/>
    <n v="32002"/>
    <s v="consumer"/>
    <n v="4.03"/>
    <b v="0"/>
    <s v="kilogram"/>
    <s v="119fe5a1c1c45c015d982dda715eb1c3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very rich in fibre, fortified with vitamins and chemical elements, processed in FR | Ambient (long) | LDPE | No preparation | at consumer/FR [Ciqual code: 32116]"/>
    <n v="32116"/>
    <s v="consumer"/>
    <n v="4.03"/>
    <b v="0"/>
    <s v="kilogram"/>
    <s v="1c59c58f0f01e7c775c1209b745a86c4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Chervil, fresh, processed in FR | Ambient (long) | LDPE | No preparation | at consumer/FR [Ciqual code: 11002]"/>
    <n v="11002"/>
    <s v="consumer"/>
    <n v="3.95"/>
    <b v="0"/>
    <s v="kilogram"/>
    <s v="613367b82b01228f991e65187c6ad688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Cherry, pitted, raw, processed in FR | Ambient (average) | LDPE | No preparation | at consumer/FR [Ciqual code: 13008]"/>
    <n v="13008"/>
    <s v="consumer"/>
    <n v="2.2000000000000002"/>
    <b v="0"/>
    <s v="kilogram"/>
    <s v="d070f7053961732c4b97741a67e34fd0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899695662669, 'ozd': 1.825591938492071e-07, 'cch': 1.2691172146932361, 'ccb': 0.089312770268947, 'ccf': 1.179337412385293, 'ccl': 0.00046703203899500003, 'fwe': 0.000452729658466, 'swe': 0.0033294825829880003, 'tre': 0.034715523224855, 'pco': 0.007844857242857, 'pma': 5.6156142300077246e-08, 'ior': 0.31286383231588805, 'fru': 21.93434280824517, 'mru': 3.227766062940236e-06, 'ldu': 357.4321371417298, 'wtu': 0.44092601890033906, 'etf': 37.11048781755019, 'htc': 2.1525959678759282e-10, 'htn': 4.5706390222079893e-08}"/>
  </r>
  <r>
    <s v="Saveloy or cervelat, processed in FR | Chilled | Already packed - PET | Oven | at consumer/FR [Ciqual code: 30730]"/>
    <n v="30730"/>
    <s v="consumer"/>
    <n v="2.4900000000000002"/>
    <b v="0"/>
    <s v="kilogram"/>
    <s v="f52a9c147752b83895817e4e8de14367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256212821239658, 'ozd': 9.859975999440604e-07, 'cch': 11.72796290718358, 'ccb': 5.309048610900735, 'ccf': 5.833547796262108, 'ccl': 0.5853665000207351, 'fwe': 0.001987515214986, 'swe': 0.05853871201182301, 'tre': 1.113374643100773, 'pco': 0.025861093255762004, 'pma': 1.786798556134637e-06, 'ior': 5.699916773152229, 'fru': 161.15252339145212, 'mru': 1.4704461793145852e-05, 'ldu': 728.495492903794, 'wtu': 2.896963783936096, 'etf': 268.1654538665963, 'htc': 2.3790109485796605e-09, 'htn': 2.43965248558416e-07}"/>
  </r>
  <r>
    <s v="Saveloy or cervelat, pure pork with garlic, processed in FR | Chilled | Already packed - PET | Oven | at consumer/FR [Ciqual code: 30732]"/>
    <n v="30732"/>
    <s v="consumer"/>
    <n v="2.4900000000000002"/>
    <b v="0"/>
    <s v="kilogram"/>
    <s v="592c368bc6bb7256b5b79a8c380e2002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8900397753029202, 'ozd': 7.406067691003352e-07, 'cch': 8.661699177216622, 'ccb': 3.914119857194109, 'ccf': 4.316016602286724, 'ccl': 0.431562717735788, 'fwe': 0.001475852346258, 'swe': 0.043182267298975, 'tre': 0.821043186935795, 'pco': 0.019112255841061, 'pma': 1.318564724949783e-06, 'ior': 4.361685547698567, 'fru': 122.1666836954929, 'mru': 1.09829121738361e-05, 'ldu': 537.1452781536889, 'wtu': 2.175838239412334, 'etf': 198.55497200804456, 'htc': 1.7759394244025212e-09, 'htn': 1.802915426897661e-07}"/>
  </r>
  <r>
    <s v="Saveloy or cervelat (from Obernai Alsace), processed in FR | Chilled | Already packed - PET | Oven | at consumer/FR [Ciqual code: 30731]"/>
    <n v="30731"/>
    <s v="consumer"/>
    <n v="2.4900000000000002"/>
    <b v="0"/>
    <s v="kilogram"/>
    <s v="fd841220c022b74aadc4b7257d6eb9c2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8900397753029202, 'ozd': 7.406067691003352e-07, 'cch': 8.661699177216622, 'ccb': 3.914119857194109, 'ccf': 4.316016602286724, 'ccl': 0.431562717735788, 'fwe': 0.001475852346258, 'swe': 0.043182267298975, 'tre': 0.821043186935795, 'pco': 0.019112255841061, 'pma': 1.318564724949783e-06, 'ior': 4.361685547698567, 'fru': 122.1666836954929, 'mru': 1.09829121738361e-05, 'ldu': 537.1452781536889, 'wtu': 2.175838239412334, 'etf': 198.55497200804456, 'htc': 1.7759394244025212e-09, 'htn': 1.802915426897661e-07}"/>
  </r>
  <r>
    <s v="Brain, lamb, raw, processed in FR | Chilled | PS | No preparation | at consumer/FR [Ciqual code: 40002]"/>
    <n v="40002"/>
    <s v="consumer"/>
    <n v="2.63"/>
    <b v="0"/>
    <s v="kilogram"/>
    <s v="49fd84884705f5bbac75e2ccd58d7271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89862963925371, 'ozd': 5.331843158776315e-07, 'cch': 25.924728204094336, 'ccb': 17.577059365503857, 'ccf': 7.959946647194949, 'ccl': 0.38772219139553404, 'fwe': 0.001314935415825, 'swe': 0.08186422918762601, 'tre': 1.7293428586123132, 'pco': 0.036136889858981, 'pma': 2.628456719462856e-06, 'ior': 0.7984211847768851, 'fru': 51.293031548194186, 'mru': 9.830876798088933e-06, 'ldu': 2283.45880767268, 'wtu': 1.064969237179341, 'etf': 198.14128812000732, 'htc': -1.9801326000909802e-09, 'htn': -2.190850089229191e-08}"/>
  </r>
  <r>
    <s v="Brain, lamb, cooked, processed in FR | Chilled | PS | Oven | at consumer/FR [Ciqual code: 40003]"/>
    <n v="40003"/>
    <s v="consumer"/>
    <n v="2.65"/>
    <b v="0"/>
    <s v="kilogram"/>
    <s v="5067f4b3cc0b600a25de028a7961cd04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53483597678306, 'ozd': 7.841009858006201e-07, 'cch': 35.59699294962919, 'ccb': 24.09324124539509, 'ccf': 10.97224665240906, 'ccl': 0.531505051825031, 'fwe': 0.0018427390843710001, 'swe': 0.11231230864055701, 'tre': 2.371305250739292, 'pco': 0.049714804742582004, 'pma': 3.6078394967699166e-06, 'ior': 1.7100925465353871, 'fru': 83.29128134203842, 'mru': 1.4030369934037741e-05, 'ldu': 3130.2600332523116, 'wtu': 1.6136609466927, 'etf': 274.86282485080494, 'htc': -2.629764018091927e-09, 'htn': -2.8406670120401414e-08}"/>
  </r>
  <r>
    <s v="Brain, pork, braised, processed in FR | Chilled | PS | Oven | at consumer/FR [Ciqual code: 40004]"/>
    <n v="40004"/>
    <s v="consumer"/>
    <n v="2.4900000000000002"/>
    <b v="0"/>
    <s v="kilogram"/>
    <s v="beba48327aa2dd8e79fd863f81a6780c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045764741297474, 'ozd': 3.058459618569267e-07, 'cch': 2.6610778291112522, 'ccb': 0.9055594252675161, 'ccf': 1.655718158487236, 'ccl': 0.099800245356499, 'fwe': 0.00040738427098000005, 'swe': 0.010466214921027001, 'tre': 0.194469939952885, 'pco': 0.0060689396061990005, 'pma': 3.325225218669686e-07, 'ior': 1.9229814432299501, 'fru': 54.945464588595655, 'mru': 3.870856866239142e-06, 'ldu': 125.77411208055213, 'wtu': 0.9017417684809541, 'etf': 53.2970582956909, 'htc': 6.321186905654202e-10, 'htn': 4.6629270095725344e-08}"/>
  </r>
  <r>
    <s v="Brain, pork, raw, processed in FR | Chilled | PS | No preparation | at consumer/FR [Ciqual code: 40005]"/>
    <n v="40005"/>
    <s v="consumer"/>
    <n v="2.4700000000000002"/>
    <b v="0"/>
    <s v="kilogram"/>
    <s v="b76394fb69c18d2a7bfadc3cac571678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33060986719614, 'ozd': 1.8427330707076441e-07, 'cch': 1.896327465265526, 'ccb': 0.6604833742271541, 'ccf': 1.163072191831389, 'ccl': 0.072771899206983, 'fwe': 0.000267772143381, 'swe': 0.007562399570247001, 'tre': 0.141232402333414, 'pco': 0.004295043830037, 'pma': 2.3894883630011316e-07, 'ior': 0.9537343043275671, 'fru': 30.613337611382075, 'mru': 2.419002847990101e-06, 'ldu': 91.53575152202347, 'wtu': 0.5455885172225761, 'etf': 36.49795714495604, 'htc': 3.995743125567372e-10, 'htn': 3.283397809244109e-08}"/>
  </r>
  <r>
    <s v="Brain, calf, raw, processed in FR | Chilled | PS | No preparation | at consumer/FR [Ciqual code: 40006]"/>
    <n v="40006"/>
    <s v="consumer"/>
    <n v="2.63"/>
    <b v="0"/>
    <s v="kilogram"/>
    <s v="1b0790b1b7ece2243ec0914beb1e5af1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18170012578740302, 'ozd': 6.432799061237605e-07, 'cch': 18.29713800597492, 'ccb': 10.439618910826217, 'ccf': 7.288687057603269, 'ccl': 0.56883203754543, 'fwe': 0.0017158401279820002, 'swe': 0.12129546765085102, 'tre': 0.7768109441994661, 'pco': 0.032342476534822, 'pma': 1.231660754540589e-06, 'ior': 1.193309110645461, 'fru': 81.76137420568779, 'mru': 1.04666539570388e-05, 'ldu': 1189.761254366621, 'wtu': 5.502879818690127, 'etf': 241.72105955264053, 'htc': 4.026426874287802e-09, 'htn': 3.2189656881469083e-07}"/>
  </r>
  <r>
    <s v="Brain, calf, cooked, processed in FR | Chilled | PS | Oven | at consumer/FR [Ciqual code: 40007]"/>
    <n v="40007"/>
    <s v="consumer"/>
    <n v="2.65"/>
    <b v="0"/>
    <s v="kilogram"/>
    <s v="6749fe75d835c0d89feee36b614b2b73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24950556121864903, 'ozd': 9.350098646270927e-07, 'cch': 25.14179594879869, 'ccb': 14.309896296717834, 'ccf': 10.052145930478819, 'ccl': 0.779753721602035, 'fwe': 0.002392262280464, 'swe': 0.16636101280683102, 'tre': 1.065662373226043, 'pco': 0.044513772991239, 'pma': 1.693240442034654e-06, 'ior': 2.251368487031404, 'fru': 125.05447476208371, 'mru': 1.4901834613287043e-05, 'ldu': 1631.1203204291965, 'wtu': 7.696739375998609, 'etf': 334.59795531070813, 'htc': 5.6034736061997156e-09, 'htn': 4.4284960352641664e-07}"/>
  </r>
  <r>
    <s v="Chabichou cheese, from goat's milk, processed in FR | Chilled | LDPE | No preparation | at consumer/FR [Ciqual code: 12830]"/>
    <n v="12830"/>
    <s v="consumer"/>
    <n v="2.4500000000000002"/>
    <b v="0"/>
    <s v="kilogram"/>
    <s v="191979b77bcc1db80f7f31069af9a3c7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Sausage meat, raw, processed in FR | Chilled | PS | No preparation | at consumer/FR [Ciqual code: 30050]"/>
    <n v="30050"/>
    <s v="consumer"/>
    <n v="2.8"/>
    <b v="0"/>
    <s v="kilogram"/>
    <s v="8a0d4075d8ec8f2e58cedbd85404a7f7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6241317780313, 'ozd': 7.062655630578926e-07, 'cch': 8.089183814100636, 'ccb': 3.3050468597034213, 'ccf': 4.421459409642698, 'ccl': 0.362677544754517, 'fwe': 0.00141670595988, 'swe': 0.037026593955934, 'tre': 0.6977555085732201, 'pco': 0.018619750825969002, 'pma': 1.1607119718756979e-06, 'ior': 4.112859430281492, 'fru': 123.96129116318268, 'mru': 1.075099767638358e-05, 'ldu': 500.10818776738824, 'wtu': 2.67824334147845, 'etf': 194.14991083179493, 'htc': 1.78534887845849e-09, 'htn': 1.601521580402112e-07}"/>
  </r>
  <r>
    <s v="Sausage meat, pork and beef, raw, processed in FR | Chilled | Already packed - PET | No preparation | at consumer/FR [Ciqual code: 30052]"/>
    <n v="30052"/>
    <s v="consumer"/>
    <n v="2.4700000000000002"/>
    <b v="0"/>
    <s v="kilogram"/>
    <s v="aa3e73d6dc016f675b27851007b8eaf6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86593408122251, 'ozd': 6.804780144028503e-07, 'cch': 8.511074536500374, 'ccb': 3.87304942603782, 'ccf': 4.211008293219087, 'ccl': 0.427016817243466, 'fwe': 0.001420556858894, 'swe': 0.042633695460314, 'tre': 0.8116194362817231, 'pco': 0.018734411846163, 'pma': 1.299916087654139e-06, 'ior': 3.709197917222823, 'fru': 108.0967098166571, 'mru': 1.0322660592941951e-05, 'ldu': 531.2512055874377, 'wtu': 2.001202972574513, 'etf': 193.25522032710788, 'htc': 1.6740197642225022e-09, 'htn': 1.768004643212437e-07}"/>
  </r>
  <r>
    <s v="Sausage meat, pure pork, raw, processed in FR | Chilled | Already packed - PET | No preparation | at consumer/FR [Ciqual code: 30051]"/>
    <n v="30051"/>
    <s v="consumer"/>
    <n v="2.4700000000000002"/>
    <b v="0"/>
    <s v="kilogram"/>
    <s v="d2ce445be48411b519b849d5cea32dec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86593408122251, 'ozd': 6.804780144028503e-07, 'cch': 8.511074536500374, 'ccb': 3.87304942603782, 'ccf': 4.211008293219087, 'ccl': 0.427016817243466, 'fwe': 0.001420556858894, 'swe': 0.042633695460314, 'tre': 0.8116194362817231, 'pco': 0.018734411846163, 'pma': 1.299916087654139e-06, 'ior': 3.709197917222823, 'fru': 108.0967098166571, 'mru': 1.0322660592941951e-05, 'ldu': 531.2512055874377, 'wtu': 2.001202972574513, 'etf': 193.25522032710788, 'htc': 1.6740197642225022e-09, 'htn': 1.768004643212437e-07}"/>
  </r>
  <r>
    <s v="Champagne, processed in FR | Chilled | Glass | Chilled at consumer | at consumer/FR [Ciqual code: 5207]"/>
    <n v="5207"/>
    <s v="consumer"/>
    <n v="3.18"/>
    <b v="0"/>
    <s v="kilogram"/>
    <s v="64b41a4f438f3da9a5d2350e15052b1e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726503548034001, 'ozd': 2.380997882976107e-07, 'cch': 1.142913713429118, 'ccb': 0.004787566314422001, 'ccf': 1.137520965415024, 'ccl': 0.0006051816996710001, 'fwe': 0.000277001835162, 'swe': 0.0072500066094590004, 'tre': 0.027381730618472003, 'pco': 0.005559605386496001, 'pma': 1.0464463579769769e-07, 'ior': 0.49753889142845703, 'fru': 23.05038104344697, 'mru': 5.077293655853375e-06, 'ldu': 112.74945255825065, 'wtu': 0.305520435671293, 'etf': 116.79513766486235, 'htc': 4.844730892261559e-10, 'htn': 4.952885807734402e-08}"/>
  </r>
  <r>
    <s v="Greek-style marinated mushrooms, processed in FR | Chilled | PS | No preparation | at consumer/FR [Ciqual code: 25605]"/>
    <n v="25605"/>
    <s v="consumer"/>
    <n v="2.38"/>
    <b v="0"/>
    <s v="kilogram"/>
    <s v="c5aba0067cb771474344ade9f2a5988b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065595959773810004, 'ozd': 1.2638159565350451e-07, 'cch': 0.8749281109690461, 'ccb': 0.007329783998054001, 'ccf': 0.8649133553334221, 'ccl': 0.0026849716375700002, 'fwe': 0.00017780605357800003, 'swe': 0.004037893749094, 'tre': 0.023320594072117003, 'pco': 0.0037077224764720004, 'pma': 5.568671502427391e-08, 'ior': 0.31765729616965405, 'fru': 16.848951908392383, 'mru': 3.161043028649426e-06, 'ldu': 61.828044527370025, 'wtu': 1.6872732148595362, 'etf': 81.41859996474473, 'htc': 4.536859622774668e-10, 'htn': 3.313522914356766e-08}"/>
  </r>
  <r>
    <s v="Morel, raw, processed in FR | Ambient (average) | No packaging | No preparation | at consumer/FR [Ciqual code: 20105]"/>
    <n v="20105"/>
    <s v="consumer"/>
    <n v="2.6"/>
    <b v="0"/>
    <s v="kilogram"/>
    <s v="d99e15eb5d9fa01398d5cb1f30694a9c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17892315259910002, 'ozd': 8.64903336733306e-08, 'cch': 0.40239117634304605, 'ccb': 0.08854340621055701, 'ccf': 0.31367343027105704, 'ccl': 0.00017433986143, 'fwe': 0.00010335070320800001, 'swe': 0.0024024486254010003, 'tre': 0.005122828226468, 'pco': 0.0010945172872110001, 'pma': 2.247054942816129e-08, 'ior': 0.395576194726431, 'fru': 11.636092776438122, 'mru': 1.658904776967176e-06, 'ldu': 20.472076902935807, 'wtu': 0.157639941767932, 'etf': 20.459833155188456, 'htc': 1.458453141389136e-10, 'htn': 8.641949633769208e-09}"/>
  </r>
  <r>
    <s v="Chaource cheese, from cow's milk, processed in FR | Chilled | LDPE | No preparation | at consumer/FR [Ciqual code: 12028]"/>
    <n v="12028"/>
    <s v="consumer"/>
    <n v="2.2400000000000002"/>
    <b v="0"/>
    <s v="kilogram"/>
    <s v="7da1d0ee9ef2b39f4f56dc69c0cafb54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Capon, meat and skin, raw, processed in FR | Chilled | LDPE | No preparation | at consumer/FR [Ciqual code: 36050]"/>
    <n v="36050"/>
    <s v="consumer"/>
    <n v="2.66"/>
    <b v="0"/>
    <s v="kilogram"/>
    <s v="df18aca5cf276a20ce5e5ca04fdea2bd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601879698532, 'ozd': 5.171261275853004e-07, 'cch': 5.6535056173879195, 'ccb': 0.26693334700459004, 'ccf': 4.463424791888367, 'ccl': 0.923147478494961, 'fwe': 0.0013786377029250002, 'swe': 0.025092367870381, 'tre': 0.44126432361059403, 'pco': 0.017289386175094002, 'pma': 7.513407964513436e-07, 'ior': 0.859028878902188, 'fru': 64.25518441625651, 'mru': 9.48071888390271e-06, 'ldu': 318.6548333842786, 'wtu': 3.462985107370677, 'etf': 163.454494670236, 'htc': 2.601706475606027e-09, 'htn': 2.342882985962162e-07}"/>
  </r>
  <r>
    <s v="Capon, meat and skin, roasted/baked, processed in FR | Chilled | LDPE | Oven | at consumer/FR [Ciqual code: 36051]"/>
    <n v="36051"/>
    <s v="consumer"/>
    <n v="2.67"/>
    <b v="0"/>
    <s v="kilogram"/>
    <s v="5c3e1fe8fee3744bfa68f3534eea04b0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57480993998, 'ozd': 7.378688234088287e-07, 'cch': 7.546272959878114, 'ccb': 0.35361476392513, 'ccf': 5.970479800558162, 'ccl': 1.22217839539482, 'fwe': 0.001865483869733, 'swe': 0.033319405652679004, 'tre': 0.585058145629006, 'pco': 0.023070587609274003, 'pma': 9.996709619105978e-07, 'ior': 1.7529329020992002, 'fru': 98.04902953442812, 'mru': 1.3106349226269422e-05, 'ldu': 422.16288914118394, 'wtu': 4.738441089761776, 'etf': 219.6615102362889, 'htc': 3.5287399622788633e-09, 'htn': 3.1179070726450127e-07}"/>
  </r>
  <r>
    <s v="Fruit charlotte, processed in FR | Ambient (long) | PS | No preparation | at consumer/FR [Ciqual code: 23531]"/>
    <n v="23531"/>
    <s v="consumer"/>
    <n v="3.18"/>
    <b v="0"/>
    <s v="kilogram"/>
    <s v="06210ee5ff097a8418b5a2a0efb81ace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0477920627683003, 'ozd': 7.057312680217756e-07, 'cch': 2.337762440477038, 'ccb': 0.38831129590015, 'ccf': 1.61763198251643, 'ccl': 0.33181916206045703, 'fwe': 0.00044872253923100005, 'swe': 0.009486144537879, 'tre': 0.078397692168096, 'pco': 0.0057225456166940004, 'pma': 2.016499001895465e-07, 'ior': 0.73409386049042, 'fru': 32.018235960793206, 'mru': 9.444853967112829e-06, 'ldu': 81.48367265143975, 'wtu': 2.720352202311995, 'etf': 207.09030937910876, 'htc': 2.047490308655216e-09, 'htn': 5.028792141340676e-08}"/>
  </r>
  <r>
    <s v="Chestnut, canned, processed in FR | Ambient (long) | Steel | No preparation | at consumer/FR [Ciqual code: 15039]"/>
    <n v="15039"/>
    <s v="consumer"/>
    <n v="3.53"/>
    <b v="0"/>
    <s v="kilogram"/>
    <s v="97884afaf853d47348ed5810e8b0a9e2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10725241359239001, 'ozd': 2.7451689439615584e-07, 'cch': 1.335332527329249, 'ccb': 0.002627480269217, 'ccf': 1.332143183340994, 'ccl': 0.0005618637190370001, 'fwe': 0.00042589610740300006, 'swe': 0.005585556049686, 'tre': 0.039020661700802005, 'pco': 0.0064431882632990005, 'pma': 7.763686274633808e-08, 'ior': 1.217053374557871, 'fru': 37.88712453101181, 'mru': 6.57453340235934e-06, 'ldu': 221.90202211327303, 'wtu': 0.553768147998949, 'etf': 149.61831691480575, 'htc': 1.3292944617520991e-09, 'htn': 2.747497451000802e-08}"/>
  </r>
  <r>
    <s v="Chestnut, boiled/cooked in water, processed in FR | Ambient (long) | Glass | No preparation | at consumer/FR [Ciqual code: 15020]"/>
    <n v="15020"/>
    <s v="consumer"/>
    <n v="3.89"/>
    <b v="0"/>
    <s v="kilogram"/>
    <s v="3663103078837015e68bc59de6156555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19752176061211, 'ozd': 3.7229908807564485e-07, 'cch': 2.245140428116916, 'ccb': 0.044763142029588004, 'ccf': 2.1994184254843, 'ccl': 0.0009588606030260001, 'fwe': 0.000572317137309, 'swe': 0.009161888190334, 'tre': 0.06501677913065, 'pco': 0.010521942509691, 'pma': 1.554387591140278e-07, 'ior': 0.5252084354570791, 'fru': 34.252324151214076, 'mru': 1.130753276907102e-05, 'ldu': 359.0008780085363, 'wtu': 0.575956480602905, 'etf': 233.41236460482278, 'htc': 6.821696663119731e-10, 'htn': 3.8261718020650853e-08}"/>
  </r>
  <r>
    <s v="Chestnut, raw, processed in FR | Ambient (long) | No packaging | No preparation | at consumer/FR [Ciqual code: 15024]"/>
    <n v="15024"/>
    <s v="consumer"/>
    <n v="3.89"/>
    <b v="0"/>
    <s v="kilogram"/>
    <s v="745bc2efa5c5f2a0f81daf5349b9b23f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14336183195954002, 'ozd': 2.78050438413593e-07, 'cch': 1.631963258714302, 'ccb': 0.039880249663579004, 'ccf': 1.591412037882739, 'ccl': 0.000670971167984, 'fwe': 0.00046015687159100003, 'swe': 0.008373249823843, 'tre': 0.055863838312662006, 'pco': 0.008099788096545001, 'pma': 7.94170873590423e-08, 'ior': 0.461053884536375, 'fru': 25.332352193041828, 'mru': 9.348843861790952e-06, 'ldu': 352.24266262428154, 'wtu': 0.43520493471276206, 'etf': 223.0572377123712, 'htc': 4.361031347574807e-10, 'htn': 3.015753516798039e-08}"/>
  </r>
  <r>
    <s v="Chestnut, grilled, processed in FR | Ambient (long) | LDPE | No preparation | at consumer/FR [Ciqual code: 15021]"/>
    <n v="15021"/>
    <s v="consumer"/>
    <n v="3.89"/>
    <b v="0"/>
    <s v="kilogram"/>
    <s v="d9ea4e54ceac2207e9d421ff464c0903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15353192020591001, 'ozd': 2.8580660427209176e-07, 'cch': 1.936986678323042, 'ccb': 0.040461898903138005, 'ccf': 1.8957348094275281, 'ccl': 0.0007899699923740001, 'fwe': 0.0005087370651880001, 'swe': 0.008556082932367001, 'tre': 0.057891137410541006, 'pco': 0.008878298225746001, 'pma': 8.920078385322723e-08, 'ior': 0.485620255016926, 'fru': 30.91181385287861, 'mru': 9.493287767872028e-06, 'ldu': 353.49114428613785, 'wtu': 0.6470946811153451, 'etf': 224.02748768009906, 'htc': 4.823579349899741e-10, 'htn': 3.131426114712045e-08}"/>
  </r>
  <r>
    <s v="Apple turnover, processed in FR | Ambient (short) | PS | No preparation | at consumer/FR [Ciqual code: 23480]"/>
    <n v="23480"/>
    <s v="consumer"/>
    <n v="2.13"/>
    <b v="0"/>
    <s v="kilogram"/>
    <s v="3fdf34c7d28c17286779952faa691b51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25727622828994, 'ozd': 1.884713149761465e-07, 'cch': 3.508576909309078, 'ccb': 1.475667793070948, 'ccf': 1.6779065833674451, 'ccl': 0.355002532870685, 'fwe': 0.000456948881213, 'swe': 0.009800832814147, 'tre': 0.10407444764729201, 'pco': 0.006694227920540001, 'pma': 2.0472483954073048e-07, 'ior': 0.6170933442927651, 'fru': 27.901464936359304, 'mru': 4.866155571152908e-06, 'ldu': 114.66770297118849, 'wtu': 2.523112627532493, 'etf': 38.10686997980075, 'htc': 8.579308691415777e-10, 'htn': 3.125555925489615e-08}"/>
  </r>
  <r>
    <s v="Cheddar cheese, from cow's milk, processed in FR | Chilled | LDPE | No preparation | at consumer/FR [Ciqual code: 12726]"/>
    <n v="12726"/>
    <s v="consumer"/>
    <n v="1.8399999999999901"/>
    <b v="0"/>
    <s v="kilogram"/>
    <s v="3bacb89623066017fbb0e23334044263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Cheeseburger, from fast foods restaurant, processed in FR | Chilled | PS | Oven | at consumer/FR [Ciqual code: 25414]"/>
    <n v="25414"/>
    <s v="consumer"/>
    <n v="1.96"/>
    <b v="0"/>
    <s v="kilogram"/>
    <s v="bb402b02234da8aabb6281a1f7dc7f91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250084570998841, 'ozd': 5.793957456670887e-07, 'cch': 21.3028245971429, 'ccb': 15.04660154002872, 'ccf': 5.903748295207744, 'ccl': 0.35247476190644, 'fwe': 0.0011754469060980001, 'swe': 0.056907911197117, 'tre': 1.101623398234616, 'pco': 0.028370030918303, 'pma': 1.692610323146078e-06, 'ior': 2.189929083803052, 'fru': 75.34603825008537, 'mru': 1.029863210794635e-05, 'ldu': 1205.8607567844313, 'wtu': 4.155406627713915, 'etf': 167.5149827712532, 'htc': 3.8438156084471683e-10, 'htn': 7.045150483114849e-08}"/>
  </r>
  <r>
    <s v="Cheesecake, refrigerated, processed in FR | Chilled | PP | No preparation | at consumer/FR [Ciqual code: 19689]"/>
    <n v="19689"/>
    <s v="consumer"/>
    <n v="3.07"/>
    <b v="0"/>
    <s v="kilogram"/>
    <s v="571aec5802b9b855db0f9e020cd5ab28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44856409151042005, 'ozd': 3.1514650378927216e-07, 'cch': 4.720291736683459, 'ccb': 1.623499219647321, 'ccf': 2.391538467540684, 'ccl': 0.705254049495453, 'fwe': 0.00078745920105, 'swe': 0.017340924245663, 'tre': 0.18357868113202103, 'pco': 0.009628031467760001, 'pma': 3.510561214965109e-07, 'ior': 0.908022638747018, 'fru': 39.43838493019101, 'mru': 8.751220668563286e-06, 'ldu': 179.980233231385, 'wtu': 3.515538660879382, 'etf': 80.86575462945461, 'htc': 1.864637812676552e-09, 'htn': 5.987917029308635e-08}"/>
  </r>
  <r>
    <s v="Young goat, raw, processed in FR | Chilled | PS | No preparation | at consumer/FR [Ciqual code: 21800]"/>
    <n v="21800"/>
    <s v="consumer"/>
    <n v="2.63"/>
    <b v="0"/>
    <s v="kilogram"/>
    <s v="e4aaefd78ba66d0fecdeccf8e911a2fa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"/>
  </r>
  <r>
    <s v="Young goat, cooked, processed in FR | Chilled | PS | Pan frying | at consumer/FR [Ciqual code: 21801]"/>
    <n v="21801"/>
    <s v="consumer"/>
    <n v="2.65"/>
    <b v="0"/>
    <s v="kilogram"/>
    <s v="4dc34baf8eeeb02782a14262b8b01c91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947210596900077, 'ozd': 1.256285494316559e-06, 'cch': 62.83464130826784, 'ccb': 42.85312648274909, 'ccf': 19.027936842511046, 'ccl': 0.953577983007704, 'fwe': 0.0031987025144840004, 'swe': 0.199211973263579, 'tre': 4.203847192427836, 'pco': 0.087047800740278, 'pma': 6.3776890172783674e-06, 'ior': 1.846677884492778, 'fru': 118.25851050157183, 'mru': 2.3346891107019882e-05, 'ldu': 5554.675483382464, 'wtu': 2.457469437185241, 'etf': 484.37080675624765, 'htc': -4.854410428755372e-09, 'htn': -5.3420200226355396e-08}"/>
  </r>
  <r>
    <s v="Chevrot cheese, from goat's milk, processed in FR | Chilled | LDPE | No preparation | at consumer/FR [Ciqual code: 12846]"/>
    <n v="12846"/>
    <s v="consumer"/>
    <n v="2.4500000000000002"/>
    <b v="0"/>
    <s v="kilogram"/>
    <s v="0d92d3fcedef93b16258879c8eed07e0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Seeds, chia, dried, processed in FR | Ambient (long) | LDPE | No preparation | at consumer/FR [Ciqual code: 15047]"/>
    <n v="15047"/>
    <s v="consumer"/>
    <n v="4.3600000000000003"/>
    <b v="0"/>
    <s v="kilogram"/>
    <s v="3c4f1219400181b1a0b86e708f6d4aba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0796843049173001, 'ozd': 2.960839310029311e-07, 'cch': 3.75293761065001, 'ccb': 0.353015243939722, 'ccf': 3.398382465587406, 'ccl': 0.0015399011228830002, 'fwe': 0.0031473618339090004, 'swe': 0.05917883802774, 'tre': 0.46362660475995104, 'pco': 0.015421824770426001, 'pma': 7.720812731890552e-07, 'ior': 0.64757534668695, 'fru': 43.54719447626647, 'mru': 1.056514025962104e-05, 'ldu': 575.4402668420352, 'wtu': 12.718223276432402, 'etf': 84.56994047282691, 'htc': 4.6479829363189806e-10, 'htn': 3.658400805334543e-07}"/>
  </r>
  <r>
    <s v="Mix of chicory and coffee, instant, without sugar, ready-to-drink (reconstituted with water), processed in FR | Ambient (average) | PET | No preparation | at consumer/FR [Ciqual code: 18162]"/>
    <n v="18162"/>
    <s v="consumer"/>
    <n v="3.01"/>
    <b v="0"/>
    <s v="kilogram"/>
    <s v="348b60e5117bab46c6d70fe5f3b16cf6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27729428045757003, 'ozd': 1.7899304423430278e-07, 'cch': 2.4324936831890103, 'ccb': 0.789466329228614, 'ccf': 1.509273975572748, 'ccl': 0.133753378387647, 'fwe': 0.000538380047282, 'swe': 0.010253931881981001, 'tre': 0.112001603207591, 'pco': 0.006204165314912, 'pma': 2.141479137619227e-07, 'ior': 0.356554806686932, 'fru': 23.146737847629172, 'mru': 5.562290553753332e-06, 'ldu': 118.18717821088588, 'wtu': 2.444713498867516, 'etf': 119.27760805683644, 'htc': 2.334483710481631e-09, 'htn': 6.687594486584047e-08}"/>
  </r>
  <r>
    <s v="Mix of chicory and coffee, instant, without sugar, ready-to-drink (reconstituted with standard semi-skimmed milk), processed in FR | Ambient (average) | PET | No preparation | at consumer/FR [Ciqual code: 18153]"/>
    <n v="18153"/>
    <s v="consumer"/>
    <n v="3.01"/>
    <b v="0"/>
    <s v="kilogram"/>
    <s v="a4a4e4d48e03efef0292e4c7c0e5ea2a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27729428045757003, 'ozd': 1.7899304423430278e-07, 'cch': 2.4324936831890103, 'ccb': 0.789466329228614, 'ccf': 1.509273975572748, 'ccl': 0.133753378387647, 'fwe': 0.000538380047282, 'swe': 0.010253931881981001, 'tre': 0.112001603207591, 'pco': 0.006204165314912, 'pma': 2.141479137619227e-07, 'ior': 0.356554806686932, 'fru': 23.146737847629172, 'mru': 5.562290553753332e-06, 'ldu': 118.18717821088588, 'wtu': 2.444713498867516, 'etf': 119.27760805683644, 'htc': 2.334483710481631e-09, 'htn': 6.687594486584047e-08}"/>
  </r>
  <r>
    <s v="Mix of chicory and coffee, powder, instant, non rehydrated, processed in FR | Ambient (average) | Glass | No preparation | at consumer/FR [Ciqual code: 18150]"/>
    <n v="18150"/>
    <s v="consumer"/>
    <n v="2.31"/>
    <b v="0"/>
    <s v="kilogram"/>
    <s v="62ee2613231ece12fe9219a884d787c1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179047307089188, 'ozd': 1.40548571649482e-06, 'cch': 12.905774478382313, 'ccb': 0.20846617635248102, 'ccf': 11.736208166899022, 'ccl': 0.961100135130806, 'fwe': 0.004518650961885, 'swe': 0.080042126561014, 'tre': 0.6948168574096331, 'pco': 0.047994893389895, 'pma': 1.477848299404111e-06, 'ior': 1.9834657880421571, 'fru': 161.2449323157304, 'mru': 4.820755570388533e-05, 'ldu': 679.0842651666517, 'wtu': 27.085543510581218, 'etf': 1241.3729570779037, 'htc': 2.61627732681743e-08, 'htn': 5.956011535323926e-07}"/>
  </r>
  <r>
    <s v="Red endive, raw, processed in FR | Ambient (average) | No packaging | No preparation | at consumer/FR [Ciqual code: 20162]"/>
    <n v="20162"/>
    <s v="consumer"/>
    <n v="2.6"/>
    <b v="0"/>
    <s v="kilogram"/>
    <s v="21bd33cdc0b4875851576e4c59b738bb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Green endive, raw, processed in FR | Ambient (average) | No packaging | No preparation | at consumer/FR [Ciqual code: 20163]"/>
    <n v="20163"/>
    <s v="consumer"/>
    <n v="2.6"/>
    <b v="0"/>
    <s v="kilogram"/>
    <s v="b5d7e394f77ddcd388d249bfb6306a4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Instant chicory, without sugar and artificial sweeteners, ready-to-drink (reconstituted with standard semi-skimmed milk), processed in FR | Ambient (average) | PET | No preparation | at consumer/FR [Ciqual code: 18161]"/>
    <n v="18161"/>
    <s v="consumer"/>
    <n v="2.39"/>
    <b v="0"/>
    <s v="kilogram"/>
    <s v="673fa86ae9f83b00fa54f7ab80282a00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0"/>
    <s v="{'acd': 0.015368577917013002, 'ozd': 7.900316382586432e-08, 'cch': 1.5924830806636732, 'ccb': 0.873826997677105, 'ccf': 0.654804435986866, 'ccl': 0.063851646999701, 'fwe': 0.000197222956554, 'swe': 0.0043520119068090005, 'tre': 0.06391226264389001, 'pco': 0.002759417580977, 'pma': 1.1230148048490459e-07, 'ior': 0.21627483994502503, 'fru': 11.447615505892418, 'mru': 1.936738032044993e-06, 'ldu': 72.30156906915781, 'wtu': 0.30143774952031904, 'etf': 22.42528786375641, 'htc': 2.659737195609317e-10, 'htn': 2.1792850298154083e-08}"/>
  </r>
  <r>
    <s v="Chicory, powder, instant, non rehydrated, processed in FR | Ambient (average) | Glass | No preparation | at consumer/FR [Ciqual code: 18152]"/>
    <n v="18152"/>
    <s v="consumer"/>
    <n v="3.44"/>
    <b v="0"/>
    <s v="kilogram"/>
    <s v="9b6e6c95c03a25a10bb47dd510cd8405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023755286270892, 'ozd': 9.102592324718971e-07, 'cch': 4.909036002690403, 'ccb': 0.029100530211268003, 'ccf': 4.87687031952828, 'ccl': 0.0030651529508540004, 'fwe': 0.0015415733294090002, 'swe': 0.008940296119565, 'tre': 0.066110203861487, 'pco': 0.010995393974376001, 'pma': 2.725710372592293e-07, 'ior': 1.8412136502331142, 'fru': 95.54951669221238, 'mru': 9.691168532296689e-06, 'ldu': 94.15211853754101, 'wtu': 1.32478441450842, 'etf': 95.32975960138387, 'htc': 1.5252959528256002e-09, 'htn': 4.19229943431702e-08}"/>
  </r>
  <r>
    <s v="Chili con carne, processed in FR | Chilled | PP | Microwave | at consumer/FR [Ciqual code: 25111]"/>
    <n v="25111"/>
    <s v="consumer"/>
    <n v="1.97"/>
    <b v="0"/>
    <s v="kilogram"/>
    <s v="60d224466f60a5d9bb68435a60a78b5a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264833896798211, 'ozd': 5.404298085173991e-07, 'cch': 22.4119867356644, 'ccb': 16.162241825374245, 'ccf': 5.970961886341204, 'ccl': 0.27878302394894905, 'fwe': 0.0011215395560870002, 'swe': 0.058721978295933, 'tre': 1.170183840351773, 'pco': 0.029006978307701003, 'pma': 1.782552225431847e-06, 'ior': 1.728904573017755, 'fru': 65.18881409298345, 'mru': 1.0444942792331792e-05, 'ldu': 1283.375857503404, 'wtu': 3.863265222877435, 'etf': 168.86407479921183, 'htc': 2.3229786921136483e-10, 'htn': 6.837911598394336e-08}"/>
  </r>
  <r>
    <s v="Horse mackerel, oily (autumn, winter), raw, processed in FR | Chilled | PS | No preparation | at consumer/FR [Ciqual code: 26236]"/>
    <n v="26236"/>
    <s v="consumer"/>
    <n v="3.57"/>
    <b v="0"/>
    <s v="kilogram"/>
    <s v="8108a9e4ec92c08f32f824e4530c3ba1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"/>
  </r>
  <r>
    <s v="Horse mackerel, lean (spring, summer), raw, processed in FR | Chilled | PS | No preparation | at consumer/FR [Ciqual code: 26235]"/>
    <n v="26235"/>
    <s v="consumer"/>
    <n v="3.57"/>
    <b v="0"/>
    <s v="kilogram"/>
    <s v="789a221c3468a1f940f1e42cfb2bc3d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"/>
  </r>
  <r>
    <s v="Horse mackerel, raw, processed in FR | Chilled | PS | No preparation | at consumer/FR [Ciqual code: 26113]"/>
    <n v="26113"/>
    <s v="consumer"/>
    <n v="3.57"/>
    <b v="0"/>
    <s v="kilogram"/>
    <s v="0470fa53145c7e4000a09a4da4846772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"/>
  </r>
  <r>
    <s v="Chipolata slim sausage, raw, processed in FR | Chilled | Already packed - PET | No preparation | at consumer/FR [Ciqual code: 30115]"/>
    <n v="30115"/>
    <s v="consumer"/>
    <n v="2.4700000000000002"/>
    <b v="0"/>
    <s v="kilogram"/>
    <s v="fa67f32396b1dd6175aea216046f30de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86593408122251, 'ozd': 6.804780144028503e-07, 'cch': 8.511074536500374, 'ccb': 3.87304942603782, 'ccf': 4.211008293219087, 'ccl': 0.427016817243466, 'fwe': 0.001420556858894, 'swe': 0.042633695460314, 'tre': 0.8116194362817231, 'pco': 0.018734411846163, 'pma': 1.299916087654139e-06, 'ior': 3.709197917222823, 'fru': 108.0967098166571, 'mru': 1.0322660592941951e-05, 'ldu': 531.2512055874377, 'wtu': 2.001202972574513, 'etf': 193.25522032710788, 'htc': 1.6740197642225022e-09, 'htn': 1.768004643212437e-07}"/>
  </r>
  <r>
    <s v="Chipolata sausage, cooked, processed in FR | Chilled | Already packed - PET | Oven | at consumer/FR [Ciqual code: 30005]"/>
    <n v="30005"/>
    <s v="consumer"/>
    <n v="2.4900000000000002"/>
    <b v="0"/>
    <s v="kilogram"/>
    <s v="0a849a10a14da46d1987ca66df31e507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24747317301656901, 'ozd': 9.541254213144926e-07, 'cch': 11.329321830824732, 'ccb': 5.127643008835355, 'ccf': 5.636312904017234, 'ccl': 0.5653659179721411, 'fwe': 0.0019209792782230002, 'swe': 0.05654183814429101, 'tre': 1.075360072081614, 'pco': 0.02498361226291, 'pma': 1.7259131827515931e-06, 'ior': 5.526185638093482, 'fru': 156.08949775210056, 'mru': 1.4220969783104952e-05, 'ldu': 703.6127882978546, 'wtu': 2.803231587954036, 'etf': 259.1137801873293, 'htc': 2.3006033352445334e-09, 'htn': 2.3568428151877843e-07}"/>
  </r>
  <r>
    <s v="Prawn crackers, processed in FR | Ambient (long) | LDPE | No preparation | at consumer/FR [Ciqual code: 38104]"/>
    <n v="38104"/>
    <s v="consumer"/>
    <n v="2.58"/>
    <b v="0"/>
    <s v="kilogram"/>
    <s v="fc51a772cda653efcf0b60e051ec0228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31122555124899004, 'ozd': 3.6419476034901335e-07, 'cch': 3.226395197122826, 'ccb': 0.008949251785928, 'ccf': 2.477689082401309, 'ccl': 0.7397568629355881, 'fwe': 0.000825086893917, 'swe': 0.022927418984286, 'tre': 0.109579868798825, 'pco': 0.012637037642216001, 'pma': 2.286627740630969e-07, 'ior': 0.8347238028195451, 'fru': 44.299575787718084, 'mru': 1.073024312510599e-05, 'ldu': 214.1968895092549, 'wtu': 3.797411297664266, 'etf': 114.85920959112084, 'htc': 3.425252947737651e-09, 'htn': 9.61413776087794e-08}"/>
  </r>
  <r>
    <s v="Corn chips or tortilla chips, processed in FR | Ambient (long) | LDPE | No preparation | at consumer/FR [Ciqual code: 38105]"/>
    <n v="38105"/>
    <s v="consumer"/>
    <n v="2.93"/>
    <b v="0"/>
    <s v="kilogram"/>
    <s v="02ef4b7092cb4eeac6f438dd8079e5dc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674792061915, 'ozd': 2.617908566066327e-07, 'cch': 2.2481894447079642, 'ccb': 0.002873832418947, 'ccf': 1.6009986365700621, 'ccl': 0.6443169757189541, 'fwe': 0.00049088202443, 'swe': 0.019550746064202002, 'tre': 0.07172271689099001, 'pco': 0.007386484052187001, 'pma': 1.3494560010780241e-07, 'ior': 0.7804118867235421, 'fru': 32.84434746659246, 'mru': 7.460863375377128e-06, 'ldu': 191.36010219939206, 'wtu': 0.8384980651447651, 'etf': 81.81495902218882, 'htc': 1.712800569043843e-09, 'htn': 7.838544688834179e-08}"/>
  </r>
  <r>
    <s v="Potato crisps and related, reduced fat, processed in FR | Ambient (long) | LDPE | No preparation | at consumer/FR [Ciqual code: 4038]"/>
    <n v="4038"/>
    <s v="consumer"/>
    <n v="2.4500000000000002"/>
    <b v="0"/>
    <s v="kilogram"/>
    <s v="da409369f7456a8444d249a1a0579364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8674792061915, 'ozd': 2.617908566066327e-07, 'cch': 2.2481894447079642, 'ccb': 0.002873832418947, 'ccf': 1.6009986365700621, 'ccl': 0.6443169757189541, 'fwe': 0.00049088202443, 'swe': 0.019550746064202002, 'tre': 0.07172271689099001, 'pco': 0.007386484052187001, 'pma': 1.3494560010780241e-07, 'ior': 0.7804118867235421, 'fru': 32.84434746659246, 'mru': 7.460863375377128e-06, 'ldu': 191.36010219939206, 'wtu': 0.8384980651447651, 'etf': 81.81495902218882, 'htc': 1.712800569043843e-09, 'htn': 7.838544688834179e-08}"/>
  </r>
  <r>
    <s v="Potato crisps, &quot;√† l'ancienne&quot; (old-fashioned style), processed in FR | Ambient (long) | LDPE | No preparation | at consumer/FR [Ciqual code: 4037]"/>
    <n v="4037"/>
    <s v="consumer"/>
    <n v="2.4500000000000002"/>
    <b v="0"/>
    <s v="kilogram"/>
    <s v="304b8c6ae250b0918ec156b28c8d5215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8674792061915, 'ozd': 2.617908566066327e-07, 'cch': 2.2481894447079642, 'ccb': 0.002873832418947, 'ccf': 1.6009986365700621, 'ccl': 0.6443169757189541, 'fwe': 0.00049088202443, 'swe': 0.019550746064202002, 'tre': 0.07172271689099001, 'pco': 0.007386484052187001, 'pma': 1.3494560010780241e-07, 'ior': 0.7804118867235421, 'fru': 32.84434746659246, 'mru': 7.460863375377128e-06, 'ldu': 191.36010219939206, 'wtu': 0.8384980651447651, 'etf': 81.81495902218882, 'htc': 1.712800569043843e-09, 'htn': 7.838544688834179e-08}"/>
  </r>
  <r>
    <s v="Potato crisps, processed in FR | Ambient (long) | LDPE | No preparation | at consumer/FR [Ciqual code: 4004]"/>
    <n v="4004"/>
    <s v="consumer"/>
    <n v="2.4500000000000002"/>
    <b v="0"/>
    <s v="kilogram"/>
    <s v="6a43a979c63676d82d2cbbb88ec1fc45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8674792061915, 'ozd': 2.617908566066327e-07, 'cch': 2.2481894447079642, 'ccb': 0.002873832418947, 'ccf': 1.6009986365700621, 'ccl': 0.6443169757189541, 'fwe': 0.00049088202443, 'swe': 0.019550746064202002, 'tre': 0.07172271689099001, 'pco': 0.007386484052187001, 'pma': 1.3494560010780241e-07, 'ior': 0.7804118867235421, 'fru': 32.84434746659246, 'mru': 7.460863375377128e-06, 'ldu': 191.36010219939206, 'wtu': 0.8384980651447651, 'etf': 81.81495902218882, 'htc': 1.712800569043843e-09, 'htn': 7.838544688834179e-08}"/>
  </r>
  <r>
    <s v="Milk chocolate bar, with puffed/popped cereals, processed in FR | Ambient (average) | Cardboard | No preparation | at consumer/FR [Ciqual code: 31009]"/>
    <n v="31009"/>
    <s v="consumer"/>
    <n v="2.99"/>
    <b v="0"/>
    <s v="kilogram"/>
    <s v="2ac323fe70f1e56ed5962c0fffe26458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8451177864227101, 'ozd': 7.510111142835398e-07, 'cch': 17.568303245554528, 'ccb': 2.391491308984791, 'ccf': 4.6882006643911005, 'ccl': 10.488611272178636, 'fwe': 0.0022671972380840003, 'swe': 0.053318428630650005, 'tre': 0.330357719996253, 'pco': 0.029963746752918, 'pma': 6.340011339547275e-07, 'ior': 0.8101093031509901, 'fru': 57.897230834327296, 'mru': 1.6893362932034082e-05, 'ldu': 641.5605567933603, 'wtu': 19.29608686324538, 'etf': 393.3163728258771, 'htc': 9.333318960387109e-09, 'htn': 2.580236966267947e-07}"/>
  </r>
  <r>
    <s v="Milk chocolate bar, with dried fruits (nuts, almonds, raisins, praline), processed in FR | Ambient (average) | Cardboard | No preparation | at consumer/FR [Ciqual code: 31018]"/>
    <n v="31018"/>
    <s v="consumer"/>
    <n v="2.99"/>
    <b v="0"/>
    <s v="kilogram"/>
    <s v="4a45da0b810de875d0f60752ffd1ccff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8451177864227101, 'ozd': 7.510111142835398e-07, 'cch': 17.568303245554528, 'ccb': 2.391491308984791, 'ccf': 4.6882006643911005, 'ccl': 10.488611272178636, 'fwe': 0.0022671972380840003, 'swe': 0.053318428630650005, 'tre': 0.330357719996253, 'pco': 0.029963746752918, 'pma': 6.340011339547275e-07, 'ior': 0.8101093031509901, 'fru': 57.897230834327296, 'mru': 1.6893362932034082e-05, 'ldu': 641.5605567933603, 'wtu': 19.29608686324538, 'etf': 393.3163728258771, 'htc': 9.333318960387109e-09, 'htn': 2.580236966267947e-07}"/>
  </r>
  <r>
    <s v="Milk chocolate, filled, processed in FR | Ambient (average) | Cardboard | No preparation | at consumer/FR [Ciqual code: 31079]"/>
    <n v="31079"/>
    <s v="consumer"/>
    <n v="2.99"/>
    <b v="0"/>
    <s v="kilogram"/>
    <s v="fd47785ae578de2dbfa7a5d62b1a2c5e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8451177864227101, 'ozd': 7.510111142835398e-07, 'cch': 17.568303245554528, 'ccb': 2.391491308984791, 'ccf': 4.6882006643911005, 'ccl': 10.488611272178636, 'fwe': 0.0022671972380840003, 'swe': 0.053318428630650005, 'tre': 0.330357719996253, 'pco': 0.029963746752918, 'pma': 6.340011339547275e-07, 'ior': 0.8101093031509901, 'fru': 57.897230834327296, 'mru': 1.6893362932034082e-05, 'ldu': 641.5605567933603, 'wtu': 19.29608686324538, 'etf': 393.3163728258771, 'htc': 9.333318960387109e-09, 'htn': 2.580236966267947e-07}"/>
  </r>
  <r>
    <s v="Milk chocolate bar, filled with praline, processed in FR | Ambient (average) | Cardboard | No preparation | at consumer/FR [Ciqual code: 31084]"/>
    <n v="31084"/>
    <s v="consumer"/>
    <n v="2.99"/>
    <b v="0"/>
    <s v="kilogram"/>
    <s v="3d064dfa00ba01c20a05faf17425fdfe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8451177864227101, 'ozd': 7.510111142835398e-07, 'cch': 17.568303245554528, 'ccb': 2.391491308984791, 'ccf': 4.6882006643911005, 'ccl': 10.488611272178636, 'fwe': 0.0022671972380840003, 'swe': 0.053318428630650005, 'tre': 0.330357719996253, 'pco': 0.029963746752918, 'pma': 6.340011339547275e-07, 'ior': 0.8101093031509901, 'fru': 57.897230834327296, 'mru': 1.6893362932034082e-05, 'ldu': 641.5605567933603, 'wtu': 19.29608686324538, 'etf': 393.3163728258771, 'htc': 9.333318960387109e-09, 'htn': 2.580236966267947e-07}"/>
  </r>
  <r>
    <s v="Milk chocolate bar, without sugar, with sweeteners, processed in FR | Ambient (average) | Cardboard | No preparation | at consumer/FR [Ciqual code: 31020]"/>
    <n v="31020"/>
    <s v="consumer"/>
    <n v="2.99"/>
    <b v="0"/>
    <s v="kilogram"/>
    <s v="71ec494eea716b54275b5515179b3a37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8451177864227101, 'ozd': 7.510111142835398e-07, 'cch': 17.568303245554528, 'ccb': 2.391491308984791, 'ccf': 4.6882006643911005, 'ccl': 10.488611272178636, 'fwe': 0.0022671972380840003, 'swe': 0.053318428630650005, 'tre': 0.330357719996253, 'pco': 0.029963746752918, 'pma': 6.340011339547275e-07, 'ior': 0.8101093031509901, 'fru': 57.897230834327296, 'mru': 1.6893362932034082e-05, 'ldu': 641.5605567933603, 'wtu': 19.29608686324538, 'etf': 393.3163728258771, 'htc': 9.333318960387109e-09, 'htn': 2.580236966267947e-07}"/>
  </r>
  <r>
    <s v="Milk chocolate bar, processed in FR | Ambient (average) | Cardboard | No preparation | at consumer/FR [Ciqual code: 31004]"/>
    <n v="31004"/>
    <s v="consumer"/>
    <n v="2.99"/>
    <b v="0"/>
    <s v="kilogram"/>
    <s v="41228f161fd7d2932a6512b4f0e7a4bc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8451177864227101, 'ozd': 7.510111142835398e-07, 'cch': 17.568303245554528, 'ccb': 2.391491308984791, 'ccf': 4.6882006643911005, 'ccl': 10.488611272178636, 'fwe': 0.0022671972380840003, 'swe': 0.053318428630650005, 'tre': 0.330357719996253, 'pco': 0.029963746752918, 'pma': 6.340011339547275e-07, 'ior': 0.8101093031509901, 'fru': 57.897230834327296, 'mru': 1.6893362932034082e-05, 'ldu': 641.5605567933603, 'wtu': 19.29608686324538, 'etf': 393.3163728258771, 'htc': 9.333318960387109e-09, 'htn': 2.580236966267947e-07}"/>
  </r>
  <r>
    <s v="White chocolate bar, with dried fruits (nuts, almonds, raisins, praline), processed in FR | Ambient (average) | Cardboard | No preparation | at consumer/FR [Ciqual code: 31026]"/>
    <n v="31026"/>
    <s v="consumer"/>
    <n v="2.99"/>
    <b v="0"/>
    <s v="kilogram"/>
    <s v="f113ce97849e2c926b0ea8bbeac421d4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9533845674581601, 'ozd': 7.621163291458462e-07, 'cch': 17.85022484423193, 'ccb': 3.546571042679294, 'ccf': 5.285388253594569, 'ccl': 9.018265547958064, 'fwe': 0.002413139295232, 'swe': 0.052038659919305, 'tre': 0.37589708277198003, 'pco': 0.030396711543578002, 'pma': 7.175900699166027e-07, 'ior': 0.8718489280171031, 'fru': 63.54561006169024, 'mru': 1.795979294142811e-05, 'ldu': 625.6212715853183, 'wtu': 18.54039613757388, 'etf': 351.31498171054204, 'htc': 8.466446039878137e-09, 'htn': 2.382273009550662e-07}"/>
  </r>
  <r>
    <s v="White chocolate bar, processed in FR | Ambient (average) | Cardboard | No preparation | at consumer/FR [Ciqual code: 31010]"/>
    <n v="31010"/>
    <s v="consumer"/>
    <n v="2.29"/>
    <b v="0"/>
    <s v="kilogram"/>
    <s v="026ec1d8632f43532844ddd8d6bb8104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58537364885398006, 'ozd': 7.233330817062176e-07, 'cch': 19.036026849393785, 'ccb': 0.8139733708180891, 'ccf': 2.990752314649346, 'ccl': 15.231301163926348, 'fwe': 0.0013721272160190001, 'swe': 0.07672001458312101, 'tre': 0.232187878471548, 'pco': 0.030474799830881003, 'pma': 4.6401382048211254e-07, 'ior': 0.7021056224037611, 'fru': 37.37334553924672, 'mru': 1.4694351374792913e-05, 'ldu': 874.4988569123063, 'wtu': 20.293720414391274, 'etf': 510.9282049318209, 'htc': 1.218995341040741e-08, 'htn': 3.595326094995238e-07}"/>
  </r>
  <r>
    <s v="Dark chocolate bar, more than 40% cocoa, for cooking, processed in FR | Ambient (average) | Cardboard | No preparation | at consumer/FR [Ciqual code: 31085]"/>
    <n v="31085"/>
    <s v="consumer"/>
    <n v="2.99"/>
    <b v="0"/>
    <s v="kilogram"/>
    <s v="74e6351fe32cf939320d0a782cb8d37f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"/>
  </r>
  <r>
    <s v="Dark chocolate bar, more than 70% cocoa, processed in FR | Ambient (average) | Cardboard | No preparation | at consumer/FR [Ciqual code: 31074]"/>
    <n v="31074"/>
    <s v="consumer"/>
    <n v="2.99"/>
    <b v="0"/>
    <s v="kilogram"/>
    <s v="fe7cd226230743740b96ae3fd7b2fcab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"/>
  </r>
  <r>
    <s v="Dark chocolate bar, less than 70% cocoa, processed in FR | Ambient (average) | Cardboard | No preparation | at consumer/FR [Ciqual code: 31005]"/>
    <n v="31005"/>
    <s v="consumer"/>
    <n v="2.99"/>
    <b v="0"/>
    <s v="kilogram"/>
    <s v="353cc5be4ab463b6bed7a0090783ec63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"/>
  </r>
  <r>
    <s v="Dark chocolate bar, with fruits (orange, raspberries, pear), processed in FR | Ambient (average) | Cardboard | No preparation | at consumer/FR [Ciqual code: 31069]"/>
    <n v="31069"/>
    <s v="consumer"/>
    <n v="2.4700000000000002"/>
    <b v="0"/>
    <s v="kilogram"/>
    <s v="40d03ba3647c7ff12a5f920fa89720de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22834733169107002, 'ozd': 2.835459256413429e-07, 'cch': 4.724438005529806, 'ccb': 0.027229837598925003, 'ccf': 1.401095324138148, 'ccl': 3.296112843792731, 'fwe': 0.0006262647300410001, 'swe': 0.016715819632338, 'tre': 0.08787354804149301, 'pco': 0.009037929234716, 'pma': 1.783344377121204e-07, 'ior': 0.695010237133397, 'fru': 27.712727472444946, 'mru': 5.140277045627919e-06, 'ldu': 188.25708943486418, 'wtu': 7.342127426777021, 'etf': 144.68507632790022, 'htc': 3.018359350085675e-09, 'htn': 8.25548111793335e-08}"/>
  </r>
  <r>
    <s v="Dark chocolate bar, with dried fruits (nuts, almonds, raisin, praline), processed in FR | Ambient (average) | Cardboard | No preparation | at consumer/FR [Ciqual code: 31070]"/>
    <n v="31070"/>
    <s v="consumer"/>
    <n v="3.34"/>
    <b v="0"/>
    <s v="kilogram"/>
    <s v="156515e90516e4bc8eb46a277800596a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"/>
  </r>
  <r>
    <s v="Dark chocolate, filled with mint confectionery, processed in FR | Ambient (average) | Cardboard | No preparation | at consumer/FR [Ciqual code: 31072]"/>
    <n v="31072"/>
    <s v="consumer"/>
    <n v="3.34"/>
    <b v="0"/>
    <s v="kilogram"/>
    <s v="c17dbe033eca08adb4d0a5dc8e80a0df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"/>
  </r>
  <r>
    <s v="Dark chocolate bar, filled with praline, processed in FR | Ambient (average) | Cardboard | No preparation | at consumer/FR [Ciqual code: 31080]"/>
    <n v="31080"/>
    <s v="consumer"/>
    <n v="3.34"/>
    <b v="0"/>
    <s v="kilogram"/>
    <s v="9b2615ac5fb5f7949182c8755e65e73a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"/>
  </r>
  <r>
    <s v="Dark chocolate bar, without sugar and with artificial sweeteners, processed in FR | Ambient (average) | Cardboard | No preparation | at consumer/FR [Ciqual code: 31030]"/>
    <n v="31030"/>
    <s v="consumer"/>
    <n v="3.34"/>
    <b v="0"/>
    <s v="kilogram"/>
    <s v="922e6604cb150e49475301c51fbdd57a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6445045710121801, 'ozd': 7.792080170530017e-07, 'cch': 18.56018135689247, 'ccb': 0.088841799874568, 'ccf': 3.632915584617054, 'ccl': 14.838423972400847, 'fwe': 0.002058899057006, 'swe': 0.060734494657694, 'tre': 0.24444459247698003, 'pco': 0.031334134473289005, 'pma': 4.831372916034603e-07, 'ior': 0.6888363822041601, 'fru': 47.67832718668561, 'mru': 1.587193217088232e-05, 'ldu': 739.5289264180159, 'wtu': 22.29359000231512, 'etf': 519.1871875840295, 'htc': 1.2144166983825439e-08, 'htn': 3.285134627273167e-07}"/>
  </r>
  <r>
    <s v="Spicy pork sausage with red pepper, no precision, processed in FR | Chilled | Already packed - PP/PE | Oven | at consumer/FR [Ciqual code: 30315]"/>
    <n v="30315"/>
    <s v="consumer"/>
    <n v="2.5299999999999998"/>
    <b v="0"/>
    <s v="kilogram"/>
    <s v="c7e2343a1c15ab2a5c035e3ff1a73c61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1351364416141, 'ozd': 5.55231114697113e-07, 'cch': 5.457593789394393, 'ccb': 2.271754405741323, 'ccf': 2.935139264053725, 'ccl': 0.250700119599344, 'fwe': 0.0009458760814450001, 'swe': 0.025434033516958002, 'tre': 0.48121180371099603, 'pco': 0.011924720626538, 'pma': 7.906813818405135e-07, 'ior': 3.672938453482238, 'fru': 94.91693276176227, 'mru': 1.1191618579783772e-05, 'ldu': 323.2888794014804, 'wtu': 1.583222909392947, 'etf': 129.06552678974262, 'htc': 1.319423914633483e-09, 'htn': 1.109822240526789e-07}"/>
  </r>
  <r>
    <s v="Spicy pork sausage with red pepper, in large slices, processed in FR | Chilled | Already packed - PP/PE | Oven | at consumer/FR [Ciqual code: 30317]"/>
    <n v="30317"/>
    <s v="consumer"/>
    <n v="2.5299999999999998"/>
    <b v="0"/>
    <s v="kilogram"/>
    <s v="09edc374e572cecdb60eaa6baa8f8e86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1351364416141, 'ozd': 5.55231114697113e-07, 'cch': 5.457593789394393, 'ccb': 2.271754405741323, 'ccf': 2.935139264053725, 'ccl': 0.250700119599344, 'fwe': 0.0009458760814450001, 'swe': 0.025434033516958002, 'tre': 0.48121180371099603, 'pco': 0.011924720626538, 'pma': 7.906813818405135e-07, 'ior': 3.672938453482238, 'fru': 94.91693276176227, 'mru': 1.1191618579783772e-05, 'ldu': 323.2888794014804, 'wtu': 1.583222909392947, 'etf': 129.06552678974262, 'htc': 1.319423914633483e-09, 'htn': 1.109822240526789e-07}"/>
  </r>
  <r>
    <s v="Dry spicy pork sausage with red pepper, processed in FR | Chilled | Already packed - PP/PE | No preparation | at consumer/FR [Ciqual code: 30316]"/>
    <n v="30316"/>
    <s v="consumer"/>
    <n v="2.5099999999999998"/>
    <b v="0"/>
    <s v="kilogram"/>
    <s v="423ffa50a3dd19e5cf9cb96f68c19f58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Pastry cream puff, processed in FR | Ambient (long) | PS | No preparation | at consumer/FR [Ciqual code: 23455]"/>
    <n v="23455"/>
    <s v="consumer"/>
    <n v="3.02"/>
    <b v="0"/>
    <s v="kilogram"/>
    <s v="e7699a96cd7d90c22d3d16d1100ed0ff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8201428560143004, 'ozd': 2.437689118139846e-07, 'cch': 3.645956561562244, 'ccb': 1.160117904366704, 'ccf': 1.96062505061419, 'ccl': 0.52521360658135, 'fwe': 0.000604909133816, 'swe': 0.013836950218237, 'tre': 0.15689855510605002, 'pco': 0.007613964506731001, 'pma': 2.96177027393834e-07, 'ior': 0.811213152250643, 'fru': 34.23171283865956, 'mru': 6.200832965931151e-06, 'ldu': 149.5599448312208, 'wtu': 2.474461717902787, 'etf': 64.98721149001474, 'htc': 1.4186817668191912e-09, 'htn': 5.585130128470764e-08}"/>
  </r>
  <r>
    <s v="Chou pastry filled with whipped cream, processed in FR | Ambient (long) | PS | No preparation | at consumer/FR [Ciqual code: 23456]"/>
    <n v="23456"/>
    <s v="consumer"/>
    <n v="2.63"/>
    <b v="0"/>
    <s v="kilogram"/>
    <s v="bd4cf4d177fa1d85129785a15eb149b8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8201428560143004, 'ozd': 2.437689118139846e-07, 'cch': 3.645956561562244, 'ccb': 1.160117904366704, 'ccf': 1.96062505061419, 'ccl': 0.52521360658135, 'fwe': 0.000604909133816, 'swe': 0.013836950218237, 'tre': 0.15689855510605002, 'pco': 0.007613964506731001, 'pma': 2.96177027393834e-07, 'ior': 0.811213152250643, 'fru': 34.23171283865956, 'mru': 6.200832965931151e-06, 'ldu': 149.5599448312208, 'wtu': 2.474461717902787, 'etf': 64.98721149001474, 'htc': 1.4186817668191912e-09, 'htn': 5.585130128470764e-08}"/>
  </r>
  <r>
    <s v="Chou pastry filled with custard, processed in FR | Ambient (long) | PS | No preparation | at consumer/FR [Ciqual code: 23457]"/>
    <n v="23457"/>
    <s v="consumer"/>
    <n v="2.13"/>
    <b v="0"/>
    <s v="kilogram"/>
    <s v="2d6e30e85a8a5e6958b4f15244b964d6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9190799067824003, 'ozd': 1.7210406620611792e-07, 'cch': 2.552541763177094, 'ccb': 0.9495013514931051, 'ccf': 1.38129385816299, 'ccl': 0.221746553520998, 'fwe': 0.000368278006192, 'swe': 0.009143677846651, 'tre': 0.12162233134527801, 'pco': 0.0053018112417670005, 'pma': 2.1809825111240642e-07, 'ior': 0.770149500262258, 'fru': 28.80780279000888, 'mru': 3.0043190679999457e-06, 'ldu': 109.77621045223492, 'wtu': 1.531917324726992, 'etf': 39.864741318873826, 'htc': 6.476876513873634e-10, 'htn': 3.8764592230933957e-08}"/>
  </r>
  <r>
    <s v="White cabbage, raw, processed in FR | Ambient (average) | No packaging | No preparation | at consumer/FR [Ciqual code: 20116]"/>
    <n v="20116"/>
    <s v="consumer"/>
    <n v="2.6"/>
    <b v="0"/>
    <s v="kilogram"/>
    <s v="7b7ce5b455704c90143e1194d935607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8057919397804, 'ozd': 1.278466233534736e-07, 'cch': 1.043307641280351, 'ccb': 0.24133126190477702, 'ccf': 0.8016964967197641, 'ccl': 0.000279882655809, 'fwe': 0.000136417825781, 'swe': 0.006287010729858, 'tre': 0.032971849175003, 'pco': 0.0027995622158670003, 'pma': 6.629610414037e-08, 'ior': 0.41038835255708905, 'fru': 14.544276550373443, 'mru': 2.106150588345455e-06, 'ldu': 44.866863663211596, 'wtu': 0.206424784116488, 'etf': 19.488004540187276, 'htc': 9.708513475394905e-10, 'htn': 1.0397613736029101e-07}"/>
  </r>
  <r>
    <s v="Chinese cabbage (nappa cabbage or bok choy), cooked, processed in FR | Chilled | PP | Boiling | at consumer/FR [Ciqual code: 20221]"/>
    <n v="20221"/>
    <s v="consumer"/>
    <m/>
    <b v="0"/>
    <s v="kilogram"/>
    <s v="729a943af4c3442a5cb42a8562632846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11964625457116, 'ozd': 2.803168414764881e-07, 'cch': 2.038883979283627, 'ccb': 0.28283384412176205, 'ccf': 1.755516343858036, 'ccl': 0.000533791303828, 'fwe': 0.00026974224276400004, 'swe': 0.007984773420121001, 'tre': 0.045136400616347, 'pco': 0.005356064408419001, 'pma': 1.0165668851229418e-07, 'ior': 1.314433151061932, 'fru': 45.26337983057543, 'mru': 4.06845208272369e-06, 'ldu': 53.52789178775916, 'wtu': 0.545843288268403, 'etf': 29.689094320394517, 'htc': 1.356892227123131e-09, 'htn': 1.267726704696624e-07}"/>
  </r>
  <r>
    <s v="Chinese cabbage (nappa cabbage or bok choy), raw, processed in FR | Ambient (average) | No packaging | No preparation | at consumer/FR [Ciqual code: 20167]"/>
    <n v="20167"/>
    <s v="consumer"/>
    <n v="2.6"/>
    <b v="0"/>
    <s v="kilogram"/>
    <s v="32baca0d620d608139ff88272759c27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8057919397804, 'ozd': 1.278466233534736e-07, 'cch': 1.043307641280351, 'ccb': 0.24133126190477702, 'ccf': 0.8016964967197641, 'ccl': 0.000279882655809, 'fwe': 0.000136417825781, 'swe': 0.006287010729858, 'tre': 0.032971849175003, 'pco': 0.0027995622158670003, 'pma': 6.629610414037e-08, 'ior': 0.41038835255708905, 'fru': 14.544276550373443, 'mru': 2.106150588345455e-06, 'ldu': 44.866863663211596, 'wtu': 0.206424784116488, 'etf': 19.488004540187276, 'htc': 9.708513475394905e-10, 'htn': 1.0397613736029101e-07}"/>
  </r>
  <r>
    <s v="Brussels sprout, canned, drained, processed in FR | Ambient (average) | Steel | Microwave | at consumer/FR [Ciqual code: 20077]"/>
    <n v="20077"/>
    <s v="consumer"/>
    <n v="3.1"/>
    <b v="0"/>
    <s v="kilogram"/>
    <s v="8479e4beb0c3e2fc2d65db0aa0e9ca4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8820165602735, 'ozd': 2.684474667345532e-07, 'cch': 1.385791847464142, 'ccb': 0.218632882938456, 'ccf': 1.166709508043329, 'ccl': 0.000449456482356, 'fwe': 0.00035226953950700005, 'swe': 0.0052303587159330004, 'tre': 0.030640590441143003, 'pco': 0.0044627383793050006, 'pma': 9.594273585352775e-08, 'ior': 1.9520310606897602, 'fru': 49.55809645841234, 'mru': 2.789276456278997e-06, 'ldu': 34.83785099018342, 'wtu': 0.6597573779039211, 'etf': 34.11512404744892, 'htc': 2.5621533248192963e-09, 'htn': 9.096438124381103e-08}"/>
  </r>
  <r>
    <s v="Brussels sprout, raw, processed in FR | Ambient (average) | No packaging | No preparation | at consumer/FR [Ciqual code: 20058]"/>
    <n v="20058"/>
    <s v="consumer"/>
    <n v="2.6"/>
    <b v="0"/>
    <s v="kilogram"/>
    <s v="8c62b7c4b62bdfd990c096e6126cf9d9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905265932059, 'ozd': 7.80833827062938e-08, 'cch': 0.493431595949174, 'ccb': 0.016041440614073, 'ccf': 0.47721891746557005, 'ccl': 0.00017123786953, 'fwe': 6.326005313326707e-05, 'swe': 0.0037469057580410002, 'tre': 0.020067220695275, 'pco': 0.001607731011998, 'pma': 4.011495173383401e-08, 'ior': 0.25354650032361203, 'fru': 8.917490148821614, 'mru': 1.284884768055854e-06, 'ldu': 27.68378147111051, 'wtu': 0.105732996090347, 'etf': 7.390425301156338, 'htc': 5.706671123299373e-10, 'htn': 6.293872157350154e-08}"/>
  </r>
  <r>
    <s v="Brussels sprout, cooked, processed in FR | Chilled | PP | Boiling | at consumer/FR [Ciqual code: 20013]"/>
    <n v="20013"/>
    <s v="consumer"/>
    <m/>
    <b v="0"/>
    <s v="kilogram"/>
    <s v="12a11b1c2cf3d829d745a2c1439b9ce2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7343490466912001, 'ozd': 1.757583420145906e-07, 'cch': 1.101510807980527, 'ccb': 0.019325724662866, 'ccf': 1.081853538045668, 'ccl': 0.00033154527199200003, 'fwe': 0.000144411518447, 'swe': 0.004780203201750001, 'tre': 0.027606739877933002, 'pco': 0.003190279533055, 'pma': 6.210882784233439e-08, 'ior': 0.83599875946907, 'fru': 28.611144084674837, 'mru': 2.522053384780008e-06, 'ldu': 33.049188978690715, 'wtu': 0.318117907531276, 'etf': 13.118597648419284, 'htc': 8.10590629953342e-10, 'htn': 7.691379259924304e-08}"/>
  </r>
  <r>
    <s v="Brussels sprout, frozen, raw, processed in FR | Frozen | LDPE | No preparation | at consumer/FR [Ciqual code: 20206]"/>
    <n v="20206"/>
    <s v="consumer"/>
    <n v="3.1"/>
    <b v="0"/>
    <s v="kilogram"/>
    <s v="dbb51d598126592209208bc4c7700cb2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6860369442911, 'ozd': 1.753536827238999e-07, 'cch': 0.984538568268531, 'ccb': 0.006739568818203001, 'ccf': 0.977423713001843, 'ccl': 0.000375286448484, 'fwe': 0.000167391037773, 'swe': 0.004174437288003, 'tre': 0.024750289119048002, 'pco': 0.002971077839587, 'pma': 5.8705141568757766e-08, 'ior': 1.064363208798024, 'fru': 31.615958104055785, 'mru': 2.503118758840825e-06, 'ldu': 29.39571891820232, 'wtu': 0.5117065146227331, 'etf': 12.959955841282842, 'htc': 7.49153407179684e-10, 'htn': 6.666580828137454e-08}"/>
  </r>
  <r>
    <s v="Brussels sprout, frozen, cooked, processed in FR | Frozen | LDPE | Boiling | at consumer/FR [Ciqual code: 20207]"/>
    <n v="20207"/>
    <s v="consumer"/>
    <n v="3.19"/>
    <b v="0"/>
    <s v="kilogram"/>
    <s v="1ecd299989886e2296d7b6e07c91577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8192060900296, 'ozd': 2.229767178061679e-07, 'cch': 1.241376068878158, 'ccb': 0.007939450656120001, 'ccf': 1.232980252709806, 'ccl': 0.00045636551223200006, 'fwe': 0.00020683786151200003, 'swe': 0.004912024249322001, 'tre': 0.029268585151107, 'pco': 0.003583179074196, 'pma': 6.995685434371964e-08, 'ior': 1.363067478646242, 'fru': 40.555588239361875, 'mru': 3.058567266533829e-06, 'ldu': 34.43795430413089, 'wtu': 0.629073901468542, 'etf': 16.175275846795767, 'htc': 9.061291713143146e-10, 'htn': 7.840255845250415e-08}"/>
  </r>
  <r>
    <s v="Stuffed cabbage, processed in FR | Chilled | PP | Microwave | at consumer/FR [Ciqual code: 25106]"/>
    <n v="25106"/>
    <s v="consumer"/>
    <n v="2.42"/>
    <b v="0"/>
    <s v="kilogram"/>
    <s v="5700148af0cbb2e3f275ad0a0825c5f2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74592053173758, 'ozd': 4.118398741429006e-07, 'cch': 4.330731511560354, 'ccb': 1.5016417547621561, 'ccf': 2.577476470931134, 'ccl': 0.251613285867065, 'fwe': 0.0007551490372660001, 'swe': 0.020254885073021003, 'tre': 0.31797623723953, 'pco': 0.010441002497823001, 'pma': 5.388615480524254e-07, 'ior': 2.214858479322988, 'fru': 68.58576955574563, 'mru': 6.444174679408672e-06, 'ldu': 239.08770767232315, 'wtu': 1.745682968903248, 'etf': 94.28999912504409, 'htc': 1.468582745551455e-09, 'htn': 1.29609021392967e-07}"/>
  </r>
  <r>
    <s v="Curly kale, raw, processed in FR | Ambient (average) | No packaging | No preparation | at consumer/FR [Ciqual code: 20218]"/>
    <n v="20218"/>
    <s v="consumer"/>
    <n v="2.6"/>
    <b v="0"/>
    <s v="kilogram"/>
    <s v="e3d2aa18af427372ce86f4cbd7fc5c6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6037458617169001, 'ozd': 1.004500294901822e-07, 'cch': 0.6920605426644191, 'ccb': 0.09369776803910401, 'ccf': 0.598148863939837, 'ccl': 0.00021391068547700002, 'fwe': 9.241436466306316e-05, 'swe': 0.004632243538377, 'tre': 0.024604759265783004, 'pco': 0.002038790256725, 'pma': 4.961960090544316e-08, 'ior': 0.36402902298823503, 'fru': 12.094323985542747, 'mru': 1.62045580271117e-06, 'ldu': 33.63527900217014, 'wtu': 0.154681205085958, 'etf': 11.878001808839532, 'htc': 7.172708190395362e-10, 'htn': 7.724567238784226e-08}"/>
  </r>
  <r>
    <s v="Curly kale, cooked, processed in FR | Chilled | PP | Boiling | at consumer/FR [Ciqual code: 20219]"/>
    <n v="20219"/>
    <s v="consumer"/>
    <m/>
    <b v="0"/>
    <s v="kilogram"/>
    <s v="37fbf889abb3a795596fc5492f5d1d28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9037567798996001, 'ozd': 2.238063185120722e-07, 'cch': 1.449041923275898, 'ccb': 0.11018122284758801, 'ccf': 1.3384478088091472, 'ccl': 0.000412891619162, 'fwe': 0.00019672394981400001, 'swe': 0.005907202786402, 'tre': 0.033847671569459004, 'pco': 0.00397825124136, 'pma': 7.686375054665447e-08, 'ior': 1.138915487195023, 'fru': 37.271364697932114, 'mru': 3.179901979532885e-06, 'ldu': 40.17514934818961, 'wtu': 0.431149647152035, 'etf': 19.56640925857161, 'htc': 1.0180656438217492e-09, 'htn': 9.446445894262916e-08}"/>
  </r>
  <r>
    <s v="Romanesco cauliflower or romanesco broccoli, raw, processed in FR | Ambient (average) | No packaging | No preparation | at consumer/FR [Ciqual code: 20280]"/>
    <n v="20280"/>
    <s v="consumer"/>
    <n v="2.5499999999999998"/>
    <b v="0"/>
    <s v="kilogram"/>
    <s v="d6f4a41ef747b16a16581914bb35bd1f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6037458617169001, 'ozd': 1.004500294901822e-07, 'cch': 0.6920605426644191, 'ccb': 0.09369776803910401, 'ccf': 0.598148863939837, 'ccl': 0.00021391068547700002, 'fwe': 9.241436466306316e-05, 'swe': 0.004632243538377, 'tre': 0.024604759265783004, 'pco': 0.002038790256725, 'pma': 4.961960090544316e-08, 'ior': 0.36402902298823503, 'fru': 12.094323985542747, 'mru': 1.62045580271117e-06, 'ldu': 33.63527900217014, 'wtu': 0.154681205085958, 'etf': 11.878001808839532, 'htc': 7.172708190395362e-10, 'htn': 7.724567238784226e-08}"/>
  </r>
  <r>
    <s v="Red cabbage, boiled/cooked in water, processed in FR | Chilled | PP | Boiling | at consumer/FR [Ciqual code: 20095]"/>
    <n v="20095"/>
    <s v="consumer"/>
    <n v="2.86"/>
    <b v="0"/>
    <s v="kilogram"/>
    <s v="1da766ace3496ee66e4626f473307f21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11964625457116, 'ozd': 2.803168414764881e-07, 'cch': 2.038883979283627, 'ccb': 0.28283384412176205, 'ccf': 1.755516343858036, 'ccl': 0.000533791303828, 'fwe': 0.00026974224276400004, 'swe': 0.007984773420121001, 'tre': 0.045136400616347, 'pco': 0.005356064408419001, 'pma': 1.0165668851229418e-07, 'ior': 1.314433151061932, 'fru': 45.26337983057543, 'mru': 4.06845208272369e-06, 'ldu': 53.52789178775916, 'wtu': 0.545843288268403, 'etf': 29.689094320394517, 'htc': 1.356892227123131e-09, 'htn': 1.267726704696624e-07}"/>
  </r>
  <r>
    <s v="Red cabbage, raw, processed in FR | Ambient (average) | No packaging | No preparation | at consumer/FR [Ciqual code: 20014]"/>
    <n v="20014"/>
    <s v="consumer"/>
    <n v="2.6"/>
    <b v="0"/>
    <s v="kilogram"/>
    <s v="3ca09221d8cd2360a8645cac2520a7d3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8057919397804, 'ozd': 1.278466233534736e-07, 'cch': 1.043307641280351, 'ccb': 0.24133126190477702, 'ccf': 0.8016964967197641, 'ccl': 0.000279882655809, 'fwe': 0.000136417825781, 'swe': 0.006287010729858, 'tre': 0.032971849175003, 'pco': 0.0027995622158670003, 'pma': 6.629610414037e-08, 'ior': 0.41038835255708905, 'fru': 14.544276550373443, 'mru': 2.106150588345455e-06, 'ldu': 44.866863663211596, 'wtu': 0.206424784116488, 'etf': 19.488004540187276, 'htc': 9.708513475394905e-10, 'htn': 1.0397613736029101e-07}"/>
  </r>
  <r>
    <s v="Green cabbage, raw, processed in FR | Ambient (average) | No packaging | No preparation | at consumer/FR [Ciqual code: 20069]"/>
    <n v="20069"/>
    <s v="consumer"/>
    <n v="2.6"/>
    <b v="0"/>
    <s v="kilogram"/>
    <s v="5744360dbdde346356e7e593f64b3119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8057919397804, 'ozd': 1.278466233534736e-07, 'cch': 1.043307641280351, 'ccb': 0.24133126190477702, 'ccf': 0.8016964967197641, 'ccl': 0.000279882655809, 'fwe': 0.000136417825781, 'swe': 0.006287010729858, 'tre': 0.032971849175003, 'pco': 0.0027995622158670003, 'pma': 6.629610414037e-08, 'ior': 0.41038835255708905, 'fru': 14.544276550373443, 'mru': 2.106150588345455e-06, 'ldu': 44.866863663211596, 'wtu': 0.206424784116488, 'etf': 19.488004540187276, 'htc': 9.708513475394905e-10, 'htn': 1.0397613736029101e-07}"/>
  </r>
  <r>
    <s v="Green cabbage, boiled/cooked in water, processed in FR | Chilled | PP | Boiling | at consumer/FR [Ciqual code: 20015]"/>
    <n v="20015"/>
    <s v="consumer"/>
    <n v="2.86"/>
    <b v="0"/>
    <s v="kilogram"/>
    <s v="b596c38ca547300983f3882b0adcb80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11964625457116, 'ozd': 2.803168414764881e-07, 'cch': 2.038883979283627, 'ccb': 0.28283384412176205, 'ccf': 1.755516343858036, 'ccl': 0.000533791303828, 'fwe': 0.00026974224276400004, 'swe': 0.007984773420121001, 'tre': 0.045136400616347, 'pco': 0.005356064408419001, 'pma': 1.0165668851229418e-07, 'ior': 1.314433151061932, 'fru': 45.26337983057543, 'mru': 4.06845208272369e-06, 'ldu': 53.52789178775916, 'wtu': 0.545843288268403, 'etf': 29.689094320394517, 'htc': 1.356892227123131e-09, 'htn': 1.267726704696624e-07}"/>
  </r>
  <r>
    <s v="Sauerkraut, with garnish, processed in FR | Chilled | PP | Microwave | at consumer/FR [Ciqual code: 25003]"/>
    <n v="25003"/>
    <s v="consumer"/>
    <n v="2.38"/>
    <b v="0"/>
    <s v="kilogram"/>
    <s v="bba8157774128b70139ea2c1aa79ce0c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34549733396149, 'ozd': 2.926226400048032e-07, 'cch': 2.252671480494476, 'ccb': 0.554144454669754, 'ccf': 1.638896226349539, 'ccl': 0.059630799475182, 'fwe': 0.000391481107008, 'swe': 0.011605219719384, 'tre': 0.14538344030994402, 'pco': 0.005944570971069, 'pma': 2.534195302465265e-07, 'ior': 1.701009701137722, 'fru': 50.55156977020263, 'mru': 3.966316559573914e-06, 'ldu': 114.87694296580798, 'wtu': 0.9054127913237671, 'etf': 51.87676096220838, 'htc': 1.0756369209199391e-09, 'htn': 9.808371457342611e-08}"/>
  </r>
  <r>
    <s v="Sauerkraut, without garnish, drained, processed in FR | Chilled | PP | Microwave | at consumer/FR [Ciqual code: 25004]"/>
    <n v="25004"/>
    <s v="consumer"/>
    <n v="3.05"/>
    <b v="0"/>
    <s v="kilogram"/>
    <s v="24f1a3745b0f13755b0ed1466029bdbe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1627795519065, 'ozd': 1.894422588690598e-07, 'cch': 1.232911462349653, 'ccb': 0.024644606573764, 'ccf': 1.207865581128019, 'ccl': 0.000401274647869, 'fwe': 0.00018172725285600002, 'swe': 0.007989718432969, 'tre': 0.046885027762543004, 'pco': 0.004031635836217001, 'pma': 8.8721557063229e-08, 'ior': 0.841423723959383, 'fru': 28.57097660140076, 'mru': 2.6941324796762236e-06, 'ldu': 52.061496248667694, 'wtu': 0.44946966890308804, 'etf': 21.964397662854857, 'htc': 1.174598703539209e-09, 'htn': 1.1959852786558208e-07}"/>
  </r>
  <r>
    <s v="Cauliflower, raw, processed in FR | Ambient (average) | No packaging | No preparation | at consumer/FR [Ciqual code: 20016]"/>
    <n v="20016"/>
    <s v="consumer"/>
    <n v="2.09"/>
    <b v="0"/>
    <s v="kilogram"/>
    <s v="bf5a3321cdaac6830266784c11972b9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943043329095001, 'ozd': 8.238729927952374e-08, 'cch': 0.5009735418847451, 'ccb': 0.016060139873724, 'ccf': 0.48473784710974205, 'ccl': 0.00017555490127900002, 'fwe': 6.65132779518e-05, 'swe': 0.003755178871306, 'tre': 0.020142002007178, 'pco': 0.001624523236707, 'pma': 4.051310722636451e-08, 'ior': 0.300091368230326, 'fru': 9.938416451575332, 'mru': 1.3282391638852919e-06, 'ldu': 27.708770257149077, 'wtu': 0.11748586774838601, 'etf': 7.653366110222483, 'htc': 5.778443108802961e-10, 'htn': 6.307536156971723e-08}"/>
  </r>
  <r>
    <s v="Cauliflower, cooked, processed in FR | Chilled | PP | Boiling | at consumer/FR [Ciqual code: 20017]"/>
    <n v="20017"/>
    <s v="consumer"/>
    <n v="2.75"/>
    <b v="0"/>
    <s v="kilogram"/>
    <s v="c972890e22fd79152b1e9c1e83c959d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7427333277128001, 'ozd': 1.8566983615120648e-07, 'cch': 1.121731355251895, 'ccb': 0.019368633857329003, 'ccf': 1.102021565016082, 'ccl': 0.00034115637848300005, 'fwe': 0.000151936586421, 'swe': 0.004798943126058001, 'tre': 0.027771940858612003, 'pco': 0.0032246333773170003, 'pma': 6.303826745378297e-08, 'ior': 0.9498551231544141, 'fru': 31.02100040185048, 'mru': 2.625119802341108e-06, 'ldu': 33.10618783041525, 'wtu': 0.34662002065790304, 'etf': 13.727016961110749, 'htc': 8.264442044574928e-10, 'htn': 7.721859169910802e-08}"/>
  </r>
  <r>
    <s v="Cauliflower, frozen, raw, processed in FR | Frozen | LDPE | No preparation | at consumer/FR [Ciqual code: 20082]"/>
    <n v="20082"/>
    <s v="consumer"/>
    <n v="2.64"/>
    <b v="0"/>
    <s v="kilogram"/>
    <s v="9facc4a62d42321f934c0ab61c5c7e3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69880091134430005, 'ozd': 1.9028567930163168e-07, 'cch': 1.015389202292886, 'ccb': 0.006823162486527001, 'ccf': 1.008176292007541, 'ccl': 0.00038974779881700004, 'fwe': 0.000178720988641, 'swe': 0.0042027878155540006, 'tre': 0.025005033730022, 'pco': 0.0030233136170850004, 'pma': 6.011100628533759e-08, 'ior': 1.235349042707539, 'fru': 35.24121057987243, 'mru': 2.6580138965952027e-06, 'ldu': 29.481793349639506, 'wtu': 0.554544551379731, 'etf': 13.880978943849165, 'htc': 7.73042485677813e-10, 'htn': 6.712563147105473e-08}"/>
  </r>
  <r>
    <s v="Cauliflower, frozen, cooked, processed in FR | Frozen | LDPE | Boiling | at consumer/FR [Ciqual code: 20122]"/>
    <n v="20122"/>
    <s v="consumer"/>
    <n v="2.95"/>
    <b v="0"/>
    <s v="kilogram"/>
    <s v="886ff150b97b3e7a24c8427e79ed3bfa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8341160375093, 'ozd': 2.404192013077576e-07, 'cch': 1.2774135587196631, 'ccb': 0.008037098761850001, 'ccf': 1.268903201737142, 'ccl': 0.00047325822067100003, 'fwe': 0.000220072694513, 'swe': 0.004945141294754, 'tre': 0.029566159467502004, 'pco': 0.0036441971492040003, 'pma': 7.159908430250357e-08, 'ior': 1.5628008211665572, 'fru': 44.79034721277535, 'mru': 3.239504616116827e-06, 'ldu': 34.53850025874831, 'wtu': 0.679114212252483, 'etf': 17.251148734086264, 'htc': 9.34034673127328e-10, 'htn': 7.893969080167745e-08}"/>
  </r>
  <r>
    <s v="Chou pastry, sugar coated, processed in FR | Ambient (short) | PS | No preparation | at consumer/FR [Ciqual code: 23467]"/>
    <n v="23467"/>
    <s v="consumer"/>
    <n v="2.13"/>
    <b v="0"/>
    <s v="kilogram"/>
    <s v="2c75fcebf6ebf6340adf8d8ffca577bc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6844611809468006, 'ozd': 1.841319286713894e-07, 'cch': 2.9162714208817633, 'ccb': 0.9477101514564461, 'ccf': 1.653031540947509, 'ccl': 0.315529728477808, 'fwe': 0.00046896471169400006, 'swe': 0.011220070221963, 'tre': 0.154009731566251, 'pco': 0.006460355224892, 'pma': 2.758139988547351e-07, 'ior': 0.6457025363324991, 'fru': 28.344219919409035, 'mru': 3.791355936486623e-06, 'ldu': 124.56489217578445, 'wtu': 2.228018007249103, 'etf': 46.5040637345555, 'htc': 8.135975184417801e-10, 'htn': 4.3667090194265854e-08}"/>
  </r>
  <r>
    <s v="Kohlrabi, boiled/cooked in water, processed in FR | Chilled | PP | Boiling | at consumer/FR [Ciqual code: 20094]"/>
    <n v="20094"/>
    <s v="consumer"/>
    <n v="2.86"/>
    <b v="0"/>
    <s v="kilogram"/>
    <s v="d291321ad931fd68ccb334bf81249b50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873144613402, 'ozd': 1.876180862436679e-07, 'cch': 1.3752139185529582, 'ccb': 0.11002455545980601, 'ccf': 1.2648115629495011, 'ccl': 0.00037780014365, 'fwe': 0.000169248888646, 'swe': 0.005838780737827, 'tre': 0.033244500002035, 'pco': 0.003852820617594, 'pma': 7.347023831901258e-08, 'ior': 0.7232101976905221, 'fru': 28.472646867584306, 'mru': 2.803592271958118e-06, 'ldu': 39.96703867826787, 'wtu': 0.32708450047957405, 'etf': 17.344986423361256, 'htc': 9.601820565511078e-10, 'htn': 9.335159538646135e-08}"/>
  </r>
  <r>
    <s v="Turnip cabbage, raw, processed in FR | Ambient (average) | No packaging | No preparation | at consumer/FR [Ciqual code: 20065]"/>
    <n v="20065"/>
    <s v="consumer"/>
    <n v="2.7"/>
    <b v="0"/>
    <s v="kilogram"/>
    <s v="aa171d33bae53681d3d8960d6688db86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"/>
  </r>
  <r>
    <s v="Chive or spring onion, fresh, processed in FR | Ambient (long) | LDPE | No preparation | at consumer/FR [Ciqual code: 11003]"/>
    <n v="11003"/>
    <s v="consumer"/>
    <n v="3.75"/>
    <b v="0"/>
    <s v="kilogram"/>
    <s v="bc7896b100f7314c9843a8aaef9982ab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2677152411734, 'ozd': 7.953112904789129e-08, 'cch': 0.697818606293306, 'ccb': 0.088263620082174, 'ccf': 0.6092717461608651, 'ccl': 0.00028324005026500004, 'fwe': 0.000141464167224, 'swe': 0.002376279903268, 'tre': 0.006726216563823001, 'pco': 0.0018283480359620001, 'pma': 3.0648620123251423e-08, 'ior': 0.30140606896571404, 'fru': 14.893449320823, 'mru': 1.594870528338836e-06, 'ldu': 19.976659924018787, 'wtu': 0.35630475882865403, 'etf': 19.346102805001024, 'htc': 1.691815665869112e-10, 'htn': 8.80812166834002e-09}"/>
  </r>
  <r>
    <s v="Flavoured cider, processed in FR | Chilled | Glass | Chilled at consumer | at consumer/FR [Ciqual code: 5022]"/>
    <n v="5022"/>
    <s v="consumer"/>
    <n v="2.89"/>
    <b v="0"/>
    <s v="kilogram"/>
    <s v="183ab04338967d5c2105d23487846fe1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0"/>
    <s v="{'acd': 0.007811380333352, 'ozd': 1.9978474877943897e-07, 'cch': 0.9826503706210231, 'ccb': 0.011909432967977002, 'ccf': 0.9702887554675351, 'ccl': 0.00045218218551, 'fwe': 0.000184034672105, 'swe': 0.0016586947360230002, 'tre': 0.018888681680863002, 'pco': 0.004250636143888, 'pma': 9.477507748958948e-08, 'ior': 0.343069897474626, 'fru': 18.539035450860474, 'mru': 4.632907069713342e-06, 'ldu': 25.31176099191469, 'wtu': 0.254739328371278, 'etf': 32.35747780842468, 'htc': 4.546286015023509e-10, 'htn': 1.6639297226757833e-08}"/>
  </r>
  <r>
    <s v="Cider, half-dry, processed in FR | Chilled | Glass | Chilled at consumer | at consumer/FR [Ciqual code: 5021]"/>
    <n v="5021"/>
    <s v="consumer"/>
    <n v="2.89"/>
    <b v="0"/>
    <s v="kilogram"/>
    <s v="fb73fbd9b9c0b4858310f26aee3e7d58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0"/>
    <s v="{'acd': 0.007811380333352, 'ozd': 1.9978474877943897e-07, 'cch': 0.9826503706210231, 'ccb': 0.011909432967977002, 'ccf': 0.9702887554675351, 'ccl': 0.00045218218551, 'fwe': 0.000184034672105, 'swe': 0.0016586947360230002, 'tre': 0.018888681680863002, 'pco': 0.004250636143888, 'pma': 9.477507748958948e-08, 'ior': 0.343069897474626, 'fru': 18.539035450860474, 'mru': 4.632907069713342e-06, 'ldu': 25.31176099191469, 'wtu': 0.254739328371278, 'etf': 32.35747780842468, 'htc': 4.546286015023509e-10, 'htn': 1.6639297226757833e-08}"/>
  </r>
  <r>
    <s v="Cider, dry, processed in FR | Chilled | Glass | Chilled at consumer | at consumer/FR [Ciqual code: 5006]"/>
    <n v="5006"/>
    <s v="consumer"/>
    <n v="2.89"/>
    <b v="0"/>
    <s v="kilogram"/>
    <s v="1ed9c9015239ccd00fc1f7b815cea495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0"/>
    <s v="{'acd': 0.007811380333352, 'ozd': 1.9978474877943897e-07, 'cch': 0.9826503706210231, 'ccb': 0.011909432967977002, 'ccf': 0.9702887554675351, 'ccl': 0.00045218218551, 'fwe': 0.000184034672105, 'swe': 0.0016586947360230002, 'tre': 0.018888681680863002, 'pco': 0.004250636143888, 'pma': 9.477507748958948e-08, 'ior': 0.343069897474626, 'fru': 18.539035450860474, 'mru': 4.632907069713342e-06, 'ldu': 25.31176099191469, 'wtu': 0.254739328371278, 'etf': 32.35747780842468, 'htc': 4.546286015023509e-10, 'htn': 1.6639297226757833e-08}"/>
  </r>
  <r>
    <s v="Cider, sweet, processed in FR | Chilled | Glass | Chilled at consumer | at consumer/FR [Ciqual code: 5007]"/>
    <n v="5007"/>
    <s v="consumer"/>
    <n v="2.89"/>
    <b v="0"/>
    <s v="kilogram"/>
    <s v="b728c9b3d675e69f973b8a58ac5e12a9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0"/>
    <s v="{'acd': 0.007811380333352, 'ozd': 1.9978474877943897e-07, 'cch': 0.9826503706210231, 'ccb': 0.011909432967977002, 'ccf': 0.9702887554675351, 'ccl': 0.00045218218551, 'fwe': 0.000184034672105, 'swe': 0.0016586947360230002, 'tre': 0.018888681680863002, 'pco': 0.004250636143888, 'pma': 9.477507748958948e-08, 'ior': 0.343069897474626, 'fru': 18.539035450860474, 'mru': 4.632907069713342e-06, 'ldu': 25.31176099191469, 'wtu': 0.254739328371278, 'etf': 32.35747780842468, 'htc': 4.546286015023509e-10, 'htn': 1.6639297226757833e-08}"/>
  </r>
  <r>
    <s v="Cider, processed in FR | Chilled | Glass | Chilled at consumer | at consumer/FR [Ciqual code: 5020]"/>
    <n v="5020"/>
    <s v="consumer"/>
    <n v="2.89"/>
    <b v="0"/>
    <s v="kilogram"/>
    <s v="7dc2c1823649c5a0fe1fcb7445572fbf"/>
    <s v="material"/>
    <s v="AGRIBALYSE v3.0"/>
    <s v="['Agricultural', 'Food', 'Preparation', 'Beverages', 'Alcoholic beverages', 'Beers and ciders']"/>
    <x v="3"/>
    <x v="6"/>
    <s v="['Agricultural', 'Food', 'Preparation', 'Beverages', 'Alcoholic beverages', ÇBeers and ciders']"/>
    <s v="['Agricultural', 'Food', 'Preparation', 'Beverages', 'Alcoholic beverages', 'Beers and cidersÉ]"/>
    <n v="77"/>
    <n v="94"/>
    <x v="18"/>
    <x v="0"/>
    <s v="{'acd': 0.007811380333352, 'ozd': 1.9978474877943897e-07, 'cch': 0.9826503706210231, 'ccb': 0.011909432967977002, 'ccf': 0.9702887554675351, 'ccl': 0.00045218218551, 'fwe': 0.000184034672105, 'swe': 0.0016586947360230002, 'tre': 0.018888681680863002, 'pco': 0.004250636143888, 'pma': 9.477507748958948e-08, 'ior': 0.343069897474626, 'fru': 18.539035450860474, 'mru': 4.632907069713342e-06, 'ldu': 25.31176099191469, 'wtu': 0.254739328371278, 'etf': 32.35747780842468, 'htc': 4.546286015023509e-10, 'htn': 1.6639297226757833e-08}"/>
  </r>
  <r>
    <s v="Wafer cookie, processed in FR | Ambient (long) | Cardboard | No preparation | at consumer/FR [Ciqual code: 24360]"/>
    <n v="24360"/>
    <s v="consumer"/>
    <n v="2.4900000000000002"/>
    <b v="0"/>
    <s v="kilogram"/>
    <s v="bb57a33728ab30fdd76a3fd96d9a2a4c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97758266473217, 'ozd': 4.06039165249181e-07, 'cch': 8.264147916192156, 'ccb': 3.654102855663462, 'ccf': 3.611140711802939, 'ccl': 0.9989043487257551, 'fwe': 0.0013139264372030001, 'swe': 0.029806775509296002, 'tre': 0.41385144540102803, 'pco': 0.016552142561536, 'pma': 7.240145481159704e-07, 'ior': 1.080496506487145, 'fru': 48.44934437702062, 'mru': 1.0632272068344051e-05, 'ldu': 367.3080258927491, 'wtu': 5.869381269588974, 'etf': 125.48700281703843, 'htc': 2.1030638843650034e-09, 'htn': 1.1273613162990478e-07}"/>
  </r>
  <r>
    <s v="Frosted lemon or orange (sorbet), processed in FR | Frozen | PP | No preparation | at consumer/FR [Ciqual code: 39530]"/>
    <n v="39530"/>
    <s v="consumer"/>
    <n v="3.45"/>
    <b v="0"/>
    <s v="kilogram"/>
    <s v="8ef7d228060e7f6066f635028856dca0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Lemon or lime base, for beverage, without sugar (to be diluted), processed in FR | Ambient (average) | Glass | No preparation | at consumer/FR [Ciqual code: 18220]"/>
    <n v="18220"/>
    <s v="consumer"/>
    <n v="2.41"/>
    <b v="0"/>
    <s v="kilogram"/>
    <s v="d2f045ccdc28136758e3b4002bee19eb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009518050697211, 'ozd': 1.499517081591561e-07, 'cch': 0.9381318893897761, 'ccb': 0.0182829567914, 'ccf': 0.955019481073008, 'ccl': -0.035170548474631004, 'fwe': 0.000191018039952, 'swe': 0.0017498604706670002, 'tre': 0.025209675942355, 'pco': 0.00394690716999, 'pma': 1.074246963372023e-07, 'ior': 0.18481235875635302, 'fru': 14.75372504745958, 'mru': 3.075602122681855e-06, 'ldu': 24.0226882735724, 'wtu': 3.919211954016278, 'etf': 22.876104212081394, 'htc': 5.188057164373535e-10, 'htn': 2.444414442436656e-08}"/>
  </r>
  <r>
    <s v="Lime, pulp, raw, processed in FR | Ambient (average) | No packaging | No preparation | at consumer/FR [Ciqual code: 13067]"/>
    <n v="13067"/>
    <s v="consumer"/>
    <n v="3.01"/>
    <b v="0"/>
    <s v="kilogram"/>
    <s v="90997738291747d4a41bb569999ae9b1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531396442739, 'ozd': 7.285826659372413e-08, 'cch': 0.5299767372813, 'ccb': 0.093074200722009, 'ccf': 0.43655443521340703, 'ccl': 0.00034810134588300005, 'fwe': 0.00011322823354600001, 'swe': 0.001114993107047, 'tre': 0.016867529806845, 'pco': 0.0016626871148200002, 'pma': 4.318565043586317e-08, 'ior': 0.203223932999295, 'fru': 8.595246607238199, 'mru': 1.81936199300574e-06, 'ldu': 22.310698315673903, 'wtu': 6.187120104804554, 'etf': 31.306786409031965, 'htc': 3.560094318142593e-10, 'htn': 1.064875130189542e-08}"/>
  </r>
  <r>
    <s v="Lemon, pulp, raw, processed in FR | Ambient (average) | No packaging | No preparation | at consumer/FR [Ciqual code: 13009]"/>
    <n v="13009"/>
    <s v="consumer"/>
    <n v="2.46"/>
    <b v="0"/>
    <s v="kilogram"/>
    <s v="f1a1180dcc5371e6b3acb2b3be225ca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661840784405001, 'ozd': 1.139147195554029e-07, 'cch': 0.9107084573228661, 'ccb': 0.24055636077355103, 'ccf': 0.6696623842878681, 'ccl': 0.000489712261445, 'fwe': 0.00017593524453, 'swe': 0.0017170871720570001, 'tre': 0.023965236514423, 'pco': 0.0026788606142900003, 'pma': 6.33806649307614e-08, 'ior': 0.27670605809187204, 'fru': 12.584640019726475, 'mru': 2.6157498965525877e-06, 'ldu': 30.424659029538475, 'wtu': 8.272838574916412, 'etf': 46.59306205638769, 'htc': 5.230199577896573e-10, 'htn': 1.619681848313195e-08}"/>
  </r>
  <r>
    <s v="Lemon zest, raw, processed in FR | Ambient (average) | No packaging | No preparation | at consumer/FR [Ciqual code: 13125]"/>
    <n v="13125"/>
    <s v="consumer"/>
    <n v="2.7"/>
    <b v="0"/>
    <s v="kilogram"/>
    <s v="56f8697b7a86d53edb6093a4aabe92e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661840784405001, 'ozd': 1.139147195554029e-07, 'cch': 0.9107084573228661, 'ccb': 0.24055636077355103, 'ccf': 0.6696623842878681, 'ccl': 0.000489712261445, 'fwe': 0.00017593524453, 'swe': 0.0017170871720570001, 'tre': 0.023965236514423, 'pco': 0.0026788606142900003, 'pma': 6.33806649307614e-08, 'ior': 0.27670605809187204, 'fru': 12.584640019726475, 'mru': 2.6157498965525877e-06, 'ldu': 30.424659029538475, 'wtu': 8.272838574916412, 'etf': 46.59306205638769, 'htc': 5.230199577896573e-10, 'htn': 1.619681848313195e-08}"/>
  </r>
  <r>
    <s v="Pumpkin, pulp, raw, processed in FR | Ambient (average) | No packaging | No preparation | at consumer/FR [Ciqual code: 20166]"/>
    <n v="20166"/>
    <s v="consumer"/>
    <n v="2.4900000000000002"/>
    <b v="0"/>
    <s v="kilogram"/>
    <s v="92b8e550388d9b6a64a609df67828aa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8849102706510004, 'ozd': 9.349271740275997e-08, 'cch': 0.544694539999386, 'ccb': 0.09066501854594401, 'ccf': 0.45376047068122805, 'ccl': 0.00026905077221300004, 'fwe': 0.00010857001699100001, 'swe': 0.001963570626114, 'tre': 0.009604591208445, 'pco': 0.0018919067809360002, 'pma': 3.0597785621846255e-08, 'ior': 0.322584115241418, 'fru': 12.212477553132803, 'mru': 3.889589041108672e-06, 'ldu': 12.642841158216587, 'wtu': 0.175908562770552, 'etf': 39.378941277293755, 'htc': 4.489044274189127e-10, 'htn': 3.0770943311329425e-08}"/>
  </r>
  <r>
    <s v="Fruits batter-pudding, refrigerated, processed in FR | Chilled | PP | No preparation | at consumer/FR [Ciqual code: 39216]"/>
    <n v="39216"/>
    <s v="consumer"/>
    <n v="2.19"/>
    <b v="0"/>
    <s v="kilogram"/>
    <s v="cecc2c112f140cae94e148b01385ea79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22564865482077003, 'ozd': 2.500083011498535e-07, 'cch': 1.6912871086743242, 'ccb': 0.228799875474216, 'ccf': 1.405398162163301, 'ccl': 0.05708907103680601, 'fwe': 0.000497063754724, 'swe': 0.007397826851379001, 'tre': 0.09457651145201201, 'pco': 0.008233670762321, 'pma': 1.5101409530442028e-07, 'ior': 0.822978631857831, 'fru': 32.3598633685375, 'mru': 3.8615817943104726e-06, 'ldu': 327.60207162271837, 'wtu': 0.791239029139684, 'etf': 52.964312993870436, 'htc': 4.3987327587611306e-10, 'htn': 5.580101685798357e-08}"/>
  </r>
  <r>
    <s v="Clementine, pulp, raw, processed in FR | Ambient (average) | No packaging | No preparation | at consumer/FR [Ciqual code: 13082]"/>
    <n v="13082"/>
    <s v="consumer"/>
    <n v="2.68"/>
    <b v="0"/>
    <s v="kilogram"/>
    <s v="a607a47603a04c7bffe84ea11b416448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454344555359001, 'ozd': 1.151744313868132e-07, 'cch': 0.70837770033956, 'ccb': 0.241930572480609, 'ccf': 0.6932523223394951, 'ccl': -0.226805194480543, 'fwe': 0.000184924742818, 'swe': 0.0018897221063670002, 'tre': 0.027407103857050003, 'pco': 0.0027401625081680003, 'pma': 6.905612323307581e-08, 'ior': 0.277069573814547, 'fru': 12.673929060009337, 'mru': 2.755738894030006e-06, 'ldu': 36.442289053818776, 'wtu': 8.209058422771236, 'etf': 53.81632567424907, 'htc': 5.302100184069591e-10, 'htn': 1.83188040357465e-08}"/>
  </r>
  <r>
    <s v="Cloves, processed in FR | Ambient (long) | Glass | No preparation | at consumer/FR [Ciqual code: 11052]"/>
    <n v="11052"/>
    <s v="consumer"/>
    <n v="3.56"/>
    <b v="0"/>
    <s v="kilogram"/>
    <s v="9f01baca46007b511eb4cca365ea28ea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8530661615765, 'ozd': 1.821059020757515e-07, 'cch': 0.664512915059274, 'ccb': 0.004677489552909001, 'ccf': 1.269064573395334, 'ccl': -0.6092291478889691, 'fwe': 0.0012520185591030001, 'swe': 0.070254225653605, 'tre': 0.016250001820512002, 'pco': 0.0044186785627960004, 'pma': 9.088801832983169e-08, 'ior': 0.38826182544541105, 'fru': 19.318688062373973, 'mru': 2.696404643530125e-06, 'ldu': 691.9113008799616, 'wtu': 0.222461566266682, 'etf': 14.221113838655308, 'htc': 1.9878506403734892e-10, 'htn': -8.892852289403644e-09}"/>
  </r>
  <r>
    <s v="Rum-based cocktail, processed in FR | Ambient (average) | Glass | Chilled at consumer | at consumer/FR [Ciqual code: 1012]"/>
    <n v="1012"/>
    <s v="consumer"/>
    <n v="2.65"/>
    <b v="0"/>
    <s v="kilogram"/>
    <s v="e8618bb122df2918103565c7b3d375dc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09000589060994001, 'ozd': 1.559880173684286e-07, 'cch': 0.975775852032546, 'ccb': 0.011236184472275, 'ccf': 0.9787929797968501, 'ccl': -0.014253312236579002, 'fwe': 0.000183482472765, 'swe': 0.001862227463934, 'tre': 0.023273699635639, 'pco': 0.004981743926148001, 'pma': 1.199220332224352e-07, 'ior': 0.24771463218790302, 'fru': 16.400718120817043, 'mru': 2.866218836269466e-06, 'ldu': 22.463744187119453, 'wtu': 2.322826469417426, 'etf': 20.078715877763422, 'htc': 4.4171829463100595e-10, 'htn': 1.6267934062727752e-08}"/>
  </r>
  <r>
    <s v="Whiskey-based cocktail, processed in FR | Ambient (average) | Glass | Chilled at consumer | at consumer/FR [Ciqual code: 1013]"/>
    <n v="1013"/>
    <s v="consumer"/>
    <n v="2.68"/>
    <b v="0"/>
    <s v="kilogram"/>
    <s v="3d5eb6ec064075750021bcd763f23552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062632934422170005, 'ozd': 1.512839378192457e-07, 'cch': 0.914511435632209, 'ccb': 0.0053658739685460005, 'ccf': 0.9087359361180061, 'ccl': 0.000409625545655, 'fwe': 0.000143538553817, 'swe': 0.001003113852205, 'tre': 0.011950290641734002, 'pco': 0.0054705974816940004, 'pma': 1.132781959502086e-07, 'ior': 0.255988917006926, 'fru': 16.08931850968182, 'mru': 2.4009645668024803e-06, 'ldu': 14.350758756334102, 'wtu': 0.202963261281765, 'etf': 14.447393406357861, 'htc': 3.468423042253325e-10, 'htn': 1.131100283895891e-08}"/>
  </r>
  <r>
    <s v="Cocktail, alcohol-free (juices and syrup-based cocktail), processed in FR | Chilled | Glass | Chilled at consumer | at consumer/FR [Ciqual code: 2008]"/>
    <n v="2008"/>
    <s v="consumer"/>
    <n v="2.29"/>
    <b v="0"/>
    <s v="kilogram"/>
    <s v="369e4ad7d8561062a014a640b1f969a7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08145406638789, 'ozd': 1.733029762190457e-07, 'cch': 0.9503143916958071, 'ccb': 0.012926391982976002, 'ccf': 0.934505355752113, 'ccl': 0.002882643960718, 'fwe': 0.000173679826097, 'swe': 0.0016101102784700002, 'tre': 0.020147023228724, 'pco': 0.0037634779862800003, 'pma': 1.0444778046332598e-07, 'ior': 0.30183465987920705, 'fru': 16.847267926422525, 'mru': 3.2465878388177926e-06, 'ldu': 17.82530140767475, 'wtu': 2.256336741384721, 'etf': 20.787105819984152, 'htc': 1.1177037291791941e-09, 'htn': 3.055907125431321e-08}"/>
  </r>
  <r>
    <s v="Cocktail, punch type, 16% alcohol, processed in FR | Chilled | Glass | Chilled at consumer | at consumer/FR [Ciqual code: 1022]"/>
    <n v="1022"/>
    <s v="consumer"/>
    <n v="2.61"/>
    <b v="0"/>
    <s v="kilogram"/>
    <s v="33f4234f3185b940cf7dce40230075b3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08749307389682002, 'ozd': 1.864259912856464e-07, 'cch': 1.077395300850022, 'ccb': 0.011987095470869001, 'ccf': 1.041837634221424, 'ccl': 0.023570571157729002, 'fwe': 0.000183658456467, 'swe': 0.0018672009486310002, 'tre': 0.022318255767286, 'pco': 0.005305020019128, 'pma': 1.293631510969933e-07, 'ior': 0.33100061130635505, 'fru': 18.59628967373606, 'mru': 3.269952595088209e-06, 'ldu': 21.461631767626532, 'wtu': 1.8069881567565471, 'etf': 23.051441015981325, 'htc': 1.5842219348394291e-09, 'htn': 3.736611746760031e-08}"/>
  </r>
  <r>
    <s v="Palm heart, canned, drained, processed in FR | Ambient (average) | Steel | No preparation | at consumer/FR [Ciqual code: 20018]"/>
    <n v="20018"/>
    <s v="consumer"/>
    <n v="2.96999999999999"/>
    <b v="0"/>
    <s v="kilogram"/>
    <s v="7e51bba4f83290d1362aab57d808b62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26490848590214004, 'ozd': 3.928883684426035e-07, 'cch': 2.29059498735041, 'ccb': 0.220548613757641, 'ccf': 2.069003659418694, 'ccl': 0.001042714174073, 'fwe': 0.000653470233671, 'swe': 0.015146648171368002, 'tre': 0.10171413409996001, 'pco': 0.008988759812761002, 'pma': 2.3079868094933997e-07, 'ior': 2.013838991885107, 'fru': 59.09278466089559, 'mru': 8.043447904345995e-06, 'ldu': 210.54667707758546, 'wtu': 21.705268155404788, 'etf': 165.8409864945678, 'htc': 4.2763975684330515e-09, 'htn': 1.431099675337425e-07}"/>
  </r>
  <r>
    <s v="Heart, lamb, raw, processed in FR | Chilled | PS | No preparation | at consumer/FR [Ciqual code: 40058]"/>
    <n v="40058"/>
    <s v="consumer"/>
    <n v="2.63"/>
    <b v="0"/>
    <s v="kilogram"/>
    <s v="dd0f7515a023c4a207c5e57de4a3282e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89862963925371, 'ozd': 5.331843158776315e-07, 'cch': 25.924728204094336, 'ccb': 17.577059365503857, 'ccf': 7.959946647194949, 'ccl': 0.38772219139553404, 'fwe': 0.001314935415825, 'swe': 0.08186422918762601, 'tre': 1.7293428586123132, 'pco': 0.036136889858981, 'pma': 2.628456719462856e-06, 'ior': 0.7984211847768851, 'fru': 51.293031548194186, 'mru': 9.830876798088933e-06, 'ldu': 2283.45880767268, 'wtu': 1.064969237179341, 'etf': 198.14128812000732, 'htc': -1.9801326000909802e-09, 'htn': -2.190850089229191e-08}"/>
  </r>
  <r>
    <s v="Heart, lamb, cooked, processed in FR | Chilled | PS | Oven | at consumer/FR [Ciqual code: 40059]"/>
    <n v="40059"/>
    <s v="consumer"/>
    <n v="2.65"/>
    <b v="0"/>
    <s v="kilogram"/>
    <s v="86d74e969d37366535397225b7fa24f3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53483597678306, 'ozd': 7.841009858006201e-07, 'cch': 35.59699294962919, 'ccb': 24.09324124539509, 'ccf': 10.97224665240906, 'ccl': 0.531505051825031, 'fwe': 0.0018427390843710001, 'swe': 0.11231230864055701, 'tre': 2.371305250739292, 'pco': 0.049714804742582004, 'pma': 3.6078394967699166e-06, 'ior': 1.7100925465353871, 'fru': 83.29128134203842, 'mru': 1.4030369934037741e-05, 'ldu': 3130.2600332523116, 'wtu': 1.6136609466927, 'etf': 274.86282485080494, 'htc': -2.629764018091927e-09, 'htn': -2.8406670120401414e-08}"/>
  </r>
  <r>
    <s v="Heart, beef, raw, processed in FR | Chilled | PS | No preparation | at consumer/FR [Ciqual code: 40052]"/>
    <n v="40052"/>
    <s v="consumer"/>
    <n v="2.21"/>
    <b v="0"/>
    <s v="kilogram"/>
    <s v="5fec58a6a730b8f5ad524736f8b78d86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1865032972684604, 'ozd': 5.063084809522337e-07, 'cch': 26.801335587209582, 'ccb': 19.663977442741455, 'ccf': 6.799107075637286, 'ccl': 0.33825106883084005, 'fwe': 0.0011931536579140002, 'swe': 0.06813619899468801, 'tre': 1.411077713283083, 'pco': 0.033777059860940005, 'pma': 2.138277571627076e-06, 'ior': 0.896923106428082, 'fru': 49.746781221518575, 'mru': 1.011451515189517e-05, 'ldu': 1532.497252326631, 'wtu': 4.287600419286589, 'etf': 181.98871182827833, 'htc': -2.1160533597727422e-10, 'htn': 5.751690225514566e-08}"/>
  </r>
  <r>
    <s v="Heart, beef, cooked, processed in FR | Chilled | PS | Oven | at consumer/FR [Ciqual code: 40053]"/>
    <n v="40053"/>
    <s v="consumer"/>
    <n v="2.2400000000000002"/>
    <b v="0"/>
    <s v="kilogram"/>
    <s v="bb4bffcc948bb9628804ee883b230349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43722426716640805, 'ozd': 7.472620705720455e-07, 'cch': 36.79856548365335, 'ccb': 26.953796028148496, 'ccf': 9.3810748547963, 'ccl': 0.46369460070855206, 'fwe': 0.001675811884955, 'swe': 0.093495191258463, 'tre': 1.9350567493796582, 'pco': 0.046480167474830004, 'pma': 2.935947139785946e-06, 'ior': 1.8451098939641382, 'fru': 81.17182403532868, 'mru': 1.441915522388809e-05, 'ldu': 2100.9112091467923, 'wtu': 6.030946484431402, 'etf': 252.72236334008986, 'htc': -2.0562999051826872e-10, 'htn': 8.046234554611564e-08}"/>
  </r>
  <r>
    <s v="Heart, turkey, raw, processed in FR | Chilled | PS | No preparation | at consumer/FR [Ciqual code: 40055]"/>
    <n v="40055"/>
    <s v="consumer"/>
    <n v="3.05"/>
    <b v="0"/>
    <s v="kilogram"/>
    <s v="fc1b292d19abba76292a836fa9e1b324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Heart, turkey, cooked, processed in FR | Chilled | PS | Oven | at consumer/FR [Ciqual code: 40057]"/>
    <n v="40057"/>
    <s v="consumer"/>
    <n v="3.05"/>
    <b v="0"/>
    <s v="kilogram"/>
    <s v="73eab9a91c0c3003228f86927dbcff84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033058456004822004, 'ozd': 2.716141892805996e-07, 'cch': 2.202330644398855, 'ccb': 0.053949446331935005, 'ccf': 1.878386277278244, 'ccl': 0.26999492078867504, 'fwe': 0.000462377238833, 'swe': 0.0077510667781800005, 'tre': 0.133244613900033, 'pco': 0.006493943836627001, 'pma': 2.448480191684128e-07, 'ior': 1.085324197058779, 'fru': 42.79682885335835, 'mru': 4.210523872248529e-06, 'ldu': 94.49935469517419, 'wtu': 1.358588164660278, 'etf': 53.90357366514593, 'htc': 9.711933858128759e-10, 'htn': 7.296518680083899e-08}"/>
  </r>
  <r>
    <s v="Heart, pork, raw, processed in FR | Chilled | PS | No preparation | at consumer/FR [Ciqual code: 40060]"/>
    <n v="40060"/>
    <s v="consumer"/>
    <n v="2.4700000000000002"/>
    <b v="0"/>
    <s v="kilogram"/>
    <s v="e8529f76c4136a4c40242ab3e0523b46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33060986719614, 'ozd': 1.8427330707076441e-07, 'cch': 1.896327465265526, 'ccb': 0.6604833742271541, 'ccf': 1.163072191831389, 'ccl': 0.072771899206983, 'fwe': 0.000267772143381, 'swe': 0.007562399570247001, 'tre': 0.141232402333414, 'pco': 0.004295043830037, 'pma': 2.3894883630011316e-07, 'ior': 0.9537343043275671, 'fru': 30.613337611382075, 'mru': 2.419002847990101e-06, 'ldu': 91.53575152202347, 'wtu': 0.5455885172225761, 'etf': 36.49795714495604, 'htc': 3.995743125567372e-10, 'htn': 3.283397809244109e-08}"/>
  </r>
  <r>
    <s v="Heart, chicken, raw, processed in FR | Chilled | PS | No preparation | at consumer/FR [Ciqual code: 40054]"/>
    <n v="40054"/>
    <s v="consumer"/>
    <n v="2.59"/>
    <b v="0"/>
    <s v="kilogram"/>
    <s v="ff308c578d98ba2cd5832e9b2bcfeaa2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Heart, chicken, cooked, processed in FR | Chilled | PS | Oven | at consumer/FR [Ciqual code: 40056]"/>
    <n v="40056"/>
    <s v="consumer"/>
    <n v="2.61"/>
    <b v="0"/>
    <s v="kilogram"/>
    <s v="5dbdb698e94305681d4cede45d1459a2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033058456004822004, 'ozd': 2.716141892805996e-07, 'cch': 2.202330644398855, 'ccb': 0.053949446331935005, 'ccf': 1.878386277278244, 'ccl': 0.26999492078867504, 'fwe': 0.000462377238833, 'swe': 0.0077510667781800005, 'tre': 0.133244613900033, 'pco': 0.006493943836627001, 'pma': 2.448480191684128e-07, 'ior': 1.085324197058779, 'fru': 42.79682885335835, 'mru': 4.210523872248529e-06, 'ldu': 94.49935469517419, 'wtu': 1.358588164660278, 'etf': 53.90357366514593, 'htc': 9.711933858128759e-10, 'htn': 7.296518680083899e-08}"/>
  </r>
  <r>
    <s v="Heart, veal, raw, processed in FR | Chilled | PS | No preparation | at consumer/FR [Ciqual code: 40062]"/>
    <n v="40062"/>
    <s v="consumer"/>
    <n v="2.63"/>
    <b v="0"/>
    <s v="kilogram"/>
    <s v="5a90a886ffc79be4e0e49c39de312e79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18170012578740302, 'ozd': 6.432799061237605e-07, 'cch': 18.29713800597492, 'ccb': 10.439618910826217, 'ccf': 7.288687057603269, 'ccl': 0.56883203754543, 'fwe': 0.0017158401279820002, 'swe': 0.12129546765085102, 'tre': 0.7768109441994661, 'pco': 0.032342476534822, 'pma': 1.231660754540589e-06, 'ior': 1.193309110645461, 'fru': 81.76137420568779, 'mru': 1.04666539570388e-05, 'ldu': 1189.761254366621, 'wtu': 5.502879818690127, 'etf': 241.72105955264053, 'htc': 4.026426874287802e-09, 'htn': 3.2189656881469083e-07}"/>
  </r>
  <r>
    <s v="Quince, raw, processed in FR | Ambient (average) | No packaging | No preparation | at consumer/FR [Ciqual code: 13010]"/>
    <n v="13010"/>
    <s v="consumer"/>
    <n v="3.01"/>
    <b v="0"/>
    <s v="kilogram"/>
    <s v="5d26eede7bb784485d51bd97ddcdbdc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267838451413, 'ozd': 1.023162110990931e-07, 'cch': 0.48827716557284406, 'ccb': 0.08853474138969501, 'ccf': 0.399556910256922, 'ccl': 0.000185513926226, 'fwe': 8.710607070416441e-05, 'swe': 0.0009425761987550001, 'tre': 0.008201381314442, 'pco': 0.001982185499, 'pma': 2.682380964922451e-08, 'ior': 0.26266970644251203, 'fru': 10.277637571160293, 'mru': 2.579421203291062e-06, 'ldu': 19.853806987671646, 'wtu': 0.12093260842324201, 'etf': 23.147122441722665, 'htc': 2.1621755935634548e-10, 'htn': 9.425093965485244e-09}"/>
  </r>
  <r>
    <s v="Cola, without sugar and with artificial sweetener(s), processed in FR | Chilled | PET | No preparation | at consumer/FR [Ciqual code: 18060]"/>
    <n v="18060"/>
    <s v="consumer"/>
    <n v="2.6"/>
    <b v="0"/>
    <s v="kilogram"/>
    <s v="4d42f7a2d9818a7d3582c3bde41e7471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Cola, without sugar, with artificial sweetener(s) and with caffeine, processed in FR | Chilled | PET | No preparation | at consumer/FR [Ciqual code: 18068]"/>
    <n v="18068"/>
    <s v="consumer"/>
    <n v="2.6"/>
    <b v="0"/>
    <s v="kilogram"/>
    <s v="e8ce57b886374e73d5d6b203922da7be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Cola, with sugar, processed in FR | Chilled | PET | No preparation | at consumer/FR [Ciqual code: 18018]"/>
    <n v="18018"/>
    <s v="consumer"/>
    <n v="2.6"/>
    <b v="0"/>
    <s v="kilogram"/>
    <s v="17371cf78015a2165220efeaad1b2241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Cola, with sugar and artificial sweetener(s), processed in FR | Chilled | PET | No preparation | at consumer/FR [Ciqual code: 18037]"/>
    <n v="18037"/>
    <s v="consumer"/>
    <n v="2.6"/>
    <b v="0"/>
    <s v="kilogram"/>
    <s v="c8e1e5c76a1271d66559c0d8f80832af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Cola, with sugar and without caffeine, processed in FR | Chilled | PET | No preparation | at consumer/FR [Ciqual code: 18067]"/>
    <n v="18067"/>
    <s v="consumer"/>
    <n v="2.6"/>
    <b v="0"/>
    <s v="kilogram"/>
    <s v="c152a5cdefc1dde8c7d9be8c0fc698c7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Apple compote, processed in FR | Chilled | PS | No preparation | at consumer/FR [Ciqual code: 13038]"/>
    <n v="13038"/>
    <s v="consumer"/>
    <n v="1.98"/>
    <b v="0"/>
    <s v="kilogram"/>
    <s v="464557b938e36d662ec15b55329f9440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0"/>
    <s v="{'acd': 0.0060259692825220005, 'ozd': 1.445002718458588e-07, 'cch': 0.8239281076827091, 'ccb': 0.002206803721232, 'ccf': 0.821469989278032, 'ccl': 0.000251314683444, 'fwe': 0.000123487217936, 'swe': 0.0024847308964050002, 'tre': 0.021575867690508, 'pco': 0.0026148601026390003, 'pma': 5.3125009918418515e-08, 'ior': 0.6915807766470781, 'fru': 24.012840498803232, 'mru': 2.4272718204151e-06, 'ldu': 18.949302070903965, 'wtu': 0.7738215156658701, 'etf': 22.39316160867021, 'htc': 3.138266118566294e-10, 'htn': 9.441086890937738e-09}"/>
  </r>
  <r>
    <s v="Fruits compote, miscellaneous, processed in FR | Chilled | PS | No preparation | at consumer/FR [Ciqual code: 13108]"/>
    <n v="13108"/>
    <s v="consumer"/>
    <n v="1.98"/>
    <b v="0"/>
    <s v="kilogram"/>
    <s v="3f65509be56434bc583eacf1c5baedb2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0"/>
    <s v="{'acd': 0.003949804479727001, 'ozd': 1.4081570029245452e-07, 'cch': 0.752570314240611, 'ccb': 0.0022560215986260003, 'ccf': 0.75685519730728, 'ccl': -0.006540904665295001, 'fwe': 0.000102440130741, 'swe': 0.0018191244822740001, 'tre': 0.012746971984432, 'pco': 0.0023860129565850003, 'pma': 3.8845413007455416e-08, 'ior': 0.694983999693767, 'fru': 23.519198051397872, 'mru': 2.150070534223745e-06, 'ldu': 17.003943168161676, 'wtu': 0.5723667219134091, 'etf': 25.577219978507202, 'htc': 3.5593563731452053e-10, 'htn': 1.259090483399481e-08}"/>
  </r>
  <r>
    <s v="Fruits compote, miscellaneous, reduced sugar, processed in FR | Chilled | PS | No preparation | at consumer/FR [Ciqual code: 13109]"/>
    <n v="13109"/>
    <s v="consumer"/>
    <n v="1.98"/>
    <b v="0"/>
    <s v="kilogram"/>
    <s v="dbf58607f7325687e93b4345e848642f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0"/>
    <s v="{'acd': 0.0038966771797970005, 'ozd': 1.463780559122195e-07, 'cch': 0.776515646365536, 'ccb': 0.002257854003109, 'ccf': 0.7740466727972081, 'ccl': 0.00021111956521800002, 'fwe': 0.00010750539060000001, 'swe': 0.0018436183961880002, 'tre': 0.012376714036545, 'pco': 0.0025533563401960004, 'pma': 3.804716830504524e-08, 'ior': 0.692251429069292, 'fru': 23.73675193123826, 'mru': 2.628981957761015e-06, 'ldu': 18.146431278908086, 'wtu': 0.442486100067275, 'etf': 22.396355179121038, 'htc': 3.204123417084531e-10, 'htn': 1.2747895805682742e-08}"/>
  </r>
  <r>
    <s v="Fruits compote, miscellaneous, reduced sugar, refrigerated, processed in FR | Chilled | PS | No preparation | at consumer/FR [Ciqual code: 13129]"/>
    <n v="13129"/>
    <s v="consumer"/>
    <n v="1.98"/>
    <b v="0"/>
    <s v="kilogram"/>
    <s v="be417f897cec989bc35bb3c98288f326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0"/>
    <s v="{'acd': 0.0038966771797970005, 'ozd': 1.463780559122195e-07, 'cch': 0.776515646365536, 'ccb': 0.002257854003109, 'ccf': 0.7740466727972081, 'ccl': 0.00021111956521800002, 'fwe': 0.00010750539060000001, 'swe': 0.0018436183961880002, 'tre': 0.012376714036545, 'pco': 0.0025533563401960004, 'pma': 3.804716830504524e-08, 'ior': 0.692251429069292, 'fru': 23.73675193123826, 'mru': 2.628981957761015e-06, 'ldu': 18.146431278908086, 'wtu': 0.442486100067275, 'etf': 22.396355179121038, 'htc': 3.204123417084531e-10, 'htn': 1.2747895805682742e-08}"/>
  </r>
  <r>
    <s v="Comt√© cheese, from cow's milk, processed in FR | Chilled | LDPE | No preparation | at consumer/FR [Ciqual code: 12110]"/>
    <n v="12110"/>
    <s v="consumer"/>
    <n v="1.81"/>
    <b v="0"/>
    <s v="kilogram"/>
    <s v="9d82efee7ee2426ef1e81e20c66baf08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Cucumber, pulp and peel, raw, processed in FR | Ambient (average) | No packaging | No preparation | at consumer/FR [Ciqual code: 20019]"/>
    <n v="20019"/>
    <s v="consumer"/>
    <n v="2.5299999999999998"/>
    <b v="0"/>
    <s v="kilogram"/>
    <s v="46d3f0e647be54d8da433f5135287a5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23462854645034, 'ozd': 1.8032354973478258e-07, 'cch': 4.856588779274231, 'ccb': 0.09242690104380301, 'ccf': 4.746001758962663, 'ccl': 0.018160119267764, 'fwe': 0.0014996779117150002, 'swe': 0.002804542503035, 'tre': 0.024087053798021, 'pco': 0.01952245269353, 'pma': 3.440244063219066e-07, 'ior': 0.312282201736717, 'fru': 42.329441365834846, 'mru': 1.77992441750646e-06, 'ldu': 17.351473280442782, 'wtu': 1.318299831638862, 'etf': 163.24938084791197, 'htc': 1.8578830883157713e-09, 'htn': 3.150093277023095e-07}"/>
  </r>
  <r>
    <s v="Cucumber, pulp, raw, processed in FR | Ambient (average) | No packaging | No preparation | at consumer/FR [Ciqual code: 20210]"/>
    <n v="20210"/>
    <s v="consumer"/>
    <n v="2.5299999999999998"/>
    <b v="0"/>
    <s v="kilogram"/>
    <s v="a204143a54e3787bee760feba4eceb6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23462854645034, 'ozd': 1.8032354973478258e-07, 'cch': 4.856588779274231, 'ccb': 0.09242690104380301, 'ccf': 4.746001758962663, 'ccl': 0.018160119267764, 'fwe': 0.0014996779117150002, 'swe': 0.002804542503035, 'tre': 0.024087053798021, 'pco': 0.01952245269353, 'pma': 3.440244063219066e-07, 'ior': 0.312282201736717, 'fru': 42.329441365834846, 'mru': 1.77992441750646e-06, 'ldu': 17.351473280442782, 'wtu': 1.318299831638862, 'etf': 163.24938084791197, 'htc': 1.8578830883157713e-09, 'htn': 3.150093277023095e-07}"/>
  </r>
  <r>
    <s v="Cone, wafer for ice cream, processed in FR | Ambient (long) | Cardboard | No preparation | at consumer/FR [Ciqual code: 24685]"/>
    <n v="24685"/>
    <s v="consumer"/>
    <n v="2.5299999999999998"/>
    <b v="0"/>
    <s v="kilogram"/>
    <s v="4021a7732934f6c61e0f36bee165d487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Chocolate confectionery, sugar coated, processed in FR | Ambient (average) | Cardboard | No preparation | at consumer/FR [Ciqual code: 31041]"/>
    <n v="31041"/>
    <s v="consumer"/>
    <n v="2.91"/>
    <b v="0"/>
    <s v="kilogram"/>
    <s v="818b59516b2b16d1a5c72f6500133872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7004058593604401, 'ozd': 6.424228810151359e-07, 'cch': 13.161606325773409, 'ccb': 1.48086368111016, 'ccf': 4.250157003797112, 'ccl': 7.430585640866137, 'fwe': 0.001935789591061, 'swe': 0.042780850903075006, 'tre': 0.2709657675609, 'pco': 0.025196890947557, 'pma': 5.358976350255916e-07, 'ior': 1.08398608403183, 'fru': 60.30957125502684, 'mru': 1.8388638438182262e-05, 'ldu': 511.81853595388645, 'wtu': 39.55641573190935, 'etf': 332.23269912560863, 'htc': 7.485401334960568e-09, 'htn': 2.958651888871651e-07}"/>
  </r>
  <r>
    <s v="Preserved duck, processed in FR | Chilled | PS | Oven | at consumer/FR [Ciqual code: 8110]"/>
    <n v="8110"/>
    <s v="consumer"/>
    <n v="2.5099999999999998"/>
    <b v="0"/>
    <s v="kilogram"/>
    <s v="1a46576e6912bc4492a7eedc58d8e6c6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45579501097652, 'ozd': 7.946396058605689e-07, 'cch': 7.735646378573321, 'ccb': 0.33099886380931504, 'ccf': 6.155843220541106, 'ccl': 1.248804294222899, 'fwe': 0.0018844510229360002, 'swe': 0.035186614027774, 'tre': 0.602020964748034, 'pco': 0.023694956703205, 'pma': 1.028066721824668e-06, 'ior': 2.206704917614346, 'fru': 108.0336932287601, 'mru': 1.378338894654168e-05, 'ldu': 433.21965518870604, 'wtu': 4.945280250654925, 'etf': 229.3364958718007, 'htc': 3.7100107805774852e-09, 'htn': 3.237488714842587e-07}"/>
  </r>
  <r>
    <s v="Duck confit (conserved in rendered fat), meat (leg) without skin, reheated, processed in FR | Chilled | PS | Oven | at consumer/FR [Ciqual code: 8109]"/>
    <n v="8109"/>
    <s v="consumer"/>
    <n v="2.96"/>
    <b v="0"/>
    <s v="kilogram"/>
    <s v="208da2c2872799b9f4cd3b23d3b7baf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45579501097652, 'ozd': 7.946396058605689e-07, 'cch': 7.735646378573321, 'ccb': 0.33099886380931504, 'ccf': 6.155843220541106, 'ccl': 1.248804294222899, 'fwe': 0.0018844510229360002, 'swe': 0.035186614027774, 'tre': 0.602020964748034, 'pco': 0.023694956703205, 'pma': 1.028066721824668e-06, 'ior': 2.206704917614346, 'fru': 108.0336932287601, 'mru': 1.378338894654168e-05, 'ldu': 433.21965518870604, 'wtu': 4.945280250654925, 'etf': 229.3364958718007, 'htc': 3.7100107805774852e-09, 'htn': 3.237488714842587e-07}"/>
  </r>
  <r>
    <s v="Preserved pork liver, processed in FR | Chilled | PS | No preparation | at consumer/FR [Ciqual code: 8120]"/>
    <n v="8120"/>
    <s v="consumer"/>
    <n v="2.91"/>
    <b v="0"/>
    <s v="kilogram"/>
    <s v="5c31ba14f7f8347e77007313288f3542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33407561047341, 'ozd': 1.859173178668695e-07, 'cch': 1.914883983734223, 'ccb': 0.6675073311434231, 'ccf': 1.173839013058766, 'ccl': 0.073537639532033, 'fwe': 0.000270585475295, 'swe': 0.007641476660004001, 'tre': 0.14271749570331602, 'pco': 0.004339116436780001, 'pma': 2.414354727826043e-07, 'ior': 0.961526366207725, 'fru': 30.884138301157517, 'mru': 2.440938329092144e-06, 'ldu': 92.49584816800635, 'wtu': 0.550988695677851, 'etf': 36.87399747905572, 'htc': 4.036298261217273e-10, 'htn': 3.318477904719307e-08}"/>
  </r>
  <r>
    <s v="Preserved poultry liver, processed in FR | Chilled | PS | No preparation | at consumer/FR [Ciqual code: 8125]"/>
    <n v="8125"/>
    <s v="consumer"/>
    <n v="3.05"/>
    <b v="0"/>
    <s v="kilogram"/>
    <s v="063a2a294b13c2af98862890fa571102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24040110830359, 'ozd': 1.606806402650198e-07, 'cch': 1.576681958830926, 'ccb': 0.039675207259256, 'ccf': 1.337996551603091, 'ccl': 0.19901019996857802, 'fwe': 0.000311127921555, 'swe': 0.005639788953956001, 'tre': 0.09758037020919301, 'pco': 0.004652442155419, 'pma': 1.767992301348577e-07, 'ior': 0.34398061056975504, 'fru': 21.927803870362787, 'mru': 2.691350915923021e-06, 'ldu': 69.43916983062294, 'wtu': 0.8877894029224861, 'etf': 37.321138590588106, 'htc': 6.536057438988602e-10, 'htn': 5.260039761483162e-08}"/>
  </r>
  <r>
    <s v="Jam, apricot, processed in FR | Chilled | Glass | No preparation | at consumer/FR [Ciqual code: 31037]"/>
    <n v="31037"/>
    <s v="consumer"/>
    <n v="2.36"/>
    <b v="0"/>
    <s v="kilogram"/>
    <s v="432727bc8482138df79207b698d74197"/>
    <s v="material"/>
    <s v="AGRIBALYSE v3.0"/>
    <s v="['Agricultural', 'Food', 'Preparation', 'Sugar and confectionery', 'Jams']"/>
    <x v="7"/>
    <x v="40"/>
    <s v="['Agricultural', 'Food', 'Preparation', 'Sugar and confectionery', 'Jams']"/>
    <s v="['Agricultural', 'Food', 'Preparation', 'Sugar and confectionery', 'Jams']"/>
    <e v="#VALUE!"/>
    <e v="#VALUE!"/>
    <x v="3"/>
    <x v="0"/>
    <s v="{'acd': 0.018930325548459002, 'ozd': 2.5903525929141436e-07, 'cch': 1.423452146593129, 'ccb': 0.011974211522286001, 'ccf': 1.4218450162586072, 'ccl': -0.010367081187764, 'fwe': 0.000332950156476, 'swe': 0.004911915779372, 'tre': 0.06440099367877701, 'pco': 0.005678079776864, 'pma': 1.813303162554077e-07, 'ior': 0.800691164632629, 'fru': 31.872393952913725, 'mru': 4.815159874571022e-06, 'ldu': 51.683658117102, 'wtu': 5.3007602962128875, 'etf': 55.0407614827524, 'htc': 1.5254064231599133e-09, 'htn': 1.5813647213168532e-08}"/>
  </r>
  <r>
    <s v="Jam, cherry, processed in FR | Chilled | Glass | No preparation | at consumer/FR [Ciqual code: 31038]"/>
    <n v="31038"/>
    <s v="consumer"/>
    <n v="2.36"/>
    <b v="0"/>
    <s v="kilogram"/>
    <s v="9689638081dec73071b33ecacfc0d90c"/>
    <s v="material"/>
    <s v="AGRIBALYSE v3.0"/>
    <s v="['Agricultural', 'Food', 'Preparation', 'Sugar and confectionery', 'Jams']"/>
    <x v="7"/>
    <x v="40"/>
    <s v="['Agricultural', 'Food', 'Preparation', 'Sugar and confectionery', 'Jams']"/>
    <s v="['Agricultural', 'Food', 'Preparation', 'Sugar and confectionery', 'Jams']"/>
    <e v="#VALUE!"/>
    <e v="#VALUE!"/>
    <x v="3"/>
    <x v="0"/>
    <s v="{'acd': 0.023548783908302003, 'ozd': 3.5960337654647827e-07, 'cch': 1.9295048238003392, 'ccb': 0.019208007456288003, 'ccf': 1.9094042541486211, 'ccl': 0.0008925621954290001, 'fwe': 0.0006167460316040001, 'swe': 0.007590685338012001, 'tre': 0.085093097984129, 'pco': 0.010884014119090001, 'pma': 1.927971110969273e-07, 'ior': 0.8282086503869891, 'fru': 37.960346367727674, 'mru': 6.282422806370214e-06, 'ldu': 359.6146529097569, 'wtu': 1.701940205093984, 'etf': 63.733997100823295, 'htc': 6.111619279657546e-10, 'htn': 4.9080454518142825e-08}"/>
  </r>
  <r>
    <s v="Jam, strawberry, processed in FR | Chilled | Glass | No preparation | at consumer/FR [Ciqual code: 31024]"/>
    <n v="31024"/>
    <s v="consumer"/>
    <n v="3.16"/>
    <b v="0"/>
    <s v="kilogram"/>
    <s v="9c82384574cbdd95e2726fddf8f8cdab"/>
    <s v="material"/>
    <s v="AGRIBALYSE v3.0"/>
    <s v="['Agricultural', 'Food', 'Preparation', 'Sugar and confectionery', 'Jams']"/>
    <x v="7"/>
    <x v="40"/>
    <s v="['Agricultural', 'Food', 'Preparation', 'Sugar and confectionery', 'Jams']"/>
    <s v="['Agricultural', 'Food', 'Preparation', 'Sugar and confectionery', 'Jams']"/>
    <e v="#VALUE!"/>
    <e v="#VALUE!"/>
    <x v="3"/>
    <x v="0"/>
    <s v="{'acd': 0.018601686586196, 'ozd': 2.1990030249979628e-06, 'cch': 1.63054410509159, 'ccb': 0.007394123825643001, 'ccf': 1.621380488514705, 'ccl': 0.001769492751241, 'fwe': 0.000377928673306, 'swe': 0.005825055327808, 'tre': 0.060833354339726003, 'pco': 0.005939758587601001, 'pma': 2.542266001941238e-07, 'ior': 0.800404856976471, 'fru': 34.68125077592538, 'mru': 1.4314485860799632e-05, 'ldu': 37.5137382337792, 'wtu': 3.675244801309447, 'etf': 633.7687481924474, 'htc': 2.5700830739813122e-09, 'htn': 7.956886749690914e-08}"/>
  </r>
  <r>
    <s v="Jam, raspberry, processed in FR | Chilled | Glass | No preparation | at consumer/FR [Ciqual code: 31062]"/>
    <n v="31062"/>
    <s v="consumer"/>
    <n v="3.55"/>
    <b v="0"/>
    <s v="kilogram"/>
    <s v="3e31a0dc695f65eba3ce3bf6adb79fd4"/>
    <s v="material"/>
    <s v="AGRIBALYSE v3.0"/>
    <s v="['Agricultural', 'Food', 'Preparation', 'Sugar and confectionery', 'Jams']"/>
    <x v="7"/>
    <x v="40"/>
    <s v="['Agricultural', 'Food', 'Preparation', 'Sugar and confectionery', 'Jams']"/>
    <s v="['Agricultural', 'Food', 'Preparation', 'Sugar and confectionery', 'Jams']"/>
    <e v="#VALUE!"/>
    <e v="#VALUE!"/>
    <x v="3"/>
    <x v="0"/>
    <s v="{'acd': 0.019449707673708003, 'ozd': 1.320137604828397e-06, 'cch': 1.737931947372465, 'ccb': 0.007556564107591, 'ccf': 1.726862066532155, 'ccl': 0.0035133167327180003, 'fwe': 0.000398679908901, 'swe': 0.0060361399881770006, 'tre': 0.063211198654918, 'pco': 0.006750784966973001, 'pma': 2.513957765634939e-07, 'ior': 0.8076576626611081, 'fru': 36.1292073219177, 'mru': 1.3447130871339582e-05, 'ldu': 37.51702130279971, 'wtu': 2.738390795309446, 'etf': 360.4788971844845, 'htc': 2.3691416348467184e-09, 'htn': 5.3623457893814934e-08}"/>
  </r>
  <r>
    <s v="Dulce de leche or confiture de lait, processed in FR | Chilled | Glass | No preparation | at consumer/FR [Ciqual code: 31040]"/>
    <n v="31040"/>
    <s v="consumer"/>
    <n v="2.04"/>
    <b v="0"/>
    <s v="kilogram"/>
    <s v="ef29cde4c83de676bb74d0530fbff095"/>
    <s v="material"/>
    <s v="AGRIBALYSE v3.0"/>
    <s v="['Agricultural', 'Food', 'Preparation', 'Sugar and confectionery', 'Jams']"/>
    <x v="7"/>
    <x v="40"/>
    <s v="['Agricultural', 'Food', 'Preparation', 'Sugar and confectionery', 'Jams']"/>
    <s v="['Agricultural', 'Food', 'Preparation', 'Sugar and confectionery', 'Jams']"/>
    <e v="#VALUE!"/>
    <e v="#VALUE!"/>
    <x v="3"/>
    <x v="0"/>
    <s v="{'acd': 0.023011552927715003, 'ozd': 2.575806773434294e-07, 'cch': 2.104421170078037, 'ccb': 0.6492234185162591, 'ccf': 1.407768909457289, 'ccl': 0.047428842104488, 'fwe': 0.000320306693383, 'swe': 0.006750094428322, 'tre': 0.08341913469356001, 'pco': 0.005663529864030001, 'pma': 2.0404549929688368e-07, 'ior': 0.8200513589170191, 'fru': 31.191881258076506, 'mru': 4.2083457990472575e-06, 'ldu': 72.78779809438313, 'wtu': 1.25373130012758, 'etf': 40.439907385701474, 'htc': 5.858342864588436e-10, 'htn': 2.5538339092383173e-08}"/>
  </r>
  <r>
    <s v="Jam, reduced sugar, processed in FR | Chilled | Glass | No preparation | at consumer/FR [Ciqual code: 31110]"/>
    <n v="31110"/>
    <s v="consumer"/>
    <n v="3.16"/>
    <b v="0"/>
    <s v="kilogram"/>
    <s v="501658d64b7fa9edfbcb5c44c28bfaf6"/>
    <s v="material"/>
    <s v="AGRIBALYSE v3.0"/>
    <s v="['Agricultural', 'Food', 'Preparation', 'Sugar and confectionery', 'Jams']"/>
    <x v="7"/>
    <x v="40"/>
    <s v="['Agricultural', 'Food', 'Preparation', 'Sugar and confectionery', 'Jams']"/>
    <s v="['Agricultural', 'Food', 'Preparation', 'Sugar and confectionery', 'Jams']"/>
    <e v="#VALUE!"/>
    <e v="#VALUE!"/>
    <x v="3"/>
    <x v="0"/>
    <s v="{'acd': 0.018601686586196, 'ozd': 2.1990030249979628e-06, 'cch': 1.63054410509159, 'ccb': 0.007394123825643001, 'ccf': 1.621380488514705, 'ccl': 0.001769492751241, 'fwe': 0.000377928673306, 'swe': 0.005825055327808, 'tre': 0.060833354339726003, 'pco': 0.005939758587601001, 'pma': 2.542266001941238e-07, 'ior': 0.800404856976471, 'fru': 34.68125077592538, 'mru': 1.4314485860799632e-05, 'ldu': 37.5137382337792, 'wtu': 3.675244801309447, 'etf': 633.7687481924474, 'htc': 2.5700830739813122e-09, 'htn': 7.956886749690914e-08}"/>
  </r>
  <r>
    <s v="Conger, raw, processed in FR | Chilled | PS | No preparation | at consumer/FR [Ciqual code: 26127]"/>
    <n v="26127"/>
    <s v="consumer"/>
    <n v="3.64"/>
    <b v="0"/>
    <s v="kilogram"/>
    <s v="fd06962fac88658c00ca52359d61f6e0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Biscuit (cookie), with chocolate drops, processed in FR | Ambient (long) | Cardboard | No preparation | at consumer/FR [Ciqual code: 24684]"/>
    <n v="24684"/>
    <s v="consumer"/>
    <n v="2.2000000000000002"/>
    <b v="0"/>
    <s v="kilogram"/>
    <s v="650a5c1f3af1849cf720b01ba88af9a4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7468802312084, 'ozd': 2.972872309377815e-07, 'cch': 4.142618266750134, 'ccb': 0.025433797424817002, 'ccf': 1.665967918848527, 'ccl': 2.45121655047679, 'fwe': 0.0007135491539790001, 'swe': 0.020962476630189002, 'tre': 0.154224376604052, 'pco': 0.010180622954078001, 'pma': 2.7615912773010557e-07, 'ior': 0.844202990011587, 'fru': 32.10924591778538, 'mru': 5.66558406432858e-06, 'ldu': 264.9871996408854, 'wtu': 5.6226089867401114, 'etf': 188.78803579677827, 'htc': 2.6312847215932172e-09, 'htn': 9.621588013965635e-08}"/>
  </r>
  <r>
    <s v="Coppa, processed in FR | Chilled | Already packed - PP/PE | No preparation | at consumer/FR [Ciqual code: 28850]"/>
    <n v="28850"/>
    <s v="consumer"/>
    <n v="2.5099999999999998"/>
    <b v="0"/>
    <s v="kilogram"/>
    <s v="5438629482bd44b96fc10db081b05cec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32348936420961805, 'ozd': 1.3522721815568921e-06, 'cch': 15.899870659958879, 'ccb': 6.77212682486522, 'ccf': 8.390366373245412, 'ccl': 0.737377461848248, 'fwe': 0.002551099211106, 'swe': 0.07400275856209501, 'tre': 1.40568238168873, 'pco': 0.032795701569005, 'pma': 2.2685734173446067e-06, 'ior': 8.186204261965178, 'fru': 221.94614126711792, 'mru': 2.477393795089133e-05, 'ldu': 945.6236055559147, 'wtu': 3.917004940233189, 'etf': 358.25487866784204, 'htc': 3.1887464327384073e-09, 'htn': 3.125393168140509e-07}"/>
  </r>
  <r>
    <s v="Cockerel in red wine sauce, processed in FR | Chilled | PP | Microwave | at consumer/FR [Ciqual code: 25121]"/>
    <n v="25121"/>
    <s v="consumer"/>
    <n v="2.4700000000000002"/>
    <b v="0"/>
    <s v="kilogram"/>
    <s v="77dfc36054a7ac8c6bfc66177d9b1d58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0172010278830201, 'ozd': 5.50788834126885e-07, 'cch': 5.859698364122942, 'ccb': 0.591506817513698, 'ccf': 4.350671443579855, 'ccl': 0.917520103029389, 'fwe': 0.001354846849021, 'swe': 0.025968103688370003, 'tre': 0.421088149501377, 'pco': 0.017155093399435002, 'pma': 7.22151416333128e-07, 'ior': 1.343220044899631, 'fru': 71.65617612121288, 'mru': 9.997439759287742e-06, 'ldu': 317.8301912887236, 'wtu': 3.760613536154829, 'etf': 161.96107296886146, 'htc': 2.604560213813442e-09, 'htn': 2.2136594046114162e-07}"/>
  </r>
  <r>
    <s v="Scallop, with coral, raw, processed in FR | Chilled | PS | No preparation | at consumer/FR [Ciqual code: 10003]"/>
    <n v="10003"/>
    <s v="consumer"/>
    <n v="2.85"/>
    <b v="0"/>
    <s v="kilogram"/>
    <s v="7ef6116c46a75ad47be69dc915ee7fa2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194427729329844, 'ozd': 2.251076158435203e-06, 'cch': 13.698967868923456, 'ccb': 2.15634104893561, 'ccf': 11.53672248109693, 'ccl': 0.005904338890914001, 'fwe': 0.0013958498577880001, 'swe': 0.04903288993892, 'tre': 0.5155565788867991, 'pco': 0.13926610001091402, 'pma': 1.54501069554261e-06, 'ior': 2.129181368633521, 'fru': 186.9369671258156, 'mru': 4.564031323232854e-05, 'ldu': 39.098288831697666, 'wtu': 2.204397417324882, 'etf': 178.09016473146886, 'htc': 6.318334215253655e-09, 'htn': 1.242518493235075e-07}"/>
  </r>
  <r>
    <s v="Scallop, with coral, cooked, processed in FR | Chilled | PS | Oven | at consumer/FR [Ciqual code: 10004]"/>
    <n v="10004"/>
    <s v="consumer"/>
    <n v="2.9"/>
    <b v="0"/>
    <s v="kilogram"/>
    <s v="2f272a844c6be19e6ce62c4960650753"/>
    <s v="material"/>
    <s v="AGRIBALYSE v3.0"/>
    <s v="['Agricultural', 'Food', 'Preparation', 'Meat, egg and fish', 'Seafood, cooked']"/>
    <x v="1"/>
    <x v="36"/>
    <s v="['Agricultural', 'Food', 'Preparation', 'Meat, egg and fish', 'Seafood, cooked']"/>
    <s v="['Agricultural', 'Food', 'Preparation', 'Meat, egg and fish', 'Seafood, cooked']"/>
    <e v="#VALUE!"/>
    <e v="#VALUE!"/>
    <x v="3"/>
    <x v="1"/>
    <s v="{'acd': 0.033467321299842, 'ozd': 4.3533362272250267e-07, 'cch': 1.985363953652113, 'ccb': 0.002055747091968, 'ccf': 1.9822528223371, 'ccl': 0.001055384223043, 'fwe': 0.000220815869056, 'swe': 0.008091622601903001, 'tre': 0.088112764279899, 'pco': 0.023647715930509003, 'pma': 2.666519052227686e-07, 'ior': 0.9788387095657781, 'fru': 44.72264731214739, 'mru': 8.307989230537646e-06, 'ldu': 6.7993997784780955, 'wtu': 0.470302107495338, 'etf': 20.87322773209621, 'htc': 1.082323592282992e-09, 'htn': 1.90748500457878e-08}"/>
  </r>
  <r>
    <s v="Scallop, without coral, raw, processed in FR | Chilled | PS | No preparation | at consumer/FR [Ciqual code: 10045]"/>
    <n v="10045"/>
    <s v="consumer"/>
    <n v="3.43"/>
    <b v="0"/>
    <s v="kilogram"/>
    <s v="da2396eb4e25ca211b0d80e2eca3083e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194427729329844, 'ozd': 2.251076158435203e-06, 'cch': 13.698967868923456, 'ccb': 2.15634104893561, 'ccf': 11.53672248109693, 'ccl': 0.005904338890914001, 'fwe': 0.0013958498577880001, 'swe': 0.04903288993892, 'tre': 0.5155565788867991, 'pco': 0.13926610001091402, 'pma': 1.54501069554261e-06, 'ior': 2.129181368633521, 'fru': 186.9369671258156, 'mru': 4.564031323232854e-05, 'ldu': 39.098288831697666, 'wtu': 2.204397417324882, 'etf': 178.09016473146886, 'htc': 6.318334215253655e-09, 'htn': 1.242518493235075e-07}"/>
  </r>
  <r>
    <s v="Brown meagre, raw, processed in FR | Chilled | PS | No preparation | at consumer/FR [Ciqual code: 26107]"/>
    <n v="26107"/>
    <s v="consumer"/>
    <n v="3.68"/>
    <b v="0"/>
    <s v="kilogram"/>
    <s v="5020176e91f70bded8b7954faf1fa7b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94712154319063, 'ozd': 8.149868237591573e-07, 'cch': 4.244202234910628, 'ccb': 0.003885284854369, 'ccf': 4.205653370422938, 'ccl': 0.03466357963332, 'fwe': 0.001054683859003, 'swe': 0.022319715047913, 'tre': 0.242173887636659, 'pco': 0.06406809289428, 'pma': 7.219304148596072e-07, 'ior': 0.46906939349623705, 'fru': 61.87849216558758, 'mru': 6.656848899125289e-05, 'ldu': 13.827586626195613, 'wtu': 0.616995630266691, 'etf': 62.70175484122555, 'htc': 3.1110245464650065e-09, 'htn': 8.624853251982313e-08}"/>
  </r>
  <r>
    <s v="Escalope cordon bleu (topped with a ham slice and Gruyere sauce), processed in FR | Chilled | PS | Oven | at consumer/FR [Ciqual code: 25089]"/>
    <n v="25089"/>
    <s v="consumer"/>
    <n v="2.52"/>
    <b v="0"/>
    <s v="kilogram"/>
    <s v="a30e9dc1a8a61126f0c3cf3e4880a228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09071456148325101, 'ozd': 5.324417966068269e-07, 'cch': 5.142093922261476, 'ccb': 0.49638188104583003, 'ccf': 3.915157641617205, 'ccl': 0.73055439959844, 'fwe': 0.0011720986112530001, 'swe': 0.023030922019877, 'tre': 0.37526581661360303, 'pco': 0.015074213334223001, 'pma': 6.416951778655907e-07, 'ior': 1.763701918197489, 'fru': 75.5284825037258, 'mru': 8.668220483088315e-06, 'ldu': 288.7697530550303, 'wtu': 3.074511019337601, 'etf': 144.46968868158876, 'htc': 2.2608365311616592e-09, 'htn': 1.938650415697209e-07}"/>
  </r>
  <r>
    <s v="Coriander, fresh, processed in FR | Ambient (long) | LDPE | No preparation | at consumer/FR [Ciqual code: 11094]"/>
    <n v="11094"/>
    <s v="consumer"/>
    <n v="3.75"/>
    <b v="0"/>
    <s v="kilogram"/>
    <s v="5492b15d3d713fc926d0af9f34672eeb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67784974328410005, 'ozd': 1.2596512933710211e-07, 'cch': 1.2236455153912291, 'ccb': 0.08869544633685901, 'ccf': 1.065522767630687, 'ccl': 0.069427301423682, 'fwe': 0.00021308759806100002, 'swe': 0.0049677526101360005, 'tre': 0.019029247252211, 'pco': 0.004398524094001001, 'pma': 5.643962653170964e-08, 'ior': 0.282383127453326, 'fru': 19.711534847248387, 'mru': 3.138652172079527e-06, 'ldu': 14.502420208813072, 'wtu': 2.003422673684747, 'etf': 58.80386296088905, 'htc': 4.075849490270457e-10, 'htn': 2.220489678941671e-08}"/>
  </r>
  <r>
    <s v="Coriander, seed, processed in FR | Ambient (long) | Glass | No preparation | at consumer/FR [Ciqual code: 11026]"/>
    <n v="11026"/>
    <s v="consumer"/>
    <n v="3.75"/>
    <b v="0"/>
    <s v="kilogram"/>
    <s v="343fb5f0432891a6eecc71d40f5ebdf7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9305728915556, 'ozd': 1.776142418070159e-07, 'cch': 1.1742871568474271, 'ccb': 0.0049301058791, 'ccf': 1.113665341381838, 'ccl': 0.055691709586488, 'fwe': 0.00021614612141600002, 'swe': 0.004440874575512, 'tre': 0.021416289649572002, 'pco': 0.004923219899335, 'pma': 1.038109769161941e-07, 'ior': 0.261117072501288, 'fru': 18.723978355629107, 'mru': 4.121861335304382e-06, 'ldu': 16.488393751147914, 'wtu': 1.5279078203087142, 'etf': 52.97341156175327, 'htc': 4.888304914499682e-10, 'htn': 2.324787617538659e-08}"/>
  </r>
  <r>
    <s v="Gazelle horn (oriental pastry with almonds and syrup), processed in FR | Ambient (long) | PS | No preparation | at consumer/FR [Ciqual code: 23301]"/>
    <n v="23301"/>
    <s v="consumer"/>
    <n v="2.59"/>
    <b v="0"/>
    <s v="kilogram"/>
    <s v="e6e5121a399c99b6b3426c71510b2808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5104316080172006, 'ozd': 3.067419452308803e-07, 'cch': 4.223351282507157, 'ccb': 0.8921609662092761, 'ccf': 3.571515626626768, 'ccl': -0.24032531032888602, 'fwe': 0.0012552897236220001, 'swe': 0.023593254715189003, 'tre': 0.171620877557415, 'pco': 0.014531236334001002, 'pma': 3.6573472006074486e-07, 'ior': 0.8751224678335731, 'fru': 50.66980124327348, 'mru': 1.9545893501408573e-05, 'ldu': 272.984586061302, 'wtu': 70.22421174132049, 'etf': 129.87396354500524, 'htc': 2.3841024746924282e-09, 'htn': 3.063175263573823e-07}"/>
  </r>
  <r>
    <s v="Bigeye scad, raw, processed in FR | Chilled | PS | No preparation | at consumer/FR [Ciqual code: 26159]"/>
    <n v="26159"/>
    <s v="consumer"/>
    <n v="3.64"/>
    <b v="0"/>
    <s v="kilogram"/>
    <s v="e5a42dfc6098d510abba0265f9313d21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"/>
  </r>
  <r>
    <s v="Coulommiers cheese, from cow's milk, processed in FR | Chilled | LDPE | No preparation | at consumer/FR [Ciqual code: 12010]"/>
    <n v="12010"/>
    <s v="consumer"/>
    <n v="2.2400000000000002"/>
    <b v="0"/>
    <s v="kilogram"/>
    <s v="cb20a7ee7af543cb8acdffc394352d2e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Goblet of ice cream, peach Melba or Belle Helene pear type, processed in FR | Frozen | PP | No preparation | at consumer/FR [Ciqual code: 39534]"/>
    <n v="39534"/>
    <s v="consumer"/>
    <n v="3.48"/>
    <b v="0"/>
    <s v="kilogram"/>
    <s v="ee076efb19e182d4def7482a67e901c1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2300245698312002, 'ozd': 2.146626287985081e-07, 'cch': 2.468803539508772, 'ccb': 0.8658846099790061, 'ccf': 1.450157664548896, 'ccl': 0.152761264980869, 'fwe': 0.00040172585068900006, 'swe': 0.017659402711277, 'tre': 0.09020370595195601, 'pco': 0.005422294981566001, 'pma': 1.6642033039647218e-07, 'ior': 1.04492949239823, 'fru': 34.482602818977306, 'mru': 4.699712902875465e-06, 'ldu': 138.73737776801033, 'wtu': 1.317332666317959, 'etf': 36.3775972929278, 'htc': 8.934772668097496e-10, 'htn': 4.508263850009173e-08}"/>
  </r>
  <r>
    <s v="Goblet of ice cream, coffee or chocolate ice cream topped with whipped cream, processed in FR | Frozen | PP | No preparation | at consumer/FR [Ciqual code: 39532]"/>
    <n v="39532"/>
    <s v="consumer"/>
    <n v="3.11"/>
    <b v="0"/>
    <s v="kilogram"/>
    <s v="9c9a7aefeecc82e3c0d6cf8e150f7ff0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2300245698312002, 'ozd': 2.146626287985081e-07, 'cch': 2.468803539508772, 'ccb': 0.8658846099790061, 'ccf': 1.450157664548896, 'ccl': 0.152761264980869, 'fwe': 0.00040172585068900006, 'swe': 0.017659402711277, 'tre': 0.09020370595195601, 'pco': 0.005422294981566001, 'pma': 1.6642033039647218e-07, 'ior': 1.04492949239823, 'fru': 34.482602818977306, 'mru': 4.699712902875465e-06, 'ldu': 138.73737776801033, 'wtu': 1.317332666317959, 'etf': 36.3775972929278, 'htc': 8.934772668097496e-10, 'htn': 4.508263850009173e-08}"/>
  </r>
  <r>
    <s v="Squash, butternut, pulp, raw, processed in FR | Ambient (average) | No packaging | No preparation | at consumer/FR [Ciqual code: 20138]"/>
    <n v="20138"/>
    <s v="consumer"/>
    <n v="2.5099999999999998"/>
    <b v="0"/>
    <s v="kilogram"/>
    <s v="2ecc0fd20071c201a1753cc192b0163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8849102706510004, 'ozd': 9.349271740275997e-08, 'cch': 0.544694539999386, 'ccb': 0.09066501854594401, 'ccf': 0.45376047068122805, 'ccl': 0.00026905077221300004, 'fwe': 0.00010857001699100001, 'swe': 0.001963570626114, 'tre': 0.009604591208445, 'pco': 0.0018919067809360002, 'pma': 3.0597785621846255e-08, 'ior': 0.322584115241418, 'fru': 12.212477553132803, 'mru': 3.889589041108672e-06, 'ldu': 12.642841158216587, 'wtu': 0.175908562770552, 'etf': 39.378941277293755, 'htc': 4.489044274189127e-10, 'htn': 3.0770943311329425e-08}"/>
  </r>
  <r>
    <s v="Sweet green hokkaido squash, pulp, raw, processed in FR | Ambient (average) | No packaging | No preparation | at consumer/FR [Ciqual code: 20134]"/>
    <n v="20134"/>
    <s v="consumer"/>
    <n v="2.5499999999999998"/>
    <b v="0"/>
    <s v="kilogram"/>
    <s v="7fadee46297140ab62d3ff4299ee79d8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6878793780440004, 'ozd': 8.780667358150763e-08, 'cch': 0.5191882657534941, 'ccb': 0.090655615856138, 'ccf': 0.428272157107971, 'ccl': 0.00026049278938400003, 'fwe': 0.00010624318182400001, 'swe': 0.0019255296929190002, 'tre': 0.009179438611369, 'pco': 0.001765440038232, 'pma': 2.8802656449244172e-08, 'ior': 0.32062537919724404, 'fru': 11.835066893439993, 'mru': 3.82725313369256e-06, 'ldu': 12.42223990932026, 'wtu': 0.174420224089283, 'etf': 39.10180295244642, 'htc': 4.409480606635369e-10, 'htn': 3.048638478444624e-08}"/>
  </r>
  <r>
    <s v="Squash, melonnette jasp√©e from Vend√©e, pulp, raw, processed in FR | Ambient (average) | No packaging | No preparation | at consumer/FR [Ciqual code: 20136]"/>
    <n v="20136"/>
    <s v="consumer"/>
    <n v="2.5099999999999998"/>
    <b v="0"/>
    <s v="kilogram"/>
    <s v="95c6171a8bfe395e487e651cc6116a6f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8849102706510004, 'ozd': 9.349271740275997e-08, 'cch': 0.544694539999386, 'ccb': 0.09066501854594401, 'ccf': 0.45376047068122805, 'ccl': 0.00026905077221300004, 'fwe': 0.00010857001699100001, 'swe': 0.001963570626114, 'tre': 0.009604591208445, 'pco': 0.0018919067809360002, 'pma': 3.0597785621846255e-08, 'ior': 0.322584115241418, 'fru': 12.212477553132803, 'mru': 3.889589041108672e-06, 'ldu': 12.642841158216587, 'wtu': 0.175908562770552, 'etf': 39.378941277293755, 'htc': 4.489044274189127e-10, 'htn': 3.0770943311329425e-08}"/>
  </r>
  <r>
    <s v="Pumpkin (cucurbita moschata), pulp, raw, processed in FR | Ambient (average) | No packaging | No preparation | at consumer/FR [Ciqual code: 20128]"/>
    <n v="20128"/>
    <s v="consumer"/>
    <n v="2.6"/>
    <b v="0"/>
    <s v="kilogram"/>
    <s v="b7d58ac9c2117a048854b9aff2db2902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6878793780440004, 'ozd': 8.780667358150763e-08, 'cch': 0.5191882657534941, 'ccb': 0.090655615856138, 'ccf': 0.428272157107971, 'ccl': 0.00026049278938400003, 'fwe': 0.00010624318182400001, 'swe': 0.0019255296929190002, 'tre': 0.009179438611369, 'pco': 0.001765440038232, 'pma': 2.8802656449244172e-08, 'ior': 0.32062537919724404, 'fru': 11.835066893439993, 'mru': 3.82725313369256e-06, 'ldu': 12.42223990932026, 'wtu': 0.174420224089283, 'etf': 39.10180295244642, 'htc': 4.409480606635369e-10, 'htn': 3.048638478444624e-08}"/>
  </r>
  <r>
    <s v="Squash, spaghetti, pulp, raw, processed in FR | Ambient (average) | No packaging | No preparation | at consumer/FR [Ciqual code: 20145]"/>
    <n v="20145"/>
    <s v="consumer"/>
    <n v="2.38"/>
    <b v="0"/>
    <s v="kilogram"/>
    <s v="dc0a082ec95928c0c8bb08133e97e602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8849102706510004, 'ozd': 9.349271740275997e-08, 'cch': 0.544694539999386, 'ccb': 0.09066501854594401, 'ccf': 0.45376047068122805, 'ccl': 0.00026905077221300004, 'fwe': 0.00010857001699100001, 'swe': 0.001963570626114, 'tre': 0.009604591208445, 'pco': 0.0018919067809360002, 'pma': 3.0597785621846255e-08, 'ior': 0.322584115241418, 'fru': 12.212477553132803, 'mru': 3.889589041108672e-06, 'ldu': 12.642841158216587, 'wtu': 0.175908562770552, 'etf': 39.378941277293755, 'htc': 4.489044274189127e-10, 'htn': 3.0770943311329425e-08}"/>
  </r>
  <r>
    <s v="Squash, spaghetti, pulp, cooked, processed in FR | Chilled | PP | Boiling | at consumer/FR [Ciqual code: 20143]"/>
    <n v="20143"/>
    <s v="consumer"/>
    <n v="2.89"/>
    <b v="0"/>
    <s v="kilogram"/>
    <s v="a537063e8968ce750a4eb0d98a777fe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53068345714830005, 'ozd': 2.097574759135396e-07, 'cch': 1.263064229134687, 'ccb': 0.10661304060420301, 'ccf': 1.155979425247017, 'ccl': 0.00047176328346500005, 'fwe': 0.00021107939728000002, 'swe': 0.002778846708288, 'tre': 0.016231165773543003, 'pco': 0.0037888022593350005, 'pma': 5.4080819370644536e-08, 'ior': 1.018375760452191, 'fru': 35.933426819918495, 'mru': 5.766977280417373e-06, 'ldu': 15.619576521326891, 'wtu': 0.43803334862521004, 'etf': 51.32573625285592, 'htc': 6.955223482030101e-10, 'htn': 3.9999987861963226e-08}"/>
  </r>
  <r>
    <s v="Squash, all types, raw, processed in FR | Ambient (average) | No packaging | No preparation | at consumer/FR [Ciqual code: 20139]"/>
    <n v="20139"/>
    <s v="consumer"/>
    <n v="2.38"/>
    <b v="0"/>
    <s v="kilogram"/>
    <s v="a10c10f61ed59db9d8cc39a1afc39d92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8849102706510004, 'ozd': 9.349271740275997e-08, 'cch': 0.544694539999386, 'ccb': 0.09066501854594401, 'ccf': 0.45376047068122805, 'ccl': 0.00026905077221300004, 'fwe': 0.00010857001699100001, 'swe': 0.001963570626114, 'tre': 0.009604591208445, 'pco': 0.0018919067809360002, 'pma': 3.0597785621846255e-08, 'ior': 0.322584115241418, 'fru': 12.212477553132803, 'mru': 3.889589041108672e-06, 'ldu': 12.642841158216587, 'wtu': 0.175908562770552, 'etf': 39.378941277293755, 'htc': 4.489044274189127e-10, 'htn': 3.0770943311329425e-08}"/>
  </r>
  <r>
    <s v="Courgette or zucchini, pulp and peel, raw, processed in FR | Ambient (average) | No packaging | No preparation | at consumer/FR [Ciqual code: 20020]"/>
    <n v="20020"/>
    <s v="consumer"/>
    <n v="2.4300000000000002"/>
    <b v="0"/>
    <s v="kilogram"/>
    <s v="83883b95c81c262cd58fcf75aa267c7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4677020700650002, 'ozd': 7.933667576118914e-08, 'cch': 0.40570911018607203, 'ccb': 0.011959054419217002, 'ccf': 0.383690208640795, 'ccl': 0.010059847126058001, 'fwe': 7.248856789282643e-05, 'swe': 0.0018282207576370002, 'tre': 0.008690151164544, 'pco': 0.002053899374965, 'pma': 2.285764676994578e-08, 'ior': 0.226839733141374, 'fru': 8.97754241569967, 'mru': 1.969496308527234e-06, 'ldu': 9.071583617773067, 'wtu': 0.5665862075917291, 'etf': 12.371021149315169, 'htc': 1.9700800991693662e-10, 'htn': 9.245455890760162e-09}"/>
  </r>
  <r>
    <s v="Courgette or zucchini, pulp and peel, cooked, processed in FR | Chilled | PP | Boiling | at consumer/FR [Ciqual code: 20021]"/>
    <n v="20021"/>
    <s v="consumer"/>
    <n v="2.92"/>
    <b v="0"/>
    <s v="kilogram"/>
    <s v="cfef0da00680d00db44302e6a1a4e49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4787219354930005, 'ozd': 1.750847716044888e-07, 'cch': 0.994045608806239, 'ccb': 0.014547754624901, 'ccf': 0.9676171460213691, 'ccl': 0.011880708159969, 'fwe': 0.00015356132727300002, 'swe': 0.0025349610927660002, 'tre': 0.014282793930950001, 'pco': 0.003705010755595, 'pma': 4.174685504846755e-08, 'ior': 0.7787664664310311, 'fru': 28.148521598743688, 'mru': 3.2988232989738606e-06, 'ldu': 11.295586648015695, 'wtu': 0.8499876486518491, 'etf': 18.804713741045717, 'htc': 3.7083966007048754e-10, 'htn': 1.4129636552764979e-08}"/>
  </r>
  <r>
    <s v="Courgette or zucchini, pulp and peel, frozen, raw, processed in FR | Frozen | LDPE | No preparation | at consumer/FR [Ciqual code: 20230]"/>
    <n v="20230"/>
    <s v="consumer"/>
    <n v="2.95"/>
    <b v="0"/>
    <s v="kilogram"/>
    <s v="7c5a6325ab0c368731966bb0be20607b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4386258281414, 'ozd': 1.719552966438191e-07, 'cch': 0.886720082207454, 'ccb': 0.0026408263375760003, 'ccf': 0.873828693922417, 'ccl': 0.010250561947460001, 'fwe': 0.00017308670622800002, 'swe': 0.0022487511282770004, 'tre': 0.013307278394855002, 'pco': 0.0034014550466790004, 'pma': 4.1026148875645e-08, 'ior': 0.983199025582375, 'fru': 30.535930505585632, 'mru': 3.1383058682622937e-06, 'ldu': 10.773680418111065, 'wtu': 0.958553306819198, 'etf': 17.650355559785535, 'htc': 3.685388653560659e-10, 'htn': 1.288033424331012e-08}"/>
  </r>
  <r>
    <s v="Courgettes, puree, processed in FR | Chilled | PP | Microwave | at consumer/FR [Ciqual code: 20264]"/>
    <n v="20264"/>
    <s v="consumer"/>
    <n v="2.92"/>
    <b v="0"/>
    <s v="kilogram"/>
    <s v="93e9fa28d9199a67a3782bb7ffe36f3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531993659344, 'ozd': 1.974449499198208e-07, 'cch': 1.19967951272898, 'ccb': 0.10429059554589801, 'ccf': 1.080997883993992, 'ccl': 0.014391033189089, 'fwe': 0.00019120633374600002, 'swe': 0.003134912367728, 'tre': 0.017204850608095002, 'pco': 0.004457751003866001, 'pma': 5.013950739637798e-08, 'ior': 0.8760613345939161, 'fru': 31.38691439003613, 'mru': 3.91704210724754e-06, 'ldu': 13.656876202992777, 'wtu': 1.026079428454926, 'etf': 24.979790873355586, 'htc': 4.417356980464982e-10, 'htn': 1.7586167458223202e-08}"/>
  </r>
  <r>
    <s v="Christmas brioche with candied fruits, prepacked, processed in FR | Ambient (short) | PS | No preparation | at consumer/FR [Ciqual code: 7744]"/>
    <n v="7744"/>
    <s v="consumer"/>
    <n v="2.91"/>
    <b v="0"/>
    <s v="kilogram"/>
    <s v="825029deb3cc92d3ff6c634cb7def8bb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49592837564794004, 'ozd': 2.555552964423363e-07, 'cch': 4.926036100724046, 'ccb': 1.98469193200014, 'ccf': 2.3909364658490198, 'ccl': 0.550407702874884, 'fwe': 0.0007116568059650001, 'swe': 0.016780341234047, 'tre': 0.20729568031947201, 'pco': 0.009654417088687, 'pma': 3.720957298920112e-07, 'ior': 0.7190469752080051, 'fru': 35.36716704627453, 'mru': 5.814202952795969e-06, 'ldu': 205.31643512795426, 'wtu': 3.091521006434951, 'etf': 61.356299542331115, 'htc': 1.201653676491143e-09, 'htn': 6.237694113787556e-08}"/>
  </r>
  <r>
    <s v="Aromatic stock cube, for fish, dehydrated, processed in FR | Ambient (long) | Aluminium | No preparation | at consumer/FR [Ciqual code: 11172]"/>
    <n v="11172"/>
    <s v="consumer"/>
    <n v="3.55"/>
    <b v="0"/>
    <s v="kilogram"/>
    <s v="62dbd9e870d3a3831587d2bc415d3c21"/>
    <s v="material"/>
    <s v="AGRIBALYSE v3.0"/>
    <s v="['Agricultural', 'Food', 'Preparation', 'Miscellaneous', 'Cooking aids']"/>
    <x v="2"/>
    <x v="41"/>
    <s v="['Agricultural', 'Food', 'Preparation', 'Miscellaneous', 'Cooking aids']"/>
    <s v="['Agricultural', 'Food', 'Preparation', 'Miscellaneous', 'Cooking aids']"/>
    <e v="#VALUE!"/>
    <e v="#VALUE!"/>
    <x v="3"/>
    <x v="0"/>
    <s v="{'acd': 0.058742371562627, 'ozd': 3.2649893080502285e-06, 'cch': 8.111963890619126, 'ccb': 0.09021580616886901, 'ccf': 8.007883618691693, 'ccl': 0.013864465758562, 'fwe': 0.002663658592485, 'swe': 0.031249260868760002, 'tre': 0.168262959383804, 'pco': 0.023771455329601003, 'pma': 5.938417951023891e-07, 'ior': 33.55721103745094, 'fru': 752.7624071378003, 'mru': 2.373922984191244e-05, 'ldu': 111.03785246042034, 'wtu': 11.016963307310249, 'etf': 345.2939966200526, 'htc': 7.586471484511801e-09, 'htn': 3.477107241006522e-07}"/>
  </r>
  <r>
    <s v="Couscous (durum wheat semolina pre-cooked with steam), raw, processed in FR | Ambient (long) | LDPE | No preparation | at consumer/FR [Ciqual code: 9681]"/>
    <n v="9681"/>
    <s v="consumer"/>
    <n v="3.2"/>
    <b v="0"/>
    <s v="kilogram"/>
    <s v="1c2ec4438e08bfdbc7350d430daf68a2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37878184392386, 'ozd': 1.207717702069468e-07, 'cch': 1.3225468080949692, 'ccb': 0.0037363957292280005, 'ccf': 1.3176285249315312, 'ccl': 0.0011818874342100002, 'fwe': 0.0006126349241710001, 'swe': 0.016303134191453, 'tre': 0.158197896483825, 'pco': 0.005023074848387, 'pma': 2.635268482628684e-07, 'ior': 0.447306723567895, 'fru': 22.18621561474129, 'mru': 5.056662121411082e-06, 'ldu': 209.13428989377468, 'wtu': 0.7370674240705971, 'etf': 20.858042538815987, 'htc': 1.0759821408752072e-09, 'htn': 8.927870418639624e-08}"/>
  </r>
  <r>
    <s v="Couscous (durum wheat semolina pre-cooked with steam), cooked, unsalted, processed in FR | Ambient (average) | PP | Microwave | at consumer/FR [Ciqual code: 9683]"/>
    <n v="9683"/>
    <s v="consumer"/>
    <n v="3.19"/>
    <b v="0"/>
    <s v="kilogram"/>
    <s v="d0ef77941f48a233cd247eec9d62ac13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16639068510587, 'ozd': 5.6696849721202546e-08, 'cch': 0.560549336627412, 'ccb': 0.001555805684274, 'ccf': 0.558495565347765, 'ccl': 0.000497965595372, 'fwe': 0.000263927327934, 'swe': 0.007200448119529, 'tre': 0.06979952748963901, 'pco': 0.0021402263125220003, 'pma': 1.1567372331843499e-07, 'ior': 0.24893260509122303, 'fru': 10.526820804381131, 'mru': 2.253067261208641e-06, 'ldu': 92.17696514773274, 'wtu': 0.275683547043361, 'etf': 9.300856674895488, 'htc': 4.734714960622678e-10, 'htn': 3.9537354329849974e-08}"/>
  </r>
  <r>
    <s v="Couscous w meat, processed in FR | Chilled | PP | Microwave | at consumer/FR [Ciqual code: 25152]"/>
    <n v="25152"/>
    <s v="consumer"/>
    <n v="2.39"/>
    <b v="0"/>
    <s v="kilogram"/>
    <s v="9c094b146fa6661526f04e4e7a66f6a6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056918581152287005, 'ozd': 2.8458936137011326e-07, 'cch': 3.846247630085282, 'ccb': 1.429660813448449, 'ccf': 2.175649463652833, 'ccl': 0.24093735298399901, 'fwe': 0.0005586790686280001, 'swe': 0.014665222882094, 'tre': 0.24089944833519203, 'pco': 0.008511672299596, 'pma': 3.992087954835853e-07, 'ior': 1.010480308667753, 'fru': 41.07081392563819, 'mru': 5.247335532969712e-06, 'ldu': 241.91410375469889, 'wtu': 1.559268975298433, 'etf': 69.36073054795497, 'htc': 8.438766011635661e-10, 'htn': 7.361317569448207e-08}"/>
  </r>
  <r>
    <s v="Couscous with meat or chicken, light, processed in FR | Chilled | PP | Microwave | at consumer/FR [Ciqual code: 25043]"/>
    <n v="25043"/>
    <s v="consumer"/>
    <n v="2.5099999999999998"/>
    <b v="0"/>
    <s v="kilogram"/>
    <s v="93b3c4aac9f80840f8d1419c439adbc3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042418338708467, 'ozd': 3.004166918859405e-07, 'cch': 2.4826551446675182, 'ccb': 0.064677799313895, 'ccf': 2.101029982863005, 'ccl': 0.316947362490616, 'fwe': 0.0006125124356470001, 'swe': 0.011856206626078001, 'tre': 0.17334272136484102, 'pco': 0.007785960435823001, 'pma': 3.049673377621417e-07, 'ior': 1.026281514878579, 'fru': 43.7644677363782, 'mru': 5.485211204060795e-06, 'ldu': 135.01769765284448, 'wtu': 1.7192647944831392, 'etf': 73.31692678645533, 'htc': 1.211731659086261e-09, 'htn': 9.833141068287182e-08}"/>
  </r>
  <r>
    <s v="Couscous w mutton, processed in FR | Chilled | PP | Microwave | at consumer/FR [Ciqual code: 25029]"/>
    <n v="25029"/>
    <s v="consumer"/>
    <n v="2.5499999999999998"/>
    <b v="0"/>
    <s v="kilogram"/>
    <s v="9ec9fce6ac0146dd960c281cd4909517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25003267117306704, 'ozd': 4.422758022455567e-07, 'cch': 16.703934935452477, 'ccb': 11.013077580392295, 'ccf': 5.445105297280823, 'ccl': 0.24575205777935602, 'fwe': 0.000977800346526, 'swe': 0.054540660909708, 'tre': 1.105661249537121, 'pco': 0.024235697289555002, 'pma': 1.690918987347088e-06, 'ior': 1.196357021044314, 'fru': 51.81579800745361, 'mru': 8.230178482563872e-06, 'ldu': 1456.9150372310316, 'wtu': 1.187551535808304, 'etf': 141.92930208740813, 'htc': -9.407234332176732e-10, 'htn': 4.492139025392118e-09}"/>
  </r>
  <r>
    <s v="Couscous w fish, processed in FR | Chilled | PP | Microwave | at consumer/FR [Ciqual code: 25107]"/>
    <n v="25107"/>
    <s v="consumer"/>
    <n v="2.82"/>
    <b v="0"/>
    <s v="kilogram"/>
    <s v="d67545ebce014db98189bddd05c78d57"/>
    <s v="material"/>
    <s v="AGRIBALYSE v3.0"/>
    <s v="['Agricultural', 'Food', 'Preparation', 'Starters and dishes', 'Dishes', 'Fish dishes, with starchy food']"/>
    <x v="4"/>
    <x v="7"/>
    <s v="['Agricultural', 'Food', 'Preparation', 'Starters and dishes', 'Dishes', ÇFish dishes, with starchy food']"/>
    <s v="['Agricultural', 'Food', 'Preparation', 'Starters and dishes', 'Dishes', 'Fish dishes, with starchy foodÉ]"/>
    <n v="74"/>
    <n v="105"/>
    <x v="45"/>
    <x v="0"/>
    <s v="{'acd': 0.108532114537324, 'ozd': 8.99902184267694e-07, 'cch': 4.064833742582855, 'ccb': 0.002987286253985, 'ccf': 4.056528888074022, 'ccl': 0.005317568254847, 'fwe': 0.000355592229711, 'swe': 0.027961703945045, 'tre': 0.292479635862162, 'pco': 0.072476821524764, 'pma': 8.2461614105672e-07, 'ior': 1.059008692507945, 'fru': 72.87249807305346, 'mru': 8.652849304576099e-06, 'ldu': 34.90329531090945, 'wtu': 0.7592223345364331, 'etf': 47.09335113249642, 'htc': 2.4367287790824454e-09, 'htn': 4.538717067217949e-08}"/>
  </r>
  <r>
    <s v="Couscous w chicken, processed in FR | Chilled | PP | Microwave | at consumer/FR [Ciqual code: 25138]"/>
    <n v="25138"/>
    <s v="consumer"/>
    <n v="2.5099999999999998"/>
    <b v="0"/>
    <s v="kilogram"/>
    <s v="21c0abf28ae248cf3916300eb7a2c8ca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038133400348357, 'ozd': 2.827251818584206e-07, 'cch': 2.278609206363739, 'ccb': 0.056943728707669006, 'ccf': 1.9437360320146682, 'ccl': 0.27792944564140104, 'fwe': 0.000561241434732, 'swe': 0.010899980568232001, 'tre': 0.155435506323744, 'pco': 0.007149616278750001, 'pma': 2.751830342192113e-07, 'ior': 1.004156776454281, 'fru': 41.75142566168875, 'mru': 5.187373432565692e-06, 'ldu': 122.57679403109834, 'wtu': 1.5994652590133769, 'etf': 67.06849892643658, 'htc': 1.113743374052751e-09, 'htn': 8.904840431875339e-08}"/>
  </r>
  <r>
    <s v="Couscous with vegetables, processed in FR | Chilled | PP | Microwave | at consumer/FR [Ciqual code: 25150]"/>
    <n v="25150"/>
    <s v="consumer"/>
    <n v="2.36"/>
    <b v="0"/>
    <s v="kilogram"/>
    <s v="b6aff9920af3490713833041d09dd35b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08054170218956, 'ozd': 1.5843135795945068e-07, 'cch': 0.8453567129546241, 'ccb': 0.002622912163798, 'ccf': 0.83885271253503, 'ccl': 0.003881088255795, 'fwe': 0.000201380545015, 'swe': 0.004194961227572, 'tre': 0.029735874414664003, 'pco': 0.002681540773767, 'pma': 6.608699648828179e-08, 'ior': 0.8487909742795711, 'fru': 27.608314781295988, 'mru': 3.091813502696104e-06, 'ldu': 35.35405757979788, 'wtu': 0.756141873716194, 'etf': 23.1767458322718, 'htc': 4.251696846473939e-10, 'htn': 2.3865265620814783e-08}"/>
  </r>
  <r>
    <s v="Couscous royal (with different meats), processed in FR | Chilled | PP | Microwave | at consumer/FR [Ciqual code: 25127]"/>
    <n v="25127"/>
    <s v="consumer"/>
    <n v="2.83"/>
    <b v="0"/>
    <s v="kilogram"/>
    <s v="12f13dfe7ff700cac5c272230be0621f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056918581152287005, 'ozd': 2.8458936137011326e-07, 'cch': 3.846247630085282, 'ccb': 1.429660813448449, 'ccf': 2.175649463652833, 'ccl': 0.24093735298399901, 'fwe': 0.0005586790686280001, 'swe': 0.014665222882094, 'tre': 0.24089944833519203, 'pco': 0.008511672299596, 'pma': 3.992087954835853e-07, 'ior': 1.010480308667753, 'fru': 41.07081392563819, 'mru': 5.247335532969712e-06, 'ldu': 241.91410375469889, 'wtu': 1.559268975298433, 'etf': 69.36073054795497, 'htc': 8.438766011635661e-10, 'htn': 7.361317569448207e-08}"/>
  </r>
  <r>
    <s v="Light custard cream with vanilla, prepacked, processed in FR | Chilled | PVC | No preparation | at consumer/FR [Ciqual code: 39700]"/>
    <n v="39700"/>
    <s v="consumer"/>
    <n v="1.78"/>
    <b v="0"/>
    <s v="kilogram"/>
    <s v="238ebe7e626f7240b6dfa29560e3395c"/>
    <s v="material"/>
    <s v="AGRIBALYSE v3.0"/>
    <s v="['Agricultural', 'Food', 'Preparation', 'Miscellaneous', 'Sauces', 'Dessert sauces']"/>
    <x v="2"/>
    <x v="42"/>
    <s v="['Agricultural', 'Food', 'Preparation', 'Miscellaneous', 'Sauces', ÇDessert sauces']"/>
    <s v="['Agricultural', 'Food', 'Preparation', 'Miscellaneous', 'Sauces', 'Dessert saucesÉ]"/>
    <n v="68"/>
    <n v="83"/>
    <x v="46"/>
    <x v="0"/>
    <s v="{'acd': 0.023987891310469002, 'ozd': 1.757869538311652e-07, 'cch': 1.879676848693182, 'ccb': 0.74424815774687, 'ccf': 1.039639799088983, 'ccl': 0.095788891857328, 'fwe': 0.000270617355728, 'swe': 0.006972371357257001, 'tre': 0.10116515482432101, 'pco': 0.004262126404317001, 'pma': 1.739111306894649e-07, 'ior': 0.844007838834779, 'fru': 27.558207596041093, 'mru': 2.924069836514716e-06, 'ldu': 87.10281000557936, 'wtu': 1.254719380565821, 'etf': 40.506013175127904, 'htc': 5.002200968834714e-10, 'htn': 3.656651733629047e-08}"/>
  </r>
  <r>
    <s v="Custard cream with eggs (a small jar of chocolate or vanilla cream or other flavour), refrigerated, processed in FR | Chilled | PP | No preparation | at consumer/FR [Ciqual code: 39211]"/>
    <n v="39211"/>
    <s v="consumer"/>
    <n v="2.41"/>
    <b v="0"/>
    <s v="kilogram"/>
    <s v="3e9790899078be79872ff52c2d75ec8b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34281116244444, 'ozd': 2.572715429690856e-07, 'cch': 3.818859127369656, 'ccb': 0.563599660552598, 'ccf': 1.459204572812192, 'ccl': 1.796054894004865, 'fwe': 0.0005122056419250001, 'swe': 0.013987586130326001, 'tre': 0.141900246946699, 'pco': 0.00769214527797, 'pma': 2.4852950618066056e-07, 'ior': 0.893446247940031, 'fru': 32.74876193099788, 'mru': 4.0692306874494424e-06, 'ldu': 170.5213505276638, 'wtu': 3.225976692218819, 'etf': 94.91176151555077, 'htc': 1.850766782010259e-09, 'htn': 7.718612245644199e-08}"/>
  </r>
  <r>
    <s v="Caramelized custard cream (cr√®me br√ªl√©e), refrigerated, processed in FR | Chilled | PP | No preparation | at consumer/FR [Ciqual code: 39213]"/>
    <n v="39213"/>
    <s v="consumer"/>
    <n v="3.07"/>
    <b v="0"/>
    <s v="kilogram"/>
    <s v="bc348ecf790fc734da2bd3ae5510499f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7922750413295002, 'ozd': 2.497716228943921e-07, 'cch': 2.790553350641247, 'ccb': 0.7040492324433051, 'ccf': 1.634745709123011, 'ccl': 0.45175840907493003, 'fwe': 0.000510256084121, 'swe': 0.011736702810953, 'tre': 0.11272339311020702, 'pco': 0.006189377231527, 'pma': 2.294738397586451e-07, 'ior': 0.8295645915481501, 'fru': 32.83973329749024, 'mru': 6.346609907230849e-06, 'ldu': 115.02106221987293, 'wtu': 2.517523688656936, 'etf': 69.26478190800262, 'htc': 2.301232450847079e-09, 'htn': 6.079138051310333e-08}"/>
  </r>
  <r>
    <s v="Custard cream with caramel sauce, refrigerated, processed in FR | Chilled | PP | No preparation | at consumer/FR [Ciqual code: 39209]"/>
    <n v="39209"/>
    <s v="consumer"/>
    <n v="2.36"/>
    <b v="0"/>
    <s v="kilogram"/>
    <s v="30ebbe8ed62730496ca3b2a48c8207a0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8435414136974, 'ozd': 1.7803249114982332e-07, 'cch': 1.828631573817765, 'ccb': 0.5894997954552811, 'ccf': 1.11970251485999, 'ccl': 0.11942926350249401, 'fwe': 0.000300218465191, 'swe': 0.007620463230286, 'tre': 0.12023748443192901, 'pco': 0.004416984340757, 'pma': 2.05278249862405e-07, 'ior': 0.8302783376085321, 'fru': 28.353480227353124, 'mru': 2.4663946349791498e-06, 'ldu': 91.65831623294933, 'wtu': 0.8875310380536591, 'etf': 40.03714354488167, 'htc': 4.966121532178539e-10, 'htn': 3.943410894603626e-08}"/>
  </r>
  <r>
    <s v="Whipped cream or Chantilly cream, under pressure, UHT, processed in FR | Chilled | PP | No preparation | at consumer/FR [Ciqual code: 19420]"/>
    <n v="19420"/>
    <s v="consumer"/>
    <n v="3.16"/>
    <b v="0"/>
    <s v="kilogram"/>
    <s v="fb53a9fd96cbdf4ad1b49e9f061eb215"/>
    <s v="material"/>
    <s v="AGRIBALYSE v3.0"/>
    <s v="['Agricultural', 'Food', 'Preparation', 'Milk and milk products', 'Creams']"/>
    <x v="6"/>
    <x v="43"/>
    <s v="['Agricultural', 'Food', 'Preparation', 'Milk and milk products', 'Creams']"/>
    <s v="['Agricultural', 'Food', 'Preparation', 'Milk and milk products', 'Creams']"/>
    <e v="#VALUE!"/>
    <e v="#VALUE!"/>
    <x v="3"/>
    <x v="0"/>
    <s v="{'acd': 0.02538300423897, 'ozd': 2.6852858691824347e-07, 'cch': 3.577279225473155, 'ccb': 0.8842194707821011, 'ccf': 1.9697231763881722, 'ccl': 0.723336578302881, 'fwe': 0.000656814144736, 'swe': 0.014471986696149, 'tre': 0.09761802946476, 'pco': 0.007332823817523, 'pma': 2.2044403674271828e-07, 'ior': 0.38108098013859804, 'fru': 26.381305190892558, 'mru': 9.663652784576054e-06, 'ldu': 130.16218974317346, 'wtu': 2.8337507361962793, 'etf': 85.01079038782933, 'htc': 2.134862614857951e-09, 'htn': 3.83574613608152e-08}"/>
  </r>
  <r>
    <s v="Blackcurrant liqueur, processed in FR | Ambient (average) | Glass | Chilled at consumer | at consumer/FR [Ciqual code: 1021]"/>
    <n v="1021"/>
    <s v="consumer"/>
    <n v="2.96999999999999"/>
    <b v="0"/>
    <s v="kilogram"/>
    <s v="aba0461b20fcb3d817d84bce309a191a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14735630378867002, 'ozd': 2.2880742257796077e-07, 'cch': 1.470021719027757, 'ccb': 0.007339136496874001, 'ccf': 1.461819004544572, 'ccl': 0.0008635779863100001, 'fwe': 0.000499571020101, 'swe': 0.005980833018758001, 'tre': 0.045958936245322005, 'pco': 0.005426344082462, 'pma': 1.53631155705802e-07, 'ior': 0.378611262747067, 'fru': 26.754276443490305, 'mru': 1.4605671729498171e-05, 'ldu': 54.42146124563281, 'wtu': 1.053599195899208, 'etf': 75.75247032269564, 'htc': 1.080986782360958e-09, 'htn': 2.993658474735678e-08}"/>
  </r>
  <r>
    <s v="Thick cream, light, 15-20% fat, refrigerated, processed in FR | Chilled | PP | No preparation | at consumer/FR [Ciqual code: 19431]"/>
    <n v="19431"/>
    <s v="consumer"/>
    <n v="4.08"/>
    <b v="0"/>
    <s v="kilogram"/>
    <s v="2649bb48f0b3457a5ec14c27fdb78f9b"/>
    <s v="material"/>
    <s v="AGRIBALYSE v3.0"/>
    <s v="['Agricultural', 'Food', 'Preparation', 'Milk and milk products', 'Creams']"/>
    <x v="6"/>
    <x v="43"/>
    <s v="['Agricultural', 'Food', 'Preparation', 'Milk and milk products', 'Creams']"/>
    <s v="['Agricultural', 'Food', 'Preparation', 'Milk and milk products', 'Creams']"/>
    <e v="#VALUE!"/>
    <e v="#VALUE!"/>
    <x v="3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Liquid cream, light, 15-20% fat, UHT, processed in FR | Chilled | PP | No preparation | at consumer/FR [Ciqual code: 19430]"/>
    <n v="19430"/>
    <s v="consumer"/>
    <n v="4.08"/>
    <b v="0"/>
    <s v="kilogram"/>
    <s v="21b3bca1fe13a59662d22bca4aafb682"/>
    <s v="material"/>
    <s v="AGRIBALYSE v3.0"/>
    <s v="['Agricultural', 'Food', 'Preparation', 'Milk and milk products', 'Creams']"/>
    <x v="6"/>
    <x v="43"/>
    <s v="['Agricultural', 'Food', 'Preparation', 'Milk and milk products', 'Creams']"/>
    <s v="['Agricultural', 'Food', 'Preparation', 'Milk and milk products', 'Creams']"/>
    <e v="#VALUE!"/>
    <e v="#VALUE!"/>
    <x v="3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Thick cream 30% fat, refrigerated, processed in FR | Chilled | PP | No preparation | at consumer/FR [Ciqual code: 19410]"/>
    <n v="19410"/>
    <s v="consumer"/>
    <n v="4.08"/>
    <b v="0"/>
    <s v="kilogram"/>
    <s v="c88d547f87092323fa5cfeeecd37daf8"/>
    <s v="material"/>
    <s v="AGRIBALYSE v3.0"/>
    <s v="['Agricultural', 'Food', 'Preparation', 'Milk and milk products', 'Creams']"/>
    <x v="6"/>
    <x v="43"/>
    <s v="['Agricultural', 'Food', 'Preparation', 'Milk and milk products', 'Creams']"/>
    <s v="['Agricultural', 'Food', 'Preparation', 'Milk and milk products', 'Creams']"/>
    <e v="#VALUE!"/>
    <e v="#VALUE!"/>
    <x v="3"/>
    <x v="0"/>
    <s v="{'acd': 0.025046601126500003, 'ozd': 2.7344038400825466e-07, 'cch': 3.682656160262034, 'ccb': 0.932370787171482, 'ccf': 1.9872172395292682, 'ccl': 0.7630681335612831, 'fwe': 0.000671783604421, 'swe': 0.014730594442989001, 'tre': 0.095844890783675, 'pco': 0.007419134974067001, 'pma': 2.1962696568427196e-07, 'ior': 0.383107005087221, 'fru': 26.38140233604048, 'mru': 9.986783572074556e-06, 'ldu': 134.12099380297119, 'wtu': 2.7590260336672943, 'etf': 86.96071684565068, 'htc': 2.231473946482848e-09, 'htn': 4.1466097923797846e-08}"/>
  </r>
  <r>
    <s v="Liquid cream 30% fat, UHT, processed in FR | Chilled | PP | No preparation | at consumer/FR [Ciqual code: 19415]"/>
    <n v="19415"/>
    <s v="consumer"/>
    <n v="4.08"/>
    <b v="0"/>
    <s v="kilogram"/>
    <s v="63bc0edbea46c808a0f52799457ab1b3"/>
    <s v="material"/>
    <s v="AGRIBALYSE v3.0"/>
    <s v="['Agricultural', 'Food', 'Preparation', 'Milk and milk products', 'Creams']"/>
    <x v="6"/>
    <x v="43"/>
    <s v="['Agricultural', 'Food', 'Preparation', 'Milk and milk products', 'Creams']"/>
    <s v="['Agricultural', 'Food', 'Preparation', 'Milk and milk products', 'Creams']"/>
    <e v="#VALUE!"/>
    <e v="#VALUE!"/>
    <x v="3"/>
    <x v="0"/>
    <s v="{'acd': 0.025046601126500003, 'ozd': 2.7344038400825466e-07, 'cch': 3.682656160262034, 'ccb': 0.932370787171482, 'ccf': 1.9872172395292682, 'ccl': 0.7630681335612831, 'fwe': 0.000671783604421, 'swe': 0.014730594442989001, 'tre': 0.095844890783675, 'pco': 0.007419134974067001, 'pma': 2.1962696568427196e-07, 'ior': 0.383107005087221, 'fru': 26.38140233604048, 'mru': 9.986783572074556e-06, 'ldu': 134.12099380297119, 'wtu': 2.7590260336672943, 'etf': 86.96071684565068, 'htc': 2.231473946482848e-09, 'htn': 4.1466097923797846e-08}"/>
  </r>
  <r>
    <s v="Chestnut cream, processed in FR | Ambient (long) | Steel | No preparation | at consumer/FR [Ciqual code: 15013]"/>
    <n v="15013"/>
    <s v="consumer"/>
    <n v="3.53"/>
    <b v="0"/>
    <s v="kilogram"/>
    <s v="21cfb65d241d133d3a3b7b63f258c490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1654268124153, 'ozd': 3.17370523166276e-07, 'cch': 1.542410880618756, 'ccb': 0.0036418525261690004, 'ccf': 1.538059746744318, 'ccl': 0.000709281348268, 'fwe': 0.00048717103891400006, 'swe': 0.007628220983594, 'tre': 0.06324669097890001, 'pco': 0.006783296518362, 'pma': 1.246269382758578e-07, 'ior': 1.6826400178456442, 'fru': 49.19544488598527, 'mru': 6.341283228697424e-06, 'ldu': 195.44515411350199, 'wtu': 1.571715315119933, 'etf': 139.39028464996295, 'htc': 1.526754867187719e-09, 'htn': 2.5214415987706922e-08}"/>
  </r>
  <r>
    <s v="Chestnut cream, vanilla flavoured, canned, processed in FR | Ambient (long) | Steel | No preparation | at consumer/FR [Ciqual code: 15016]"/>
    <n v="15016"/>
    <s v="consumer"/>
    <n v="3.53"/>
    <b v="0"/>
    <s v="kilogram"/>
    <s v="2f7339b0fac0e7280bee6bfade6a76d6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1654268124153, 'ozd': 3.17370523166276e-07, 'cch': 1.542410880618756, 'ccb': 0.0036418525261690004, 'ccf': 1.538059746744318, 'ccl': 0.000709281348268, 'fwe': 0.00048717103891400006, 'swe': 0.007628220983594, 'tre': 0.06324669097890001, 'pco': 0.006783296518362, 'pma': 1.246269382758578e-07, 'ior': 1.6826400178456442, 'fru': 49.19544488598527, 'mru': 6.341283228697424e-06, 'ldu': 195.44515411350199, 'wtu': 1.571715315119933, 'etf': 139.39028464996295, 'htc': 1.526754867187719e-09, 'htn': 2.5214415987706922e-08}"/>
  </r>
  <r>
    <s v="Custard dessert, vanilla, canned, processed in FR | Chilled | Steel | No preparation | at consumer/FR [Ciqual code: 39214]"/>
    <n v="39214"/>
    <s v="consumer"/>
    <n v="3.07"/>
    <b v="0"/>
    <s v="kilogram"/>
    <s v="60cda63a193c4cc9b29e32a5744052eb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8943603222793003, 'ozd': 1.896664554692451e-07, 'cch': 2.097128624484194, 'ccb': 0.8050958817907371, 'ccf': 1.120350955533914, 'ccl': 0.17168178715954202, 'fwe': 0.000368514254691, 'swe': 0.007327845907122, 'tre': 0.07643908463641101, 'pco': 0.004754243597744, 'pma': 1.550001327202637e-07, 'ior': 0.7490409798398601, 'fru': 24.894847929200793, 'mru': 3.455569326205098e-06, 'ldu': 82.14072680836487, 'wtu': 1.097990376176224, 'etf': 44.06390367271581, 'htc': 1.6427246162397184e-09, 'htn': 3.32368120867131e-08}"/>
  </r>
  <r>
    <s v="Custard dessert, vanilla, refrigerated, processed in FR | Chilled | PP | No preparation | at consumer/FR [Ciqual code: 39229]"/>
    <n v="39229"/>
    <s v="consumer"/>
    <n v="3.07"/>
    <b v="0"/>
    <s v="kilogram"/>
    <s v="9aca36aecba910509bb505396143e112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8495853630871, 'ozd': 1.821287955125971e-07, 'cch': 2.093321281261533, 'ccb': 0.805279136656966, 'ccf': 1.116373528375949, 'ccl': 0.171668616228617, 'fwe': 0.00029295836432900003, 'swe': 0.007237482523892001, 'tre': 0.07536674980678701, 'pco': 0.004167094201747001, 'pma': 1.42385238000928e-07, 'ior': 0.7941359288090201, 'fru': 27.649870913132347, 'mru': 3.360035415498863e-06, 'ldu': 81.64911146013878, 'wtu': 1.101339991784307, 'etf': 38.59583383265314, 'htc': 6.699527115659196e-10, 'htn': 2.715680619581499e-08}"/>
  </r>
  <r>
    <s v="Custard dessert, coffee, refrigerated, processed in FR | Chilled | PP | No preparation | at consumer/FR [Ciqual code: 39246]"/>
    <n v="39246"/>
    <s v="consumer"/>
    <n v="3.52"/>
    <b v="0"/>
    <s v="kilogram"/>
    <s v="15ff7315dbc232ef541f4ffbfcfc4248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8495853630871, 'ozd': 1.821287955125971e-07, 'cch': 2.093321281261533, 'ccb': 0.805279136656966, 'ccf': 1.116373528375949, 'ccl': 0.171668616228617, 'fwe': 0.00029295836432900003, 'swe': 0.007237482523892001, 'tre': 0.07536674980678701, 'pco': 0.004167094201747001, 'pma': 1.42385238000928e-07, 'ior': 0.7941359288090201, 'fru': 27.649870913132347, 'mru': 3.360035415498863e-06, 'ldu': 81.64911146013878, 'wtu': 1.101339991784307, 'etf': 38.59583383265314, 'htc': 6.699527115659196e-10, 'htn': 2.715680619581499e-08}"/>
  </r>
  <r>
    <s v="Custard dessert, caramel, refrigerated, processed in FR | Chilled | PP | No preparation | at consumer/FR [Ciqual code: 39247]"/>
    <n v="39247"/>
    <s v="consumer"/>
    <n v="3.52"/>
    <b v="0"/>
    <s v="kilogram"/>
    <s v="bb183be247a46ec0955ef65c525bcc9f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8495853630871, 'ozd': 1.821287955125971e-07, 'cch': 2.093321281261533, 'ccb': 0.805279136656966, 'ccf': 1.116373528375949, 'ccl': 0.171668616228617, 'fwe': 0.00029295836432900003, 'swe': 0.007237482523892001, 'tre': 0.07536674980678701, 'pco': 0.004167094201747001, 'pma': 1.42385238000928e-07, 'ior': 0.7941359288090201, 'fru': 27.649870913132347, 'mru': 3.360035415498863e-06, 'ldu': 81.64911146013878, 'wtu': 1.101339991784307, 'etf': 38.59583383265314, 'htc': 6.699527115659196e-10, 'htn': 2.715680619581499e-08}"/>
  </r>
  <r>
    <s v="Custard dessert, chocolate, canned, processed in FR | Chilled | Steel | No preparation | at consumer/FR [Ciqual code: 39506]"/>
    <n v="39506"/>
    <s v="consumer"/>
    <n v="2.21"/>
    <b v="0"/>
    <s v="kilogram"/>
    <s v="b6100a7f37884828c4c4bb6cde0f3435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0625213608543, 'ozd': 2.2697906813074358e-07, 'cch': 3.613286399145983, 'ccb': 0.7156535238857361, 'ccf': 1.123855636311472, 'ccl': 1.773777238948774, 'fwe': 0.000405515376804, 'swe': 0.011774347594775001, 'tre': 0.08322088249333501, 'pco': 0.006872992693425, 'pma': 1.66288082119234e-07, 'ior': 0.7510582253159891, 'fru': 24.887880633812042, 'mru': 3.557387179916221e-06, 'ldu': 148.34538710664935, 'wtu': 2.922859448290428, 'etf': 86.52375474590204, 'htc': 2.648380426544578e-09, 'htn': 6.502114973809127e-08}"/>
  </r>
  <r>
    <s v="Custard dessert, chocolate, refrigerated, processed in FR | Chilled | PP | No preparation | at consumer/FR [Ciqual code: 39200]"/>
    <n v="39200"/>
    <s v="consumer"/>
    <n v="2.21"/>
    <b v="0"/>
    <s v="kilogram"/>
    <s v="92c7bd136be527da8bf712b4e6f88116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0177464016622, 'ozd': 2.194414081740956e-07, 'cch': 3.60947905592332, 'ccb': 0.715836778751965, 'ccf': 1.119878209153506, 'ccl': 1.773764068017849, 'fwe': 0.000329959486442, 'swe': 0.011683984211545002, 'tre': 0.082148547663711, 'pco': 0.006285843297428001, 'pma': 1.536731873998982e-07, 'ior': 0.79615317428515, 'fru': 27.6429036177436, 'mru': 3.461853269209987e-06, 'ldu': 147.8537717584233, 'wtu': 2.9262090638985123, 'etf': 81.05568490583937, 'htc': 1.6756085218707783e-09, 'htn': 5.894114384719315e-08}"/>
  </r>
  <r>
    <s v="Custard dessert, reduced fat, refrigerated, processed in FR | Chilled | PP | No preparation | at consumer/FR [Ciqual code: 19673]"/>
    <n v="19673"/>
    <s v="consumer"/>
    <n v="3.52"/>
    <b v="0"/>
    <s v="kilogram"/>
    <s v="083723e22f075d5d85830b6d96e1e2ca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8495853630871, 'ozd': 1.821287955125971e-07, 'cch': 2.093321281261533, 'ccb': 0.805279136656966, 'ccf': 1.116373528375949, 'ccl': 0.171668616228617, 'fwe': 0.00029295836432900003, 'swe': 0.007237482523892001, 'tre': 0.07536674980678701, 'pco': 0.004167094201747001, 'pma': 1.42385238000928e-07, 'ior': 0.7941359288090201, 'fru': 27.649870913132347, 'mru': 3.360035415498863e-06, 'ldu': 81.64911146013878, 'wtu': 1.101339991784307, 'etf': 38.59583383265314, 'htc': 6.699527115659196e-10, 'htn': 2.715680619581499e-08}"/>
  </r>
  <r>
    <s v="Pastry cream or custard, processed in FR | Chilled | Cardboard | No preparation | at consumer/FR [Ciqual code: 39710]"/>
    <n v="39710"/>
    <s v="consumer"/>
    <n v="1.9"/>
    <b v="0"/>
    <s v="kilogram"/>
    <s v="6f622b26efe3791c84a7fd377f6234f1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16539053719625, 'ozd': 1.641602737068309e-07, 'cch': 1.55266684163298, 'ccb': 0.67686073137834, 'ccf': 0.8259594376365981, 'ccl': 0.04984667261804, 'fwe': 0.000242068937668, 'swe': 0.005855907738440001, 'tre': 0.069148237044688, 'pco': 0.0033420815387540004, 'pma': 1.265643173933849e-07, 'ior': 0.7450774486403681, 'fru': 22.533568658421153, 'mru': 2.304759071562286e-06, 'ldu': 74.14812013526266, 'wtu': 0.790506519569375, 'etf': 41.509551527246835, 'htc': 3.6747325136323933e-10, 'htn': 2.1695299939851403e-08}"/>
  </r>
  <r>
    <s v="Wafer cookie, processed in FR | Ambient (long) | Cardboard | No preparation | at consumer/FR [Ciqual code: 24370]"/>
    <n v="24370"/>
    <s v="consumer"/>
    <n v="2.4900000000000002"/>
    <b v="0"/>
    <s v="kilogram"/>
    <s v="19e62a3f32de5aac7cacb1c9e6e3794c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97758266473217, 'ozd': 4.06039165249181e-07, 'cch': 8.264147916192156, 'ccb': 3.654102855663462, 'ccf': 3.611140711802939, 'ccl': 0.9989043487257551, 'fwe': 0.0013139264372030001, 'swe': 0.029806775509296002, 'tre': 0.41385144540102803, 'pco': 0.016552142561536, 'pma': 7.240145481159704e-07, 'ior': 1.080496506487145, 'fru': 48.44934437702062, 'mru': 1.0632272068344051e-05, 'ldu': 367.3080258927491, 'wtu': 5.869381269588974, 'etf': 125.48700281703843, 'htc': 2.1030638843650034e-09, 'htn': 1.1273613162990478e-07}"/>
  </r>
  <r>
    <s v="Salted crispy crepe with cheese, prepacked, processed in FR | Ambient (long) | LDPE | No preparation | at consumer/FR [Ciqual code: 38408]"/>
    <n v="38408"/>
    <s v="consumer"/>
    <n v="2.68"/>
    <b v="0"/>
    <s v="kilogram"/>
    <s v="1f65347afbd5f748e4bcd838ceabb02a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8938219998264002, 'ozd': 2.190992234065823e-07, 'cch': 1.8725546679048801, 'ccb': 0.002915926779703, 'ccf': 1.494107614225043, 'ccl': 0.375531126900133, 'fwe': 0.00046277980766500006, 'swe': 0.016856545932127, 'tre': 0.07490304007749801, 'pco': 0.006175191987457001, 'pma': 1.357223639275882e-07, 'ior': 0.7883249686543541, 'fru': 31.189865561333843, 'mru': 5.767654318153655e-06, 'ldu': 170.66095113265501, 'wtu': 0.9255679808065851, 'etf': 64.31589350314928, 'htc': 1.1626450748897242e-09, 'htn': 5.1104134839248935e-08}"/>
  </r>
  <r>
    <s v="Wafer cookie, with chocolate, prepacked, processed in FR | Ambient (long) | Cardboard | No preparation | at consumer/FR [Ciqual code: 24371]"/>
    <n v="24371"/>
    <s v="consumer"/>
    <n v="2.59"/>
    <b v="0"/>
    <s v="kilogram"/>
    <s v="6fac9dca13419e2e5ae14c96823cf300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5586963370922501, 'ozd': 4.206523345566987e-07, 'cch': 8.597099896636482, 'ccb': 1.7545077368829531, 'ccf': 2.715361646825871, 'ccl': 4.127230512927658, 'fwe': 0.001150272949678, 'swe': 0.028828199694974, 'tre': 0.22721461947996702, 'pco': 0.015603605024649001, 'pma': 4.257440779197901e-07, 'ior': 0.9781793494006311, 'fru': 42.07206704224822, 'mru': 9.418803990986276e-06, 'ldu': 343.0537254562066, 'wtu': 8.62804799586666, 'etf': 187.8012753420157, 'htc': 4.052852203832802e-09, 'htn': 1.25513791233091e-07}"/>
  </r>
  <r>
    <s v="Crepe, filled with jam, home-made, processed in FR | Ambient (long) | LDPE | No preparation | at consumer/FR [Ciqual code: 23820]"/>
    <n v="23820"/>
    <s v="consumer"/>
    <n v="2.8"/>
    <b v="0"/>
    <s v="kilogram"/>
    <s v="23e1cae7299ba8a962ebba01ee7ca26d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471632535472, 'ozd': 1.521434701829094e-07, 'cch': 1.6040094516364851, 'ccb': 0.415294303736703, 'ccf': 1.107486090572788, 'ccl': 0.08122905732699201, 'fwe': 0.00030723106037200003, 'swe': 0.007742479937885001, 'tre': 0.10200488332853201, 'pco': 0.004090232359615, 'pma': 1.783081816442591e-07, 'ior': 0.7663815470956651, 'fru': 27.45690071218715, 'mru': 2.1102618646135548e-06, 'ldu': 88.47323101369206, 'wtu': 1.176959088914676, 'etf': 38.362136943965616, 'htc': 4.2391966525657083e-10, 'htn': 2.82589115400233e-08}"/>
  </r>
  <r>
    <s v="Crepe, filled with chocolate or chocolate and hazelnut spread, home-made, processed in FR | Ambient (long) | LDPE | No preparation | at consumer/FR [Ciqual code: 23821]"/>
    <n v="23821"/>
    <s v="consumer"/>
    <n v="2.8"/>
    <b v="0"/>
    <s v="kilogram"/>
    <s v="815e30fee3541dab37bf076ac24ce98a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471632535472, 'ozd': 1.521434701829094e-07, 'cch': 1.6040094516364851, 'ccb': 0.415294303736703, 'ccf': 1.107486090572788, 'ccl': 0.08122905732699201, 'fwe': 0.00030723106037200003, 'swe': 0.007742479937885001, 'tre': 0.10200488332853201, 'pco': 0.004090232359615, 'pma': 1.783081816442591e-07, 'ior': 0.7663815470956651, 'fru': 27.45690071218715, 'mru': 2.1102618646135548e-06, 'ldu': 88.47323101369206, 'wtu': 1.176959088914676, 'etf': 38.362136943965616, 'htc': 4.2391966525657083e-10, 'htn': 2.82589115400233e-08}"/>
  </r>
  <r>
    <s v="Crepe or buckwheat crepe, filled with scallops, processed in FR | Chilled | Cardboard | Oven | at consumer/FR [Ciqual code: 25572]"/>
    <n v="25572"/>
    <s v="consumer"/>
    <n v="2.2200000000000002"/>
    <b v="0"/>
    <s v="kilogram"/>
    <s v="e898121c72f445e65fd3e824b0b8b7f3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2414770998321005, 'ozd': 3.4587521460898e-07, 'cch': 2.982666964917478, 'ccb': 1.014937673618571, 'ccf': 1.719627792775944, 'ccl': 0.248101498522962, 'fwe': 0.0005089725370470001, 'swe': 0.01090241477339, 'tre': 0.11984625406384201, 'pco': 0.011765846202248001, 'pma': 2.5728440782542205e-07, 'ior': 1.434530132653598, 'fru': 44.80865535699637, 'mru': 6.4031346137741685e-06, 'ldu': 105.08029289241182, 'wtu': 1.890358363268109, 'etf': 50.25724936826567, 'htc': 9.697938067305951e-10, 'htn': 3.859326954602583e-08}"/>
  </r>
  <r>
    <s v="Crepe or buckwheat crepe, filled with egg, ham and cheese, processed in FR | Chilled | Cardboard | Oven | at consumer/FR [Ciqual code: 25562]"/>
    <n v="25562"/>
    <s v="consumer"/>
    <n v="1.8599999999999901"/>
    <b v="0"/>
    <s v="kilogram"/>
    <s v="0dffd63732584fbe886e26aa6522e42d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9507440226166004, 'ozd': 3.723338787361455e-07, 'cch': 3.705877198864738, 'ccb': 1.4383233647031122, 'ccf': 2.010908678605309, 'ccl': 0.256645155556316, 'fwe': 0.00068687715982, 'swe': 0.016062126352160002, 'tre': 0.25328367578196403, 'pco': 0.00850264196798, 'pma': 4.354743588140341e-07, 'ior': 2.03195212646127, 'fru': 58.37379806221726, 'mru': 5.756269182373772e-06, 'ldu': 204.93648093938646, 'wtu': 1.434886741048558, 'etf': 88.09324840394908, 'htc': 9.589974633090039e-10, 'htn': 7.63550768566321e-08}"/>
  </r>
  <r>
    <s v="Crepe or buckwheat crepe, filled with fish and/or seafood, processed in FR | Chilled | Cardboard | Oven | at consumer/FR [Ciqual code: 25625]"/>
    <n v="25625"/>
    <s v="consumer"/>
    <n v="2.89"/>
    <b v="0"/>
    <s v="kilogram"/>
    <s v="e741648f79f6cf1a8411450f667af5da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24196492732816002, 'ozd': 3.949666049404438e-07, 'cch': 3.056427209886713, 'ccb': 0.71469942160677, 'ccf': 2.080999067112662, 'ccl': 0.260728721167281, 'fwe': 0.000763791983576, 'swe': 0.011154974846518001, 'tre': 0.09264508375524401, 'pco': 0.009049152195983, 'pma': 2.010500390173533e-07, 'ior': 1.840094395780664, 'fru': 57.46569394322423, 'mru': 5.34637181958912e-06, 'ldu': 118.51509368560808, 'wtu': 1.743846477528079, 'etf': 72.55756997076028, 'htc': 1.106879216012572e-09, 'htn': 7.07733826647752e-08}"/>
  </r>
  <r>
    <s v="Crepe or buckwheat crepe, filled with mushrooms and bechamel sauce, processed in FR | Chilled | Cardboard | Oven | at consumer/FR [Ciqual code: 25411]"/>
    <n v="25411"/>
    <s v="consumer"/>
    <n v="1.82"/>
    <b v="0"/>
    <s v="kilogram"/>
    <s v="c33e5324ce7cc3c399bd548bff0394eb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12750218994894001, 'ozd': 2.282511257608312e-07, 'cch': 1.391410266304526, 'ccb': 0.47681233081040103, 'ccf': 0.878311268528657, 'ccl': 0.036286666965466, 'fwe': 0.000288085190267, 'swe': 0.005876364438254, 'tre': 0.051048002552987005, 'pco': 0.0034132281713530003, 'pma': 1.063291478655274e-07, 'ior': 1.389685104886643, 'fru': 36.33761989242942, 'mru': 3.100076889465078e-06, 'ldu': 70.47075145811964, 'wtu': 0.6744548803347441, 'etf': 43.56310621810865, 'htc': 4.0334865270904354e-10, 'htn': 2.434672402390442e-08}"/>
  </r>
  <r>
    <s v="Crepe or buckwheat crepe, filled with mushrooms and bechamel sauce, cooked, processed in FR | Chilled | Cardboard | Oven | at consumer/FR [Ciqual code: 25581]"/>
    <n v="25581"/>
    <s v="consumer"/>
    <n v="2.3199999999999998"/>
    <b v="0"/>
    <s v="kilogram"/>
    <s v="5a0632a030f8faf14073121cd8a7bc6a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7901377786757004, 'ozd': 3.849618226005152e-07, 'cch': 3.808423466639792, 'ccb': 1.674720869618951, 'ccf': 1.981233544287071, 'ccl': 0.152469052733769, 'fwe': 0.000642367309951, 'swe': 0.015910306792478002, 'tre': 0.246619939109529, 'pco': 0.008174671406404, 'pma': 4.22184464832715e-07, 'ior': 2.245955879005038, 'fru': 62.97962888363544, 'mru': 5.5759304539683955e-06, 'ldu': 207.43343458363614, 'wtu': 1.167039040220575, 'etf': 88.08219263541301, 'htc': 8.265167472420091e-10, 'htn': 6.804200326715666e-08}"/>
  </r>
  <r>
    <s v="Crepe or buckwheat crepe, filled with cheese and bechamel sauce, processed in FR | Chilled | Cardboard | Oven | at consumer/FR [Ciqual code: 25549]"/>
    <n v="25549"/>
    <s v="consumer"/>
    <n v="1.92"/>
    <b v="0"/>
    <s v="kilogram"/>
    <s v="8047ddadd16f4582b3a9f9fc4348497c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23519206598813003, 'ozd': 2.5999136271681567e-07, 'cch': 2.382709943247065, 'ccb': 1.137211749335553, 'ccf': 1.162277595152053, 'ccl': 0.083220598759459, 'fwe': 0.000371819797065, 'swe': 0.008642929438028, 'tre': 0.09796000448588, 'pco': 0.004871818957479001, 'pma': 1.8313448237096018e-07, 'ior': 1.463712442726875, 'fru': 39.606488580535256, 'mru': 3.4706875247698027e-06, 'ldu': 124.10319539566385, 'wtu': 0.736812704616104, 'etf': 53.18559276307684, 'htc': 4.716108672525869e-10, 'htn': 3.673181634052195e-08}"/>
  </r>
  <r>
    <s v="Crepe, filled with ham, processed in FR | Chilled | Cardboard | Oven | at consumer/FR [Ciqual code: 25409]"/>
    <n v="25409"/>
    <s v="consumer"/>
    <n v="1.92"/>
    <b v="0"/>
    <s v="kilogram"/>
    <s v="5881648162d8d75be0533257e01e63c3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7901377786757004, 'ozd': 3.849618226005152e-07, 'cch': 3.808423466639792, 'ccb': 1.674720869618951, 'ccf': 1.981233544287071, 'ccl': 0.152469052733769, 'fwe': 0.000642367309951, 'swe': 0.015910306792478002, 'tre': 0.246619939109529, 'pco': 0.008174671406404, 'pma': 4.22184464832715e-07, 'ior': 2.245955879005038, 'fru': 62.97962888363544, 'mru': 5.5759304539683955e-06, 'ldu': 207.43343458363614, 'wtu': 1.167039040220575, 'etf': 88.08219263541301, 'htc': 8.265167472420091e-10, 'htn': 6.804200326715666e-08}"/>
  </r>
  <r>
    <s v="Crepe or buckwheat crepe, filled with cheese, ham and bechamel sauce, processed in FR | Chilled | Cardboard | Oven | at consumer/FR [Ciqual code: 25410]"/>
    <n v="25410"/>
    <s v="consumer"/>
    <n v="1.92"/>
    <b v="0"/>
    <s v="kilogram"/>
    <s v="43129b8994aa8121caa3f9489f91f5b9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7901377786757004, 'ozd': 3.849618226005152e-07, 'cch': 3.808423466639792, 'ccb': 1.674720869618951, 'ccf': 1.981233544287071, 'ccl': 0.152469052733769, 'fwe': 0.000642367309951, 'swe': 0.015910306792478002, 'tre': 0.246619939109529, 'pco': 0.008174671406404, 'pma': 4.22184464832715e-07, 'ior': 2.245955879005038, 'fru': 62.97962888363544, 'mru': 5.5759304539683955e-06, 'ldu': 207.43343458363614, 'wtu': 1.167039040220575, 'etf': 88.08219263541301, 'htc': 8.265167472420091e-10, 'htn': 6.804200326715666e-08}"/>
  </r>
  <r>
    <s v="Crepe or buckwheat crepe, filled with cheese, ham, mushrooms and bechamel sauce, processed in FR | Chilled | Cardboard | Oven | at consumer/FR [Ciqual code: 25552]"/>
    <n v="25552"/>
    <s v="consumer"/>
    <n v="1.92"/>
    <b v="0"/>
    <s v="kilogram"/>
    <s v="9720933b334ac76dae647dc1b5a2530f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48515359050392004, 'ozd': 3.5930130702303794e-07, 'cch': 3.537888895758476, 'ccb': 1.49624658688409, 'ccf': 1.857805596766902, 'ccl': 0.183836712107483, 'fwe': 0.0006131996767980001, 'swe': 0.014358080069608, 'tre': 0.20512648498434202, 'pco': 0.007630763865016, 'pma': 3.599920447515691e-07, 'ior': 2.051843121077766, 'fru': 57.82725054826214, 'mru': 5.574744704095715e-06, 'ldu': 180.29537704332483, 'wtu': 1.4294758684955131, 'etf': 78.55231829619412, 'htc': 8.226880587804079e-10, 'htn': 5.864764559037223e-08}"/>
  </r>
  <r>
    <s v="Crepe filled with sugar, prepacked, processed in FR | Ambient (long) | LDPE | No preparation | at consumer/FR [Ciqual code: 23815]"/>
    <n v="23815"/>
    <s v="consumer"/>
    <n v="2.41"/>
    <b v="0"/>
    <s v="kilogram"/>
    <s v="106a5e67de9d4c98c38057bad268da23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471632535472, 'ozd': 1.521434701829094e-07, 'cch': 1.6040094516364851, 'ccb': 0.415294303736703, 'ccf': 1.107486090572788, 'ccl': 0.08122905732699201, 'fwe': 0.00030723106037200003, 'swe': 0.007742479937885001, 'tre': 0.10200488332853201, 'pco': 0.004090232359615, 'pma': 1.783081816442591e-07, 'ior': 0.7663815470956651, 'fru': 27.45690071218715, 'mru': 2.1102618646135548e-06, 'ldu': 88.47323101369206, 'wtu': 1.176959088914676, 'etf': 38.362136943965616, 'htc': 4.2391966525657083e-10, 'htn': 2.82589115400233e-08}"/>
  </r>
  <r>
    <s v="Crepe filled with chocolate, prepacked, processed in FR | Ambient (long) | LDPE | No preparation | at consumer/FR [Ciqual code: 23829]"/>
    <n v="23829"/>
    <s v="consumer"/>
    <n v="2.33"/>
    <b v="0"/>
    <s v="kilogram"/>
    <s v="46e220482619528dc5f04f8c07e2855f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0954396949157, 'ozd': 3.1382232688903345e-07, 'cch': 5.701284238696856, 'ccb': 0.9973674748726091, 'ccf': 2.065463130413561, 'ccl': 2.638453633410685, 'fwe': 0.000805054306825, 'swe': 0.019440551998429003, 'tre': 0.165392953009928, 'pco': 0.010737775120587, 'pma': 3.00968197627862e-07, 'ior': 0.9313642237940201, 'fru': 39.07450029959062, 'mru': 5.737979539526724e-06, 'ldu': 236.02172842738452, 'wtu': 5.32903471963967, 'etf': 124.72453538465737, 'htc': 2.650716902542725e-09, 'htn': 9.369609740011719e-08}"/>
  </r>
  <r>
    <s v="Crepe filled with strawberries, prepacked, processed in FR | Ambient (long) | LDPE | No preparation | at consumer/FR [Ciqual code: 23830]"/>
    <n v="23830"/>
    <s v="consumer"/>
    <n v="2.93"/>
    <b v="0"/>
    <s v="kilogram"/>
    <s v="9191c3240dae3b8b5b03e2cafcefb3f2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1875643876981002, 'ozd': 1.014401363386403e-06, 'cch': 1.6288548902887672, 'ccb': 0.415441153450858, 'ccf': 1.131776730076749, 'ccl': 0.08163700676115901, 'fwe': 0.00031727529834300004, 'swe': 0.007017423337872, 'tre': 0.089800352221932, 'pco': 0.004170345818544001, 'pma': 1.948136804567929e-07, 'ior': 0.7683232924450101, 'fru': 28.29673678486825, 'mru': 6.416548575748127e-06, 'ldu': 85.88232157026557, 'wtu': 1.5927711449547441, 'etf': 300.83569650628425, 'htc': 1.314768814424006e-09, 'htn': 6.279084813357831e-08}"/>
  </r>
  <r>
    <s v="Crepe, plain, prepacked, refrigerated, processed in FR | Ambient (long) | LDPE | No preparation | at consumer/FR [Ciqual code: 23799]"/>
    <n v="23799"/>
    <s v="consumer"/>
    <n v="2.27"/>
    <b v="0"/>
    <s v="kilogram"/>
    <s v="68d5dc0412f249d027c9da722d45b49b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5910738874294, 'ozd': 1.54890953752151e-07, 'cch': 1.7421837781901561, 'ccb': 0.538384811030035, 'ccf': 1.098534005869362, 'ccl': 0.105264961290758, 'fwe': 0.00031480708366600003, 'swe': 0.008059236501688001, 'tre': 0.108729074909162, 'pco': 0.004237188991505001, 'pma': 1.871699614363713e-07, 'ior': 0.783189365206004, 'fru': 27.4308767672265, 'mru': 2.0553849444634607e-06, 'ldu': 103.60057806061458, 'wtu': 0.6899170564418791, 'etf': 39.562149623343885, 'htc': 4.522972112590749e-10, 'htn': 3.845656608425747e-08}"/>
  </r>
  <r>
    <s v="Crepe, plain, prepacked, room temperature, processed in FR | Ambient (long) | LDPE | No preparation | at consumer/FR [Ciqual code: 23800]"/>
    <n v="23800"/>
    <s v="consumer"/>
    <n v="2.27"/>
    <b v="0"/>
    <s v="kilogram"/>
    <s v="9bc66e9f1c2bc20dd077655849e6486e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5910738874294, 'ozd': 1.54890953752151e-07, 'cch': 1.7421837781901561, 'ccb': 0.538384811030035, 'ccf': 1.098534005869362, 'ccl': 0.105264961290758, 'fwe': 0.00031480708366600003, 'swe': 0.008059236501688001, 'tre': 0.108729074909162, 'pco': 0.004237188991505001, 'pma': 1.871699614363713e-07, 'ior': 0.783189365206004, 'fru': 27.430876767226504, 'mru': 2.0553849444634607e-06, 'ldu': 103.60057806061458, 'wtu': 0.6899170564418791, 'etf': 39.56214962334389, 'htc': 4.522972112590749e-10, 'htn': 3.845656608425747e-08}"/>
  </r>
  <r>
    <s v="Garden cress, raw, processed in FR | Ambient (average) | No packaging | No preparation | at consumer/FR [Ciqual code: 20199]"/>
    <n v="20199"/>
    <s v="consumer"/>
    <n v="2.6"/>
    <b v="0"/>
    <s v="kilogram"/>
    <s v="458c3cac8159979e216f74600be8fbb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Watercress, raw, processed in FR | Ambient (average) | No packaging | No preparation | at consumer/FR [Ciqual code: 20022]"/>
    <n v="20022"/>
    <s v="consumer"/>
    <n v="2.5499999999999998"/>
    <b v="0"/>
    <s v="kilogram"/>
    <s v="74fc3f16c8005f233df9b45525b65b42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827142828231, 'ozd': 1.080979245215687e-07, 'cch': 0.7727131792913491, 'ccb': 0.23454108736405702, 'ccf': 0.5182172975618841, 'ccl': 0.019954794365407, 'fwe': 0.00012887004396300002, 'swe': 0.0031509857995080004, 'tre': 0.008488433208572, 'pco': 0.0015647477174400002, 'pma': 3.6280265455067657e-08, 'ior': 0.464196632488427, 'fru': 14.559680955350041, 'mru': 2.304006752352317e-06, 'ldu': -27.89699073992364, 'wtu': 0.5990656206360231, 'etf': 50.312176044462824, 'htc': 3.06346528882173e-10, 'htn': 1.486973533864006e-08}"/>
  </r>
  <r>
    <s v="Deep water pink shrimp, raw, processed in FR | Chilled | PS | No preparation | at consumer/FR [Ciqual code: 10059]"/>
    <n v="10059"/>
    <s v="consumer"/>
    <n v="3.62"/>
    <b v="0"/>
    <s v="kilogram"/>
    <s v="b3efdd57a74bc9767bdb3172dc916bee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0"/>
    <s v="{'acd': 0.07794561870387201, 'ozd': 9.392747302694823e-07, 'cch': 9.902735722622035, 'ccb': 0.45625242725679604, 'ccf': 8.252511853001879, 'ccl': 1.193971442363357, 'fwe': 0.003251991109414, 'swe': 0.029409333788695, 'tre': 0.22005004192182, 'pco': 0.041466889711763, 'pma': 7.444347996686506e-07, 'ior': 1.019585236645464, 'fru': 118.97133355424488, 'mru': 3.9255145618869416e-05, 'ldu': 312.9737566713216, 'wtu': 8.792271795265986, 'etf': 376.9269041265356, 'htc': 1.784306244756734e-08, 'htn': 1.5178959402539947e-07}"/>
  </r>
  <r>
    <s v="Shrimp or prawn, raw, processed in FR | Chilled | PS | No preparation | at consumer/FR [Ciqual code: 10021]"/>
    <n v="10021"/>
    <s v="consumer"/>
    <n v="3.59"/>
    <b v="0"/>
    <s v="kilogram"/>
    <s v="126c3d3854d1352769cf0426caa65f69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05484029287678201, 'ozd': 7.161276344612322e-07, 'cch': 7.045402561215588, 'ccb': 0.43621053705890506, 'ccf': 5.7121334962636645, 'ccl': 0.8970585278930171, 'fwe': 0.0021726150065950003, 'swe': 0.021607304729706, 'tre': 0.156693650838017, 'pco': 0.029222175134823003, 'pma': 5.306489572490342e-07, 'ior': 0.8267864285484431, 'fru': 79.66101965423545, 'mru': 2.2353950024008393e-05, 'ldu': 233.49178184405912, 'wtu': 6.364216642039807, 'etf': 276.32786407822346, 'htc': 1.324452469997774e-08, 'htn': 1.0909224667777639e-07}"/>
  </r>
  <r>
    <s v="Shrimp or prawn, cooked, processed in FR | Chilled | PS | No preparation | at consumer/FR [Ciqual code: 10007]"/>
    <n v="10007"/>
    <s v="consumer"/>
    <n v="3.59"/>
    <b v="0"/>
    <s v="kilogram"/>
    <s v="acccc13b51edae36db508c64c62a9c85"/>
    <s v="material"/>
    <s v="AGRIBALYSE v3.0"/>
    <s v="['Agricultural', 'Food', 'Preparation', 'Meat, egg and fish', 'Seafood, cooked']"/>
    <x v="1"/>
    <x v="36"/>
    <s v="['Agricultural', 'Food', 'Preparation', 'Meat, egg and fish', 'Seafood, cooked']"/>
    <s v="['Agricultural', 'Food', 'Preparation', 'Meat, egg and fish', 'Seafood, cooked']"/>
    <e v="#VALUE!"/>
    <e v="#VALUE!"/>
    <x v="3"/>
    <x v="1"/>
    <s v="{'acd': 0.05484029287678201, 'ozd': 7.161276344612322e-07, 'cch': 7.045402561215588, 'ccb': 0.43621053705890506, 'ccf': 5.7121334962636645, 'ccl': 0.8970585278930171, 'fwe': 0.0021726150065950003, 'swe': 0.021607304729706, 'tre': 0.156693650838017, 'pco': 0.029222175134823003, 'pma': 5.306489572490342e-07, 'ior': 0.8267864285484431, 'fru': 79.66101965423545, 'mru': 2.2353950024008393e-05, 'ldu': 233.49178184405912, 'wtu': 6.364216642039807, 'etf': 276.32786407822346, 'htc': 1.324452469997774e-08, 'htn': 1.0909224667777639e-07}"/>
  </r>
  <r>
    <s v="Shrimp, frozen, raw, processed in FR | Frozen | LDPE | No preparation | at consumer/FR [Ciqual code: 10038]"/>
    <n v="10038"/>
    <s v="consumer"/>
    <n v="3.62"/>
    <b v="0"/>
    <s v="kilogram"/>
    <s v="673a00ef03da4c5e88da212aea1eded8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0"/>
    <s v="{'acd': 0.078860710863214, 'ozd': 9.975006688878916e-07, 'cch': 9.951901038623317, 'ccb': 0.45609068865823704, 'ccf': 8.301557185869218, 'ccl': 1.1942531640958611, 'fwe': 0.003374650914332, 'swe': 0.029587889801145004, 'tre': 0.222245683941029, 'pco': 0.041829982666740005, 'pma': 7.514966594226081e-07, 'ior': 1.660836798293856, 'fru': 133.12701781551877, 'mru': 3.9981617380664355e-05, 'ldu': 315.59254628496205, 'wtu': 9.043089414848568, 'etf': 380.40981802124327, 'htc': 1.7929193992703e-08, 'htn': 1.5420868229353658e-07}"/>
  </r>
  <r>
    <s v="Croissant, butter, from bakery, processed in FR | Ambient (short) | PS | No preparation | at consumer/FR [Ciqual code: 7620]"/>
    <n v="7620"/>
    <s v="consumer"/>
    <n v="2.13"/>
    <b v="0"/>
    <s v="kilogram"/>
    <s v="d60b51cf312e6f9e7889d03f014142c0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2671447665155, 'ozd': 1.9766596783699971e-07, 'cch': 4.204217672253097, 'ccb': 1.9070280369085992, 'ccf': 1.877938999900707, 'ccl': 0.41925063544378904, 'fwe': 0.000537523416397, 'swe': 0.012597210903373, 'tre': 0.13434559830719, 'pco': 0.007575916131126001, 'pma': 2.534114163397761e-07, 'ior': 0.647745971647389, 'fru': 29.236652145459537, 'mru': 4.798370635116237e-06, 'ldu': 152.88855100742052, 'wtu': 2.746681458128526, 'etf': 41.59896025326964, 'htc': 9.279204104275841e-10, 'htn': 3.781875270055809e-08}"/>
  </r>
  <r>
    <s v="Croissant filled with ham, processed in FR | Chilled | PS | Oven | at consumer/FR [Ciqual code: 25418]"/>
    <n v="25418"/>
    <s v="consumer"/>
    <n v="2.13"/>
    <b v="0"/>
    <s v="kilogram"/>
    <s v="6acf01016d85794078aec0f487c3a108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5890666718206, 'ozd': 3.663505324644839e-07, 'cch': 3.970815081377506, 'ccb': 1.6593643732975352, 'ccf': 2.151213870202367, 'ccl': 0.160236837877604, 'fwe': 0.0006002765335170001, 'swe': 0.016342896083676003, 'tre': 0.24988184587414503, 'pco': 0.008667033830484, 'pma': 4.230230335844466e-07, 'ior': 2.188033038012626, 'fru': 64.65444019226497, 'mru': 5.3568051175200595e-06, 'ldu': 214.2076416615194, 'wtu': 1.509894229662202, 'etf': 89.33359592114886, 'htc': 9.34071467075356e-10, 'htn': 7.271772994063639e-08}"/>
  </r>
  <r>
    <s v="Croissant filled with ham and cheese, processed in FR | Chilled | PS | Oven | at consumer/FR [Ciqual code: 26266]"/>
    <n v="26266"/>
    <s v="consumer"/>
    <n v="2.06"/>
    <b v="0"/>
    <s v="kilogram"/>
    <s v="e1a6a04a67103a5e21f6c1408c6bc1c8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5890666718206, 'ozd': 3.663505324644839e-07, 'cch': 3.970815081377506, 'ccb': 1.6593643732975352, 'ccf': 2.151213870202367, 'ccl': 0.160236837877604, 'fwe': 0.0006002765335170001, 'swe': 0.016342896083676003, 'tre': 0.24988184587414503, 'pco': 0.008667033830484, 'pma': 4.230230335844466e-07, 'ior': 2.188033038012626, 'fru': 64.65444019226497, 'mru': 5.3568051175200595e-06, 'ldu': 214.2076416615194, 'wtu': 1.509894229662202, 'etf': 89.33359592114886, 'htc': 9.34071467075356e-10, 'htn': 7.271772994063639e-08}"/>
  </r>
  <r>
    <s v="Croissant w almonds, from bakery, processed in FR | Ambient (short) | PS | No preparation | at consumer/FR [Ciqual code: 7650]"/>
    <n v="7650"/>
    <s v="consumer"/>
    <n v="2.59"/>
    <b v="0"/>
    <s v="kilogram"/>
    <s v="46617b3440f6443b5d8694fbe02ef97e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9809466815987, 'ozd': 2.2438005352558358e-07, 'cch': 3.461979760421036, 'ccb': 0.998969210573538, 'ccf': 2.3206207511521733, 'ccl': 0.142389798695323, 'fwe': 0.0007208011047960001, 'swe': 0.014318766567527001, 'tre': 0.160776307714825, 'pco': 0.009699621051548, 'pma': 3.067633977699073e-07, 'ior': 0.6670378394216291, 'fru': 34.98440376684642, 'mru': 9.350536708685883e-06, 'ldu': 176.14763980988968, 'wtu': 25.670977275315455, 'etf': 92.92543274426299, 'htc': 1.4346672923605901e-09, 'htn': 1.411574822404114e-07}"/>
  </r>
  <r>
    <s v="Croissant, ordinary, from bakery, processed in FR | Ambient (short) | PS | No preparation | at consumer/FR [Ciqual code: 7615]"/>
    <n v="7615"/>
    <s v="consumer"/>
    <n v="2.5499999999999998"/>
    <b v="0"/>
    <s v="kilogram"/>
    <s v="3f6545b8eae0a1753b34d44edf717519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20275465616187, 'ozd': 1.4298620031546508e-07, 'cch': 1.464393625644959, 'ccb': 0.24072766205328702, 'ccf': 1.165640104037108, 'ccl': 0.058025859554563006, 'fwe': 0.00030210841377900004, 'swe': 0.010189016365961001, 'tre': 0.084057729311366, 'pco': 0.005040823766999001, 'pma': 1.478486050915583e-07, 'ior': 0.571820904279975, 'fru': 23.476133023748037, 'mru': 2.443260189949723e-06, 'ldu': 139.11803463336298, 'wtu': 1.587490685048274, 'etf': 81.65886071914667, 'htc': 5.934113739548894e-10, 'htn': 4.1951439300156806e-08}"/>
  </r>
  <r>
    <s v="Croissant, processed in FR | Ambient (short) | PS | No preparation | at consumer/FR [Ciqual code: 7602]"/>
    <n v="7602"/>
    <s v="consumer"/>
    <n v="2.76"/>
    <b v="0"/>
    <s v="kilogram"/>
    <s v="a4d538b58aa44bd2ec05ec602e653ee8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20275465616187, 'ozd': 1.4298620031546508e-07, 'cch': 1.464393625644959, 'ccb': 0.24072766205328702, 'ccf': 1.165640104037108, 'ccl': 0.058025859554563006, 'fwe': 0.00030210841377900004, 'swe': 0.010189016365961001, 'tre': 0.084057729311366, 'pco': 0.005040823766999001, 'pma': 1.478486050915583e-07, 'ior': 0.571820904279975, 'fru': 23.476133023748037, 'mru': 2.443260189949723e-06, 'ldu': 139.11803463336298, 'wtu': 1.587490685048274, 'etf': 81.65886071914667, 'htc': 5.934113739548894e-10, 'htn': 4.1951439300156806e-08}"/>
  </r>
  <r>
    <s v="Toasted ham sandwich topped with grated cheese and a fried egg, processed in FR | Chilled | PS | No preparation | at consumer/FR [Ciqual code: 25542]"/>
    <n v="25542"/>
    <s v="consumer"/>
    <n v="1.93"/>
    <b v="0"/>
    <s v="kilogram"/>
    <s v="e2254eed3819b6b3921503ec9961ef60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181501823699, 'ozd': 3.21338056106773e-07, 'cch': 4.526051676921011, 'ccb': 1.934731729662727, 'ccf': 2.297683491504991, 'ccl': 0.293636455753292, 'fwe': 0.0006413620920170001, 'swe': 0.017349873675225003, 'tre': 0.262558676065954, 'pco': 0.009348021867827001, 'pma': 4.477685229735719e-07, 'ior': 1.453266954007117, 'fru': 50.16890620912474, 'mru': 5.466223911886924e-06, 'ldu': 223.42150244279276, 'wtu': 1.7313752046960031, 'etf': 77.3978794155723, 'htc': 9.827439898806354e-10, 'htn': 7.325606844090533e-08}"/>
  </r>
  <r>
    <s v="Toasted ham sandwich topped with grated cheese, processed in FR | Chilled | PS | No preparation | at consumer/FR [Ciqual code: 25400]"/>
    <n v="25400"/>
    <s v="consumer"/>
    <n v="2.02"/>
    <b v="0"/>
    <s v="kilogram"/>
    <s v="9ab926c51b1b7d11bdd9f9f79ddd0f90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0384557971207, 'ozd': 3.281779846958278e-07, 'cch': 4.784382885573696, 'ccb': 2.160264088276762, 'ccf': 2.342552542237834, 'ccl': 0.28156625505909905, 'fwe': 0.000643700976884, 'swe': 0.017587549511729, 'tre': 0.25602860100499203, 'pco': 0.009477210378086002, 'pma': 4.389706339421508e-07, 'ior': 1.512930864250759, 'fru': 51.74214389598046, 'mru': 5.640896050769852e-06, 'ldu': 227.87781868820701, 'wtu': 1.8355253837359, 'etf': 76.45623883967694, 'htc': 9.65542629738048e-10, 'htn': 6.825626406737847e-08}"/>
  </r>
  <r>
    <s v="Grilled cheese &amp; ham sandwich, prepacked, processed in FR | Chilled | PS | No preparation | at consumer/FR [Ciqual code: 25547]"/>
    <n v="25547"/>
    <s v="consumer"/>
    <n v="1.75"/>
    <b v="0"/>
    <s v="kilogram"/>
    <s v="43c52bec6b3040633612dc7580d565e8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0384557971207, 'ozd': 3.281779846958278e-07, 'cch': 4.784382885573696, 'ccb': 2.160264088276762, 'ccf': 2.342552542237834, 'ccl': 0.28156625505909905, 'fwe': 0.000643700976884, 'swe': 0.017587549511729, 'tre': 0.25602860100499203, 'pco': 0.009477210378086002, 'pma': 4.389706339421508e-07, 'ior': 1.512930864250759, 'fru': 51.74214389598046, 'mru': 5.640896050769852e-06, 'ldu': 227.87781868820701, 'wtu': 1.8355253837359, 'etf': 76.45623883967694, 'htc': 9.65542629738048e-10, 'htn': 6.825626406737847e-08}"/>
  </r>
  <r>
    <s v="Chinese or Japanese artichokes, frozen, raw, processed in FR | Frozen | LDPE | No preparation | at consumer/FR [Ciqual code: 20231]"/>
    <n v="20231"/>
    <s v="consumer"/>
    <n v="3.1"/>
    <b v="0"/>
    <s v="kilogram"/>
    <s v="57c809cc0096472ce634322ad05726d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37008764866460005, 'ozd': 1.617498584233583e-07, 'cch': 0.7563655445488511, 'ccb': 0.002507360479181, 'ccf': 0.753533300625562, 'ccl': 0.00032488344410800004, 'fwe': 0.00016531679586200001, 'swe': 0.0015738502215650002, 'tre': 0.009529615825689002, 'pco': 0.002187170653653, 'pma': 3.9137566269753375e-08, 'ior': 1.077026961244223, 'fru': 31.156143427703, 'mru': 3.516235767511554e-06, 'ldu': 10.505979748333871, 'wtu': 0.511527455478159, 'etf': 31.791874026745425, 'htc': 2.707844477856804e-10, 'htn': 9.376946833722267e-09}"/>
  </r>
  <r>
    <s v="Crottin de Chavignol cheese, from goat's milk, processed in FR | Chilled | LDPE | No preparation | at consumer/FR [Ciqual code: 12834]"/>
    <n v="12834"/>
    <s v="consumer"/>
    <n v="2.4500000000000002"/>
    <b v="0"/>
    <s v="kilogram"/>
    <s v="a4e389f644524fb8072e88ce71408789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rottin cheese, from goat's milk, from raw milk, processed in FR | Chilled | LDPE | No preparation | at consumer/FR [Ciqual code: 12832]"/>
    <n v="12832"/>
    <s v="consumer"/>
    <n v="2.4500000000000002"/>
    <b v="0"/>
    <s v="kilogram"/>
    <s v="6d6bf7a3afa3bcbaeb943c424c735abb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rottin cheese, from goat's milk, processed in FR | Chilled | LDPE | No preparation | at consumer/FR [Ciqual code: 12833]"/>
    <n v="12833"/>
    <s v="consumer"/>
    <n v="2.4500000000000002"/>
    <b v="0"/>
    <s v="kilogram"/>
    <s v="b4d65147625ea5ec8d0b4731f2a13f1c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routon with garlic, herbs or onions, prepacked, processed in FR | Ambient (short) | Cardboard | No preparation | at consumer/FR [Ciqual code: 38500]"/>
    <n v="38500"/>
    <s v="consumer"/>
    <n v="3.1"/>
    <b v="0"/>
    <s v="kilogram"/>
    <s v="3d89e6e5d4c4e286bdd7b9c774e54086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43156877702837, 'ozd': 3.462870014057041e-07, 'cch': 2.55894038346444, 'ccb': 0.006510852684018, 'ccf': 2.4312722624498653, 'ccl': 0.12115726833055601, 'fwe': 0.0011242640330520002, 'swe': 0.020228697776159002, 'tre': 0.17660507138980402, 'pco': 0.019741097826788002, 'pma': 3.027294513037962e-07, 'ior': 0.6857583981354191, 'fru': 37.17418899176862, 'mru': 9.263333787995312e-06, 'ldu': 526.2827987179578, 'wtu': 10.915089813046968, 'etf': 830.9501123518005, 'htc': 2.8323162333187123e-09, 'htn': 2.548867002856575e-07}"/>
  </r>
  <r>
    <s v="Croutons, processed in FR | Ambient (short) | Cardboard | No preparation | at consumer/FR [Ciqual code: 7430]"/>
    <n v="7430"/>
    <s v="consumer"/>
    <n v="2.66"/>
    <b v="0"/>
    <s v="kilogram"/>
    <s v="e6819b04894056538d5276e5f7741d13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43156877702837, 'ozd': 3.462870014057041e-07, 'cch': 2.55894038346444, 'ccb': 0.006510852684018, 'ccf': 2.4312722624498653, 'ccl': 0.12115726833055601, 'fwe': 0.0011242640330520002, 'swe': 0.020228697776159002, 'tre': 0.17660507138980402, 'pco': 0.019741097826788002, 'pma': 3.027294513037962e-07, 'ior': 0.6857583981354191, 'fru': 37.17418899176862, 'mru': 9.263333787995312e-06, 'ldu': 526.2827987179578, 'wtu': 10.915089813046968, 'etf': 830.9501123518005, 'htc': 2.8323162333187123e-09, 'htn': 2.548867002856575e-07}"/>
  </r>
  <r>
    <s v="Croutons, plain, prepacked, processed in FR | Ambient (short) | Cardboard | No preparation | at consumer/FR [Ciqual code: 7432]"/>
    <n v="7432"/>
    <s v="consumer"/>
    <n v="2.66"/>
    <b v="0"/>
    <s v="kilogram"/>
    <s v="6cf1e9cec80b9970e98a5f5834b48ff5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43156877702837, 'ozd': 3.462870014057041e-07, 'cch': 2.55894038346444, 'ccb': 0.006510852684018, 'ccf': 2.4312722624498653, 'ccl': 0.12115726833055601, 'fwe': 0.0011242640330520002, 'swe': 0.020228697776159002, 'tre': 0.17660507138980402, 'pco': 0.019741097826788002, 'pma': 3.027294513037962e-07, 'ior': 0.6857583981354191, 'fru': 37.17418899176862, 'mru': 9.263333787995312e-06, 'ldu': 526.2827987179578, 'wtu': 10.915089813046968, 'etf': 830.9501123518005, 'htc': 2.8323162333187123e-09, 'htn': 2.548867002856575e-07}"/>
  </r>
  <r>
    <s v="Apple crumble, processed in FR | Ambient (long) | PS | No preparation | at consumer/FR [Ciqual code: 23493]"/>
    <n v="23493"/>
    <s v="consumer"/>
    <n v="2.13"/>
    <b v="0"/>
    <s v="kilogram"/>
    <s v="4581d81377fecb3c419daebe4a38a18c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2781544598303, 'ozd': 1.8833299536852548e-07, 'cch': 2.9390892438115532, 'ccb': 1.129724396070045, 'ccf': 1.537659850477963, 'ccl': 0.271704997263544, 'fwe': 0.00040409889224900003, 'swe': 0.008756123101953001, 'tre': 0.09168683575594401, 'pco': 0.005933425910472001, 'pma': 1.810620940353392e-07, 'ior': 0.7513286043228821, 'fru': 29.909629958825008, 'mru': 4.436963240060788e-06, 'ldu': 98.12807789142444, 'wtu': 2.323574074701158, 'etf': 37.68769038950882, 'htc': 7.507643896961236e-10, 'htn': 2.538172827236083e-08}"/>
  </r>
  <r>
    <s v="Cucurbitacea, seed, processed in FR | Ambient (long) | LDPE | No preparation | at consumer/FR [Ciqual code: 15028]"/>
    <n v="15028"/>
    <s v="consumer"/>
    <n v="4.87"/>
    <b v="0"/>
    <s v="kilogram"/>
    <s v="e837b0f0d9254c51fa4c1cfc6fd8ac65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08188299078042, 'ozd': 3.212575455096794e-07, 'cch': 3.793565047128846, 'ccb': 0.35312534096236603, 'ccf': 3.438874536620948, 'ccl': 0.001565169545531, 'fwe': 0.0031665339009180004, 'swe': 0.059227179952646, 'tre': 0.46406160133586605, 'pco': 0.015517604346179001, 'pma': 7.744276697990432e-07, 'ior': 0.9242942766608361, 'fru': 49.55838986731551, 'mru': 1.0821555879134571e-05, 'ldu': 575.5867551812316, 'wtu': 12.788034744126021, 'etf': 86.11214908552677, 'htc': 5.067423650686857e-10, 'htn': 3.66642300039788e-07}"/>
  </r>
  <r>
    <s v="Cumin, seed, processed in FR | Ambient (long) | Glass | No preparation | at consumer/FR [Ciqual code: 11042]"/>
    <n v="11042"/>
    <s v="consumer"/>
    <n v="3.75"/>
    <b v="0"/>
    <s v="kilogram"/>
    <s v="edd759061e6b6e0452855d14658e7d74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5347825617421, 'ozd': 1.289198350360327e-07, 'cch': 0.45017982910846704, 'ccb': 0.0045324777607270005, 'ccf': 1.055581545293344, 'ccl': -0.609934193945604, 'fwe': 0.001222418161292, 'swe': 0.069696680795578, 'tre': 0.009289909071461001, 'pco': 0.002535199540165, 'pma': 7.96143325042423e-08, 'ior': 0.23791922223605602, 'fru': 13.591038084659942, 'mru': 2.295379969379739e-06, 'ldu': 691.4170872223508, 'wtu': 0.17636754779313302, 'etf': 11.459610084277525, 'htc': 1.172747133671692e-10, 'htn': -1.1125535717284641e-08}"/>
  </r>
  <r>
    <s v="Turmeric, powder, processed in FR | Ambient (long) | Glass | No preparation | at consumer/FR [Ciqual code: 11089]"/>
    <n v="11089"/>
    <s v="consumer"/>
    <n v="4.3099999999999996"/>
    <b v="0"/>
    <s v="kilogram"/>
    <s v="a841526906c21b9ba3f357f6a4f2f87d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5454555361911, 'ozd': 1.411414868201191e-07, 'cch': 0.46985555089027004, 'ccb': 0.004585939382272, 'ccf': 1.075191537521538, 'ccl': -0.609921926013539, 'fwe': 0.001231728104356, 'swe': 0.069720149870391, 'tre': 0.009501064001862, 'pco': 0.0025816659462400003, 'pma': 8.07537407169335e-08, 'ior': 0.372327281459263, 'fru': 16.509996246435445, 'mru': 2.4199079445610356e-06, 'ldu': 691.4882110970311, 'wtu': 0.21027555966518402, 'etf': 12.208403491908276, 'htc': 1.3763783375767212e-10, 'htn': -1.073602053493945e-08}"/>
  </r>
  <r>
    <s v="Curry, powder, processed in FR | Ambient (long) | Glass | No preparation | at consumer/FR [Ciqual code: 11005]"/>
    <n v="11005"/>
    <s v="consumer"/>
    <n v="4.1100000000000003"/>
    <b v="0"/>
    <s v="kilogram"/>
    <s v="7e3e85430e3211a97f3e7d292372898c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5454555361911, 'ozd': 1.411414868201191e-07, 'cch': 0.46985555089027004, 'ccb': 0.004585939382272, 'ccf': 1.075191537521538, 'ccl': -0.609921926013539, 'fwe': 0.001231728104356, 'swe': 0.069720149870391, 'tre': 0.009501064001862, 'pco': 0.0025816659462400003, 'pma': 8.07537407169335e-08, 'ior': 0.372327281459263, 'fru': 16.509996246435445, 'mru': 2.4199079445610356e-06, 'ldu': 691.4882110970311, 'wtu': 0.21027555966518402, 'etf': 12.208403491908276, 'htc': 1.3763783375767212e-10, 'htn': -1.073602053493945e-08}"/>
  </r>
  <r>
    <s v="Date, pulp and peel, dried, processed in FR | Ambient (average) | LDPE | No preparation | at consumer/FR [Ciqual code: 13011]"/>
    <n v="13011"/>
    <s v="consumer"/>
    <n v="2.96"/>
    <b v="0"/>
    <s v="kilogram"/>
    <s v="97de2ec80cf07782b52b859e6fd5e579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1"/>
    <s v="{'acd': 0.016553001284305, 'ozd': 0.00024344932936800002, 'cch': 3.944861798020724, 'ccb': 0.005507844853055, 'ccf': 3.936745429395572, 'ccl': 0.002608523772095, 'fwe': 0.000922172059452, 'swe': 0.0033308981653770004, 'tre': 0.04468327832024, 'pco': 0.010293419893857, 'pma': 1.341394414661331e-07, 'ior': 0.44899410215905605, 'fru': 37.75227885746733, 'mru': 7.229155909666367e-06, 'ldu': 96.50044417780256, 'wtu': 0.8685525979334641, 'etf': 40.54592107663993, 'htc': 1.8890736948405063e-09, 'htn': 8.242844144403811e-08}"/>
  </r>
  <r>
    <s v="Common dentex, raw, processed in FR | Chilled | PS | No preparation | at consumer/FR [Ciqual code: 26103]"/>
    <n v="26103"/>
    <s v="consumer"/>
    <n v="3.64"/>
    <b v="0"/>
    <s v="kilogram"/>
    <s v="0036853bc2e017950664aba55c13d6d0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Ham in cube, grated or minced, processed in FR | Chilled | Already packed - PET | No preparation | at consumer/FR [Ciqual code: 28922]"/>
    <n v="28922"/>
    <s v="consumer"/>
    <n v="2.4500000000000002"/>
    <b v="0"/>
    <s v="kilogram"/>
    <s v="8eb92cf653b9e417b0042fdf850bc776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Poultry ham in cube, grated or minced, processed in FR | Chilled | PS | No preparation | at consumer/FR [Ciqual code: 28929]"/>
    <n v="28929"/>
    <s v="consumer"/>
    <n v="3.11"/>
    <b v="0"/>
    <s v="kilogram"/>
    <s v="f27c628bc9be052797c8a8883a9b7ae4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"/>
  </r>
  <r>
    <s v="Soy dessert, flavoured, refrigerated, processed in FR | Chilled | PP | No preparation | at consumer/FR [Ciqual code: 20911]"/>
    <n v="20911"/>
    <s v="consumer"/>
    <n v="3.56"/>
    <b v="0"/>
    <s v="kilogram"/>
    <s v="f24617038de9c4c7b263909867a3e09b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05289949355115, 'ozd': 5.350199664972872e-07, 'cch': 1.133632706418054, 'ccb': 0.0015676456193340002, 'ccf': 0.8307096239015641, 'ccl': 0.30135543689715505, 'fwe': 0.000182041972933, 'swe': 0.0032045653581430004, 'tre': 0.017509864145102, 'pco': 0.002546314660414, 'pma': 6.396778480807842e-08, 'ior': 0.7476973161351811, 'fru': 25.499998895684243, 'mru': 3.676291120445923e-06, 'ldu': 26.37757866670861, 'wtu': 0.9583016737581991, 'etf': 137.03245325894505, 'htc': 7.880617921322713e-10, 'htn': 2.478124701672937e-08}"/>
  </r>
  <r>
    <s v="Soy dessert, w fruits, refrigerated, processed in FR | Chilled | PP | No preparation | at consumer/FR [Ciqual code: 19692]"/>
    <n v="19692"/>
    <s v="consumer"/>
    <n v="3.12"/>
    <b v="0"/>
    <s v="kilogram"/>
    <s v="c5b7be011f38fd3b757c1e179eef44cc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05289949355115, 'ozd': 5.350199664972872e-07, 'cch': 1.133632706418054, 'ccb': 0.0015676456193340002, 'ccf': 0.8307096239015641, 'ccl': 0.30135543689715505, 'fwe': 0.000182041972933, 'swe': 0.0032045653581430004, 'tre': 0.017509864145102, 'pco': 0.002546314660414, 'pma': 6.396778480807842e-08, 'ior': 0.7476973161351811, 'fru': 25.499998895684243, 'mru': 3.676291120445923e-06, 'ldu': 26.37757866670861, 'wtu': 0.9583016737581991, 'etf': 137.03245325894505, 'htc': 7.880617921322713e-10, 'htn': 2.478124701672937e-08}"/>
  </r>
  <r>
    <s v="Soy dessert, plain, refrigerated, processed in FR | Chilled | PP | No preparation | at consumer/FR [Ciqual code: 19693]"/>
    <n v="19693"/>
    <s v="consumer"/>
    <n v="2.96"/>
    <b v="0"/>
    <s v="kilogram"/>
    <s v="7bac70ba0489543367a025dc8d0074ad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04962661684092, 'ozd': 1.426179073785504e-07, 'cch': 1.124125520961123, 'ccb': 0.0014304954388950001, 'ccf': 0.784137120679098, 'ccl': 0.33855790484312903, 'fwe': 0.000168163102725, 'swe': 0.0031769878425380003, 'tre': 0.016486850089186, 'pco': 0.0023795937136610002, 'pma': 4.608503273549191e-08, 'ior': 0.7454361387527421, 'fru': 24.797491947884673, 'mru': 1.62602718635675e-06, 'ldu': 26.63145543235369, 'wtu': 0.5521658562324191, 'etf': 16.390785342556043, 'htc': 3.921029647650858e-10, 'htn': 1.090306101555946e-08}"/>
  </r>
  <r>
    <s v="Fruits dessert, all types (fruits dessert's sugar content is less than fruits compote but more than fruits compote reduced sugar), processed in FR | Chilled | PS | No preparation | at consumer/FR [Ciqual code: 13152]"/>
    <n v="13152"/>
    <s v="consumer"/>
    <n v="2.99"/>
    <b v="0"/>
    <s v="kilogram"/>
    <s v="102c51c1e5826d33403b910d78c51968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0"/>
    <s v="{'acd': 0.005426559056385, 'ozd': 5.317424073296691e-07, 'cch': 1.211958608815932, 'ccb': 0.0020015142311540003, 'ccf': 0.908641834046345, 'ccl': 0.30131526053843205, 'fwe': 0.00016633950721000001, 'swe': 0.0032179301894360002, 'tre': 0.017538301460513002, 'pco': 0.002678077695094, 'pma': 6.590018792223431e-08, 'ior': 0.694878004276131, 'fru': 24.92991712667071, 'mru': 3.632240546875672e-06, 'ldu': 26.277861067290715, 'wtu': 1.051285325650267, 'etf': 137.17071536649394, 'htc': 8.035222840152175e-10, 'htn': 2.455938497381092e-08}"/>
  </r>
  <r>
    <s v="Frozen dessert, puff pastry, to share, processed in FR | Frozen | PP | No preparation | at consumer/FR [Ciqual code: 39516]"/>
    <n v="39516"/>
    <s v="consumer"/>
    <n v="3.45"/>
    <b v="0"/>
    <s v="kilogram"/>
    <s v="0a067fe862b898b21485e934e5eca8ec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Frozen dessert, ice cream with meringue, vacherin ice cream or mystery ice cream type, processed in FR | Frozen | PP | No preparation | at consumer/FR [Ciqual code: 39502]"/>
    <n v="39502"/>
    <s v="consumer"/>
    <n v="3.45"/>
    <b v="0"/>
    <s v="kilogram"/>
    <s v="d0186e726d217fe549e0c56419011465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Frozen dessert, Sundae ice cream type, processed in FR | Frozen | PP | No preparation | at consumer/FR [Ciqual code: 39512]"/>
    <n v="39512"/>
    <s v="consumer"/>
    <n v="3.45"/>
    <b v="0"/>
    <s v="kilogram"/>
    <s v="27db358995ccfd555dd85a885bc29360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Dairy dessert for baby, with rice or semolina, processed in FR | Ambient (long) | PP | No preparation | at consumer/FR [Ciqual code: 13165]"/>
    <n v="13165"/>
    <s v="consumer"/>
    <n v="2.9"/>
    <b v="0"/>
    <s v="kilogram"/>
    <s v="07a818cac7a5e8de7fc0c68d1f12d330"/>
    <s v="material"/>
    <s v="AGRIBALYSE v3.0"/>
    <s v="['Agricultural', 'Food', 'Preparation', 'Baby food', 'Baby deserts']"/>
    <x v="10"/>
    <x v="44"/>
    <s v="['Agricultural', 'Food', 'Preparation', 'Baby food', 'Baby deserts']"/>
    <s v="['Agricultural', 'Food', 'Preparation', 'Baby food', 'Baby deserts']"/>
    <e v="#VALUE!"/>
    <e v="#VALUE!"/>
    <x v="3"/>
    <x v="0"/>
    <s v="{'acd': 0.019121782544229003, 'ozd': 1.644965977269676e-07, 'cch': 2.111838218601455, 'ccb': 0.8503495809386701, 'ccf': 1.080310703946251, 'ccl': 0.181177933716533, 'fwe': 0.000300134186439, 'swe': 0.007496447592723001, 'tre': 0.07804011417716701, 'pco': 0.004000715231105, 'pma': 1.470777836095774e-07, 'ior': 0.7807106300548571, 'fru': 27.27834547913104, 'mru': 3.1096087108887166e-06, 'ldu': 85.9927396129735, 'wtu': 1.146871177752183, 'etf': 39.79904547318765, 'htc': 6.729636410063817e-10, 'htn': 2.7919416373429993e-08}"/>
  </r>
  <r>
    <s v="Dairy dessert for baby, plain with sugar or with fruits, processed in FR | Ambient (long) | PP | No preparation | at consumer/FR [Ciqual code: 13166]"/>
    <n v="13166"/>
    <s v="consumer"/>
    <n v="2.9"/>
    <b v="0"/>
    <s v="kilogram"/>
    <s v="cfeb91687af1c01f306271d6ce479fad"/>
    <s v="material"/>
    <s v="AGRIBALYSE v3.0"/>
    <s v="['Agricultural', 'Food', 'Preparation', 'Baby food', 'Baby deserts']"/>
    <x v="10"/>
    <x v="44"/>
    <s v="['Agricultural', 'Food', 'Preparation', 'Baby food', 'Baby deserts']"/>
    <s v="['Agricultural', 'Food', 'Preparation', 'Baby food', 'Baby deserts']"/>
    <e v="#VALUE!"/>
    <e v="#VALUE!"/>
    <x v="3"/>
    <x v="0"/>
    <s v="{'acd': 0.019121782544229003, 'ozd': 1.644965977269676e-07, 'cch': 2.111838218601455, 'ccb': 0.8503495809386701, 'ccf': 1.080310703946251, 'ccl': 0.181177933716533, 'fwe': 0.000300134186439, 'swe': 0.007496447592723001, 'tre': 0.07804011417716701, 'pco': 0.004000715231105, 'pma': 1.470777836095774e-07, 'ior': 0.7807106300548571, 'fru': 27.27834547913104, 'mru': 3.1096087108887166e-06, 'ldu': 85.9927396129735, 'wtu': 1.146871177752183, 'etf': 39.79904547318765, 'htc': 6.729636410063817e-10, 'htn': 2.7919416373429993e-08}"/>
  </r>
  <r>
    <s v="Dairy dessert for baby, custard type, processed in FR | Ambient (long) | PP | No preparation | at consumer/FR [Ciqual code: 13164]"/>
    <n v="13164"/>
    <s v="consumer"/>
    <n v="2.54"/>
    <b v="0"/>
    <s v="kilogram"/>
    <s v="cb1aa48894eff9ac3d667d2ddc0b2531"/>
    <s v="material"/>
    <s v="AGRIBALYSE v3.0"/>
    <s v="['Agricultural', 'Food', 'Preparation', 'Baby food', 'Baby deserts']"/>
    <x v="10"/>
    <x v="44"/>
    <s v="['Agricultural', 'Food', 'Preparation', 'Baby food', 'Baby deserts']"/>
    <s v="['Agricultural', 'Food', 'Preparation', 'Baby food', 'Baby deserts']"/>
    <e v="#VALUE!"/>
    <e v="#VALUE!"/>
    <x v="3"/>
    <x v="0"/>
    <s v="{'acd': 0.019121782544229003, 'ozd': 1.644965977269676e-07, 'cch': 2.111838218601455, 'ccb': 0.8503495809386701, 'ccf': 1.080310703946251, 'ccl': 0.181177933716533, 'fwe': 0.000300134186439, 'swe': 0.007496447592723001, 'tre': 0.07804011417716701, 'pco': 0.004000715231105, 'pma': 1.470777836095774e-07, 'ior': 0.7807106300548571, 'fru': 27.27834547913104, 'mru': 3.1096087108887166e-06, 'ldu': 85.9927396129735, 'wtu': 1.146871177752183, 'etf': 39.79904547318765, 'htc': 6.729636410063817e-10, 'htn': 2.7919416373429993e-08}"/>
  </r>
  <r>
    <s v="Lemonade with a flavoured syrup, processed in FR | Chilled | PET | No preparation | at consumer/FR [Ciqual code: 18039]"/>
    <n v="18039"/>
    <s v="consumer"/>
    <n v="2.31"/>
    <b v="0"/>
    <s v="kilogram"/>
    <s v="c806c84230e2886b0b8fd7b0b9625865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59051191502540006, 'ozd': 9.820515286700177e-08, 'cch': 0.618363535543614, 'ccb': 0.004792903241182, 'ccf': 0.622756489274782, 'ccl': -0.00918585697235, 'fwe': 0.00015181429453, 'swe': 0.001616750037801, 'tre': 0.021165762497939, 'pco': 0.002101842032677, 'pma': 5.109563698618919e-08, 'ior': 0.30676338445112, 'fru': 13.933192636930237, 'mru': 2.324903129778276e-06, 'ldu': 13.04983465488909, 'wtu': 1.5614265570405, 'etf': 14.357711035569428, 'htc': 2.851428871901919e-10, 'htn': 6.707719126901797e-09}"/>
  </r>
  <r>
    <s v="Turkey, wing, raw, processed in FR | Chilled | PS | No preparation | at consumer/FR [Ciqual code: 36310]"/>
    <n v="36310"/>
    <s v="consumer"/>
    <n v="3.11"/>
    <b v="0"/>
    <s v="kilogram"/>
    <s v="423f4a7e9f5ec9432f03ab87bb18d61a"/>
    <s v="material"/>
    <s v="AGRIBALYSE v3.0"/>
    <s v="['Agricultural', 'Food', 'Preparation', 'Meat, egg and fish', 'Raw meat', 'Turkey']"/>
    <x v="1"/>
    <x v="4"/>
    <s v="['Agricultural', 'Food', 'Preparation', 'Meat, egg and fish', 'Raw meat', ÇTurkey']"/>
    <s v="['Agricultural', 'Food', 'Preparation', 'Meat, egg and fish', 'Raw meat', 'TurkeyÉ]"/>
    <n v="75"/>
    <n v="82"/>
    <x v="49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Turkey, leg, meat and skin, raw, processed in FR | Chilled | PS | No preparation | at consumer/FR [Ciqual code: 36305]"/>
    <n v="36305"/>
    <s v="consumer"/>
    <n v="3.11"/>
    <b v="0"/>
    <s v="kilogram"/>
    <s v="607086e70e489692a1f16a6a0cd412f6"/>
    <s v="material"/>
    <s v="AGRIBALYSE v3.0"/>
    <s v="['Agricultural', 'Food', 'Preparation', 'Meat, egg and fish', 'Raw meat', 'Turkey']"/>
    <x v="1"/>
    <x v="4"/>
    <s v="['Agricultural', 'Food', 'Preparation', 'Meat, egg and fish', 'Raw meat', ÇTurkey']"/>
    <s v="['Agricultural', 'Food', 'Preparation', 'Meat, egg and fish', 'Raw meat', 'TurkeyÉ]"/>
    <n v="75"/>
    <n v="82"/>
    <x v="49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Turkey, leg, meat only, raw, processed in FR | Chilled | PS | No preparation | at consumer/FR [Ciqual code: 36307]"/>
    <n v="36307"/>
    <s v="consumer"/>
    <n v="3.11"/>
    <b v="0"/>
    <s v="kilogram"/>
    <s v="efbd87f446064d8a56576cd33b249b97"/>
    <s v="material"/>
    <s v="AGRIBALYSE v3.0"/>
    <s v="['Agricultural', 'Food', 'Preparation', 'Meat, egg and fish', 'Raw meat', 'Turkey']"/>
    <x v="1"/>
    <x v="4"/>
    <s v="['Agricultural', 'Food', 'Preparation', 'Meat, egg and fish', 'Raw meat', ÇTurkey']"/>
    <s v="['Agricultural', 'Food', 'Preparation', 'Meat, egg and fish', 'Raw meat', 'TurkeyÉ]"/>
    <n v="75"/>
    <n v="82"/>
    <x v="49"/>
    <x v="0"/>
    <s v="{'acd': 0.085024078131016, 'ozd': 4.101957614396493e-07, 'cch': 4.45834234989296, 'ccb': 0.143860839404738, 'ccf': 3.576068913879308, 'ccl': 0.738412596608912, 'fwe': 0.0010542002670640002, 'swe': 0.01996291385414, 'tre': 0.35223719519248803, 'pco': 0.013683276988988, 'pma': 5.995990938327899e-07, 'ior': 0.6653377221950131, 'fru': 50.63894063850679, 'mru': 7.4894149681509336e-06, 'ldu': 253.842410762728, 'wtu': 2.712746523555735, 'etf': 128.1749104069192, 'htc': 2.063845674438511e-09, 'htn': 1.863289004656007e-07}"/>
  </r>
  <r>
    <s v="Milanese-style turkey escalope or breaded veal escalope, processed in FR | Chilled | PS | Oven | at consumer/FR [Ciqual code: 36318]"/>
    <n v="36318"/>
    <s v="consumer"/>
    <n v="2.52"/>
    <b v="0"/>
    <s v="kilogram"/>
    <s v="b4a355450c7109d3a94cc810b4dc193c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01233876768255, 'ozd': 5.471442574088474e-07, 'cch': 5.0064186064206, 'ccb': 0.156475497236008, 'ccf': 4.049873160171164, 'ccl': 0.8000699490134271, 'fwe': 0.001246805055302, 'swe': 0.024297757931502, 'tre': 0.421134347566049, 'pco': 0.015740200608811, 'pma': 7.155268463961354e-07, 'ior': 1.787914948566677, 'fru': 77.26768506115509, 'mru': 8.920745631227682e-06, 'ldu': 298.22579759200477, 'wtu': 3.109623890260437, 'etf': 153.65592375603873, 'htc': 2.418848322671992e-09, 'htn': 2.117703117590369e-07}"/>
  </r>
  <r>
    <s v="Turkey, escalope, raw, processed in FR | Chilled | PS | No preparation | at consumer/FR [Ciqual code: 36304]"/>
    <n v="36304"/>
    <s v="consumer"/>
    <n v="3.11"/>
    <b v="0"/>
    <s v="kilogram"/>
    <s v="4c5cac01307499bc5cdb849917838671"/>
    <s v="material"/>
    <s v="AGRIBALYSE v3.0"/>
    <s v="['Agricultural', 'Food', 'Preparation', 'Meat, egg and fish', 'Raw meat', 'Turkey']"/>
    <x v="1"/>
    <x v="4"/>
    <s v="['Agricultural', 'Food', 'Preparation', 'Meat, egg and fish', 'Raw meat', ÇTurkey']"/>
    <s v="['Agricultural', 'Food', 'Preparation', 'Meat, egg and fish', 'Raw meat', 'TurkeyÉ]"/>
    <n v="75"/>
    <n v="82"/>
    <x v="49"/>
    <x v="0"/>
    <s v="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"/>
  </r>
  <r>
    <s v="Turkey, escalope, roasted/baked, processed in FR | Chilled | PS | Oven | at consumer/FR [Ciqual code: 36308]"/>
    <n v="36308"/>
    <s v="consumer"/>
    <n v="3.11"/>
    <b v="0"/>
    <s v="kilogram"/>
    <s v="4a20576904c4cf5697d11fd158cd1433"/>
    <s v="material"/>
    <s v="AGRIBALYSE v3.0"/>
    <s v="['Agricultural', 'Food', 'Preparation', 'Meat, egg and fish', 'Cooked meat', 'Turkey']"/>
    <x v="1"/>
    <x v="3"/>
    <s v="['Agricultural', 'Food', 'Preparation', 'Meat, egg and fish', 'Cooked meat', ÇTurkey']"/>
    <s v="['Agricultural', 'Food', 'Preparation', 'Meat, egg and fish', 'Cooked meat', 'TurkeyÉ]"/>
    <n v="78"/>
    <n v="85"/>
    <x v="49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Turkey, escalope, saut√©ed/pan-fried, with salt, processed in FR | Chilled | PS | Pan frying | at consumer/FR [Ciqual code: 36306]"/>
    <n v="36306"/>
    <s v="consumer"/>
    <n v="3.11"/>
    <b v="0"/>
    <s v="kilogram"/>
    <s v="6bc4511b4907189aaeb805f7426b16e0"/>
    <s v="material"/>
    <s v="AGRIBALYSE v3.0"/>
    <s v="['Agricultural', 'Food', 'Preparation', 'Meat, egg and fish', 'Cooked meat', 'Turkey']"/>
    <x v="1"/>
    <x v="3"/>
    <s v="['Agricultural', 'Food', 'Preparation', 'Meat, egg and fish', 'Cooked meat', ÇTurkey']"/>
    <s v="['Agricultural', 'Food', 'Preparation', 'Meat, egg and fish', 'Cooked meat', 'TurkeyÉ]"/>
    <n v="78"/>
    <n v="85"/>
    <x v="49"/>
    <x v="0"/>
    <s v="{'acd': 0.14107334089290802, 'ozd': 6.761792698672253e-07, 'cch': 7.336575349280015, 'ccb': 0.244363367743679, 'ccf': 5.858979069048252, 'ccl': 1.233232912488083, 'fwe': 0.001757093700206, 'swe': 0.033302036761119, 'tre': 0.585076747328751, 'pco': 0.022502891634947002, 'pma': 9.913545395856198e-07, 'ior': 1.128993403153929, 'fru': 83.44366113720798, 'mru': 1.2326910315444351e-05, 'ldu': 422.79476023163784, 'wtu': 4.46504660102186, 'etf': 214.73927929302505, 'htc': 3.442590136471989e-09, 'htn': 3.095804207936366e-07}"/>
  </r>
  <r>
    <s v="Turkey, meat and skin, raw, processed in FR | Chilled | PS | No preparation | at consumer/FR [Ciqual code: 36300]"/>
    <n v="36300"/>
    <s v="consumer"/>
    <n v="3.11"/>
    <b v="0"/>
    <s v="kilogram"/>
    <s v="ddf5cb421d1f472490653a12b4fc0073"/>
    <s v="material"/>
    <s v="AGRIBALYSE v3.0"/>
    <s v="['Agricultural', 'Food', 'Preparation', 'Meat, egg and fish', 'Raw meat', 'Turkey']"/>
    <x v="1"/>
    <x v="4"/>
    <s v="['Agricultural', 'Food', 'Preparation', 'Meat, egg and fish', 'Raw meat', ÇTurkey']"/>
    <s v="['Agricultural', 'Food', 'Preparation', 'Meat, egg and fish', 'Raw meat', 'TurkeyÉ]"/>
    <n v="75"/>
    <n v="82"/>
    <x v="49"/>
    <x v="0"/>
    <s v="{'acd': 0.085024078131016, 'ozd': 4.101957614396493e-07, 'cch': 4.45834234989296, 'ccb': 0.143860839404738, 'ccf': 3.576068913879308, 'ccl': 0.738412596608912, 'fwe': 0.0010542002670640002, 'swe': 0.01996291385414, 'tre': 0.35223719519248803, 'pco': 0.013683276988988, 'pma': 5.995990938327899e-07, 'ior': 0.6653377221950131, 'fru': 50.63894063850679, 'mru': 7.4894149681509336e-06, 'ldu': 253.842410762728, 'wtu': 2.712746523555735, 'etf': 128.1749104069192, 'htc': 2.063845674438511e-09, 'htn': 1.863289004656007e-07}"/>
  </r>
  <r>
    <s v="Turkey, meat, raw, processed in FR | Chilled | PS | No preparation | at consumer/FR [Ciqual code: 36301]"/>
    <n v="36301"/>
    <s v="consumer"/>
    <n v="3.11"/>
    <b v="0"/>
    <s v="kilogram"/>
    <s v="f778e94a1fea2302118b87a05c11ed2e"/>
    <s v="material"/>
    <s v="AGRIBALYSE v3.0"/>
    <s v="['Agricultural', 'Food', 'Preparation', 'Meat, egg and fish', 'Raw meat', 'Turkey']"/>
    <x v="1"/>
    <x v="4"/>
    <s v="['Agricultural', 'Food', 'Preparation', 'Meat, egg and fish', 'Raw meat', ÇTurkey']"/>
    <s v="['Agricultural', 'Food', 'Preparation', 'Meat, egg and fish', 'Raw meat', 'TurkeyÉ]"/>
    <n v="75"/>
    <n v="82"/>
    <x v="49"/>
    <x v="0"/>
    <s v="{'acd': 0.085024078131016, 'ozd': 4.101957614396493e-07, 'cch': 4.45834234989296, 'ccb': 0.143860839404738, 'ccf': 3.576068913879308, 'ccl': 0.738412596608912, 'fwe': 0.0010542002670640002, 'swe': 0.01996291385414, 'tre': 0.35223719519248803, 'pco': 0.013683276988988, 'pma': 5.995990938327899e-07, 'ior': 0.6653377221950131, 'fru': 50.63894063850679, 'mru': 7.4894149681509336e-06, 'ldu': 253.842410762728, 'wtu': 2.712746523555735, 'etf': 128.1749104069192, 'htc': 2.063845674438511e-09, 'htn': 1.863289004656007e-07}"/>
  </r>
  <r>
    <s v="Turkey, meat, roasted/baked, processed in FR | Chilled | PS | Oven | at consumer/FR [Ciqual code: 36302]"/>
    <n v="36302"/>
    <s v="consumer"/>
    <n v="3.11"/>
    <b v="0"/>
    <s v="kilogram"/>
    <s v="a2ceb751b76e00133beb2aba947c9993"/>
    <s v="material"/>
    <s v="AGRIBALYSE v3.0"/>
    <s v="['Agricultural', 'Food', 'Preparation', 'Meat, egg and fish', 'Cooked meat', 'Turkey']"/>
    <x v="1"/>
    <x v="3"/>
    <s v="['Agricultural', 'Food', 'Preparation', 'Meat, egg and fish', 'Cooked meat', ÇTurkey']"/>
    <s v="['Agricultural', 'Food', 'Preparation', 'Meat, egg and fish', 'Cooked meat', 'TurkeyÉ]"/>
    <n v="78"/>
    <n v="85"/>
    <x v="49"/>
    <x v="0"/>
    <s v="{'acd': 0.11300860195534301, 'ozd': 5.963069025389833e-07, 'cch': 5.9640319810877545, 'ccb': 0.19068276945954601, 'ccf': 4.7957358179056815, 'ccl': 0.9776133937225261, 'fwe': 0.001435970841324, 'swe': 0.026528674478176, 'tre': 0.46719778523224903, 'pco': 0.018296567246045, 'pma': 7.987846471076012e-07, 'ior': 1.49651097617301, 'fru': 80.02289095892876, 'mru': 1.047012139526848e-05, 'ldu': 336.3596558031507, 'wtu': 3.745222623823971, 'etf': 172.95592172076903, 'htc': 2.8166820945114412e-09, 'htn': 2.4829869060153996e-07}"/>
  </r>
  <r>
    <s v="Diot (sausage from Savoy), raw, processed in FR | Chilled | Already packed - PET | No preparation | at consumer/FR [Ciqual code: 30177]"/>
    <n v="30177"/>
    <s v="consumer"/>
    <n v="2.4700000000000002"/>
    <b v="0"/>
    <s v="kilogram"/>
    <s v="bec95dd975b2a990109f10b9e1888b68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86593408122251, 'ozd': 6.804780144028503e-07, 'cch': 8.511074536500374, 'ccb': 3.87304942603782, 'ccf': 4.211008293219087, 'ccl': 0.427016817243466, 'fwe': 0.001420556858894, 'swe': 0.042633695460314, 'tre': 0.8116194362817231, 'pco': 0.018734411846163, 'pma': 1.299916087654139e-06, 'ior': 3.709197917222823, 'fru': 108.0967098166571, 'mru': 1.0322660592941951e-05, 'ldu': 531.2512055874377, 'wtu': 2.001202972574513, 'etf': 193.25522032710788, 'htc': 1.6740197642225022e-09, 'htn': 1.768004643212437e-07}"/>
  </r>
  <r>
    <s v="Black seabream, raw, processed in FR | Chilled | PS | No preparation | at consumer/FR [Ciqual code: 26099]"/>
    <n v="26099"/>
    <s v="consumer"/>
    <n v="3.64"/>
    <b v="0"/>
    <s v="kilogram"/>
    <s v="a38c95b4a8ac7d90adc59469084e98ac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73765881218492, 'ozd': 1.395955164801606e-06, 'cch': 6.785903445480453, 'ccb': 0.003500889463365, 'ccf': 6.768659654937419, 'ccl': 0.013742901079667, 'fwe': 0.0007279190519910001, 'swe': 0.041629224459371006, 'tre': 0.45300444033893805, 'pco': 0.119185953616859, 'pma': 1.314055560314876e-06, 'ior': 0.6208572466011331, 'fru': 98.81499095392783, 'mru': 0.00021284076609500002, 'ldu': 17.0264222254549, 'wtu': 0.7754262428059281, 'etf': 76.02958696345904, 'htc': 4.153808975659579e-09, 'htn': 1.068381054061833e-07}"/>
  </r>
  <r>
    <s v="Black seabream, roasted/baked, processed in FR | Chilled | PP | Oven | at consumer/FR [Ciqual code: 26222]"/>
    <n v="26222"/>
    <s v="consumer"/>
    <n v="3.52"/>
    <b v="0"/>
    <s v="kilogram"/>
    <s v="f168d9d7a57a07bd65141293f072b961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212460920154024, 'ozd': 1.761763561628188e-06, 'cch': 8.252881578820087, 'ccb': 0.0039802715440200006, 'ccf': 8.232020642383345, 'ccl': 0.016880664892721, 'fwe': 0.000948152013588, 'swe': 0.050915834431561, 'tre': 0.553991831482576, 'pco': 0.14555541193333302, 'pma': 1.60719652183875e-06, 'ior': 1.4376166993694222, 'fru': 134.33120102086502, 'mru': 0.0002604992583, 'ldu': 21.216085659815782, 'wtu': 0.9883829136078061, 'etf': 95.93303427855949, 'htc': 5.137754198785566e-09, 'htn': 1.323456822384573e-07}"/>
  </r>
  <r>
    <s v="Blackspot seabream, raw, processed in FR | Chilled | PS | No preparation | at consumer/FR [Ciqual code: 26109]"/>
    <n v="26109"/>
    <s v="consumer"/>
    <n v="3.64"/>
    <b v="0"/>
    <s v="kilogram"/>
    <s v="9695d4230b87badf22b5bde37284cdca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73765881218492, 'ozd': 1.395955164801606e-06, 'cch': 6.785903445480453, 'ccb': 0.003500889463365, 'ccf': 6.768659654937419, 'ccl': 0.013742901079667, 'fwe': 0.0007279190519910001, 'swe': 0.041629224459371006, 'tre': 0.45300444033893805, 'pco': 0.119185953616859, 'pma': 1.314055560314876e-06, 'ior': 0.6208572466011331, 'fru': 98.81499095392783, 'mru': 0.00021284076609500002, 'ldu': 17.0264222254549, 'wtu': 0.7754262428059281, 'etf': 76.02958696345904, 'htc': 4.153808975659579e-09, 'htn': 1.068381054061833e-07}"/>
  </r>
  <r>
    <s v="Gilthead seabream, raw, farmed, processed in FR | Chilled | PS | No preparation | at consumer/FR [Ciqual code: 26088]"/>
    <n v="26088"/>
    <s v="consumer"/>
    <n v="3.57"/>
    <b v="0"/>
    <s v="kilogram"/>
    <s v="3f49df6040b4240efda8c33927a3de8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Gilthead seabream, raw, wild, processed in FR | Chilled | PS | No preparation | at consumer/FR [Ciqual code: 26080]"/>
    <n v="26080"/>
    <s v="consumer"/>
    <n v="3.57"/>
    <b v="0"/>
    <s v="kilogram"/>
    <s v="5727e56f813fb4c2ff89156d29bf43fc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26907180041135403, 'ozd': 2.0366537964967023e-06, 'cch': 9.141544021036509, 'ccb': 0.003078246197271, 'ccf': 9.1321365236909, 'ccl': 0.006329251148341, 'fwe': 0.000511452725624, 'swe': 0.06467760158303701, 'tre': 0.7082825435863851, 'pco': 0.185384747037925, 'pma': 2.037722486975365e-06, 'ior': 0.808064041429944, 'fru': 132.5476169296507, 'mru': 1.670843395701338e-05, 'ldu': 20.969222648373073, 'wtu': 0.499381590542435, 'etf': 75.68881508104, 'htc': 5.541171055007631e-09, 'htn': 6.978009587086425e-08}"/>
  </r>
  <r>
    <s v="Cheeseburger, double, from fast foods restaurant, processed in FR | Chilled | PS | Oven | at consumer/FR [Ciqual code: 25415]"/>
    <n v="25415"/>
    <s v="consumer"/>
    <n v="1.96"/>
    <b v="0"/>
    <s v="kilogram"/>
    <s v="71a829b8c601da1a3ef43f3a8b6d24c4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18049146049351902, 'ozd': 4.909896769942262e-07, 'cch': 15.679583684516095, 'ccb': 10.800752375684743, 'ccf': 4.579498691648026, 'ccl': 0.29933261718332305, 'fwe': 0.000949584959239, 'swe': 0.042597045145087005, 'tre': 0.79200072321501, 'pco': 0.021621705089102, 'pma': 1.231260222357263e-06, 'ior': 1.987647581649227, 'fru': 66.67636210934963, 'mru': 8.718508673026862e-06, 'ldu': 873.34152730487, 'wtu': 3.221331417038647, 'etf': 133.22762261759598, 'htc': 5.826863665182079e-10, 'htn': 7.18617428880169e-08}"/>
  </r>
  <r>
    <s v="Sugar-coated almond, processed in FR | Ambient (average) | LDPE | No preparation | at consumer/FR [Ciqual code: 31036]"/>
    <n v="31036"/>
    <s v="consumer"/>
    <n v="2.89"/>
    <b v="0"/>
    <s v="kilogram"/>
    <s v="5552fd264b30257db3b4d943cf433341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4118163495457, 'ozd': 2.700824038552059e-07, 'cch': 2.914768679933916, 'ccb': 0.048744609742423006, 'ccf': 3.297231068450194, 'ccl': -0.431206998258701, 'fwe': 0.0011088354048690002, 'swe': 0.015067966631368002, 'tre': 0.15456031620556002, 'pco': 0.013274537513335, 'pma': 3.3380941248772685e-07, 'ior': 0.736496261630003, 'fru': 47.49702682826647, 'mru': 1.9778060966402092e-05, 'ldu': 167.49110630644452, 'wtu': 77.36384901067322, 'etf': 134.5862776886886, 'htc': 2.2519894135030014e-09, 'htn': 3.181744439931992e-07}"/>
  </r>
  <r>
    <s v="Dulse (Palmaria palmata), dried or dehydrated, processed in FR | Ambient (long) | LDPE | No preparation | at consumer/FR [Ciqual code: 20988]"/>
    <n v="20988"/>
    <s v="consumer"/>
    <n v="2.99"/>
    <b v="0"/>
    <s v="kilogram"/>
    <s v="79b8168db2c3218021fb617fda1a30ab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Spring still water (Cristaline), bottled, processed in FR | Ambient (average) | Already packed - PET | No preparation | at consumer/FR [Ciqual code: 76080]"/>
    <n v="76080"/>
    <s v="consumer"/>
    <n v="2.96999999999999"/>
    <b v="0"/>
    <s v="kilogram"/>
    <s v="e9a45c30c48ec9d0e805495950bbb25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35237600276, 'ozd': 4.1364077895754203e-08, 'cch': 0.279686036776921, 'ccb': 0.000519008344907, 'ccf': 0.27898926227846105, 'ccl': 0.00017776615355200002, 'fwe': 8.26254280032836e-05, 'swe': 0.00022411467596400003, 'tre': 0.002412523627755, 'pco': 0.000680992915184, 'pma': 1.51922214713545e-08, 'ior': 0.11690145117865501, 'fru': 6.28545410902912, 'mru': 8.013722373653045e-07, 'ldu': 1.8925672756949181, 'wtu': 0.13114452722119402, 'etf': 3.356930279585256, 'htc': 1.05307866013296e-10, 'htn': 2.9204288829082475e-09}"/>
  </r>
  <r>
    <s v="Spring water (Ogeu), bottled, lightly mineralized, processed in FR | Ambient (average) | Already packed - PET | No preparation | at consumer/FR [Ciqual code: 76028]"/>
    <n v="76028"/>
    <s v="consumer"/>
    <n v="2.96999999999999"/>
    <b v="0"/>
    <s v="kilogram"/>
    <s v="f63ebf1ae52571081f1e127e7197c458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Clear fruit brandy or eau-de-vie, processed in FR | Ambient (average) | Glass | No preparation | at consumer/FR [Ciqual code: 1001]"/>
    <n v="1001"/>
    <s v="consumer"/>
    <n v="3.3"/>
    <b v="0"/>
    <s v="kilogram"/>
    <s v="0e0cc66914e04cd7ca7f082fa89f8780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409343955330005, 'ozd': 1.788583170075018e-07, 'cch': 1.151812254801048, 'ccb': 0.006247550426983, 'ccf': 1.145050928624328, 'ccl': 0.000513775749736, 'fwe': 0.00016611526961, 'swe': 0.0012081588755440001, 'tre': 0.014754116093205, 'pco': 0.008384369785047, 'pma': 1.479786454240557e-07, 'ior': 0.269405276296783, 'fru': 18.8283672871956, 'mru': 2.584062297736575e-06, 'ldu': 21.29258621910661, 'wtu': 0.22875681865564101, 'etf': 17.449983730348496, 'htc': 4.1474517194095396e-10, 'htn': 1.3600673830233262e-08}"/>
  </r>
  <r>
    <s v="Spirit made from wine, armagnac or cognac type, processed in FR | Ambient (average) | Glass | Chilled at consumer | at consumer/FR [Ciqual code: 1023]"/>
    <n v="1023"/>
    <s v="consumer"/>
    <n v="3.29"/>
    <b v="0"/>
    <s v="kilogram"/>
    <s v="aefc0f0fec15c99dfd9a901894d9a027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"/>
  </r>
  <r>
    <s v="Water, bottled, processed in FR | Ambient (average) | PET | No preparation | at consumer/FR [Ciqual code: 18430]"/>
    <n v="18430"/>
    <s v="consumer"/>
    <n v="2.5099999999999998"/>
    <b v="0"/>
    <s v="kilogram"/>
    <s v="57017aa8c516e7e26a69b6b702cbb7bb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96519792387, 'ozd': 5.0854126486725805e-08, 'cch': 0.452677834307573, 'ccb': 0.000837664997696, 'ccf': 0.45156278724876703, 'ccl': 0.00027738206110900003, 'fwe': 0.00013552581368300002, 'swe': 0.00036893280778300003, 'tre': 0.004035391245761, 'pco': 0.0012043943248470001, 'pma': 2.372487864762912e-08, 'ior': 0.12951648981288602, 'fru': 10.059636074116451, 'mru': 1.597835351923142e-06, 'ldu': 2.406067191031915, 'wtu': 0.208075860434754, 'etf': 5.654016346731471, 'htc': 1.924543199182537e-10, 'htn': 4.6176119819443636e-09}"/>
  </r>
  <r>
    <s v="Mineral still water (Abatilles), bottled, lightly mineralized, processed in FR | Ambient (average) | Already packed - PET | No preparation | at consumer/FR [Ciqual code: 76000]"/>
    <n v="76000"/>
    <s v="consumer"/>
    <n v="2.96999999999999"/>
    <b v="0"/>
    <s v="kilogram"/>
    <s v="75a39fe0b824b400832f587e2541f1c6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Aix-les-Bains), bottled, lightly mineralized, processed in FR | Ambient (average) | Already packed - PET | No preparation | at consumer/FR [Ciqual code: 76001]"/>
    <n v="76001"/>
    <s v="consumer"/>
    <n v="2.96999999999999"/>
    <b v="0"/>
    <s v="kilogram"/>
    <s v="f328c8e71b9e1eeaf81c0f9a98c6c658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Aziac), bottled, lightly mineralized, processed in FR | Ambient (average) | Already packed - PET | No preparation | at consumer/FR [Ciqual code: 76002]"/>
    <n v="76002"/>
    <s v="consumer"/>
    <n v="3.01"/>
    <b v="0"/>
    <s v="kilogram"/>
    <s v="f6e8c25fa515dee67f27d0a71e6aacba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Amanda), bottled, strongly mineralized, processed in FR | Ambient (average) | Already packed - PET | No preparation | at consumer/FR [Ciqual code: 76004]"/>
    <n v="76004"/>
    <s v="consumer"/>
    <n v="2.96999999999999"/>
    <b v="0"/>
    <s v="kilogram"/>
    <s v="66643f8bf28d171c42cad9adb5c38626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Appollinaris), bottled, strongly mineralized, processed in FR | Ambient (average) | Already packed - PET | No preparation | at consumer/FR [Ciqual code: 76079]"/>
    <n v="76079"/>
    <s v="consumer"/>
    <n v="2.96999999999999"/>
    <b v="0"/>
    <s v="kilogram"/>
    <s v="10704491d12afc29eede2a8dc8cbb76d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Arcens), bottled, averagely mineralized, processed in FR | Ambient (average) | Already packed - PET | No preparation | at consumer/FR [Ciqual code: 76006]"/>
    <n v="76006"/>
    <s v="consumer"/>
    <n v="3.01"/>
    <b v="0"/>
    <s v="kilogram"/>
    <s v="53375b4dd896786f3db0d806ea56ffcc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Ardesy), bottled, strongly mineralized, processed in FR | Ambient (average) | Already packed - PET | No preparation | at consumer/FR [Ciqual code: 76007]"/>
    <n v="76007"/>
    <s v="consumer"/>
    <n v="3.01"/>
    <b v="0"/>
    <s v="kilogram"/>
    <s v="267974f93793223f768e1f5c6c39c2f2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Auvergne), bottled, strongly mineralized, processed in FR | Ambient (average) | Already packed - PET | No preparation | at consumer/FR [Ciqual code: 76008]"/>
    <n v="76008"/>
    <s v="consumer"/>
    <n v="3.01"/>
    <b v="0"/>
    <s v="kilogram"/>
    <s v="4f798f058a8e3e38f4e9f4830b002ebc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Avra), bottled, lightly mineralized, processed in FR | Ambient (average) | Already packed - PET | No preparation | at consumer/FR [Ciqual code: 76062]"/>
    <n v="76062"/>
    <s v="consumer"/>
    <n v="2.96999999999999"/>
    <b v="0"/>
    <s v="kilogram"/>
    <s v="37f92501e88d324d9cb76f19866eb84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Badoit), bottled, averagely mineralized, processed in FR | Ambient (average) | Already packed - PET | No preparation | at consumer/FR [Ciqual code: 76061]"/>
    <n v="76061"/>
    <s v="consumer"/>
    <n v="3.01"/>
    <b v="0"/>
    <s v="kilogram"/>
    <s v="1a3f04133f687be7c7c7b57f73509ad5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Beckerich), bottled, lightly mineralized, processed in FR | Ambient (average) | Already packed - PET | No preparation | at consumer/FR [Ciqual code: 76063]"/>
    <n v="76063"/>
    <s v="consumer"/>
    <n v="2.96999999999999"/>
    <b v="0"/>
    <s v="kilogram"/>
    <s v="0d45fa23eeeda57f725b773fc5acbb9a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Biovive), bottled, lightly mineralized, processed in FR | Ambient (average) | Already packed - PET | No preparation | at consumer/FR [Ciqual code: 76081]"/>
    <n v="76081"/>
    <s v="consumer"/>
    <n v="2.96999999999999"/>
    <b v="0"/>
    <s v="kilogram"/>
    <s v="d0b7c7a8ddea0ec99eeb1485b7a57add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aramulo), bottled, very lightly mineralized, processed in FR | Ambient (average) | Already packed - PET | No preparation | at consumer/FR [Ciqual code: 76064]"/>
    <n v="76064"/>
    <s v="consumer"/>
    <n v="2.96999999999999"/>
    <b v="0"/>
    <s v="kilogram"/>
    <s v="716bb03a8561e7e454d47451b6fb5b86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Water, mineral, carbonated ou non-carbonated, CAROLA, processed in FR | Ambient (average) | Already packed - PET | No preparation | at consumer/FR [Ciqual code: 76100]"/>
    <n v="76100"/>
    <s v="consumer"/>
    <n v="2.96999999999999"/>
    <b v="0"/>
    <s v="kilogram"/>
    <s v="46f081f9e83fc204b642c9a5dfda08db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eltic), bottled, very lightly mineralized, processed in FR | Ambient (average) | Already packed - PET | No preparation | at consumer/FR [Ciqual code: 76010]"/>
    <n v="76010"/>
    <s v="consumer"/>
    <n v="2.96999999999999"/>
    <b v="0"/>
    <s v="kilogram"/>
    <s v="32b0fddf28da2f4b0440750fa6e5ff0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hambon), bottled, lightly mineralized, processed in FR | Ambient (average) | Already packed - PET | No preparation | at consumer/FR [Ciqual code: 76011]"/>
    <n v="76011"/>
    <s v="consumer"/>
    <n v="2.96999999999999"/>
    <b v="0"/>
    <s v="kilogram"/>
    <s v="c987128308bbf9187d26564c1d37a1f3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hantemerle), bottled, lightly mineralized, processed in FR | Ambient (average) | Already packed - PET | No preparation | at consumer/FR [Ciqual code: 76012]"/>
    <n v="76012"/>
    <s v="consumer"/>
    <n v="2.96999999999999"/>
    <b v="0"/>
    <s v="kilogram"/>
    <s v="b115497c37ce8710069e8c48bede0c66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Chateauneuf), bottled, strongly mineralized, processed in FR | Ambient (average) | Already packed - PET | No preparation | at consumer/FR [Ciqual code: 76013]"/>
    <n v="76013"/>
    <s v="consumer"/>
    <n v="3.01"/>
    <b v="0"/>
    <s v="kilogram"/>
    <s v="7fc3646a0bddf072a48d13587b1f2963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Chateldon), bottled, strongly mineralized, processed in FR | Ambient (average) | Already packed - PET | No preparation | at consumer/FR [Ciqual code: 76014]"/>
    <n v="76014"/>
    <s v="consumer"/>
    <n v="3.01"/>
    <b v="0"/>
    <s v="kilogram"/>
    <s v="f052c2792afa81eb2195edd19cd0b5bd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haudfontaine), bottled, lightly mineralized, processed in FR | Ambient (average) | Already packed - PET | No preparation | at consumer/FR [Ciqual code: 76065]"/>
    <n v="76065"/>
    <s v="consumer"/>
    <n v="2.96999999999999"/>
    <b v="0"/>
    <s v="kilogram"/>
    <s v="b1be885d8e7f4bb7f22b023165f17265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hristinen Brunnen), bottled, averagely mineralized, processed in FR | Ambient (average) | Already packed - PET | No preparation | at consumer/FR [Ciqual code: 76066]"/>
    <n v="76066"/>
    <s v="consumer"/>
    <n v="2.96999999999999"/>
    <b v="0"/>
    <s v="kilogram"/>
    <s v="2200d9215120b8c51ae3adac12b1705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Cilaos), bottled, strongly mineralized, processed in FR | Ambient (average) | Already packed - PET | No preparation | at consumer/FR [Ciqual code: 76083]"/>
    <n v="76083"/>
    <s v="consumer"/>
    <n v="3.01"/>
    <b v="0"/>
    <s v="kilogram"/>
    <s v="8d023898b1adb3e85c3e95e2890181a5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los de l'Abbaye), bottled, averagely mineralized, processed in FR | Ambient (average) | Already packed - PET | No preparation | at consumer/FR [Ciqual code: 76015]"/>
    <n v="76015"/>
    <s v="consumer"/>
    <n v="2.96999999999999"/>
    <b v="0"/>
    <s v="kilogram"/>
    <s v="3a7c8fcdba6866a0fa76d7c675180c74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ontrex), bottled, strongly mineralized, processed in FR | Ambient (average) | Already packed - PET | No preparation | at consumer/FR [Ciqual code: 76016]"/>
    <n v="76016"/>
    <s v="consumer"/>
    <n v="2.96999999999999"/>
    <b v="0"/>
    <s v="kilogram"/>
    <s v="c08511e42c0ce68544ef2a3337d82c9a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Courmayer), bottled, strongly mineralized, processed in FR | Ambient (average) | Already packed - PET | No preparation | at consumer/FR [Ciqual code: 76067]"/>
    <n v="76067"/>
    <s v="consumer"/>
    <n v="2.96999999999999"/>
    <b v="0"/>
    <s v="kilogram"/>
    <s v="f8d9090ea573acf3a54ef8fce2ca502e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Dax), bottled, averagely mineralized, processed in FR | Ambient (average) | Already packed - PET | No preparation | at consumer/FR [Ciqual code: 76017]"/>
    <n v="76017"/>
    <s v="consumer"/>
    <n v="2.96999999999999"/>
    <b v="0"/>
    <s v="kilogram"/>
    <s v="99372553a6fbf9769e6bfc4c5a33fbe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Didier), bottled, strongly mineralized, processed in FR | Ambient (average) | Already packed - PET | No preparation | at consumer/FR [Ciqual code: 76019]"/>
    <n v="76019"/>
    <s v="consumer"/>
    <n v="2.96999999999999"/>
    <b v="0"/>
    <s v="kilogram"/>
    <s v="86a98013612b1227894d34d52e963c33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Didier), bottled, strongly mineralized, processed in FR | Ambient (average) | Already packed - PET | No preparation | at consumer/FR [Ciqual code: 76018]"/>
    <n v="76018"/>
    <s v="consumer"/>
    <n v="3.01"/>
    <b v="0"/>
    <s v="kilogram"/>
    <s v="1d121108f2ee3d825991547f75e88ece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Water, mineral, non-carbonated, EDEN, processed in FR | Ambient (average) | Already packed - PET | No preparation | at consumer/FR [Ciqual code: 76102]"/>
    <n v="76102"/>
    <s v="consumer"/>
    <n v="2.96999999999999"/>
    <b v="0"/>
    <s v="kilogram"/>
    <s v="cdfdc2fcd61d4b7aab028d9d3cf807c6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Evian), bottled, lightly mineralized, processed in FR | Ambient (average) | Already packed - PET | No preparation | at consumer/FR [Ciqual code: 76020]"/>
    <n v="76020"/>
    <s v="consumer"/>
    <n v="2.96999999999999"/>
    <b v="0"/>
    <s v="kilogram"/>
    <s v="6a8bf005f7ce8145697142f7be23077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H√©par), bottled, strongly mineralized, processed in FR | Ambient (average) | Already packed - PET | No preparation | at consumer/FR [Ciqual code: 76022]"/>
    <n v="76022"/>
    <s v="consumer"/>
    <n v="2.96999999999999"/>
    <b v="0"/>
    <s v="kilogram"/>
    <s v="6c383eb41da223030725c8bdeabdf14e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Highland spring), bottled, lightly mineralized, processed in FR | Ambient (average) | Already packed - PET | No preparation | at consumer/FR [Ciqual code: 76068]"/>
    <n v="76068"/>
    <s v="consumer"/>
    <n v="2.96999999999999"/>
    <b v="0"/>
    <s v="kilogram"/>
    <s v="10f4fd03a1c1868727c00a5ab209b9f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Hydroxydase), bottled, strongly mineralized, processed in FR | Ambient (average) | Already packed - PET | No preparation | at consumer/FR [Ciqual code: 76023]"/>
    <n v="76023"/>
    <s v="consumer"/>
    <n v="3.01"/>
    <b v="0"/>
    <s v="kilogram"/>
    <s v="1a47e4b93a5f2429e3dbff1ffe23ede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La Cairolle), bottled, strongly mineralized, processed in FR | Ambient (average) | Already packed - PET | No preparation | at consumer/FR [Ciqual code: 76082]"/>
    <n v="76082"/>
    <s v="consumer"/>
    <n v="2.96999999999999"/>
    <b v="0"/>
    <s v="kilogram"/>
    <s v="5f885b8d000001daca003b377b0964a4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La Fran√ßaise), bottled, strongly mineralized, processed in FR | Ambient (average) | Already packed - PET | No preparation | at consumer/FR [Ciqual code: 76085]"/>
    <n v="76085"/>
    <s v="consumer"/>
    <n v="2.96999999999999"/>
    <b v="0"/>
    <s v="kilogram"/>
    <s v="7fc82751865674fc04830fa86ff6e1ee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Levissima), bottled, lightly mineralized, processed in FR | Ambient (average) | Already packed - PET | No preparation | at consumer/FR [Ciqual code: 76069]"/>
    <n v="76069"/>
    <s v="consumer"/>
    <n v="2.96999999999999"/>
    <b v="0"/>
    <s v="kilogram"/>
    <s v="cb8d161c8cc5878aab6e058f1c866c64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Luchon), bottled, lightly mineralized, processed in FR | Ambient (average) | Already packed - PET | No preparation | at consumer/FR [Ciqual code: 76025]"/>
    <n v="76025"/>
    <s v="consumer"/>
    <n v="2.96999999999999"/>
    <b v="0"/>
    <s v="kilogram"/>
    <s v="08fe70c2f4a0af2307cf032668a34718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Luso), bottled, very lightly mineralized, processed in FR | Ambient (average) | Already packed - PET | No preparation | at consumer/FR [Ciqual code: 76070]"/>
    <n v="76070"/>
    <s v="consumer"/>
    <n v="2.96999999999999"/>
    <b v="0"/>
    <s v="kilogram"/>
    <s v="5a1fb90f30647daadeada49f9eaa6254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Water, mineral, non-carbonated, MONT-BLANC, processed in FR | Ambient (average) | Already packed - PET | No preparation | at consumer/FR [Ciqual code: 76101]"/>
    <n v="76101"/>
    <s v="consumer"/>
    <n v="2.96999999999999"/>
    <b v="0"/>
    <s v="kilogram"/>
    <s v="974a46fbce98374b35f7d19c20bbe653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Montcalm), bottled, very lightly mineralized, processed in FR | Ambient (average) | Already packed - PET | No preparation | at consumer/FR [Ciqual code: 76086]"/>
    <n v="76086"/>
    <s v="consumer"/>
    <n v="2.96999999999999"/>
    <b v="0"/>
    <s v="kilogram"/>
    <s v="a12822c4230b04dbf7feea81b4c8f502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Montclar), bottled, lightly mineralized, processed in FR | Ambient (average) | Already packed - PET | No preparation | at consumer/FR [Ciqual code: 76087]"/>
    <n v="76087"/>
    <s v="consumer"/>
    <n v="2.96999999999999"/>
    <b v="0"/>
    <s v="kilogram"/>
    <s v="2ffc70ab111c7afc4a854d9d9229c4d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water (Mont-Roucous, bottled, very lightly mineralized, processed in FR | Ambient (average) | Already packed - PET | No preparation | at consumer/FR [Ciqual code: 76027]"/>
    <n v="76027"/>
    <s v="consumer"/>
    <n v="2.96999999999999"/>
    <b v="0"/>
    <s v="kilogram"/>
    <s v="6a4b3d8c739e48fedeb5cc756659d6ea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N√©ro), bottled, lightly mineralized, processed in FR | Ambient (average) | Already packed - PET | No preparation | at consumer/FR [Ciqual code: 76071]"/>
    <n v="76071"/>
    <s v="consumer"/>
    <n v="2.96999999999999"/>
    <b v="0"/>
    <s v="kilogram"/>
    <s v="64765d2890539eb6b70f538409cf371c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Nessel), bottled, averagely mineralized, processed in FR | Ambient (average) | Already packed - PET | No preparation | at consumer/FR [Ciqual code: 76088]"/>
    <n v="76088"/>
    <s v="consumer"/>
    <n v="3.01"/>
    <b v="0"/>
    <s v="kilogram"/>
    <s v="e86c3b6979fa1942497ee2df248e371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Ogeu), bottled, lightly mineralized, processed in FR | Ambient (average) | Already packed - PET | No preparation | at consumer/FR [Ciqual code: 76089]"/>
    <n v="76089"/>
    <s v="consumer"/>
    <n v="3.01"/>
    <b v="0"/>
    <s v="kilogram"/>
    <s v="ecd099418545c77761546011cf9f1c5c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Ogeu), bottled, lightly mineralized, processed in FR | Ambient (average) | Already packed - PET | No preparation | at consumer/FR [Ciqual code: 76090]"/>
    <n v="76090"/>
    <s v="consumer"/>
    <n v="2.96999999999999"/>
    <b v="0"/>
    <s v="kilogram"/>
    <s v="3cc6197019d6dd0ef23af82f12a25714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Or√©e du bois), bottled, averagely mineralized, processed in FR | Ambient (average) | Already packed - PET | No preparation | at consumer/FR [Ciqual code: 76029]"/>
    <n v="76029"/>
    <s v="consumer"/>
    <n v="2.96999999999999"/>
    <b v="0"/>
    <s v="kilogram"/>
    <s v="fbfb302229c7b2e68ddc3b35f71577f2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Orezza), bottled, averagely mineralized, processed in FR | Ambient (average) | Already packed - PET | No preparation | at consumer/FR [Ciqual code: 76030]"/>
    <n v="76030"/>
    <s v="consumer"/>
    <n v="3.01"/>
    <b v="0"/>
    <s v="kilogram"/>
    <s v="601a7c7242b73c9ff26d82b910b2160f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Parot), bottled, averagely mineralized, processed in FR | Ambient (average) | Already packed - PET | No preparation | at consumer/FR [Ciqual code: 76031]"/>
    <n v="76031"/>
    <s v="consumer"/>
    <n v="3.01"/>
    <b v="0"/>
    <s v="kilogram"/>
    <s v="e27c9b883a211dff6f7d0a99b4b95de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Penacova), bottled, very lightly mineralized, processed in FR | Ambient (average) | Already packed - PET | No preparation | at consumer/FR [Ciqual code: 76072]"/>
    <n v="76072"/>
    <s v="consumer"/>
    <n v="2.96999999999999"/>
    <b v="0"/>
    <s v="kilogram"/>
    <s v="d6b35831ed19d4e00d85f2cfe8e0a10b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Perrier), bottled, lightly mineralized, processed in FR | Ambient (average) | Already packed - PET | No preparation | at consumer/FR [Ciqual code: 76060]"/>
    <n v="76060"/>
    <s v="consumer"/>
    <n v="3.01"/>
    <b v="0"/>
    <s v="kilogram"/>
    <s v="967ca919f39d92cac677f584d6c6dabd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Plancoet), bottled, lightly mineralized, processed in FR | Ambient (average) | Already packed - PET | No preparation | at consumer/FR [Ciqual code: 76032]"/>
    <n v="76032"/>
    <s v="consumer"/>
    <n v="2.96999999999999"/>
    <b v="0"/>
    <s v="kilogram"/>
    <s v="3c17e6355b6f58657f0c2815a1fab50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Prince Noir), bottled, strongly mineralized, processed in FR | Ambient (average) | Already packed - PET | No preparation | at consumer/FR [Ciqual code: 76091]"/>
    <n v="76091"/>
    <s v="consumer"/>
    <n v="2.96999999999999"/>
    <b v="0"/>
    <s v="kilogram"/>
    <s v="7b3dff3f60f2556b3a7214624bb2a9d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Propiac), bottled, strongly mineralized, processed in FR | Ambient (average) | Already packed - PET | No preparation | at consumer/FR [Ciqual code: 76033]"/>
    <n v="76033"/>
    <s v="consumer"/>
    <n v="2.96999999999999"/>
    <b v="0"/>
    <s v="kilogram"/>
    <s v="8893d883c5b345d6198a7efcc400fae2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Puits St Georges), bottled, averagely mineralized, processed in FR | Ambient (average) | Already packed - PET | No preparation | at consumer/FR [Ciqual code: 76034]"/>
    <n v="76034"/>
    <s v="consumer"/>
    <n v="3.01"/>
    <b v="0"/>
    <s v="kilogram"/>
    <s v="3b2f20f00d3720cbfc687d37c561fb3c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Qu√©zac), bottled, averagely mineralized, processed in FR | Ambient (average) | Already packed - PET | No preparation | at consumer/FR [Ciqual code: 76035]"/>
    <n v="76035"/>
    <s v="consumer"/>
    <n v="3.01"/>
    <b v="0"/>
    <s v="kilogram"/>
    <s v="55088ddfa702e6ff9280609171f75ba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Reine des basaltes), bottled, averagely mineralized, processed in FR | Ambient (average) | Already packed - PET | No preparation | at consumer/FR [Ciqual code: 76036]"/>
    <n v="76036"/>
    <s v="consumer"/>
    <n v="3.01"/>
    <b v="0"/>
    <s v="kilogram"/>
    <s v="949cb0c149dc8b407af3662f62c4742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Rozana), bottled, strongly mineralized, processed in FR | Ambient (average) | Already packed - PET | No preparation | at consumer/FR [Ciqual code: 76037]"/>
    <n v="76037"/>
    <s v="consumer"/>
    <n v="3.01"/>
    <b v="0"/>
    <s v="kilogram"/>
    <s v="ec124f30f699fea2a3112282bb1a96ac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Sail-les-Bains), bottled, lightly mineralized, processed in FR | Ambient (average) | Already packed - PET | No preparation | at consumer/FR [Ciqual code: 76038]"/>
    <n v="76038"/>
    <s v="consumer"/>
    <n v="2.96999999999999"/>
    <b v="0"/>
    <s v="kilogram"/>
    <s v="02fc86c1602abd74142b33840a7c8c5d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alvetat), bottled, averagely mineralized, processed in FR | Ambient (average) | Already packed - PET | No preparation | at consumer/FR [Ciqual code: 76039]"/>
    <n v="76039"/>
    <s v="consumer"/>
    <n v="3.01"/>
    <b v="0"/>
    <s v="kilogram"/>
    <s v="86636eca9cc24695e06b642676572445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water (San Benedetto), bottled, lightly mineralized, processed in FR | Ambient (average) | Already packed - PET | No preparation | at consumer/FR [Ciqual code: 76073]"/>
    <n v="76073"/>
    <s v="consumer"/>
    <n v="2.96999999999999"/>
    <b v="0"/>
    <s v="kilogram"/>
    <s v="f411bd2661ca9a9b95a8a5ee9957ea29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water (San Bernardo), bottled, very lightly mineralized, processed in FR | Ambient (average) | Already packed - PET | No preparation | at consumer/FR [Ciqual code: 76074]"/>
    <n v="76074"/>
    <s v="consumer"/>
    <n v="2.96999999999999"/>
    <b v="0"/>
    <s v="kilogram"/>
    <s v="78dad64f9558acce9d3bf2bb73f0896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an Pellegrino), bottled, averagely mineralized, processed in FR | Ambient (average) | Already packed - PET | No preparation | at consumer/FR [Ciqual code: 76075]"/>
    <n v="76075"/>
    <s v="consumer"/>
    <n v="3.01"/>
    <b v="0"/>
    <s v="kilogram"/>
    <s v="3fd590c8d64402b2e515d023166c94d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oultzmatt), bottled, averagely mineralized, processed in FR | Ambient (average) | Already packed - PET | No preparation | at consumer/FR [Ciqual code: 76040]"/>
    <n v="76040"/>
    <s v="consumer"/>
    <n v="3.01"/>
    <b v="0"/>
    <s v="kilogram"/>
    <s v="dd80d34769d3cf9be500c972976afa3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Spa-Reine), bottled, averagely mineralized, processed in FR | Ambient (average) | Already packed - PET | No preparation | at consumer/FR [Ciqual code: 76076]"/>
    <n v="76076"/>
    <s v="consumer"/>
    <n v="2.96999999999999"/>
    <b v="0"/>
    <s v="kilogram"/>
    <s v="ac65d1e53cc5249536e00a28d88dd42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t-Alban), bottled, averagely mineralized, processed in FR | Ambient (average) | Already packed - PET | No preparation | at consumer/FR [Ciqual code: 76092]"/>
    <n v="76092"/>
    <s v="consumer"/>
    <n v="3.01"/>
    <b v="0"/>
    <s v="kilogram"/>
    <s v="8b89c6bd614f1e417ef99591f8f2a98b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St-Amand), bottled, averagely mineralized, processed in FR | Ambient (average) | Already packed - PET | No preparation | at consumer/FR [Ciqual code: 76043]"/>
    <n v="76043"/>
    <s v="consumer"/>
    <n v="2.96999999999999"/>
    <b v="0"/>
    <s v="kilogram"/>
    <s v="835eb41c95a5a07f2b33d03187d1974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St-Antonin), bottled, strongly mineralized, processed in FR | Ambient (average) | Already packed - PET | No preparation | at consumer/FR [Ciqual code: 76044]"/>
    <n v="76044"/>
    <s v="consumer"/>
    <n v="2.96999999999999"/>
    <b v="0"/>
    <s v="kilogram"/>
    <s v="818647f1d75b850d1ae0c3b2f513291e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t-Di√©ry), bottled, strongly mineralized, processed in FR | Ambient (average) | Already packed - PET | No preparation | at consumer/FR [Ciqual code: 76046]"/>
    <n v="76046"/>
    <s v="consumer"/>
    <n v="3.01"/>
    <b v="0"/>
    <s v="kilogram"/>
    <s v="aa8ea7a9a01d900088f67f0d9226fde9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te-Marguerite), bottled, averagely mineralized, processed in FR | Ambient (average) | Already packed - PET | No preparation | at consumer/FR [Ciqual code: 76047]"/>
    <n v="76047"/>
    <s v="consumer"/>
    <n v="3.01"/>
    <b v="0"/>
    <s v="kilogram"/>
    <s v="7922fcccf87d7ba629d9cebc930cb51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t-G√©ron), bottled, averagely mineralized, processed in FR | Ambient (average) | Already packed - PET | No preparation | at consumer/FR [Ciqual code: 76093]"/>
    <n v="76093"/>
    <s v="consumer"/>
    <n v="3.01"/>
    <b v="0"/>
    <s v="kilogram"/>
    <s v="977f242d926dd5f4095b49eb09958e0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t-Michel-de-Mourcairol), bottled, averagely mineralized, processed in FR | Ambient (average) | Already packed - PET | No preparation | at consumer/FR [Ciqual code: 76094]"/>
    <n v="76094"/>
    <s v="consumer"/>
    <n v="3.01"/>
    <b v="0"/>
    <s v="kilogram"/>
    <s v="65d09a7a2b6539010170c4981b3e263f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St-Yorre), bottled, strongly mineralized, processed in FR | Ambient (average) | Already packed - PET | No preparation | at consumer/FR [Ciqual code: 76049]"/>
    <n v="76049"/>
    <s v="consumer"/>
    <n v="3.01"/>
    <b v="0"/>
    <s v="kilogram"/>
    <s v="2f39d4accc3e3e3d500bb2491d2278c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Talians), bottled, strongly mineralized, processed in FR | Ambient (average) | Already packed - PET | No preparation | at consumer/FR [Ciqual code: 76077]"/>
    <n v="76077"/>
    <s v="consumer"/>
    <n v="2.96999999999999"/>
    <b v="0"/>
    <s v="kilogram"/>
    <s v="cf23633fbca1ad8ffceadd503177c331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Thonon), bottled, lightly mineralized, processed in FR | Ambient (average) | Already packed - PET | No preparation | at consumer/FR [Ciqual code: 76050]"/>
    <n v="76050"/>
    <s v="consumer"/>
    <n v="2.96999999999999"/>
    <b v="0"/>
    <s v="kilogram"/>
    <s v="d9bb0296659aa970b78576f5c51b122b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Treignac), bottled, very lightly mineralized, processed in FR | Ambient (average) | Already packed - PET | No preparation | at consumer/FR [Ciqual code: 76095]"/>
    <n v="76095"/>
    <s v="consumer"/>
    <n v="2.96999999999999"/>
    <b v="0"/>
    <s v="kilogram"/>
    <s v="59196a657efc1b8027821d4c70a19b7f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Vals), bottled, averagely mineralized, processed in FR | Ambient (average) | Already packed - PET | No preparation | at consumer/FR [Ciqual code: 76096]"/>
    <n v="76096"/>
    <s v="consumer"/>
    <n v="3.01"/>
    <b v="0"/>
    <s v="kilogram"/>
    <s v="ca8550af3d81f22714003f37f08f21d2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Valvert), bottled, lightly mineralized, processed in FR | Ambient (average) | Already packed - PET | No preparation | at consumer/FR [Ciqual code: 76078]"/>
    <n v="76078"/>
    <s v="consumer"/>
    <n v="2.96999999999999"/>
    <b v="0"/>
    <s v="kilogram"/>
    <s v="31cf17f0249def98b60e4f73a49c42e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Vauban), bottled, averagely mineralized, processed in FR | Ambient (average) | Already packed - PET | No preparation | at consumer/FR [Ciqual code: 76097]"/>
    <n v="76097"/>
    <s v="consumer"/>
    <n v="2.96999999999999"/>
    <b v="0"/>
    <s v="kilogram"/>
    <s v="a4c246c464e5eab659009ada7f706893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Ventadour), bottled, lightly mineralized, processed in FR | Ambient (average) | Already packed - PET | No preparation | at consumer/FR [Ciqual code: 76053]"/>
    <n v="76053"/>
    <s v="consumer"/>
    <n v="3.01"/>
    <b v="0"/>
    <s v="kilogram"/>
    <s v="5cad75be6901a41d99d9475ee0c1849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Vernet), bottled, lightly mineralized, processed in FR | Ambient (average) | Already packed - PET | No preparation | at consumer/FR [Ciqual code: 76054]"/>
    <n v="76054"/>
    <s v="consumer"/>
    <n v="3.01"/>
    <b v="0"/>
    <s v="kilogram"/>
    <s v="51b4688a880f965db6659e9e9ea37fc4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Verni√®re), bottled, averagely mineralized, processed in FR | Ambient (average) | Already packed - PET | No preparation | at consumer/FR [Ciqual code: 76024]"/>
    <n v="76024"/>
    <s v="consumer"/>
    <n v="3.01"/>
    <b v="0"/>
    <s v="kilogram"/>
    <s v="d2e74610431aaa97bbc1e62f26b258fe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Vichy C√©lestins), bottled, strongly mineralized, processed in FR | Ambient (average) | Already packed - PET | No preparation | at consumer/FR [Ciqual code: 76055]"/>
    <n v="76055"/>
    <s v="consumer"/>
    <n v="3.01"/>
    <b v="0"/>
    <s v="kilogram"/>
    <s v="c9ec65840ba33867cd22b120ed4c7363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Vittel), bottled, averagely mineralized, processed in FR | Ambient (average) | Already packed - PET | No preparation | at consumer/FR [Ciqual code: 76056]"/>
    <n v="76056"/>
    <s v="consumer"/>
    <n v="2.96999999999999"/>
    <b v="0"/>
    <s v="kilogram"/>
    <s v="920d0eade4dc494bacd29d1e87cd1c04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parkling water (Volvic active), bottled, lightly mineralized, processed in FR | Ambient (average) | Already packed - PET | No preparation | at consumer/FR [Ciqual code: 76058]"/>
    <n v="76058"/>
    <s v="consumer"/>
    <n v="3.01"/>
    <b v="0"/>
    <s v="kilogram"/>
    <s v="087b64496039fa181db5b3e7f767d1a7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Volvic), bottled, lightly mineralized, processed in FR | Ambient (average) | Already packed - PET | No preparation | at consumer/FR [Ciqual code: 76057]"/>
    <n v="76057"/>
    <s v="consumer"/>
    <n v="2.96999999999999"/>
    <b v="0"/>
    <s v="kilogram"/>
    <s v="3f707e6ac44ef4d439124be55a5b8df0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Mineral still water (Wattwiller), bottled, lightly mineralized, processed in FR | Ambient (average) | Already packed - PET | No preparation | at consumer/FR [Ciqual code: 76059]"/>
    <n v="76059"/>
    <s v="consumer"/>
    <n v="2.96999999999999"/>
    <b v="0"/>
    <s v="kilogram"/>
    <s v="136b1c99b36f3b5e2fc3e0d4099cd37a"/>
    <s v="material"/>
    <s v="AGRIBALYSE v3.0"/>
    <s v="['Agricultural', 'Food', 'Preparation', 'Beverages', 'Non-alcoholic beverages', 'Water']"/>
    <x v="3"/>
    <x v="28"/>
    <s v="['Agricultural', 'Food', 'Preparation', 'Beverages', 'Non-alcoholic beverages', ÇWater']"/>
    <s v="['Agricultural', 'Food', 'Preparation', 'Beverages', 'Non-alcoholic beverages', 'WaterÉ]"/>
    <n v="81"/>
    <n v="87"/>
    <x v="50"/>
    <x v="0"/>
    <s v="{'acd': 0.0011402080754470002, 'ozd': 4.195527621970922e-08, 'cch': 0.28037165131105, 'ccb': 0.000521558517187, 'ccf': 0.279671757886227, 'ccl': 0.00017833490763500003, 'fwe': 8.307327878931188e-05, 'swe': 0.00022522884086400002, 'tre': 0.0024223092929120003, 'pco': 0.000683009671251, 'pma': 1.524764932011159e-08, 'ior': 0.12373561488755201, 'fru': 6.42957123783259, 'mru': 8.07533968352523e-07, 'ldu': 1.895956638824664, 'wtu': 0.132852810066037, 'etf': 3.39321646249827, 'htc': 1.062449178161707e-10, 'htn': 2.938449531005606e-09}"/>
  </r>
  <r>
    <s v="Shallot, raw, processed in FR | Ambient (average) | No packaging | No preparation | at consumer/FR [Ciqual code: 20097]"/>
    <n v="20097"/>
    <s v="consumer"/>
    <n v="2.6"/>
    <b v="0"/>
    <s v="kilogram"/>
    <s v="4dfd359e43e7b532cb558ed2ecade93a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1651301022547, 'ozd': 7.077613869512529e-08, 'cch': 0.374854489625268, 'ccb': 0.088475132625873, 'ccf': 0.28622077921821804, 'ccl': 0.00015857778117600002, 'fwe': 9.147272918531815e-05, 'swe': 0.002372242344109, 'tre': 0.004849791310162, 'pco': 0.0010332065522850001, 'pma': 2.10168286232217e-08, 'ior': 0.22563443923884202, 'fru': 7.908549553594938, 'mru': 1.500611877396086e-06, 'ldu': 20.38083938721557, 'wtu': 0.11472858055785701, 'etf': 19.499799874615668, 'htc': 1.196403691731978e-10, 'htn': 8.143058100449564e-09}"/>
  </r>
  <r>
    <s v="Shallot, cooked, processed in FR | Chilled | LDPE | Boiling | at consumer/FR [Ciqual code: 20255]"/>
    <n v="20255"/>
    <s v="consumer"/>
    <m/>
    <b v="0"/>
    <s v="kilogram"/>
    <s v="d7631eb418e2257f34045c77fd8e27c6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315820728912, 'ozd': 1.709041724658391e-07, 'cch': 1.132910202895294, 'ccb': 0.10440310544237201, 'ccf': 1.028074844994432, 'ccl': 0.00043225245849000003, 'fwe': 0.000216438357289, 'swe': 0.0033115074956780004, 'tre': 0.011468562619866, 'pco': 0.0030823491871000003, 'pma': 4.630096079788013e-08, 'ior': 0.712491812900198, 'fru': 28.185986324400698, 'mru': 2.9142070571404233e-06, 'ldu': 26.065120542416267, 'wtu': 0.545697171152566, 'etf': 27.812549283, 'htc': 3.194277978962737e-10, 'htn': 1.346445221288812e-08}"/>
  </r>
  <r>
    <s v="Eclair, processed in FR | Ambient (long) | PS | No preparation | at consumer/FR [Ciqual code: 23477]"/>
    <n v="23477"/>
    <s v="consumer"/>
    <n v="2.19"/>
    <b v="0"/>
    <s v="kilogram"/>
    <s v="e4cb0102a4e0c5e42a977e95ce69b38f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2973017425253, 'ozd': 2.40956345797166e-07, 'cch': 4.272311920619256, 'ccb': 0.857864806578542, 'ccf': 1.6524287560478301, 'ccl': 1.762018357992882, 'fwe': 0.000545414081903, 'swe': 0.014669928811228002, 'tre': 0.13462417744736901, 'pco': 0.008101724476441, 'pma': 2.462652627454269e-07, 'ior': 0.8192848716641241, 'fru': 32.46624400901981, 'mru': 4.356413509530376e-06, 'ldu': 175.89106720567494, 'wtu': 3.75381655651222, 'etf': 89.74043834512148, 'htc': 1.869371069980915e-09, 'htn': 6.965807488400889e-08}"/>
  </r>
  <r>
    <s v="Edam cheese, from cow's milk, processed in FR | Chilled | LDPE | No preparation | at consumer/FR [Ciqual code: 12729]"/>
    <n v="12729"/>
    <s v="consumer"/>
    <n v="2.2400000000000002"/>
    <b v="0"/>
    <s v="kilogram"/>
    <s v="2b673312a640df4ffbfc3369471190f9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Saccharin sweetener, processed in FR | Ambient (average) | PVC | No preparation | at consumer/FR [Ciqual code: 31064]"/>
    <n v="31064"/>
    <s v="consumer"/>
    <n v="3.65"/>
    <b v="0"/>
    <s v="kilogram"/>
    <s v="52599f9b82254711647f1cb56708441c"/>
    <s v="material"/>
    <s v="AGRIBALYSE v3.0"/>
    <s v="['Agricultural', 'Food', 'Preparation', 'Sugar and confectionery', 'Sugars and honey']"/>
    <x v="7"/>
    <x v="45"/>
    <s v="['Agricultural', 'Food', 'Preparation', 'Sugar and confectionery', 'Sugars and honey']"/>
    <s v="['Agricultural', 'Food', 'Preparation', 'Sugar and confectionery', 'Sugars and honey']"/>
    <e v="#VALUE!"/>
    <e v="#VALUE!"/>
    <x v="3"/>
    <x v="0"/>
    <s v="{'acd': 0.016916078016317, 'ozd': 8.195059942284855e-08, 'cch': 0.8458761393917711, 'ccb': 0.001795517993936, 'ccf': 0.8435851698365181, 'ccl': 0.000495451561316, 'fwe': 0.000199665595839, 'swe': 0.005262080158333, 'tre': 0.07008517924499101, 'pco': 0.002918178160662, 'pma': 1.263812444832836e-07, 'ior': 0.178939292590742, 'fru': 13.065505568506598, 'mru': 2.334473232628331e-06, 'ldu': 31.974285554797117, 'wtu': 2.728138197691195, 'etf': 30.71244347645429, 'htc': 2.2295212201867633e-10, 'htn': -9.035058592887787e-09}"/>
  </r>
  <r>
    <s v="Haddock, raw, processed in FR | Chilled | PS | No preparation | at consumer/FR [Ciqual code: 26122]"/>
    <n v="26122"/>
    <s v="consumer"/>
    <n v="3.57"/>
    <b v="0"/>
    <s v="kilogram"/>
    <s v="63842338692b8d0af39ff015ef23f13d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Haddock, steamed, processed in FR | Chilled | PP | Oven | at consumer/FR [Ciqual code: 26008]"/>
    <n v="26008"/>
    <s v="consumer"/>
    <n v="3.46"/>
    <b v="0"/>
    <s v="kilogram"/>
    <s v="cd91dbcb8d6a6b4a753dd22536eb0420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Haddock, grilled/pan-fried, processed in FR | Chilled | PP | Pan frying | at consumer/FR [Ciqual code: 26126]"/>
    <n v="26126"/>
    <s v="consumer"/>
    <n v="3.46"/>
    <b v="0"/>
    <s v="kilogram"/>
    <s v="102393120f106a4d65c64c9e7f6f4494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83732789776305, 'ozd': 3.01547009759198e-06, 'cch': 13.392198527608759, 'ccb': 0.003802821802207, 'ccf': 13.368582111608058, 'ccl': 0.019813594198493, 'fwe': 0.000780354374105, 'swe': 0.095875494319949, 'tre': 1.047979134153712, 'pco': 0.27390956803514704, 'pma': 3.009236706856028e-06, 'ior': 1.294694897302181, 'fru': 196.80478819147862, 'mru': 2.4730970709735963e-05, 'ldu': 33.60898653847613, 'wtu': 0.600980869915832, 'etf': 112.64061188652379, 'htc': 8.190977273314793e-09, 'htn': 1.040759219160235e-07}"/>
  </r>
  <r>
    <s v="Emmental cheese, from cow's milk, processed in FR | Chilled | LDPE | No preparation | at consumer/FR [Ciqual code: 12115]"/>
    <n v="12115"/>
    <s v="consumer"/>
    <n v="1.8399999999999901"/>
    <b v="0"/>
    <s v="kilogram"/>
    <s v="9fa98abcbe7090706674a7bc2b454c5f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Emmental cheese, grated, from cow's milk, processed in FR | Chilled | LDPE | No preparation | at consumer/FR [Ciqual code: 12118]"/>
    <n v="12118"/>
    <s v="consumer"/>
    <n v="1.8399999999999901"/>
    <b v="0"/>
    <s v="kilogram"/>
    <s v="c8581ea8c7a0fd6a9241df0017f7766f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Blue shark, fillet, without skin, raw, processed in FR | Chilled | PS | No preparation | at consumer/FR [Ciqual code: 26241]"/>
    <n v="26241"/>
    <s v="consumer"/>
    <n v="3.68"/>
    <b v="0"/>
    <s v="kilogram"/>
    <s v="ec8c71cfce9a1fe4721836d57ed7e1d8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Chicory w ham, processed in FR | Chilled | PP | Microwave | at consumer/FR [Ciqual code: 25073]"/>
    <n v="25073"/>
    <s v="consumer"/>
    <n v="1.97"/>
    <b v="0"/>
    <s v="kilogram"/>
    <s v="ccdd853976fdec5d27de1fe5514a2efe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49268076081811, 'ozd': 4.0108669014408233e-07, 'cch': 3.455452057956354, 'ccb': 1.341747525605467, 'ccf': 1.989939060624645, 'ccl': 0.12376547172624001, 'fwe': 0.000531812893902, 'swe': 0.013755416455878001, 'tre': 0.20845653982137202, 'pco': 0.007527889513289001, 'pma': 3.5646847084403564e-07, 'ior': 1.882522269582732, 'fru': 57.117229184896075, 'mru': 5.8270663599026094e-06, 'ldu': 174.73056485587213, 'wtu': 1.028675057584651, 'etf': 76.81519431973476, 'htc': 8.523160100970982e-10, 'htn': 5.948738391939764e-08}"/>
  </r>
  <r>
    <s v="Chicory, raw, processed in FR | Ambient (average) | No packaging | No preparation | at consumer/FR [Ciqual code: 20026]"/>
    <n v="20026"/>
    <s v="consumer"/>
    <n v="2.38"/>
    <b v="0"/>
    <s v="kilogram"/>
    <s v="bb827647f7fab7de86376070bb16be4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162019480393, 'ozd': 2.6731163570291826e-07, 'cch': 0.794615849270608, 'ccb': 0.088845556029211, 'ccf': 0.7055328769123931, 'ccl': 0.00023741632900400002, 'fwe': 0.000166142456317, 'swe': 0.003086830554982, 'tre': 0.014462848216874002, 'pco': 0.0021014310305870003, 'pma': 4.066785945669315e-08, 'ior': 0.8611774075233871, 'fru': 23.128762456535554, 'mru': 3.855741216779057e-06, 'ldu': 41.93956269627263, 'wtu': 0.296906017291924, 'etf': 36.49292405259507, 'htc': 4.0810308083670047e-10, 'htn': 1.097575746519783e-08}"/>
  </r>
  <r>
    <s v="Dessert, Opera cake type, processed in FR | Ambient (long) | PS | No preparation | at consumer/FR [Ciqual code: 23008]"/>
    <n v="23008"/>
    <s v="consumer"/>
    <n v="2.59"/>
    <b v="0"/>
    <s v="kilogram"/>
    <s v="963b91607a9a52a99e06642d5953ce7f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0245233126427, 'ozd': 3.557202955614743e-07, 'cch': 6.655878177602517, 'ccb': 1.405358630912554, 'ccf': 2.928595383859459, 'ccl': 2.321924162830503, 'fwe': 0.001042763795595, 'swe': 0.022649594617109, 'tre': 0.20023557092082703, 'pco': 0.014027719873069002, 'pma': 3.9068917482074087e-07, 'ior': 0.90807084386004, 'fru': 44.960550482149365, 'mru': 1.192869991741991e-05, 'ldu': 261.8494472470288, 'wtu': 25.190437147218155, 'etf': 144.68371882265473, 'htc': 3.2467679330266485e-09, 'htn': 1.67641723722588e-07}"/>
  </r>
  <r>
    <s v="Cooked pork shoulder, choice, processed in FR | Chilled | Already packed - PET | No preparation | at consumer/FR [Ciqual code: 28911]"/>
    <n v="28911"/>
    <s v="consumer"/>
    <n v="2.4500000000000002"/>
    <b v="0"/>
    <s v="kilogram"/>
    <s v="dc2425cc85dc0a4d2ae305c6fcf31baa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pork shoulder, standard, rind less and fatless, processed in FR | Chilled | Already packed - PET | No preparation | at consumer/FR [Ciqual code: 28924]"/>
    <n v="28924"/>
    <s v="consumer"/>
    <n v="2.4500000000000002"/>
    <b v="0"/>
    <s v="kilogram"/>
    <s v="fd5eb4db4052125f4777577b9736b949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Spelt, raw, processed in FR | Ambient (long) | LDPE | No preparation | at consumer/FR [Ciqual code: 9001]"/>
    <n v="9001"/>
    <s v="consumer"/>
    <n v="3.6"/>
    <b v="0"/>
    <s v="kilogram"/>
    <s v="f6fc027b04a59a1fec9661ca763c18fe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9915278983422001, 'ozd': 8.445827961162235e-08, 'cch': 0.871809550130319, 'ccb': 0.0009194869181860001, 'ccf': 0.8704942484100451, 'ccl': 0.000395814802086, 'fwe': 0.00031045527052100003, 'swe': 0.008073952404047001, 'tre': 0.040759984617800005, 'pco': 0.0030914030634950004, 'pma': 7.275214546405579e-08, 'ior': 0.270493561287836, 'fru': 13.957989062575814, 'mru': 1.359244641469677e-06, 'ldu': 105.71716584910045, 'wtu': 0.362100329475669, 'etf': 16.051722694166525, 'htc': -2.574152703127624e-10, 'htn': 5.900812152893461e-09}"/>
  </r>
  <r>
    <s v="Pond smelt, raw, processed in FR | Chilled | PS | No preparation | at consumer/FR [Ciqual code: 26083]"/>
    <n v="26083"/>
    <s v="consumer"/>
    <n v="3.68"/>
    <b v="0"/>
    <s v="kilogram"/>
    <s v="8195344a28ae43b6ea5debb023f3c4b6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0071803966841, 'ozd': 4.033343607678872e-07, 'cch': 1.939667303522468, 'ccb': 0.0016638819820460002, 'ccf': 1.9350426088083452, 'ccl': 0.0029608127320770003, 'fwe': 0.000156620666917, 'swe': 0.007364111600270001, 'tre': 0.080325140191326, 'pco': 0.021606147564683, 'pma': 2.374051014268108e-07, 'ior': 0.320331589224776, 'fru': 30.71098546228199, 'mru': 7.846086420813515e-06, 'ldu': 7.141514219043439, 'wtu': 0.282875340231791, 'etf': 17.662087596718777, 'htc': 8.018495737444871e-10, 'htn': 1.7334188175583152e-08}"/>
  </r>
  <r>
    <s v="Spinach, canned, drained, processed in FR | Ambient (average) | Steel | Microwave | at consumer/FR [Ciqual code: 20060]"/>
    <n v="20060"/>
    <s v="consumer"/>
    <m/>
    <b v="0"/>
    <s v="kilogram"/>
    <s v="6743ca1d28017f142331dca9c4982eb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5047743310112001, 'ozd': 2.558029715884155e-07, 'cch': 1.1927858764337, 'ccb': 0.21372417420991502, 'ccf': 0.9643665191685541, 'ccl': 0.014695183055230002, 'fwe': 0.000348054620106, 'swe': 0.0029631445583240003, 'tre': 0.012944024569220001, 'pco': 0.0035752176439990003, 'pma': 7.436505293222985e-08, 'ior': 2.008863059855917, 'fru': 49.961353099637904, 'mru': 2.949169612718832e-06, 'ldu': -17.831483305979162, 'wtu': 0.948531909966681, 'etf': 56.53192201174107, 'htc': 2.083827530648168e-09, 'htn': 2.6506395449407193e-08}"/>
  </r>
  <r>
    <s v="Spinach, raw, processed in FR | Ambient (average) | No packaging | No preparation | at consumer/FR [Ciqual code: 20059]"/>
    <n v="20059"/>
    <s v="consumer"/>
    <n v="2.38"/>
    <b v="0"/>
    <s v="kilogram"/>
    <s v="83f1fb86836e3665c1baaf70756d440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16697341374950002, 'ozd': 6.58676931003578e-08, 'cch': 0.326053583611331, 'ccb': 0.011841332785928001, 'ccf': 0.30187096486742104, 'ccl': 0.012341285957982001, 'fwe': 5.859132226204365e-05, 'swe': 0.0018070965852090002, 'tre': 0.004922840172556, 'pco': 0.0008439282540500001, 'pma': 2.154845417556765e-08, 'ior': 0.28682997137481103, 'fru': 8.927018646438595, 'mru': 1.407270020203419e-06, 'ldu': -17.324786814118887, 'wtu': 0.34860360880073604, 'etf': 26.456922525168547, 'htc': 1.596332171118586e-10, 'htn': 7.821361272288955e-09}"/>
  </r>
  <r>
    <s v="Spinach, cooked, processed in FR | Chilled | PP | Boiling | at consumer/FR [Ciqual code: 20027]"/>
    <n v="20027"/>
    <s v="consumer"/>
    <n v="2.89"/>
    <b v="0"/>
    <s v="kilogram"/>
    <s v="2febeda202fba7e9d2988000fbe074b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3603688848251, 'ozd': 1.663728200623159e-07, 'cch': 0.917402437694094, 'ccb': 0.014440526772561002, 'ccf': 0.8884096223048971, 'ccl': 0.014552288616635002, 'fwe': 0.000142682727416, 'swe': 0.0025233334771590002, 'tre': 0.00999401034399, 'pco': 0.002312798447606, 'pma': 4.088512342163325e-08, 'ior': 0.9343641129144251, 'fru': 29.83955821089761, 'mru': 2.717437965943159e-06, 'ldu': -19.49877538233989, 'wtu': 0.6165951471315541, 'etf': 35.69197948698464, 'htc': 3.3792007637143835e-10, 'htn': 1.2674841615056792e-08}"/>
  </r>
  <r>
    <s v="Spinach, young leaves, raw, processed in FR | Ambient (average) | No packaging | No preparation | at consumer/FR [Ciqual code: 20270]"/>
    <n v="20270"/>
    <s v="consumer"/>
    <n v="2.5099999999999998"/>
    <b v="0"/>
    <s v="kilogram"/>
    <s v="e2c4cc0e460aead9f3da4193f9ea0fdc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16697341374950002, 'ozd': 6.58676931003578e-08, 'cch': 0.326053583611331, 'ccb': 0.011841332785928001, 'ccf': 0.30187096486742104, 'ccl': 0.012341285957982001, 'fwe': 5.859132226204365e-05, 'swe': 0.0018070965852090002, 'tre': 0.004922840172556, 'pco': 0.0008439282540500001, 'pma': 2.154845417556765e-08, 'ior': 0.28682997137481103, 'fru': 8.927018646438595, 'mru': 1.407270020203419e-06, 'ldu': -17.324786814118887, 'wtu': 0.34860360880073604, 'etf': 26.456922525168547, 'htc': 1.596332171118586e-10, 'htn': 7.821361272288955e-09}"/>
  </r>
  <r>
    <s v="Spinach, puree, processed in FR | Chilled | PP | Microwave | at consumer/FR [Ciqual code: 20285]"/>
    <n v="20285"/>
    <s v="consumer"/>
    <n v="2.89"/>
    <b v="0"/>
    <s v="kilogram"/>
    <s v="5bded2e1162a9028141441b239b8957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348020760344, 'ozd': 1.547920661120419e-07, 'cch': 0.832639459789129, 'ccb': 0.014402246595624, 'ccf': 0.8036965987055541, 'ccl': 0.014540614487949001, 'fwe': 0.000136388414627, 'swe': 0.0024999301261770003, 'tre': 0.009744713489883, 'pco': 0.0022218412736640003, 'pma': 4.0123499762050123e-08, 'ior': 0.8918081486537711, 'fru': 27.826786240637784, 'mru': 2.652049099518447e-06, 'ldu': -19.561079288204176, 'wtu': 0.604537961798573, 'etf': 35.05947124020842, 'htc': 3.172714220650538e-10, 'htn': 1.2347044163559619e-08}"/>
  </r>
  <r>
    <s v="Spinach, frozen, raw, processed in FR | Frozen | LDPE | No preparation | at consumer/FR [Ciqual code: 20083]"/>
    <n v="20083"/>
    <s v="consumer"/>
    <n v="2.9"/>
    <b v="0"/>
    <s v="kilogram"/>
    <s v="64ae7f25ed7f68f01e6794554863b1a2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371626572127, 'ozd': 1.737746455518741e-07, 'cch': 0.8405590720560041, 'ccb': 0.002589006581015, 'ccf': 0.8254255521000791, 'ccl': 0.012544513374909002, 'fwe': 0.000170779439768, 'swe': 0.0022563155929950004, 'tre': 0.009793596013394001, 'pco': 0.002243124943241, 'pma': 4.115431833589207e-08, 'ior': 1.222096872000104, 'fru': 34.230228429528225, 'mru': 2.736911902428926e-06, 'ldu': -15.51158712835042, 'wtu': 0.78541301668605, 'etf': 32.66209736443077, 'htc': 3.5514968202540785e-10, 'htn': 1.191913917308961e-08}"/>
  </r>
  <r>
    <s v="Spinach, frozen, cooked, processed in FR | Frozen | LDPE | Boiling | at consumer/FR [Ciqual code: 20121]"/>
    <n v="20121"/>
    <s v="consumer"/>
    <n v="3.09"/>
    <b v="0"/>
    <s v="kilogram"/>
    <s v="81f5f644fda11301df1fd04ef67f40b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451934526535, 'ozd': 2.211322002509917e-07, 'cch': 1.07318958596673, 'ccb': 0.003091062634626, 'ccf': 1.055426942943126, 'ccl': 0.014671580388976, 'fwe': 0.00021079594880400002, 'swe': 0.002671412563867, 'tre': 0.011797252943411001, 'pco': 0.0027328369033860003, 'pma': 4.945524606347722e-08, 'ior': 1.54732058932205, 'fru': 43.609390641697765, 'mru': 3.331667586949229e-06, 'ldu': -18.019527904642803, 'wtu': 0.9487981340361361, 'etf': 39.1898992881102, 'htc': 4.4588238249457864e-10, 'htn': 1.445144061523328e-08}"/>
  </r>
  <r>
    <s v="Spinach w cream sauce, processed in FR | Chilled | PP | Microwave | at consumer/FR [Ciqual code: 25026]"/>
    <n v="25026"/>
    <s v="consumer"/>
    <n v="2.25"/>
    <b v="0"/>
    <s v="kilogram"/>
    <s v="fbfa454057b5f129b576e5a3fea394fc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22845759218714002, 'ozd': 2.289758098739932e-07, 'cch': 3.375806711057668, 'ccb': 1.338946742371622, 'ccf': 1.6507394099508592, 'ccl': 0.386120558735185, 'fwe': 0.00047211334806200004, 'swe': 0.009982981763099, 'tre': 0.090719136227872, 'pco': 0.006337984506013, 'pma': 1.8841941895875e-07, 'ior': 0.897850010787366, 'fru': 33.386329199688525, 'mru': 5.575024866561525e-06, 'ldu': 75.49813458991252, 'wtu': 2.462874827073697, 'etf': 52.15863783170139, 'htc': 1.0260990835910252e-09, 'htn': 3.5719412517707467e-08}"/>
  </r>
  <r>
    <s v="√âpoisses cheese, from cow's milk, processed in FR | Chilled | LDPE | No preparation | at consumer/FR [Ciqual code: 12038]"/>
    <n v="12038"/>
    <s v="consumer"/>
    <n v="2.2400000000000002"/>
    <b v="0"/>
    <s v="kilogram"/>
    <s v="971c1b38ab16ef0fac73d47c9308953f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nail in parsley butter, cooked, processed in FR | Chilled | PS | Oven | at consumer/FR [Ciqual code: 10042]"/>
    <n v="10042"/>
    <s v="consumer"/>
    <n v="2.74"/>
    <b v="0"/>
    <s v="kilogram"/>
    <s v="32ac813aa7d1669c366180336cb4494b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29415969815664002, 'ozd': 2.795172359185835e-07, 'cch': 4.183569513975933, 'ccb': 1.818268495983381, 'ccf': 1.932125531286013, 'ccl': 0.43317548670653805, 'fwe': 0.000575365749833, 'swe': 0.010416206194474, 'tre': 0.118130495159143, 'pco': 0.007713159878842001, 'pma': 2.3658975091220808e-07, 'ior': 1.40680488583368, 'fru': 45.39873593510614, 'mru': 5.859259162555106e-06, 'ldu': 115.24872127821128, 'wtu': 3.249861307381119, 'etf': 41.68325181916056, 'htc': 1.135514298946753e-09, 'htn': 3.962295110648734e-08}"/>
  </r>
  <r>
    <s v="Swordfish, raw, processed in FR | Chilled | PS | No preparation | at consumer/FR [Ciqual code: 26082]"/>
    <n v="26082"/>
    <s v="consumer"/>
    <n v="3.64"/>
    <b v="0"/>
    <s v="kilogram"/>
    <s v="18cf3105f216f9c5d47a1f7c2d1b766e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94712154319063, 'ozd': 8.149868237591573e-07, 'cch': 4.244202234910628, 'ccb': 0.003885284854369, 'ccf': 4.205653370422938, 'ccl': 0.03466357963332, 'fwe': 0.001054683859003, 'swe': 0.022319715047913, 'tre': 0.242173887636659, 'pco': 0.06406809289428, 'pma': 7.219304148596072e-07, 'ior': 0.46906939349623705, 'fru': 61.87849216558758, 'mru': 6.656848899125289e-05, 'ldu': 13.827586626195613, 'wtu': 0.616995630266691, 'etf': 62.70175484122555, 'htc': 3.1110245464650065e-09, 'htn': 8.624853251982313e-08}"/>
  </r>
  <r>
    <s v="Swordfish, roasted/baked, processed in FR | Chilled | PP | Oven | at consumer/FR [Ciqual code: 26093]"/>
    <n v="26093"/>
    <s v="consumer"/>
    <n v="3.52"/>
    <b v="0"/>
    <s v="kilogram"/>
    <s v="25e96cd59298fc2e51665748403344d9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115931733619722, 'ozd': 1.052367514628976e-06, 'cch': 5.149316953945632, 'ccb': 0.0044496406156180005, 'ccf': 5.102441286292647, 'ccl': 0.042426027037365005, 'fwe': 0.0013471507989210002, 'swe': 0.027337803275158, 'tre': 0.296555496130306, 'pco': 0.078253306545814, 'pma': 8.841773694334907e-07, 'ior': 1.252274925354851, 'fru': 89.22959327503924, 'mru': 8.189232254762218e-05, 'ldu': 17.310121825292363, 'wtu': 0.794929944970421, 'etf': 79.65897809571024, 'htc': 3.864453917714123e-09, 'htn': 1.0720461932136649e-07}"/>
  </r>
  <r>
    <s v="Tarragon, fresh, processed in FR | Ambient (long) | LDPE | No preparation | at consumer/FR [Ciqual code: 11092]"/>
    <n v="11092"/>
    <s v="consumer"/>
    <n v="3.75"/>
    <b v="0"/>
    <s v="kilogram"/>
    <s v="4c64c5fb7b7aa39a5a38f80a18f75cbe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Pheasant, meat, roasted/baked, processed in FR | Chilled | No packaging | Oven | at consumer/FR [Ciqual code: 36402]"/>
    <n v="36402"/>
    <s v="consumer"/>
    <n v="3.1"/>
    <b v="0"/>
    <s v="kilogram"/>
    <s v="e6eb12ea221d012507eb5d04636dabec"/>
    <s v="material"/>
    <s v="AGRIBALYSE v3.0"/>
    <s v="['Agricultural', 'Food', 'Preparation', 'Meat, egg and fish', 'Cooked meat', 'Game']"/>
    <x v="1"/>
    <x v="3"/>
    <s v="['Agricultural', 'Food', 'Preparation', 'Meat, egg and fish', 'Cooked meat', ÇGame']"/>
    <s v="['Agricultural', 'Food', 'Preparation', 'Meat, egg and fish', 'Cooked meat', 'GameÉ]"/>
    <n v="78"/>
    <n v="83"/>
    <x v="51"/>
    <x v="0"/>
    <s v="{'acd': 0.14000101111499, 'ozd': 7.243420186964976e-07, 'cch': 7.079268031746039, 'ccb': 0.35272802812893805, 'ccf': 5.504544321734339, 'ccl': 1.221995681882763, 'fwe': 0.001791112315356, 'swe': 0.033031788214095005, 'tre': 0.5818680488715361, 'pco': 0.021858499064544002, 'pma': 9.845933918545526e-07, 'ior': 1.715300754407877, 'fru': 89.50268253933068, 'mru': 1.2858071150295421e-05, 'ldu': 420.2535472370567, 'wtu': 4.416070258766208, 'etf': 218.1319037563413, 'htc': 3.456238595286581e-09, 'htn': 3.0998190255717556e-07}"/>
  </r>
  <r>
    <s v="Drained soft fresh cheese, around 6% fat, processed in FR | Chilled | PP | No preparation | at consumer/FR [Ciqual code: 19641]"/>
    <n v="19641"/>
    <s v="consumer"/>
    <n v="1.81"/>
    <b v="0"/>
    <s v="kilogram"/>
    <s v="2b981845dcfd45b4a82e210edd8f680f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1"/>
    <s v="{'acd': 0.055700434331637, 'ozd': 2.523436947692673e-07, 'cch': 5.430734978826883, 'ccb': 3.31834126015915, 'ccf': 1.8706694951016032, 'ccl': 0.24172422356612902, 'fwe': 0.000509607345656, 'swe': 0.01602791956457, 'tre': 0.23781075503805302, 'pco': 0.008940931979363001, 'pma': 3.855011349740878e-07, 'ior': 0.658613681846796, 'fru': 28.996189187525204, 'mru': 4.575886995656174e-06, 'ldu': 269.9542277451191, 'wtu': 0.8559217035927571, 'etf': 76.67697777564524, 'htc': 6.601694434672551e-10, 'htn': 7.521234280834398e-08}"/>
  </r>
  <r>
    <s v="Fajitas, processed in FR | Chilled | Cardboard | Oven | at consumer/FR [Ciqual code: 25460]"/>
    <n v="25460"/>
    <s v="consumer"/>
    <n v="2.08"/>
    <b v="0"/>
    <s v="kilogram"/>
    <s v="3b9300a4f279ee9e58e71372371ce203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3116829619331004, 'ozd': 3.171274333951724e-07, 'cch': 1.979199357071249, 'ccb': 0.044831764137582004, 'ccf': 1.721536327717797, 'ccl': 0.212831265215868, 'fwe': 0.000553559771291, 'swe': 0.011255986795413, 'tre': 0.13521748645082202, 'pco': 0.006954538582236, 'pma': 2.4606339734700066e-07, 'ior': 1.461291009114431, 'fru': 46.70139985743646, 'mru': 5.672669505502096e-06, 'ldu': 133.93823219881372, 'wtu': 1.879703976857125, 'etf': 101.59740077307131, 'htc': 1.1100383342020682e-09, 'htn': 7.746130896903564e-08}"/>
  </r>
  <r>
    <s v="Falafel, processed in FR | Chilled | PP | Microwave | at consumer/FR [Ciqual code: 25571]"/>
    <n v="25571"/>
    <s v="consumer"/>
    <n v="2.4500000000000002"/>
    <b v="0"/>
    <s v="kilogram"/>
    <s v="be175f7853e422011e032ee4ecab6bbf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06545554583933, 'ozd': 1.668411643029966e-07, 'cch': 0.8602828030206151, 'ccb': 0.0023045007581440004, 'ccf': 0.849521893031794, 'ccl': 0.008456409230676, 'fwe': 0.000243263174581, 'swe': 0.005799623293794001, 'tre': 0.022499948536932, 'pco': 0.0035596552789490003, 'pma': 5.1998406487390405e-08, 'ior': 0.8307071998729011, 'fru': 27.01275834384458, 'mru': 2.27588841290463e-06, 'ldu': 75.035448266755, 'wtu': 0.9570174941004911, 'etf': 61.39935305589927, 'htc': 3.265596179977169e-10, 'htn': 2.4999134741650512e-08}"/>
  </r>
  <r>
    <s v="Breton pudding cake with prunes, processed in FR | Ambient (long) | PS | No preparation | at consumer/FR [Ciqual code: 23121]"/>
    <n v="23121"/>
    <s v="consumer"/>
    <n v="2.36"/>
    <b v="0"/>
    <s v="kilogram"/>
    <s v="96c93372e4928ac030e716c45c9ca938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6159806951021002, 'ozd': 2.965732884086064e-07, 'cch': 1.9576433705061032, 'ccb': 0.442126771069668, 'ccf': 1.429233338411331, 'ccl': 0.086283261025102, 'fwe': 0.00045573508663900004, 'swe': 0.008174397842266, 'tre': 0.10846593079150901, 'pco': 0.007031877912032001, 'pma': 1.840834267813778e-07, 'ior': 1.9183838926012742, 'fru': 53.89606504381759, 'mru': 3.250649719707633e-06, 'ldu': 251.66652187786536, 'wtu': 1.140702075636079, 'etf': 53.24959739360101, 'htc': 5.310201522788846e-10, 'htn': 5.243290282930713e-08}"/>
  </r>
  <r>
    <s v="Wheat flour, self-raising, processed in FR | Ambient (average) | Already packed - LDPE | No preparation | at consumer/FR [Ciqual code: 9437]"/>
    <n v="9437"/>
    <s v="consumer"/>
    <n v="2.57"/>
    <b v="0"/>
    <s v="kilogram"/>
    <s v="63cff2afd32ad3b345633cb21fcb82cf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"/>
  </r>
  <r>
    <s v="Wheat flour, type 110, processed in FR | Ambient (average) | Already packed - LDPE | No preparation | at consumer/FR [Ciqual code: 9410]"/>
    <n v="9410"/>
    <s v="consumer"/>
    <n v="2.57"/>
    <b v="0"/>
    <s v="kilogram"/>
    <s v="a434886ecaea7660987d77a68961317d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"/>
  </r>
  <r>
    <s v="Wheat flour, type 150, processed in FR | Ambient (average) | Already packed - LDPE | No preparation | at consumer/FR [Ciqual code: 9415]"/>
    <n v="9415"/>
    <s v="consumer"/>
    <n v="2.57"/>
    <b v="0"/>
    <s v="kilogram"/>
    <s v="02fc25885e69fbd1bc8197d20781d127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"/>
  </r>
  <r>
    <s v="Wheat flour, type 55 (for pastry), processed in FR | Ambient (average) | Already packed - LDPE | No preparation | at consumer/FR [Ciqual code: 9440]"/>
    <n v="9440"/>
    <s v="consumer"/>
    <n v="2.57"/>
    <b v="0"/>
    <s v="kilogram"/>
    <s v="cdc3b19007d6e38583ce62185be666ef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"/>
  </r>
  <r>
    <s v="Wheat flour, type 55 (for bread), processed in FR | Ambient (average) | Already packed - LDPE | No preparation | at consumer/FR [Ciqual code: 9436]"/>
    <n v="9436"/>
    <s v="consumer"/>
    <n v="2.57"/>
    <b v="0"/>
    <s v="kilogram"/>
    <s v="01defbaf6b0ee94f4811f1b0d264dc5f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"/>
  </r>
  <r>
    <s v="Wheat flour, type 65, processed in FR | Ambient (average) | Already packed - LDPE | No preparation | at consumer/FR [Ciqual code: 9435]"/>
    <n v="9435"/>
    <s v="consumer"/>
    <n v="2.57"/>
    <b v="0"/>
    <s v="kilogram"/>
    <s v="526bc8a41d16fac99a0561e226ef3ccc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"/>
  </r>
  <r>
    <s v="Wheat flour, type 80, processed in FR | Ambient (average) | Already packed - LDPE | No preparation | at consumer/FR [Ciqual code: 9445]"/>
    <n v="9445"/>
    <s v="consumer"/>
    <n v="2.57"/>
    <b v="0"/>
    <s v="kilogram"/>
    <s v="f9606556c4f0e0c37b98d0ef63d36b8c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0"/>
    <s v="{'acd': 0.009073065144706, 'ozd': 7.026138575959865e-08, 'cch': 0.5065237759950351, 'ccb': 0.0006274091625920001, 'ccf': 0.5056269700953531, 'ccl': 0.000269396737089, 'fwe': 0.000154487218952, 'swe': 0.006162382153439, 'tre': 0.038953149401638, 'pco': 0.001975420376641, 'pma': 6.50397786476647e-08, 'ior': 0.205045454036649, 'fru': 7.793249009002244, 'mru': 1.1950967010527259e-06, 'ldu': 80.91106085738923, 'wtu': 0.15859597687328703, 'etf': 23.29085054868283, 'htc': 7.192034007401537e-11, 'htn': 4.156437182399971e-09}"/>
  </r>
  <r>
    <s v="Chestnut flour, processed in FR | Ambient (long) | LDPE | No preparation | at consumer/FR [Ciqual code: 9570]"/>
    <n v="9570"/>
    <s v="consumer"/>
    <n v="3.53"/>
    <b v="0"/>
    <s v="kilogram"/>
    <s v="95a839b93194e00ba74dae4cac16de63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18699753116674, 'ozd': 3.8224451474720453e-07, 'cch': 2.285375827212368, 'ccb': 0.004479088587374, 'ccf': 2.279941578961343, 'ccl': 0.0009551596636510001, 'fwe': 0.000613103158114, 'swe': 0.010261701567204, 'tre': 0.07064384289810001, 'pco': 0.010773825099516, 'pma': 1.129911861863871e-07, 'ior': 0.886003442208092, 'fru': 42.937173475610976, 'mru': 1.171467316197173e-05, 'ldu': 421.45523251233413, 'wtu': 0.790175693533235, 'etf': 268.03486548105315, 'htc': 6.224822436890246e-10, 'htn': 3.845536374381485e-08}"/>
  </r>
  <r>
    <s v="Maize/corn flour, processed in FR | Ambient (average) | Paper | No preparation | at consumer/FR [Ciqual code: 9545]"/>
    <n v="9545"/>
    <s v="consumer"/>
    <n v="3.01"/>
    <b v="0"/>
    <s v="kilogram"/>
    <s v="6bc47f47d815b9ad048b118e871e2c28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07483033736819001, 'ozd': 1.1811686405198988e-07, 'cch': 0.5907454655237341, 'ccb': 0.000844064417879, 'ccf': 0.5886598375074631, 'ccl': 0.0012415635983910002, 'fwe': 0.00036191518959500005, 'swe': 0.006970932251789, 'tre': 0.029768062642298, 'pco': 0.002876789439113, 'pma': 7.069507909893814e-08, 'ior': 0.334269008726627, 'fru': 12.952318807102902, 'mru': 1.766191239088709e-06, 'ldu': 149.105305647434, 'wtu': 0.341326457032451, 'etf': 28.71810849710113, 'htc': 9.83662335430717e-10, 'htn': 1.2223778685048228e-07}"/>
  </r>
  <r>
    <s v="Millet flour, processed in FR | Ambient (average) | Paper | No preparation | at consumer/FR [Ciqual code: 9555]"/>
    <n v="9555"/>
    <s v="consumer"/>
    <n v="3.15"/>
    <b v="0"/>
    <s v="kilogram"/>
    <s v="85e53001ee00a6730a27e1f82a59c544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15162071010964001, 'ozd': 1.484590090017789e-07, 'cch': 1.037944007087434, 'ccb': 0.0012414904475790002, 'ccf': 1.034155990956309, 'ccl': 0.002546525683544, 'fwe': 0.000281089721878, 'swe': 0.013854184793571001, 'tre': 0.060845605282078004, 'pco': 0.0033485659707140005, 'pma': 1.360885674854152e-07, 'ior': 0.282627956024581, 'fru': 14.143300540139618, 'mru': 3.759417114795291e-06, 'ldu': 124.62907465869014, 'wtu': 5.908007588634418, 'etf': 37.0411547256235, 'htc': 8.010950797831445e-10, 'htn': 4.953407217260678e-08}"/>
  </r>
  <r>
    <s v="Chick pea flour, processed in FR | Ambient (average) | Paper | No preparation | at consumer/FR [Ciqual code: 9580]"/>
    <n v="9580"/>
    <s v="consumer"/>
    <n v="3.73"/>
    <b v="0"/>
    <s v="kilogram"/>
    <s v="5e162a1fc434d8f87a50e9ca1803b01f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08415124488059, 'ozd': 1.768771655113086e-07, 'cch': 0.8041298484297681, 'ccb': 0.0009694817595550001, 'ccf': 0.801840460479589, 'ccl': 0.001319906190623, 'fwe': 0.000461746661096, 'swe': 0.012881165280538, 'tre': 0.025221827893567, 'pco': 0.005123686212081, 'pma': 5.985839174472765e-08, 'ior': 0.287331112397937, 'fru': 14.623806333207146, 'mru': 2.003889473102388e-06, 'ldu': 198.08718996113691, 'wtu': 0.34891746217302905, 'etf': 49.64037726119889, 'htc': -5.332835212615526e-10, 'htn': 7.89863831261438e-09}"/>
  </r>
  <r>
    <s v="Rice flour, processed in FR | Ambient (average) | Paper | No preparation | at consumer/FR [Ciqual code: 9520]"/>
    <n v="9520"/>
    <s v="consumer"/>
    <n v="3.15"/>
    <b v="0"/>
    <s v="kilogram"/>
    <s v="2624e9226184b423516deb2532f9e3c2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25919401065893, 'ozd': 1.948068035457823e-07, 'cch': 2.419733056619847, 'ccb': 0.9767631860256141, 'ccf': 1.44441595871966, 'ccl': -0.001446088125427, 'fwe': 0.00042641086879, 'swe': 0.010489957336308, 'tre': 0.094109695748504, 'pco': 0.008573794324231, 'pma': 1.8749116324427861e-07, 'ior': 0.29675306206984003, 'fru': 22.362388328036722, 'mru': 3.963391024324613e-06, 'ldu': 117.23583312417043, 'wtu': 20.361888573219588, 'etf': 56.52994428529912, 'htc': 1.3058941611115461e-09, 'htn': 6.098215692733784e-08}"/>
  </r>
  <r>
    <s v="Buckwheat flour, processed in FR | Ambient (average) | Paper | No preparation | at consumer/FR [Ciqual code: 9540]"/>
    <n v="9540"/>
    <s v="consumer"/>
    <n v="3.15"/>
    <b v="0"/>
    <s v="kilogram"/>
    <s v="4782ee72d638bf4b508ccce0962fcd00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11810797451127002, 'ozd': 1.211233964089039e-07, 'cch': 0.883730134368487, 'ccb': 0.000910321959787, 'ccf': 0.881456102060973, 'ccl': 0.001363710347725, 'fwe': 0.000383533031164, 'swe': 0.009691066404456002, 'tre': 0.049539581041726004, 'pco': 0.003656234221061, 'pma': 9.820344931257203e-08, 'ior': 0.28619064061687505, 'fru': 12.54264349095125, 'mru': 1.839402838672804e-06, 'ldu': 149.30326734451225, 'wtu': 0.42268230105678506, 'etf': 29.373409965603376, 'htc': -2.559309347941163e-10, 'htn': 9.550013210671679e-09}"/>
  </r>
  <r>
    <s v="Rye flour, type 130, processed in FR | Ambient (average) | Paper | No preparation | at consumer/FR [Ciqual code: 9533]"/>
    <n v="9533"/>
    <s v="consumer"/>
    <n v="3.3"/>
    <b v="0"/>
    <s v="kilogram"/>
    <s v="314f5b1c2f76eed60ecc981ff68a7dec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08492851670955, 'ozd': 1.229931821150315e-07, 'cch': 0.799645173443799, 'ccb': 0.001246889528243, 'ccf': 0.797097087266539, 'ccl': 0.0013011966490170002, 'fwe': 0.000256887047907, 'swe': 0.012503498842668001, 'tre': 0.032595986772166005, 'pco': 0.0032005908188800004, 'pma': 8.377646709143932e-08, 'ior': 0.27926162826115103, 'fru': 12.9102638382952, 'mru': 3.227728806640507e-06, 'ldu': 53.27353374661634, 'wtu': 0.606183035131248, 'etf': 33.931890557511025, 'htc': 9.92884110806145e-10, 'htn': 4.0637457485911864e-08}"/>
  </r>
  <r>
    <s v="Rye flour, type 170, processed in FR | Ambient (average) | Paper | No preparation | at consumer/FR [Ciqual code: 9530]"/>
    <n v="9530"/>
    <s v="consumer"/>
    <n v="3.3"/>
    <b v="0"/>
    <s v="kilogram"/>
    <s v="e596255ce5be809dcc9685d12c81b389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08492851670955, 'ozd': 1.229931821150315e-07, 'cch': 0.799645173443799, 'ccb': 0.001246889528243, 'ccf': 0.797097087266539, 'ccl': 0.0013011966490170002, 'fwe': 0.000256887047907, 'swe': 0.012503498842668001, 'tre': 0.032595986772166005, 'pco': 0.0032005908188800004, 'pma': 8.377646709143932e-08, 'ior': 0.27926162826115103, 'fru': 12.9102638382952, 'mru': 3.227728806640507e-06, 'ldu': 53.27353374661634, 'wtu': 0.606183035131248, 'etf': 33.931890557511025, 'htc': 9.92884110806145e-10, 'htn': 4.0637457485911864e-08}"/>
  </r>
  <r>
    <s v="Rye flour, type 85, processed in FR | Ambient (average) | Paper | No preparation | at consumer/FR [Ciqual code: 9532]"/>
    <n v="9532"/>
    <s v="consumer"/>
    <n v="3.3"/>
    <b v="0"/>
    <s v="kilogram"/>
    <s v="a619367afd90593b47e4004abdc892a5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08492851670955, 'ozd': 1.229931821150315e-07, 'cch': 0.799645173443799, 'ccb': 0.001246889528243, 'ccf': 0.797097087266539, 'ccl': 0.0013011966490170002, 'fwe': 0.000256887047907, 'swe': 0.012503498842668001, 'tre': 0.032595986772166005, 'pco': 0.0032005908188800004, 'pma': 8.377646709143932e-08, 'ior': 0.27926162826115103, 'fru': 12.9102638382952, 'mru': 3.227728806640507e-06, 'ldu': 53.27353374661634, 'wtu': 0.606183035131248, 'etf': 33.931890557511025, 'htc': 9.92884110806145e-10, 'htn': 4.0637457485911864e-08}"/>
  </r>
  <r>
    <s v="Soya flour, processed in FR | Ambient (average) | Paper | No preparation | at consumer/FR [Ciqual code: 20900]"/>
    <n v="20900"/>
    <s v="consumer"/>
    <n v="3.15"/>
    <b v="0"/>
    <s v="kilogram"/>
    <s v="d79b7fad962c92b44e03fd05e4bd88f1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072989780480320005, 'ozd': 1.499726191348917e-07, 'cch': 4.47250390638613, 'ccb': 0.0019891115423030003, 'ccf': 0.9853671699483291, 'ccl': 3.485147624895498, 'fwe': 0.000562270069316, 'swe': 0.012698789162156, 'tre': 0.022733769076238003, 'pco': 0.006191385383878, 'pma': 6.822187785304752e-08, 'ior': 0.27087242497357, 'fru': 13.96324174010409, 'mru': 2.781811265378485e-06, 'ldu': 216.677586609174, 'wtu': 0.453359130998974, 'etf': 50.27855527470686, 'htc': 1.435858462066961e-09, 'htn': 2.6620267286519203e-08}"/>
  </r>
  <r>
    <s v="Spelt flour, processed in FR | Ambient (average) | Paper | No preparation | at consumer/FR [Ciqual code: 9480]"/>
    <n v="9480"/>
    <s v="consumer"/>
    <n v="3.73"/>
    <b v="0"/>
    <s v="kilogram"/>
    <s v="7d30106a8944e91e09321d71d247721e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11810797451127002, 'ozd': 1.211233964089039e-07, 'cch': 0.883730134368487, 'ccb': 0.000910321959787, 'ccf': 0.881456102060973, 'ccl': 0.001363710347725, 'fwe': 0.000383533031164, 'swe': 0.009691066404456002, 'tre': 0.049539581041726004, 'pco': 0.003656234221061, 'pma': 9.820344931257203e-08, 'ior': 0.28619064061687505, 'fru': 12.54264349095125, 'mru': 1.839402838672804e-06, 'ldu': 149.30326734451225, 'wtu': 0.42268230105678506, 'etf': 29.373409965603376, 'htc': -2.559309347941163e-10, 'htn': 9.550013210671679e-09}"/>
  </r>
  <r>
    <s v="Barley flour, processed in FR | Ambient (average) | Paper | No preparation | at consumer/FR [Ciqual code: 9550]"/>
    <n v="9550"/>
    <s v="consumer"/>
    <n v="2.4300000000000002"/>
    <b v="0"/>
    <s v="kilogram"/>
    <s v="e7c6a8e5efdf8ad65b5ea0c98fd2ef10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12971843596545001, 'ozd': 1.320774906958951e-07, 'cch': 0.9022157326040611, 'ccb': 0.001200678702346, 'ccf': 0.899665533907923, 'ccl': 0.0013495199937900001, 'fwe': 0.000259534184826, 'swe': 0.012988482688296001, 'tre': 0.051621311612296, 'pco': 0.0030750043654650004, 'pma': 1.189177411481223e-07, 'ior': 0.280417959047472, 'fru': 13.404635467488529, 'mru': 3.4495009448007555e-06, 'ldu': 122.12400500823782, 'wtu': 6.034581773059393, 'etf': 40.9836241041388, 'htc': 7.697615555263739e-10, 'htn': 4.8593872554850405e-08}"/>
  </r>
  <r>
    <s v="Fennel, boiled/cooked in water, processed in FR | Chilled | PP | Boiling | at consumer/FR [Ciqual code: 20118]"/>
    <n v="20118"/>
    <s v="consumer"/>
    <n v="2.77"/>
    <b v="0"/>
    <s v="kilogram"/>
    <s v="a7931eeb18123384137a414c4c2abda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9243421442343, 'ozd': 2.5514686822095386e-07, 'cch': 1.7618101309012562, 'ccb': 0.10466311223898, 'ccf': 1.5679459691471131, 'ccl': 0.089201049515162, 'fwe': 0.00029240672691500003, 'swe': 0.0066096840995000005, 'tre': 0.026698643782625, 'pco': 0.006136089935088001, 'pma': 7.716315745255337e-08, 'ior': 1.013272426785273, 'fru': 40.00509658078055, 'mru': 5.083515508809921e-06, 'ldu': 17.695658400238933, 'wtu': 2.516496258880961, 'etf': 79.5542698428012, 'htc': 6.376793111285281e-10, 'htn': 3.117102445617542e-08}"/>
  </r>
  <r>
    <s v="Fennel, raw, processed in FR | Ambient (average) | No packaging | No preparation | at consumer/FR [Ciqual code: 20028]"/>
    <n v="20028"/>
    <s v="consumer"/>
    <n v="2.4300000000000002"/>
    <b v="0"/>
    <s v="kilogram"/>
    <s v="51a63fc0a4c829fa6042ab675346004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6254906388363001, 'ozd': 1.32349239786047e-07, 'cch': 0.971656222242482, 'ccb': 0.088995742282981, 'ccf': 0.8064328996444311, 'ccl': 0.076227580315069, 'fwe': 0.000178191949423, 'swe': 0.005243037727815, 'tre': 0.018565490944704003, 'pco': 0.0039013506504460005, 'pma': 5.035789565512785e-08, 'ior': 0.318215301543387, 'fru': 15.698114155816434, 'mru': 3.304497541167e-06, 'ldu': 14.420113729991073, 'wtu': 1.955219465375262, 'etf': 63.54455776883489, 'htc': 3.9938670641530355e-10, 'htn': 2.321272768520442e-08}"/>
  </r>
  <r>
    <s v="Fennel, seed, processed in FR | Ambient (long) | Glass | No preparation | at consumer/FR [Ciqual code: 11066]"/>
    <n v="11066"/>
    <s v="consumer"/>
    <n v="4.1399999999999997"/>
    <b v="0"/>
    <s v="kilogram"/>
    <s v="27dc48ea73b5c765f0c152e4d74b4f83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9305728915556, 'ozd': 1.776142418070159e-07, 'cch': 1.1742871568474271, 'ccb': 0.0049301058791, 'ccf': 1.113665341381838, 'ccl': 0.055691709586488, 'fwe': 0.00021614612141600002, 'swe': 0.004440874575512, 'tre': 0.021416289649572002, 'pco': 0.004923219899335, 'pma': 1.038109769161941e-07, 'ior': 0.261117072501288, 'fru': 18.723978355629107, 'mru': 4.121861335304382e-06, 'ldu': 16.488393751147914, 'wtu': 1.5279078203087142, 'etf': 52.97341156175327, 'htc': 4.888304914499682e-10, 'htn': 2.324787617538659e-08}"/>
  </r>
  <r>
    <s v="Fenugreek, seed, processed in FR | Ambient (long) | Glass | No preparation | at consumer/FR [Ciqual code: 11077]"/>
    <n v="11077"/>
    <s v="consumer"/>
    <n v="3.75"/>
    <b v="0"/>
    <s v="kilogram"/>
    <s v="d30669261d89ded0954c8b3f3b570834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5347825617421, 'ozd': 1.289198350360327e-07, 'cch': 0.45017982910846704, 'ccb': 0.0045324777607270005, 'ccf': 1.055581545293344, 'ccl': -0.609934193945604, 'fwe': 0.001222418161292, 'swe': 0.069696680795578, 'tre': 0.009289909071461001, 'pco': 0.002535199540165, 'pma': 7.96143325042423e-08, 'ior': 0.23791922223605602, 'fru': 13.591038084659942, 'mru': 2.295379969379739e-06, 'ldu': 691.4170872223508, 'wtu': 0.17636754779313302, 'etf': 11.459610084277525, 'htc': 1.172747133671692e-10, 'htn': -1.1125535717284641e-08}"/>
  </r>
  <r>
    <s v="Feta cheese, from ewe's milk, processed in FR | Chilled | LDPE | No preparation | at consumer/FR [Ciqual code: 12061]"/>
    <n v="12061"/>
    <s v="consumer"/>
    <n v="2.4500000000000002"/>
    <b v="0"/>
    <s v="kilogram"/>
    <s v="9b43d026b958a828db48ed183cfbb63e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10015222086916901, 'ozd': 2.4160066612314416e-07, 'cch': 5.976426070507127, 'ccb': 3.483240302855847, 'ccf': 2.492514895140235, 'ccl': 0.0006708725110440001, 'fwe': 0.000346298358915, 'swe': 0.022253937796166003, 'tre': 0.438014095094916, 'pco': 0.007704156590984001, 'pma': 6.964098288518933e-07, 'ior': 0.6562159747870641, 'fru': 29.739394550730104, 'mru': 3.892196086888908e-06, 'ldu': 515.9046431389834, 'wtu': 1.034343096762429, 'etf': 69.90939680840283, 'htc': -9.186561529715714e-10, 'htn': -4.495098014470643e-08}"/>
  </r>
  <r>
    <s v="Fish or seafood in puff pastry, processed in FR | Chilled | Cardboard | Oven | at consumer/FR [Ciqual code: 25151]"/>
    <n v="25151"/>
    <s v="consumer"/>
    <n v="2.88"/>
    <b v="0"/>
    <s v="kilogram"/>
    <s v="3bf249a8b9d35559128044379e3fc961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1204946309944, 'ozd': 5.649479509932596e-07, 'cch': 5.562413370766043, 'ccb': 1.4480174642312431, 'ccf': 3.438041523258584, 'ccl': 0.676354383276216, 'fwe': 0.001301545986252, 'swe': 0.018859276386493002, 'tre': 0.15765407988861202, 'pco': 0.015328103552425, 'pma': 3.398909090038176e-07, 'ior': 2.188113054775436, 'fru': 76.70875462956937, 'mru': 9.505936195899054e-06, 'ldu': 198.89819613683633, 'wtu': 3.666743806777282, 'etf': 108.36103981810965, 'htc': 2.239545497176102e-09, 'htn': 1.144356290378857e-07}"/>
  </r>
  <r>
    <s v="Snails in puff pastry, processed in FR | Chilled | Cardboard | Oven | at consumer/FR [Ciqual code: 25399]"/>
    <n v="25399"/>
    <s v="consumer"/>
    <n v="2.92"/>
    <b v="0"/>
    <s v="kilogram"/>
    <s v="b57d6b06a1337da24c385c500f0de930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19997388734602002, 'ozd': 2.4060106170794803e-07, 'cch': 1.38548348563858, 'ccb': 0.230257200852188, 'ccf': 1.099594028181837, 'ccl': 0.055632256604554, 'fwe': 0.00038850217460500004, 'swe': 0.010005402962651, 'tre': 0.082693522917634, 'pco': 0.005156424310963001, 'pma': 1.5141272786523338e-07, 'ior': 1.368167250115166, 'fru': 37.36798585980746, 'mru': 3.725910694061623e-06, 'ldu': 136.97075694846308, 'wtu': 1.594322426614015, 'etf': 95.2351594800419, 'htc': 7.169416022007227e-10, 'htn': 4.362190629965973e-08}"/>
  </r>
  <r>
    <s v="Meat in puff pastry, processed in FR | Chilled | Cardboard | Oven | at consumer/FR [Ciqual code: 25402]"/>
    <n v="25402"/>
    <s v="consumer"/>
    <n v="1.91"/>
    <b v="0"/>
    <s v="kilogram"/>
    <s v="f3285e3f6427ac48d8506b2f3ab305ef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188724431206464, 'ozd': 5.436100377700759e-07, 'cch': 16.97914518884491, 'ccb': 11.487434907375066, 'ccf': 4.926502439223672, 'ccl': 0.565207842246174, 'fwe': 0.001199274348439, 'swe': 0.045606448919635, 'tre': 0.826039853027941, 'pco': 0.023764322587802002, 'pma': 1.304459807377457e-06, 'ior': 2.025395103224349, 'fru': 67.83840364474588, 'mru': 1.0718403161915712e-05, 'ldu': 902.3560957748726, 'wtu': 4.553910399505794, 'etf': 151.29650648158014, 'htc': 9.522463157288656e-10, 'htn': 7.675204112631689e-08}"/>
  </r>
  <r>
    <s v="Cheese in puff pastry, processed in FR | Chilled | Cardboard | Oven | at consumer/FR [Ciqual code: 25401]"/>
    <n v="25401"/>
    <s v="consumer"/>
    <n v="2.1800000000000002"/>
    <b v="0"/>
    <s v="kilogram"/>
    <s v="b71dad87d17c36b239db8555a5f51768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54382961412498, 'ozd': 3.5922792104612486e-07, 'cch': 5.490622660499051, 'ccb': 2.6540944177291, 'ccf': 2.305391587951375, 'ccl': 0.5311366548185751, 'fwe': 0.0007991424417980001, 'swe': 0.017539809154503, 'tre': 0.22799876770978203, 'pco': 0.010363348597107, 'pma': 4.0752994851537663e-07, 'ior': 1.576525249774223, 'fru': 49.35116944176173, 'mru': 7.32432730091944e-06, 'ldu': 233.9049443409631, 'wtu': 2.94503607005701, 'etf': 83.51575101779082, 'htc': 1.3249320774935113e-09, 'htn': 7.354360787490228e-08}"/>
  </r>
  <r>
    <s v="Ham and cheese in puffed pastry, processed in FR | Chilled | Cardboard | Oven | at consumer/FR [Ciqual code: 25508]"/>
    <n v="25508"/>
    <s v="consumer"/>
    <n v="2.2200000000000002"/>
    <b v="0"/>
    <s v="kilogram"/>
    <s v="316e96d2733208cb0e3b5b9cfaf23bc4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76161538310148, 'ozd': 4.5978732574650597e-07, 'cch': 6.642836998011218, 'ccb': 3.172901651707115, 'ccf': 2.930037117966183, 'ccl': 0.53989822833792, 'fwe': 0.000983275018389, 'swe': 0.022655851985658, 'tre': 0.321822330610802, 'pco': 0.012683271520479001, 'pma': 5.66176817533315e-07, 'ior': 2.269622394473311, 'fru': 69.45983442340821, 'mru': 8.899818632077298e-06, 'ldu': 291.3665986597132, 'wtu': 3.298872911966722, 'etf': 105.19646355883778, 'htc': 1.5250359720883583e-09, 'htn': 8.728648355657739e-08}"/>
  </r>
  <r>
    <s v="Broad bean, to shell, fresh, processed in FR | Ambient (average) | LDPE | No preparation | at consumer/FR [Ciqual code: 20517]"/>
    <n v="20517"/>
    <s v="consumer"/>
    <n v="3.02"/>
    <b v="0"/>
    <s v="kilogram"/>
    <s v="1b149070ea9ad6ef6928aa87aa0d9fed"/>
    <s v="material"/>
    <s v="AGRIBALYSE v3.0"/>
    <s v="['Agricultural', 'Food', 'Preparation', 'Fruits, vegetables, legumes and nuts', 'Legumes', 'Legumes, raw']"/>
    <x v="0"/>
    <x v="46"/>
    <s v="['Agricultural', 'Food', 'Preparation', 'Fruits, vegetables, legumes and nuts', 'Legumes', ÇLegumes, raw']"/>
    <s v="['Agricultural', 'Food', 'Preparation', 'Fruits, vegetables, legumes and nuts', 'Legumes', 'Legumes, rawÉ]"/>
    <n v="92"/>
    <n v="105"/>
    <x v="54"/>
    <x v="1"/>
    <s v="{'acd': 0.0038227623063930003, 'ozd': 8.042828794431912e-08, 'cch': 0.9690123076398711, 'ccb': 0.001193190236323, 'ccf': 0.9673646880334551, 'ccl': 0.000454429370092, 'fwe': 0.00027121932355300005, 'swe': 0.010428729924685002, 'tre': 0.011275078827720001, 'pco': 0.00324941512803, 'pma': 3.573064316542987e-08, 'ior': 0.14880114625336602, 'fru': 12.275337132697375, 'mru': 2.521321873371316e-06, 'ldu': 151.02129441017453, 'wtu': 0.30121045193844104, 'etf': 41.913103392160885, 'htc': 1.1238603423707482e-09, 'htn': 3.888819152128909e-08}"/>
  </r>
  <r>
    <s v="Broad bean, cooked, processed in FR | Chilled | Steel | Microwave | at consumer/FR [Ciqual code: 20500]"/>
    <n v="20500"/>
    <s v="consumer"/>
    <n v="3.01"/>
    <b v="0"/>
    <s v="kilogram"/>
    <s v="60ffeb0a880d2f5bf81361e517b2f551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334687696110002, 'ozd': 5.9588498802503e-08, 'cch': 0.44240658256459003, 'ccb': 0.000394758636075, 'ccf': 0.44181692133437406, 'ccl': 0.00019490259414000003, 'fwe': 0.00015076427719200002, 'swe': 0.004570216270239001, 'tre': 0.005813954254427001, 'pco': 0.00174603580482, 'pma': 2.164875156789277e-08, 'ior': 0.20548658905767903, 'fru': 7.452895369393072, 'mru': 1.389661031985622e-06, 'ldu': 64.75656496355366, 'wtu': 0.107703477860438, 'etf': 21.206794402699234, 'htc': 9.113984143765903e-10, 'htn': 1.98124139559468e-08}"/>
  </r>
  <r>
    <s v="Broad bean, fresh, frozen, processed in FR | Frozen | LDPE | Microwave | at consumer/FR [Ciqual code: 20536]"/>
    <n v="20536"/>
    <s v="consumer"/>
    <n v="3.16"/>
    <b v="0"/>
    <s v="kilogram"/>
    <s v="15576bed0bce38ff2040f13bc89024ac"/>
    <s v="material"/>
    <s v="AGRIBALYSE v3.0"/>
    <s v="['Agricultural', 'Food', 'Preparation', 'Fruits, vegetables, legumes and nuts', 'Legumes', 'Legumes, raw']"/>
    <x v="0"/>
    <x v="46"/>
    <s v="['Agricultural', 'Food', 'Preparation', 'Fruits, vegetables, legumes and nuts', 'Legumes', ÇLegumes, raw']"/>
    <s v="['Agricultural', 'Food', 'Preparation', 'Fruits, vegetables, legumes and nuts', 'Legumes', 'Legumes, rawÉ]"/>
    <n v="92"/>
    <n v="105"/>
    <x v="54"/>
    <x v="1"/>
    <s v="{'acd': 0.001989456786263, 'ozd': 6.755142786244468e-08, 'cch': 0.48661801714414504, 'ccb': 0.0006271666564130001, 'ccf': 0.48576344869411203, 'ccl': 0.00022740179362000003, 'fwe': 0.000137100283645, 'swe': 0.004574888479163, 'tre': 0.005819603669369001, 'pco': 0.001630411691777, 'pma': 1.867506020232356e-08, 'ior': 0.34022919575437605, 'fru': 11.392598920359944, 'mru': 1.483995043156111e-06, 'ldu': 65.01411526537717, 'wtu': 0.19941826379253902, 'etf': 19.73924058703257, 'htc': 5.31750544098348e-10, 'htn': 1.7693709806966442e-08}"/>
  </r>
  <r>
    <s v="Broad bean, peeled, frozen, raw, processed in FR | Frozen | LDPE | No preparation | at consumer/FR [Ciqual code: 20541]"/>
    <n v="20541"/>
    <s v="consumer"/>
    <n v="3.35"/>
    <b v="0"/>
    <s v="kilogram"/>
    <s v="71c43f26fce3a953996e0db3ca9cda30"/>
    <s v="material"/>
    <s v="AGRIBALYSE v3.0"/>
    <s v="['Agricultural', 'Food', 'Preparation', 'Fruits, vegetables, legumes and nuts', 'Legumes', 'Legumes, raw']"/>
    <x v="0"/>
    <x v="46"/>
    <s v="['Agricultural', 'Food', 'Preparation', 'Fruits, vegetables, legumes and nuts', 'Legumes', ÇLegumes, raw']"/>
    <s v="['Agricultural', 'Food', 'Preparation', 'Fruits, vegetables, legumes and nuts', 'Legumes', 'Legumes, rawÉ]"/>
    <n v="92"/>
    <n v="105"/>
    <x v="54"/>
    <x v="1"/>
    <s v="{'acd': 0.004501623990609, 'ozd': 1.414715862827613e-07, 'cch': 1.115372031180163, 'ccb': 0.00139262741586, 'ccf': 1.113464869043026, 'ccl': 0.0005145347212760001, 'fwe': 0.000307385167801, 'swe': 0.010629680588473, 'tre': 0.013296321556594002, 'pco': 0.0037446029511730003, 'pma': 4.202055818684572e-08, 'ior': 0.6086440259423881, 'fru': 22.662900656461954, 'mru': 3.291784305655876e-06, 'ldu': 151.3944941027832, 'wtu': 0.41863412832220004, 'etf': 45.01580263453615, 'htc': 1.213759383008914e-09, 'htn': 4.0741678754948566e-08}"/>
  </r>
  <r>
    <s v="Broad bean, without peal, frozen, water boiled, processed in FR | Frozen | LDPE | Microwave | at consumer/FR [Ciqual code: 20542]"/>
    <n v="20542"/>
    <s v="consumer"/>
    <n v="3.16"/>
    <b v="0"/>
    <s v="kilogram"/>
    <s v="8aa700bdab4ca9055ea8516f07fb24f0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89456786263, 'ozd': 6.755142786244468e-08, 'cch': 0.48661801714414504, 'ccb': 0.0006271666564130001, 'ccf': 0.48576344869411203, 'ccl': 0.00022740179362000003, 'fwe': 0.000137100283645, 'swe': 0.004574888479163, 'tre': 0.005819603669369001, 'pco': 0.001630411691777, 'pma': 1.867506020232356e-08, 'ior': 0.34022919575437605, 'fru': 11.392598920359944, 'mru': 1.483995043156111e-06, 'ldu': 65.01411526537717, 'wtu': 0.19941826379253902, 'etf': 19.73924058703257, 'htc': 5.31750544098348e-10, 'htn': 1.7693709806966442e-08}"/>
  </r>
  <r>
    <s v="Broad bean, dried, processed in FR | Ambient (average) | LDPE | No preparation | at consumer/FR [Ciqual code: 20518]"/>
    <n v="20518"/>
    <s v="consumer"/>
    <n v="3.35"/>
    <b v="0"/>
    <s v="kilogram"/>
    <s v="66adc3548e0dadc66e803c0d7a5c5399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38227623063930003, 'ozd': 8.042828794431912e-08, 'cch': 0.9690123076398711, 'ccb': 0.001193190236323, 'ccf': 0.9673646880334551, 'ccl': 0.000454429370092, 'fwe': 0.00027121932355300005, 'swe': 0.010428729924685002, 'tre': 0.011275078827720001, 'pco': 0.00324941512803, 'pma': 3.573064316542987e-08, 'ior': 0.14880114625336602, 'fru': 12.275337132697375, 'mru': 2.521321873371316e-06, 'ldu': 151.02129441017453, 'wtu': 0.30121045193844104, 'etf': 41.913103392160885, 'htc': 1.1238603423707482e-09, 'htn': 3.888819152128909e-08}"/>
  </r>
  <r>
    <s v="Broad bean, frozen, water boiled, processed in FR | Frozen | LDPE | Microwave | at consumer/FR [Ciqual code: 20543]"/>
    <n v="20543"/>
    <s v="consumer"/>
    <n v="3.16"/>
    <b v="0"/>
    <s v="kilogram"/>
    <s v="a6163c1e921a376c67cb03c067bed7a3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89456786263, 'ozd': 6.755142786244468e-08, 'cch': 0.48661801714414504, 'ccb': 0.0006271666564130001, 'ccf': 0.48576344869411203, 'ccl': 0.00022740179362000003, 'fwe': 0.000137100283645, 'swe': 0.004574888479163, 'tre': 0.005819603669369001, 'pco': 0.001630411691777, 'pma': 1.867506020232356e-08, 'ior': 0.34022919575437605, 'fru': 11.392598920359944, 'mru': 1.483995043156111e-06, 'ldu': 65.01411526537717, 'wtu': 0.19941826379253902, 'etf': 19.73924058703257, 'htc': 5.31750544098348e-10, 'htn': 1.7693709806966442e-08}"/>
  </r>
  <r>
    <s v="Ham and mushroom pancake in cheese sauce, processed in FR | Chilled | Cardboard | Oven | at consumer/FR [Ciqual code: 26256]"/>
    <n v="26256"/>
    <s v="consumer"/>
    <n v="2.81"/>
    <b v="0"/>
    <s v="kilogram"/>
    <s v="4f673f9dc2d2092ccf3b4fccb919cca8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14151680292847701, 'ozd': 7.337232256335996e-07, 'cch': 7.080809017420558, 'ccb': 2.845769967075224, 'ccf': 3.922453852809981, 'ccl': 0.312585197535352, 'fwe': 0.001358364127254, 'swe': 0.033118303421088, 'tre': 0.6065849764684971, 'pco': 0.016598613722125, 'pma': 1.0198954538773858e-06, 'ior': 4.6512444510440645, 'fru': 129.47551770857706, 'mru': 1.1064997621961782e-05, 'ldu': 439.58134442060026, 'wtu': 2.603307728214995, 'etf': 190.23751287199482, 'htc': 1.7811225745233392e-09, 'htn': 1.466273515095208e-07}"/>
  </r>
  <r>
    <s v="Prickly pear, pulp and seeds, raw, processed in FR | Ambient (average) | No packaging | No preparation | at consumer/FR [Ciqual code: 13063]"/>
    <n v="13063"/>
    <s v="consumer"/>
    <n v="3.04"/>
    <b v="0"/>
    <s v="kilogram"/>
    <s v="2a9dee44d26017b6b7b67ce36260077d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2088666182636, 'ozd': 6.594808770807367e-08, 'cch': 0.25243175226548603, 'ccb': 0.011931808300692001, 'ccf': 0.256975847329588, 'ccl': -0.016475903364794, 'fwe': 5.182429356721376e-05, 'swe': 0.0006667881713410001, 'tre': 0.007476068273663001, 'pco': 0.0010670112031150002, 'pma': 2.214845733951462e-08, 'ior': 0.224004858899075, 'fru': 7.61569898775655, 'mru': 1.144960809353935e-06, 'ldu': 16.19551896220906, 'wtu': 0.406200434608734, 'etf': 27.12725104464317, 'htc': 2.53807781893831e-10, 'htn': 7.162319791339983e-09}"/>
  </r>
  <r>
    <s v="Fig, raw, processed in FR | Ambient (average) | No packaging | No preparation | at consumer/FR [Ciqual code: 13012]"/>
    <n v="13012"/>
    <s v="consumer"/>
    <n v="2.9"/>
    <b v="0"/>
    <s v="kilogram"/>
    <s v="2ab8b585907f7edb43d1490d915fd23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236479263890001, 'ozd': 9.819051512701648e-08, 'cch': 0.565421191571391, 'ccb': 0.09897127468626801, 'ccf': 0.47790950984835306, 'ccl': -0.01145959296323, 'fwe': 0.000120210683143, 'swe': 0.002502526345619, 'tre': 0.014926330313116002, 'pco': 0.002156099153319, 'pma': 3.836627814170583e-08, 'ior': 0.312425371757238, 'fru': 11.479029680526919, 'mru': 2.1360389487373183e-06, 'ldu': 35.428703636538536, 'wtu': 3.925639183154946, 'etf': 48.170494369949715, 'htc': 9.271062581309535e-10, 'htn': 5.557611658864521e-08}"/>
  </r>
  <r>
    <s v="Fig, dried, processed in FR | Ambient (average) | LDPE | No preparation | at consumer/FR [Ciqual code: 13013]"/>
    <n v="13013"/>
    <s v="consumer"/>
    <n v="2.96"/>
    <b v="0"/>
    <s v="kilogram"/>
    <s v="15af2057737871e718c0a7e82c56ff14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1"/>
    <s v="{'acd': 0.015229311282192001, 'ozd': 5.036799007437099e-07, 'cch': 1.662945076843656, 'ccb': 0.031986138189024, 'ccf': 1.662361908502747, 'ccl': -0.031402969848114005, 'fwe': 0.000448668610006, 'swe': 0.007483190746378001, 'tre': 0.048635524384833005, 'pco': 0.007614046516151001, 'pma': 1.171609719868711e-07, 'ior': 4.075632085103979, 'fru': 101.11536394921566, 'mru': 5.9018013170819864e-06, 'ldu': 97.8343348131109, 'wtu': 11.805615031887545, 'etf': 136.8345241279427, 'htc': 2.715819871455838e-09, 'htn': 1.536123235673682e-07}"/>
  </r>
  <r>
    <s v="Bacon, back, processed in FR | Chilled | PS | No preparation | at consumer/FR [Ciqual code: 28727]"/>
    <n v="28727"/>
    <s v="consumer"/>
    <n v="2.91"/>
    <b v="0"/>
    <s v="kilogram"/>
    <s v="fa56c9503dec758c2167a897c93738b4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3571626971004902, 'ozd': 4.992226887418871e-07, 'cch': 6.354020809860639, 'ccb': 2.812571349241023, 'ccf': 3.231462050293134, 'ccl': 0.30998741032648003, 'fwe': 0.001012006696178, 'swe': 0.031021944983618002, 'tre': 0.5897544832856221, 'pco': 0.013940310316778, 'pma': 9.480668689451974e-07, 'ior': 2.615543012856683, 'fru': 78.54825508968293, 'mru': 9.378392908513803e-06, 'ldu': 385.527191336123, 'wtu': 1.482869336120682, 'etf': 140.60254289453889, 'htc': 1.238333805134549e-09, 'htn': 1.289028297795744e-07}"/>
  </r>
  <r>
    <s v="Flamed tart (thin-crusted onion tart with cream and lardoons), processed in FR | Chilled | Cardboard | Oven | at consumer/FR [Ciqual code: 25550]"/>
    <n v="25550"/>
    <s v="consumer"/>
    <n v="1.93"/>
    <b v="0"/>
    <s v="kilogram"/>
    <s v="bd71f0289e027aa5e19488d88f6b11c2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8262467586705005, 'ozd': 3.345473814855803e-07, 'cch': 2.6153353349448, 'ccb': 0.7983369522999271, 'ccf': 1.573876882070758, 'ccl': 0.24312150057411402, 'fwe': 0.0005481599130740001, 'swe': 0.013112053621084, 'tre': 0.16043325337696002, 'pco': 0.006252645341951001, 'pma': 2.8953761912427845e-07, 'ior': 1.8416068678989022, 'fru': 50.66294360479686, 'mru': 5.939613908376699e-06, 'ldu': 140.04463406150307, 'wtu': 1.452680920201825, 'etf': 81.60300973950497, 'htc': 1.08892400888423e-09, 'htn': 4.819231552801967e-08}"/>
  </r>
  <r>
    <s v="Flan with eggs, refrigerated, processed in FR | Chilled | PP | No preparation | at consumer/FR [Ciqual code: 19674]"/>
    <n v="19674"/>
    <s v="consumer"/>
    <n v="3.07"/>
    <b v="0"/>
    <s v="kilogram"/>
    <s v="9aeeaed40b76f8c86819db019ecacd5d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4917143265989, 'ozd': 2.1577594255980798e-07, 'cch': 2.3314467462315642, 'ccb': 0.661433775250841, 'ccf': 1.382641547060879, 'ccl': 0.28737142391984305, 'fwe': 0.00040428934870500005, 'swe': 0.009767729745955, 'tre': 0.101894049502909, 'pco': 0.005194825080617, 'pma': 1.922115986941454e-07, 'ior': 0.820693018434653, 'fru': 30.397404733815613, 'mru': 4.66352650987897e-06, 'ldu': 101.73541869261902, 'wtu': 1.467226128148625, 'etf': 53.21617148935314, 'htc': 9.92676664746112e-10, 'htn': 3.655776807216998e-08}"/>
  </r>
  <r>
    <s v="Vegetable flan, processed in FR | Chilled | PP | Microwave | at consumer/FR [Ciqual code: 8297]"/>
    <n v="8297"/>
    <s v="consumer"/>
    <n v="1.76"/>
    <b v="0"/>
    <s v="kilogram"/>
    <s v="aae0ee4a1cae1c86c1631ebb1cbfe1a2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26969407669181003, 'ozd': 2.228392169878464e-07, 'cch': 2.106608119521609, 'ccb': 0.5872001383394501, 'ccf': 1.339221095781227, 'ccl': 0.180186885400931, 'fwe': 0.00037476699991600005, 'swe': 0.00882349986502, 'tre': 0.11184186836276401, 'pco': 0.005947116060476001, 'pma': 2.006069262474538e-07, 'ior': 0.9301513620778481, 'fru': 32.725065990764435, 'mru': 4.125994019335324e-06, 'ldu': 110.99183643273906, 'wtu': 1.4641049111455011, 'etf': 79.81539854100626, 'htc': 8.335015811148087e-10, 'htn': 5.434581630727328e-08}"/>
  </r>
  <r>
    <s v="Flan tart with eggs, processed in FR | Ambient (long) | PS | No preparation | at consumer/FR [Ciqual code: 23525]"/>
    <n v="23525"/>
    <s v="consumer"/>
    <n v="1.8399999999999901"/>
    <b v="0"/>
    <s v="kilogram"/>
    <s v="f5e242f0c265391bba7361fd97544195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8150416249385003, 'ozd': 1.639980434247998e-07, 'cch': 2.348707940404387, 'ccb': 0.8978737339714, 'ccf': 1.280655541208604, 'ccl': 0.17017866522438202, 'fwe': 0.00032879094937100003, 'swe': 0.008714406480173001, 'tre': 0.11773691574935401, 'pco': 0.004896463346085, 'pma': 2.075117016708273e-07, 'ior': 0.764858412914695, 'fru': 27.998600323921593, 'mru': 2.598876765840174e-06, 'ldu': 107.71185840110995, 'wtu': 1.286521395448315, 'etf': 40.06475205435481, 'htc': 5.606919366387619e-10, 'htn': 3.727271163170719e-08}"/>
  </r>
  <r>
    <s v="Atlantic halibut, raw, processed in FR | Chilled | PS | No preparation | at consumer/FR [Ciqual code: 26009]"/>
    <n v="26009"/>
    <s v="consumer"/>
    <n v="3.68"/>
    <b v="0"/>
    <s v="kilogram"/>
    <s v="17faf44db8bba3f65359d81e60732198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94712154319063, 'ozd': 8.149868237591573e-07, 'cch': 4.244202234910628, 'ccb': 0.003885284854369, 'ccf': 4.205653370422938, 'ccl': 0.03466357963332, 'fwe': 0.001054683859003, 'swe': 0.022319715047913, 'tre': 0.242173887636659, 'pco': 0.06406809289428, 'pma': 7.219304148596072e-07, 'ior': 0.46906939349623705, 'fru': 61.87849216558758, 'mru': 6.656848899125289e-05, 'ldu': 13.827586626195613, 'wtu': 0.616995630266691, 'etf': 62.70175484122555, 'htc': 3.1110245464650065e-09, 'htn': 8.624853251982313e-08}"/>
  </r>
  <r>
    <s v="Greenland halibut, raw, processed in FR | Chilled | PS | No preparation | at consumer/FR [Ciqual code: 26154]"/>
    <n v="26154"/>
    <s v="consumer"/>
    <n v="3.68"/>
    <b v="0"/>
    <s v="kilogram"/>
    <s v="19fd8728c35e2a830a7ef7edbb69f836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Greenland halibut, steamed, processed in FR | Chilled | PP | Oven | at consumer/FR [Ciqual code: 26247]"/>
    <n v="26247"/>
    <s v="consumer"/>
    <n v="3.56"/>
    <b v="0"/>
    <s v="kilogram"/>
    <s v="ea66d0b4506f82b6fb997cc8cdaea04d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Pure sea salt, no enrichment, processed in FR | Ambient (long) | PVC | No preparation | at consumer/FR [Ciqual code: 11082]"/>
    <n v="11082"/>
    <s v="consumer"/>
    <n v="2.02"/>
    <b v="0"/>
    <s v="kilogram"/>
    <s v="4d99083336650aaf03cd27f82073a910"/>
    <s v="material"/>
    <s v="AGRIBALYSE v3.0"/>
    <s v="['Agricultural', 'Food', 'Preparation', 'Miscellaneous', 'Salts']"/>
    <x v="2"/>
    <x v="47"/>
    <s v="['Agricultural', 'Food', 'Preparation', 'Miscellaneous', 'Salts']"/>
    <s v="['Agricultural', 'Food', 'Preparation', 'Miscellaneous', 'Salts']"/>
    <e v="#VALUE!"/>
    <e v="#VALUE!"/>
    <x v="3"/>
    <x v="0"/>
    <s v="{'acd': 0.0033101008948260005, 'ozd': 7.087445440944435e-08, 'cch': 0.6459763296341311, 'ccb': 0.002212753949553, 'ccf': 0.6432852166009331, 'ccl': 0.000478359083644, 'fwe': 0.000270345138754, 'swe': 0.0007560359656050001, 'tre': 0.007157525821433, 'pco': 0.0021491344792490003, 'pma': 3.636868910008302e-08, 'ior': 0.242081285906482, 'fru': 13.06604080213603, 'mru': 2.4797458660444412e-05, 'ldu': 3.534912798646653, 'wtu': 0.740725258471569, 'etf': 18.092941025211687, 'htc': 4.670788967044435e-10, 'htn': 1.330857297225875e-08}"/>
  </r>
  <r>
    <s v="Oatmeal flakes, processed in FR | Ambient (average) | Paper | No preparation | at consumer/FR [Ciqual code: 9311]"/>
    <n v="9311"/>
    <s v="consumer"/>
    <n v="4.3"/>
    <b v="0"/>
    <s v="kilogram"/>
    <s v="173b61bae86afbe5f0a09dbbe4bf530c"/>
    <s v="material"/>
    <s v="AGRIBALYSE v3.0"/>
    <s v="['Agricultural', 'Food', 'Preparation', 'Cereal products', 'Flours and pie crusts', 'Flours']"/>
    <x v="5"/>
    <x v="10"/>
    <s v="['Agricultural', 'Food', 'Preparation', 'Cereal products', 'Flours and pie crusts', ÇFlours']"/>
    <s v="['Agricultural', 'Food', 'Preparation', 'Cereal products', 'Flours and pie crusts', 'FloursÉ]"/>
    <n v="85"/>
    <n v="92"/>
    <x v="10"/>
    <x v="1"/>
    <s v="{'acd': 0.017204213610408, 'ozd': 1.4059197950142428e-07, 'cch': 1.30175331573901, 'ccb': 0.0013797684109530001, 'ccf': 1.2796868418981981, 'ccl': 0.020686705429857, 'fwe': 0.0009390347387430001, 'swe': 0.06339495402756401, 'tre': 0.069344594533253, 'pco': 0.004425290107357, 'pma': 1.445913801465759e-07, 'ior': 0.269404791159642, 'fru': 14.308797609447828, 'mru': 3.5915003963953636e-06, 'ldu': 238.57972839544064, 'wtu': 1.124571093871992, 'etf': 43.9791508184929, 'htc': -1.6614394099427941e-09, 'htn': -6.752193554888566e-08}"/>
  </r>
  <r>
    <s v="Oat flakes, pre-cooked, raw, processed in FR | Ambient (long) | Cardboard | No preparation | at consumer/FR [Ciqual code: 32140]"/>
    <n v="32140"/>
    <s v="consumer"/>
    <n v="4.3099999999999996"/>
    <b v="0"/>
    <s v="kilogram"/>
    <s v="b250f928871a53168f69c5b5a2cc76ef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1"/>
    <s v="{'acd': 0.018818394563325, 'ozd': 1.925710398195874e-07, 'cch': 1.493262852754051, 'ccb': 0.004887141189218, 'ccf': 1.466295762221626, 'ccl': 0.022079949343207003, 'fwe': 0.0010365455884660001, 'swe': 0.06915140340155501, 'tre': 0.075822318418787, 'pco': 0.004875943398561, 'pma': 1.549705542141498e-07, 'ior': 0.7031177904464521, 'fru': 24.748962044141887, 'mru': 4.42699592730313e-06, 'ldu': 238.89061418872765, 'wtu': 1.127856352220022, 'etf': 53.07058490222874, 'htc': -1.7762807400465303e-09, 'htn': -7.348780529797036e-08}"/>
  </r>
  <r>
    <s v="Oat flakes, boiled/cooked in water, processed in FR | Ambient (long) | Cardboard | No preparation | at consumer/FR [Ciqual code: 9313]"/>
    <n v="9313"/>
    <s v="consumer"/>
    <n v="4.25"/>
    <b v="0"/>
    <s v="kilogram"/>
    <s v="59a150c44af49f16aa5850cd5def1966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1"/>
    <s v="{'acd': 0.014360328248937002, 'ozd': 1.4252970989755939e-07, 'cch': 1.1125307847990151, 'ccb': 0.003787809429084, 'ccf': 1.091637672941857, 'ccl': 0.017105302428073, 'fwe': 0.0008073727280570001, 'swe': 0.053283625309716004, 'tre': 0.05781726318132, 'pco': 0.0035451426392490003, 'pma': 1.1575041717881049e-07, 'ior': 0.6160615781884521, 'fru': 20.005536579342582, 'mru': 3.370873206609444e-06, 'ldu': 184.32346980852805, 'wtu': 0.8881484155376731, 'etf': 42.69106072844099, 'htc': -1.3694717353405821e-09, 'htn': -5.70666887868157e-08}"/>
  </r>
  <r>
    <s v="Florentine biscuit (chocolate sweet biscuit (cookie) with almonds), processed in FR | Ambient (long) | Cardboard | No preparation | at consumer/FR [Ciqual code: 24056]"/>
    <n v="24056"/>
    <s v="consumer"/>
    <n v="2.92"/>
    <b v="0"/>
    <s v="kilogram"/>
    <s v="5c104b7c9739aae922ba93f4b6f53d48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Focaccia, filled, processed in FR | Chilled | LDPE | Oven | at consumer/FR [Ciqual code: 7811]"/>
    <n v="7811"/>
    <s v="consumer"/>
    <n v="2.68"/>
    <b v="0"/>
    <s v="kilogram"/>
    <s v="a46b65482992aecf01b6665238aebeb9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42895636782199, 'ozd': 3.3096876373349683e-07, 'cch': 3.017600557331567, 'ccb': 1.078427203597274, 'ccf': 1.8357402563381071, 'ccl': 0.103433097396184, 'fwe': 0.000526840798656, 'swe': 0.012207923046449002, 'tre': 0.17946502791048302, 'pco': 0.007256543458883001, 'pma': 3.131935689592962e-07, 'ior': 1.980488453107768, 'fru': 58.90796603387848, 'mru': 5.775182386215342e-06, 'ldu': 157.6079281456488, 'wtu': 1.471350581752573, 'etf': 88.66087565798725, 'htc': 8.851278464395249e-10, 'htn': 6.127514047358375e-08}"/>
  </r>
  <r>
    <s v="Liver, lamb, raw, processed in FR | Chilled | PS | No preparation | at consumer/FR [Ciqual code: 40102]"/>
    <n v="40102"/>
    <s v="consumer"/>
    <n v="2.63"/>
    <b v="0"/>
    <s v="kilogram"/>
    <s v="c70d2a0f181f4532895c452535e24a6d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89862963925371, 'ozd': 5.331843158776315e-07, 'cch': 25.924728204094336, 'ccb': 17.577059365503857, 'ccf': 7.959946647194949, 'ccl': 0.38772219139553404, 'fwe': 0.001314935415825, 'swe': 0.08186422918762601, 'tre': 1.7293428586123132, 'pco': 0.036136889858981, 'pma': 2.628456719462856e-06, 'ior': 0.7984211847768851, 'fru': 51.293031548194186, 'mru': 9.830876798088933e-06, 'ldu': 2283.45880767268, 'wtu': 1.064969237179341, 'etf': 198.14128812000732, 'htc': -1.9801326000909802e-09, 'htn': -2.190850089229191e-08}"/>
  </r>
  <r>
    <s v="Liver, lamb, cooked, processed in FR | Chilled | PS | Oven | at consumer/FR [Ciqual code: 40103]"/>
    <n v="40103"/>
    <s v="consumer"/>
    <n v="2.65"/>
    <b v="0"/>
    <s v="kilogram"/>
    <s v="b642893d0d9bb359ac36d5d4b4553694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53483597678306, 'ozd': 7.841009858006201e-07, 'cch': 35.59699294962919, 'ccb': 24.09324124539509, 'ccf': 10.97224665240906, 'ccl': 0.531505051825031, 'fwe': 0.0018427390843710001, 'swe': 0.11231230864055701, 'tre': 2.371305250739292, 'pco': 0.049714804742582004, 'pma': 3.6078394967699166e-06, 'ior': 1.7100925465353871, 'fru': 83.29128134203842, 'mru': 1.4030369934037741e-05, 'ldu': 3130.2600332523116, 'wtu': 1.6136609466927, 'etf': 274.86282485080494, 'htc': -2.629764018091927e-09, 'htn': -2.8406670120401414e-08}"/>
  </r>
  <r>
    <s v="Liver, duck, raw, processed in FR | Chilled | PS | No preparation | at consumer/FR [Ciqual code: 40121]"/>
    <n v="40121"/>
    <s v="consumer"/>
    <n v="3.05"/>
    <b v="0"/>
    <s v="kilogram"/>
    <s v="ebba86cce2f27d0a7a4681f952c8bb2a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Liver, turkey, raw, processed in FR | Chilled | PS | No preparation | at consumer/FR [Ciqual code: 40115]"/>
    <n v="40115"/>
    <s v="consumer"/>
    <n v="3.05"/>
    <b v="0"/>
    <s v="kilogram"/>
    <s v="fd5f5cc0b3f95698d2925e935ab28e0e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Liver, turkey, cooked, processed in FR | Chilled | PS | Oven | at consumer/FR [Ciqual code: 40118]"/>
    <n v="40118"/>
    <s v="consumer"/>
    <n v="3.05"/>
    <b v="0"/>
    <s v="kilogram"/>
    <s v="54d1517c7b849b8d6868e7798b732386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033058456004822004, 'ozd': 2.716141892805996e-07, 'cch': 2.202330644398855, 'ccb': 0.053949446331935005, 'ccf': 1.878386277278244, 'ccl': 0.26999492078867504, 'fwe': 0.000462377238833, 'swe': 0.0077510667781800005, 'tre': 0.133244613900033, 'pco': 0.006493943836627001, 'pma': 2.448480191684128e-07, 'ior': 1.085324197058779, 'fru': 42.79682885335835, 'mru': 4.210523872248529e-06, 'ldu': 94.49935469517419, 'wtu': 1.358588164660278, 'etf': 53.90357366514593, 'htc': 9.711933858128759e-10, 'htn': 7.296518680083899e-08}"/>
  </r>
  <r>
    <s v="Liver, young cow, raw, processed in FR | Chilled | PS | No preparation | at consumer/FR [Ciqual code: 40104]"/>
    <n v="40104"/>
    <s v="consumer"/>
    <n v="2.21"/>
    <b v="0"/>
    <s v="kilogram"/>
    <s v="7bcd639b52c810c2734d8409784a97bc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1865032972684604, 'ozd': 5.063084809522337e-07, 'cch': 26.801335587209582, 'ccb': 19.663977442741455, 'ccf': 6.799107075637286, 'ccl': 0.33825106883084005, 'fwe': 0.0011931536579140002, 'swe': 0.06813619899468801, 'tre': 1.411077713283083, 'pco': 0.033777059860940005, 'pma': 2.138277571627076e-06, 'ior': 0.896923106428082, 'fru': 49.746781221518575, 'mru': 1.011451515189517e-05, 'ldu': 1532.497252326631, 'wtu': 4.287600419286589, 'etf': 181.98871182827833, 'htc': -2.1160533597727422e-10, 'htn': 5.751690225514566e-08}"/>
  </r>
  <r>
    <s v="Liver, young cow, cooked, processed in FR | Chilled | PS | Oven | at consumer/FR [Ciqual code: 40105]"/>
    <n v="40105"/>
    <s v="consumer"/>
    <n v="2.2400000000000002"/>
    <b v="0"/>
    <s v="kilogram"/>
    <s v="7c63d2dec459693db088a7c1c7101f27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43722426716640805, 'ozd': 7.472620705720455e-07, 'cch': 36.79856548365335, 'ccb': 26.953796028148496, 'ccf': 9.3810748547963, 'ccl': 0.46369460070855206, 'fwe': 0.001675811884955, 'swe': 0.093495191258463, 'tre': 1.9350567493796582, 'pco': 0.046480167474830004, 'pma': 2.935947139785946e-06, 'ior': 1.8451098939641382, 'fru': 81.17182403532868, 'mru': 1.441915522388809e-05, 'ldu': 2100.9112091467923, 'wtu': 6.030946484431402, 'etf': 252.72236334008986, 'htc': -2.0562999051826872e-10, 'htn': 8.046234554611564e-08}"/>
  </r>
  <r>
    <s v="Liver, rabbit, raw, processed in FR | Chilled | PS | No preparation | at consumer/FR [Ciqual code: 40110]"/>
    <n v="40110"/>
    <s v="consumer"/>
    <n v="3.05"/>
    <b v="0"/>
    <s v="kilogram"/>
    <s v="dcad3b9532cc41594e9ee27de957a9ea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Liver, goose, raw, processed in FR | Chilled | PS | No preparation | at consumer/FR [Ciqual code: 40120]"/>
    <n v="40120"/>
    <s v="consumer"/>
    <n v="3.05"/>
    <b v="0"/>
    <s v="kilogram"/>
    <s v="c6d044c22d8e639742c7baf3e7f89015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Liver, pork, raw, processed in FR | Chilled | PS | No preparation | at consumer/FR [Ciqual code: 40119]"/>
    <n v="40119"/>
    <s v="consumer"/>
    <n v="2.4700000000000002"/>
    <b v="0"/>
    <s v="kilogram"/>
    <s v="563d9b7f032c6e87005ae41e5ceeba31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33060986719614, 'ozd': 1.8427330707076441e-07, 'cch': 1.896327465265526, 'ccb': 0.6604833742271541, 'ccf': 1.163072191831389, 'ccl': 0.072771899206983, 'fwe': 0.000267772143381, 'swe': 0.007562399570247001, 'tre': 0.141232402333414, 'pco': 0.004295043830037, 'pma': 2.3894883630011316e-07, 'ior': 0.9537343043275671, 'fru': 30.613337611382075, 'mru': 2.419002847990101e-06, 'ldu': 91.53575152202347, 'wtu': 0.5455885172225761, 'etf': 36.49795714495604, 'htc': 3.995743125567372e-10, 'htn': 3.283397809244109e-08}"/>
  </r>
  <r>
    <s v="Liver, pork, cooked, processed in FR | Chilled | PS | Oven | at consumer/FR [Ciqual code: 40113]"/>
    <n v="40113"/>
    <s v="consumer"/>
    <n v="2.4900000000000002"/>
    <b v="0"/>
    <s v="kilogram"/>
    <s v="c5625f1034f99950e0a5239c23dc588f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045764741297474, 'ozd': 3.058459618569267e-07, 'cch': 2.6610778291112522, 'ccb': 0.9055594252675161, 'ccf': 1.655718158487236, 'ccl': 0.099800245356499, 'fwe': 0.00040738427098000005, 'swe': 0.010466214921027001, 'tre': 0.194469939952885, 'pco': 0.0060689396061990005, 'pma': 3.325225218669686e-07, 'ior': 1.9229814432299501, 'fru': 54.945464588595655, 'mru': 3.870856866239142e-06, 'ldu': 125.77411208055213, 'wtu': 0.9017417684809541, 'etf': 53.2970582956909, 'htc': 6.321186905654202e-10, 'htn': 4.6629270095725344e-08}"/>
  </r>
  <r>
    <s v="Liver, chicken, raw, processed in FR | Chilled | PS | No preparation | at consumer/FR [Ciqual code: 40111]"/>
    <n v="40111"/>
    <s v="consumer"/>
    <n v="2.59"/>
    <b v="0"/>
    <s v="kilogram"/>
    <s v="f2f9ddf636fb5a7672a7d236ed147b63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Liver, chicken, cooked, processed in FR | Chilled | PS | Oven | at consumer/FR [Ciqual code: 40116]"/>
    <n v="40116"/>
    <s v="consumer"/>
    <n v="2.61"/>
    <b v="0"/>
    <s v="kilogram"/>
    <s v="aa29d3d72572cab94a73a4a8d07f279c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033058456004822004, 'ozd': 2.716141892805996e-07, 'cch': 2.202330644398855, 'ccb': 0.053949446331935005, 'ccf': 1.878386277278244, 'ccl': 0.26999492078867504, 'fwe': 0.000462377238833, 'swe': 0.0077510667781800005, 'tre': 0.133244613900033, 'pco': 0.006493943836627001, 'pma': 2.448480191684128e-07, 'ior': 1.085324197058779, 'fru': 42.79682885335835, 'mru': 4.210523872248529e-06, 'ldu': 94.49935469517419, 'wtu': 1.358588164660278, 'etf': 53.90357366514593, 'htc': 9.711933858128759e-10, 'htn': 7.296518680083899e-08}"/>
  </r>
  <r>
    <s v="Liver, calf, raw, processed in FR | Chilled | PS | No preparation | at consumer/FR [Ciqual code: 40106]"/>
    <n v="40106"/>
    <s v="consumer"/>
    <n v="2.63"/>
    <b v="0"/>
    <s v="kilogram"/>
    <s v="099d69ebc9c90e2eb05c99f6a6ecb128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18170012578740302, 'ozd': 6.432799061237605e-07, 'cch': 18.29713800597492, 'ccb': 10.439618910826217, 'ccf': 7.288687057603269, 'ccl': 0.56883203754543, 'fwe': 0.0017158401279820002, 'swe': 0.12129546765085102, 'tre': 0.7768109441994661, 'pco': 0.032342476534822, 'pma': 1.231660754540589e-06, 'ior': 1.193309110645461, 'fru': 81.76137420568779, 'mru': 1.04666539570388e-05, 'ldu': 1189.761254366621, 'wtu': 5.502879818690127, 'etf': 241.72105955264053, 'htc': 4.026426874287802e-09, 'htn': 3.2189656881469083e-07}"/>
  </r>
  <r>
    <s v="Liver, calf, cooked, processed in FR | Chilled | PS | Oven | at consumer/FR [Ciqual code: 40107]"/>
    <n v="40107"/>
    <s v="consumer"/>
    <n v="2.65"/>
    <b v="0"/>
    <s v="kilogram"/>
    <s v="566927e7ee73cb29d458a75f669b8fa3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24950556121864903, 'ozd': 9.350098646270927e-07, 'cch': 25.14179594879869, 'ccb': 14.309896296717834, 'ccf': 10.052145930478819, 'ccl': 0.779753721602035, 'fwe': 0.002392262280464, 'swe': 0.16636101280683102, 'tre': 1.065662373226043, 'pco': 0.044513772991239, 'pma': 1.693240442034654e-06, 'ior': 2.251368487031404, 'fru': 125.05447476208371, 'mru': 1.4901834613287043e-05, 'ldu': 1631.1203204291965, 'wtu': 7.696739375998609, 'etf': 334.59795531070813, 'htc': 5.6034736061997156e-09, 'htn': 4.4284960352641664e-07}"/>
  </r>
  <r>
    <s v="Liver, poultry, raw, processed in FR | Chilled | PS | No preparation | at consumer/FR [Ciqual code: 40108]"/>
    <n v="40108"/>
    <s v="consumer"/>
    <n v="3.05"/>
    <b v="0"/>
    <s v="kilogram"/>
    <s v="bfaf3de3e4ba5fc7e4367b38cedf8a21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Leeks fondue or slow-simmered leeks, processed in FR | Chilled | PP | Microwave | at consumer/FR [Ciqual code: 20135]"/>
    <n v="20135"/>
    <s v="consumer"/>
    <n v="2.8"/>
    <b v="0"/>
    <s v="kilogram"/>
    <s v="4a6b81afffa4e9af727f49a12a68b21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25094048850425002, 'ozd': 3.015996430496546e-07, 'cch': 3.743071901347709, 'ccb': 1.306241616046766, 'ccf': 2.074926621420562, 'ccl': 0.36190366388038103, 'fwe': 0.000523920935858, 'swe': 0.011106968064489001, 'tre': 0.09990520403563301, 'pco': 0.008477803622865, 'pma': 2.013045627892846e-07, 'ior': 1.131473098978409, 'fru': 42.031188946796576, 'mru': 6.998220911798626e-06, 'ldu': 100.5484172399709, 'wtu': 2.303221025385553, 'etf': 67.2678743141468, 'htc': 2.3840382370305593e-09, 'htn': 1.964713507705235e-07}"/>
  </r>
  <r>
    <s v="Savoy-style fondue (cheese wine and bread), processed in FR | Chilled | Cardboard | Microwave | at consumer/FR [Ciqual code: 25509]"/>
    <n v="25509"/>
    <s v="consumer"/>
    <n v="1.75"/>
    <b v="0"/>
    <s v="kilogram"/>
    <s v="27b5df2f34e241091ad1d587d81de7a1"/>
    <s v="material"/>
    <s v="AGRIBALYSE v3.0"/>
    <s v="['Agricultural', 'Food', 'Preparation', 'Starters and dishes', 'Dishes', 'Cheese dishes']"/>
    <x v="4"/>
    <x v="7"/>
    <s v="['Agricultural', 'Food', 'Preparation', 'Starters and dishes', 'Dishes', ÇCheese dishes']"/>
    <s v="['Agricultural', 'Food', 'Preparation', 'Starters and dishes', 'Dishes', 'Cheese dishesÉ]"/>
    <n v="74"/>
    <n v="88"/>
    <x v="8"/>
    <x v="0"/>
    <s v="{'acd': 0.037438208556694004, 'ozd': 2.727860750111735e-07, 'cch': 3.7254000519652273, 'ccb': 2.062508625401051, 'ccf': 1.512443824331497, 'ccl': 0.150447602232678, 'fwe': 0.00044722050074500006, 'swe': 0.012602646809228001, 'tre': 0.15827740347728, 'pco': 0.006964742838825, 'pma': 2.811734136327513e-07, 'ior': 1.069328298148798, 'fru': 34.39200940549998, 'mru': 4.3806903973865215e-06, 'ldu': 195.5060502314659, 'wtu': 0.8413823808535581, 'etf': 83.92410181286465, 'htc': 7.028186382044473e-10, 'htn': 6.30173780554818e-08}"/>
  </r>
  <r>
    <s v="Fontina cheese, from cow's milk, processed in FR | Chilled | LDPE | No preparation | at consumer/FR [Ciqual code: 12121]"/>
    <n v="12121"/>
    <s v="consumer"/>
    <n v="2.2400000000000002"/>
    <b v="0"/>
    <s v="kilogram"/>
    <s v="7868e5b3586553b9421c8ad6b0897ebc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Fougasse, filled, processed in FR | Chilled | LDPE | Oven | at consumer/FR [Ciqual code: 7812]"/>
    <n v="7812"/>
    <s v="consumer"/>
    <n v="1.87"/>
    <b v="0"/>
    <s v="kilogram"/>
    <s v="9de4514dab73c941fefc6780c40affc2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10176797356935, 'ozd': 2.0500601767264558e-07, 'cch': 1.018373332130043, 'ccb': 0.0019441587340500001, 'ccf': 1.009865508759039, 'ccl': 0.006563664636954, 'fwe': 0.00028068576351800005, 'swe': 0.005752516513038, 'tre': 0.038745984840245, 'pco': 0.003794234540912, 'pma': 8.059947779958989e-08, 'ior': 1.35237774198037, 'fru': 38.457389612534726, 'mru': 2.679719200030866e-06, 'ldu': 75.26685412850424, 'wtu': 1.219490628767661, 'etf': 65.62879593582306, 'htc': 4.729561223292814e-10, 'htn': 2.4399518919579108e-08}"/>
  </r>
  <r>
    <s v="Fourme d'Ambert cheese, from cow's milk, processed in FR | Chilled | LDPE | No preparation | at consumer/FR [Ciqual code: 12522]"/>
    <n v="12522"/>
    <s v="consumer"/>
    <n v="2.2400000000000002"/>
    <b v="0"/>
    <s v="kilogram"/>
    <s v="b48a6565ac830baa4f24e70b9131cafa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Fourme de Montbrison cheese, processed in FR | Chilled | LDPE | No preparation | at consumer/FR [Ciqual code: 12519]"/>
    <n v="12519"/>
    <s v="consumer"/>
    <n v="2.2400000000000002"/>
    <b v="0"/>
    <s v="kilogram"/>
    <s v="b853ddd905e2d2b72d46cc83a3a73d42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trawberry, raw, processed in FR | Ambient (average) | No packaging | No preparation | at consumer/FR [Ciqual code: 13014]"/>
    <n v="13014"/>
    <s v="consumer"/>
    <n v="2.25"/>
    <b v="0"/>
    <s v="kilogram"/>
    <s v="2fb1bf5cb751b4bb5381d0e68cb9eac2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542436861828, 'ozd': 1.951238049253716e-06, 'cch': 0.525346948801369, 'ccb': 0.012102625251210001, 'ccf': 0.5126814431583551, 'ccl': 0.000562880391804, 'fwe': 0.00015184835856000002, 'swe': 0.0032974282563910003, 'tre': 0.020398334238405, 'pco': 0.0018084240649860002, 'pma': 1.1284578671509419e-07, 'ior': 0.25123087308846004, 'fru': 11.453646331996332, 'mru': 1.0299895884905751e-05, 'ldu': 28.57066455543115, 'wtu': 2.155570228026054, 'etf': 599.7254423269248, 'htc': 1.9587881624897823e-09, 'htn': 8.003161979912797e-08}"/>
  </r>
  <r>
    <s v="Strawberry, in-season, raw, processed in FR | Ambient (average) | No packaging | No preparation | at consumer/FR [Ciqual code: 13014]"/>
    <n v="13014"/>
    <s v="consumer"/>
    <n v="2.14"/>
    <b v="0"/>
    <s v="kilogram"/>
    <s v="65ca7f2257d5ff7f398b6379d7a43d74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7859066963990005, 'ozd': 1.2697932130973818e-06, 'cch': 0.471021822055091, 'ccb': 0.012012780291238001, 'ccf': 0.458579981467211, 'ccl': 0.00042906029664100005, 'fwe': 0.00013562235057600002, 'swe': 0.0038209796909760003, 'tre': 0.022051722325478, 'pco': 0.001707650275867, 'pma': 8.995896349873123e-08, 'ior': 0.2611453084768, 'fru': 10.935523862841293, 'mru': 7.39183392644195e-06, 'ldu': 32.0030062350334, 'wtu': 1.422685388747023, 'etf': 393.3322906397651, 'htc': 1.3583969946620412e-09, 'htn': 6.045732859293384e-08}"/>
  </r>
  <r>
    <s v="Strawberry, off-season, raw, processed in FR | Ambient (average) | No packaging | No preparation | at consumer/FR [Ciqual code: 13014]"/>
    <n v="13014"/>
    <s v="consumer"/>
    <n v="2.14"/>
    <b v="0"/>
    <s v="kilogram"/>
    <s v="0ff980b4cd9632afbaa4ad70438d2758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888921097084001, 'ozd': 3.7807737678785922e-06, 'cch': 0.671217249361422, 'ccb': 0.012343846518916, 'ccf': 0.6579512381250161, 'ccl': 0.000922164717489, 'fwe': 0.00019541341449800002, 'swe': 0.0018918349667470002, 'tre': 0.015959665604883003, 'pco': 0.002079074661889, 'pma': 1.74293285649115e-07, 'ior': 0.22461423740554, 'fru': 12.844975755699444, 'mru': 1.8107457737105934e-05, 'ldu': 19.35573872473352, 'wtu': 4.123208042793895, 'etf': 1153.846458761281, 'htc': 3.5707140852497613e-09, 'htn': 1.3258455648312641e-07}"/>
  </r>
  <r>
    <s v="Sponge sandwich cake filled and topped with strawberries or raspberries, processed in FR | Ambient (long) | PS | No preparation | at consumer/FR [Ciqual code: 23009]"/>
    <n v="23009"/>
    <s v="consumer"/>
    <n v="2.59"/>
    <b v="0"/>
    <s v="kilogram"/>
    <s v="e82f56c15015c568d47f5af5c27a5476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9779845308906, 'ozd': 1.1302829152288708e-06, 'cch': 3.098254515813683, 'ccb': 1.024742372402475, 'ccf': 1.900486002008523, 'ccl': 0.17302614140268402, 'fwe': 0.0005448780532580001, 'swe': 0.010404556198073001, 'tre': 0.118963905527835, 'pco': 0.00727625629192, 'pma': 2.690778476775554e-07, 'ior': 0.7781344510530661, 'fru': 34.40212247990728, 'mru': 1.0886670686355671e-05, 'ldu': 115.31867907763218, 'wtu': 13.56422950360276, 'etf': 337.4402668763281, 'htc': 1.951415174119526e-09, 'htn': 1.080436854294831e-07}"/>
  </r>
  <r>
    <s v="Raspberry, raw, processed in FR | Ambient (average) | No packaging | No preparation | at consumer/FR [Ciqual code: 13015]"/>
    <n v="13015"/>
    <s v="consumer"/>
    <n v="3.12"/>
    <b v="0"/>
    <s v="kilogram"/>
    <s v="f657b7e6a2260334b3c2186206593cd3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641983730982, 'ozd': 1.830253834816988e-06, 'cch': 0.9064104009713491, 'ccb': 0.012732408137357001, 'ccf': 0.8888527653890581, 'ccl': 0.004825227444932001, 'fwe': 0.00024140291464400001, 'swe': 0.002322907106767, 'tre': 0.020745844649645, 'pco': 0.003816511047261, 'pma': 1.681999628875034e-07, 'ior': 0.24037300148551302, 'fru': 16.02510512059399, 'mru': 1.6251696544553702e-05, 'ldu': 19.279043410511296, 'wtu': 2.035089171201915, 'etf': 547.5086150490387, 'htc': 3.136965865316321e-09, 'htn': 7.517937217869212e-08}"/>
  </r>
  <r>
    <s v="Raspberry, frozen, raw, processed in FR | Frozen | LDPE | No preparation | at consumer/FR [Ciqual code: 13136]"/>
    <n v="13136"/>
    <s v="consumer"/>
    <n v="3.58"/>
    <b v="0"/>
    <s v="kilogram"/>
    <s v="bea8b1dde6226dfa992078fc6b3ec0a1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0"/>
    <s v="{'acd': 0.008514079428670001, 'ozd': 1.916170433381033e-06, 'cch': 1.3757550438264992, 'ccb': 0.0033914048817350003, 'ccf': 1.367347873530929, 'ccl': 0.005015765413834, 'fwe': 0.000337963976029, 'swe': 0.002733371591182, 'tre': 0.025268149544046003, 'pco': 0.0051455166292650005, 'pma': 1.857557200004642e-07, 'ior': 0.936665870603353, 'fru': 36.320513947089495, 'mru': 1.735385172903281e-05, 'ldu': 20.942642737832667, 'wtu': 2.410752732138981, 'etf': 551.991401939082, 'htc': 3.2978132645258772e-09, 'htn': 7.860000648731981e-08}"/>
  </r>
  <r>
    <s v="Frik (crushed immature durum wheat), raw, processed in FR | Ambient (long) | LDPE | No preparation | at consumer/FR [Ciqual code: 51510]"/>
    <n v="51510"/>
    <s v="consumer"/>
    <n v="2.88"/>
    <b v="0"/>
    <s v="kilogram"/>
    <s v="22e163f9971adb992c7694cd3806d0ea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37878184392386, 'ozd': 1.207717702069468e-07, 'cch': 1.3225468080949692, 'ccb': 0.0037363957292280005, 'ccf': 1.3176285249315312, 'ccl': 0.0011818874342100002, 'fwe': 0.0006126349241710001, 'swe': 0.016303134191453, 'tre': 0.158197896483825, 'pco': 0.005023074848387, 'pma': 2.635268482628684e-07, 'ior': 0.447306723567895, 'fru': 22.18621561474129, 'mru': 5.056662121411082e-06, 'ldu': 209.13428989377468, 'wtu': 0.7370674240705971, 'etf': 20.858042538815987, 'htc': 1.0759821408752072e-09, 'htn': 8.927870418639624e-08}"/>
  </r>
  <r>
    <s v="Frik (crushed immature durum wheat), cooked, unsalted, processed in FR | Ambient (average) | PP | Microwave | at consumer/FR [Ciqual code: 51511]"/>
    <n v="51511"/>
    <s v="consumer"/>
    <n v="2.88"/>
    <b v="0"/>
    <s v="kilogram"/>
    <s v="43c096c5822adc4fee461f40f65a0217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16639068510587, 'ozd': 5.6696849721202546e-08, 'cch': 0.560549336627412, 'ccb': 0.001555805684274, 'ccf': 0.558495565347765, 'ccl': 0.000497965595372, 'fwe': 0.000263927327934, 'swe': 0.007200448119529, 'tre': 0.06979952748963901, 'pco': 0.0021402263125220003, 'pma': 1.1567372331843499e-07, 'ior': 0.24893260509122303, 'fru': 10.526820804381131, 'mru': 2.253067261208641e-06, 'ldu': 92.17696514773274, 'wtu': 0.275683547043361, 'etf': 9.300856674895488, 'htc': 4.734714960622678e-10, 'htn': 3.9537354329849974e-08}"/>
  </r>
  <r>
    <s v="French fries or chips, frozen, deep-fried, processed in FR | Frozen | LDPE | Oven | at consumer/FR [Ciqual code: 4032]"/>
    <n v="4032"/>
    <s v="consumer"/>
    <n v="2.71"/>
    <b v="0"/>
    <s v="kilogram"/>
    <s v="f70c2529cdc42fea543ca113a4a0eac3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1976001593898, 'ozd': 2.601976306272311e-07, 'cch': 1.262864280593905, 'ccb': 0.0028151930200620004, 'ccf': 1.254117936763532, 'ccl': 0.005931150810311, 'fwe': 0.00031481672052300003, 'swe': 0.0051788883788640005, 'tre': 0.044057826931146, 'pco': 0.004722829311447001, 'pma': 1.016224560834835e-07, 'ior': 1.6316970669109332, 'fru': 47.78219781689185, 'mru': 4.160657176043085e-06, 'ldu': 80.10180024152345, 'wtu': 1.401158544137058, 'etf': 66.1650970620995, 'htc': 6.155261302641501e-10, 'htn': 3.548213965440918e-08}"/>
  </r>
  <r>
    <s v="French fries or chips, frozen, raw, intended to be deep-fried, processed in FR | Frozen | LDPE | Deep frying | at consumer/FR [Ciqual code: 4046]"/>
    <n v="4046"/>
    <s v="consumer"/>
    <n v="2.93"/>
    <b v="0"/>
    <s v="kilogram"/>
    <s v="c96cbe5f2e507c947612035eeb52b595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0609120112155, 'ozd': 2.3632430977227102e-07, 'cch': 1.073743429095497, 'ccb': 0.003581814011862, 'ccf': 1.057581694141419, 'ccl': 0.012579920942216001, 'fwe': 0.00023976078501, 'swe': 0.002450485127022, 'tre': 0.018757377250592, 'pco': 0.003336375204798, 'pma': 6.088237699686625e-08, 'ior': 1.5852153035476482, 'fru': 45.233058501608035, 'mru': 3.3891889671001396e-06, 'ldu': 31.728140188354097, 'wtu': 0.7319865260192481, 'etf': 28.131636647763038, 'htc': 4.4800383827638845e-10, 'htn': 2.005519267985333e-08}"/>
  </r>
  <r>
    <s v="French fries or chips, frozen, raw, intended to be microwaved, processed in FR | Frozen | LDPE | Microwave | at consumer/FR [Ciqual code: 4045]"/>
    <n v="4045"/>
    <s v="consumer"/>
    <n v="2.93"/>
    <b v="0"/>
    <s v="kilogram"/>
    <s v="e23cd2e4a7540f6e63d2bace45c33d96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05449057819145, 'ozd': 1.8978562708397598e-07, 'cch': 0.993256208123216, 'ccb': 0.003373647336245, 'ccf': 0.9894815122685581, 'ccl': 0.00040104851841200005, 'fwe': 0.000199986644537, 'swe': 0.00204053917462, 'tre': 0.016933269721637, 'pco': 0.003084314948811, 'pma': 5.4998468135044743e-08, 'ior': 1.077773309515309, 'fru': 34.383749181066754, 'mru': 2.822813153170552e-06, 'ldu': 28.260422942239284, 'wtu': 0.599290855671466, 'etf': 24.247194432648858, 'htc': 3.512445574729405e-10, 'htn': 1.752728430554888e-08}"/>
  </r>
  <r>
    <s v="French fries or chips, frozen, raw, intended to be roasted/baked, processed in FR | Frozen | LDPE | Oven | at consumer/FR [Ciqual code: 4044]"/>
    <n v="4044"/>
    <s v="consumer"/>
    <n v="2.93"/>
    <b v="0"/>
    <s v="kilogram"/>
    <s v="f25d9ec673dff335f30f6e79598c110c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05839381929903, 'ozd': 2.362115626618038e-07, 'cch': 1.04709650993556, 'ccb': 0.0035739086177910004, 'ccf': 1.043076889377023, 'ccl': 0.000445711940745, 'fwe': 0.00023515570862000002, 'swe': 0.002128032906919, 'tre': 0.017701723625757, 'pco': 0.0032426878389950004, 'pma': 5.9351135643300705e-08, 'ior': 1.614450142350341, 'fru': 45.70105551700355, 'mru': 3.306684832553504e-06, 'ldu': 28.526584647940354, 'wtu': 0.7334397970501331, 'etf': 27.0966950520265, 'htc': 4.2482985849733e-10, 'htn': 1.8942419318181822e-08}"/>
  </r>
  <r>
    <s v="French fries or chips, frozen, roasted/baked, processed in FR | Frozen | LDPE | Oven | at consumer/FR [Ciqual code: 4030]"/>
    <n v="4030"/>
    <s v="consumer"/>
    <n v="2.93"/>
    <b v="0"/>
    <s v="kilogram"/>
    <s v="da9e7fbde467d5cb8f06b39cec17d47b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05839381929903, 'ozd': 2.362115626618038e-07, 'cch': 1.04709650993556, 'ccb': 0.0035739086177910004, 'ccf': 1.043076889377023, 'ccl': 0.000445711940745, 'fwe': 0.00023515570862000002, 'swe': 0.002128032906919, 'tre': 0.017701723625757, 'pco': 0.0032426878389950004, 'pma': 5.9351135643300705e-08, 'ior': 1.614450142350341, 'fru': 45.70105551700355, 'mru': 3.306684832553504e-06, 'ldu': 28.526584647940354, 'wtu': 0.7334397970501331, 'etf': 27.0966950520265, 'htc': 4.2482985849733e-10, 'htn': 1.8942419318181822e-08}"/>
  </r>
  <r>
    <s v="Firm cheese, around 14% fat, Maasdam-type cheese, reduced fat, processed in FR | Chilled | LDPE | No preparation | at consumer/FR [Ciqual code: 12705]"/>
    <n v="12705"/>
    <s v="consumer"/>
    <n v="2.2400000000000002"/>
    <b v="0"/>
    <s v="kilogram"/>
    <s v="97aa93837df9eeb3b810c679db581c5d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Firm cheese, around 27% fat, Maasdam-type cheese, processed in FR | Chilled | LDPE | No preparation | at consumer/FR [Ciqual code: 12741]"/>
    <n v="12741"/>
    <s v="consumer"/>
    <n v="2.2400000000000002"/>
    <b v="0"/>
    <s v="kilogram"/>
    <s v="9d9bf210670ea4012fc38e79a1caa7e0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Soft-ripened washed-rind cheese, from pasteurised milk (Vieux pan√©-type cheese), processed in FR | Chilled | LDPE | No preparation | at consumer/FR [Ciqual code: 12047]"/>
    <n v="12047"/>
    <s v="consumer"/>
    <n v="2.2400000000000002"/>
    <b v="0"/>
    <s v="kilogram"/>
    <s v="12c6b5d79628254ab063c57ff00f66ef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-ripened cheese, double cream, around 30% fat, processed in FR | Chilled | LDPE | No preparation | at consumer/FR [Ciqual code: 12008]"/>
    <n v="12008"/>
    <s v="consumer"/>
    <n v="2.2400000000000002"/>
    <b v="0"/>
    <s v="kilogram"/>
    <s v="f729e35e506ee7636a2b3c4d99e1b0ba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-ripened cheese with bloomy rind (Camembert-type cheese), processed in FR | Chilled | LDPE | No preparation | at consumer/FR [Ciqual code: 12003]"/>
    <n v="12003"/>
    <s v="consumer"/>
    <n v="2.2400000000000002"/>
    <b v="0"/>
    <s v="kilogram"/>
    <s v="e48078b85822e7dd06877e09aaf9864f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-ripened washed-rind cheese, reduced fat, around 13% fat, processed in FR | Chilled | LDPE | No preparation | at consumer/FR [Ciqual code: 12035]"/>
    <n v="12035"/>
    <s v="consumer"/>
    <n v="2.2400000000000002"/>
    <b v="0"/>
    <s v="kilogram"/>
    <s v="eee6421ef29acd7c099a49cca6781576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 -ripened washed, bloomy and coloured rind cheese, processed in FR | Chilled | LDPE | No preparation | at consumer/FR [Ciqual code: 12050]"/>
    <n v="12050"/>
    <s v="consumer"/>
    <n v="2.2400000000000002"/>
    <b v="0"/>
    <s v="kilogram"/>
    <s v="da99a195e0fc183b876e726acc6ecdb4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-ripened cheese, triple cream, around 40% fat, processed in FR | Chilled | LDPE | No preparation | at consumer/FR [Ciqual code: 12033]"/>
    <n v="12033"/>
    <s v="consumer"/>
    <n v="2.2400000000000002"/>
    <b v="0"/>
    <s v="kilogram"/>
    <s v="f4c9e41683dec4584de3b35637abd283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Hard cheese, emmental-type cheese, reduced fat, processed in FR | Chilled | LDPE | No preparation | at consumer/FR [Ciqual code: 12116]"/>
    <n v="12116"/>
    <s v="consumer"/>
    <n v="2.27"/>
    <b v="0"/>
    <s v="kilogram"/>
    <s v="c36e047c12da670fa88e436c4afdc81c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Fresh cream cheese, plain, fat free, processed in FR | Chilled | PP | No preparation | at consumer/FR [Ciqual code: 19644]"/>
    <n v="19644"/>
    <s v="consumer"/>
    <n v="3.48"/>
    <b v="0"/>
    <s v="kilogram"/>
    <s v="a9f0988ecabe0bf2f2991c27ee99f720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Fresh cream cheese, plain, around 3% fat, processed in FR | Chilled | PP | No preparation | at consumer/FR [Ciqual code: 19646]"/>
    <n v="19646"/>
    <s v="consumer"/>
    <n v="3.48"/>
    <b v="0"/>
    <s v="kilogram"/>
    <s v="8383284a2a16acceb059e9f78ebedc8b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Fresh cream cheese, plain, creamy, around 8% fat, processed in FR | Chilled | PP | No preparation | at consumer/FR [Ciqual code: 19649]"/>
    <n v="19649"/>
    <s v="consumer"/>
    <n v="3.48"/>
    <b v="0"/>
    <s v="kilogram"/>
    <s v="ac4f7f237739b160a5ceb3c0e4458f4e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Fresh cream cheese, with fruits, creamy, with sugar, around 7% fat, processed in FR | Chilled | PP | No preparation | at consumer/FR [Ciqual code: 19659]"/>
    <n v="19659"/>
    <s v="consumer"/>
    <n v="1.85"/>
    <b v="0"/>
    <s v="kilogram"/>
    <s v="29e830f6dc306a9af3dcc1903496bfd2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16584346481972, 'ozd': 1.6417573813695141e-07, 'cch': 1.870978394603155, 'ccb': 0.772664916629996, 'ccf': 0.973836188474658, 'ccl': 0.12447728949850101, 'fwe': 0.000242832412443, 'swe': 0.00591582680241, 'tre': 0.06801893890128301, 'pco': 0.0037762186107410003, 'pma': 1.3465734809952262e-07, 'ior': 0.78876318024709, 'fru': 26.391634434385047, 'mru': 2.594526116256711e-06, 'ldu': 77.32096040063927, 'wtu': 1.695600470008935, 'etf': 36.16704564410487, 'htc': 1.5661467007462232e-09, 'htn': 4.6723134111438345e-08}"/>
  </r>
  <r>
    <s v="Blue cheese, from cow's milk, processed in FR | Chilled | LDPE | No preparation | at consumer/FR [Ciqual code: 12520]"/>
    <n v="12520"/>
    <s v="consumer"/>
    <n v="2.2400000000000002"/>
    <b v="0"/>
    <s v="kilogram"/>
    <s v="ee8086fe9e23d20ca2f9b499f17c3580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Auvergne blue cheese, from cow's milk, processed in FR | Chilled | LDPE | No preparation | at consumer/FR [Ciqual code: 12521]"/>
    <n v="12521"/>
    <s v="consumer"/>
    <n v="2.2400000000000002"/>
    <b v="0"/>
    <s v="kilogram"/>
    <s v="db80c4b67b45dcbe338e9654dd503168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Bresse blue cheese, from cow's milk, processed in FR | Chilled | LDPE | No preparation | at consumer/FR [Ciqual code: 12527]"/>
    <n v="12527"/>
    <s v="consumer"/>
    <n v="2.2400000000000002"/>
    <b v="0"/>
    <s v="kilogram"/>
    <s v="bd26ac4bf8dc79c357bfc20a63951a40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Bresse blue cheese, from cow's milk, reduced fat, around 15% fat, processed in FR | Chilled | LDPE | No preparation | at consumer/FR [Ciqual code: 12528]"/>
    <n v="12528"/>
    <s v="consumer"/>
    <n v="2.2400000000000002"/>
    <b v="0"/>
    <s v="kilogram"/>
    <s v="e6bd7ba76103906dd6f32aa693f0baab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Causses blue cheese, from cow's milk, processed in FR | Chilled | LDPE | No preparation | at consumer/FR [Ciqual code: 12523]"/>
    <n v="12523"/>
    <s v="consumer"/>
    <n v="2.2400000000000002"/>
    <b v="0"/>
    <s v="kilogram"/>
    <s v="ca42dcc9c54727437f9d72fdc96754da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 ripened cheese with bloomy rind, from ewe's milk, Camembert-type cheese, processed in FR | Chilled | LDPE | No preparation | at consumer/FR [Ciqual code: 12824]"/>
    <n v="12824"/>
    <s v="consumer"/>
    <n v="2.4500000000000002"/>
    <b v="0"/>
    <s v="kilogram"/>
    <s v="d7edd6a921ee546f56b725fde65e447b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0015222086916901, 'ozd': 2.4160066612314416e-07, 'cch': 5.976426070507127, 'ccb': 3.483240302855847, 'ccf': 2.492514895140235, 'ccl': 0.0006708725110440001, 'fwe': 0.000346298358915, 'swe': 0.022253937796166003, 'tre': 0.438014095094916, 'pco': 0.007704156590984001, 'pma': 6.964098288518933e-07, 'ior': 0.6562159747870641, 'fru': 29.739394550730104, 'mru': 3.892196086888908e-06, 'ldu': 515.9046431389834, 'wtu': 1.034343096762429, 'etf': 69.90939680840283, 'htc': -9.186561529715714e-10, 'htn': -4.495098014470643e-08}"/>
  </r>
  <r>
    <s v="Semi-hard cheese, from ewe's milk, processed in FR | Chilled | LDPE | No preparation | at consumer/FR [Ciqual code: 12827]"/>
    <n v="12827"/>
    <s v="consumer"/>
    <n v="2.4500000000000002"/>
    <b v="0"/>
    <s v="kilogram"/>
    <s v="354dd5c45954c6a11adabeaa1683d124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138998688956389, 'ozd': 3.0941272829300766e-07, 'cch': 8.179542030589204, 'ccb': 4.8612576543880675, 'ccf': 3.317427379354483, 'ccl': 0.0008569968466540001, 'fwe': 0.00045235705973300003, 'swe': 0.030955565830775, 'tre': 0.609749877132701, 'pco': 0.010418584818069001, 'pma': 9.878907119964739e-07, 'ior': 0.8346178575933461, 'fru': 37.84697529229156, 'mru': 4.737188704375633e-06, 'ldu': 721.3806602270191, 'wtu': 1.347304836984827, 'etf': 94.40207345762202, 'htc': -1.2916241408578682e-09, 'htn': -6.405093931760722e-08}"/>
  </r>
  <r>
    <s v="Corsica soft ripened cheese, from ewe's milk, processed in FR | Chilled | LDPE | No preparation | at consumer/FR [Ciqual code: 12762]"/>
    <n v="12762"/>
    <s v="consumer"/>
    <n v="2.4500000000000002"/>
    <b v="0"/>
    <s v="kilogram"/>
    <s v="e07c9b78dc237ca5ee51c3eea5320f01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10015222086916901, 'ozd': 2.4160066612314416e-07, 'cch': 5.976426070507127, 'ccb': 3.483240302855847, 'ccf': 2.492514895140235, 'ccl': 0.0006708725110440001, 'fwe': 0.000346298358915, 'swe': 0.022253937796166003, 'tre': 0.438014095094916, 'pco': 0.007704156590984001, 'pma': 6.964098288518933e-07, 'ior': 0.6562159747870641, 'fru': 29.739394550730104, 'mru': 3.892196086888908e-06, 'ldu': 515.9046431389834, 'wtu': 1.034343096762429, 'etf': 69.90939680840283, 'htc': -9.186561529715714e-10, 'htn': -4.495098014470643e-08}"/>
  </r>
  <r>
    <s v="Pyr√©n√©es cheese, from ewe's milk, processed in FR | Chilled | LDPE | No preparation | at consumer/FR [Ciqual code: 12747]"/>
    <n v="12747"/>
    <s v="consumer"/>
    <n v="2.4500000000000002"/>
    <b v="0"/>
    <s v="kilogram"/>
    <s v="bce1a77a96682fe05c236fcd1121edcd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138998688956389, 'ozd': 3.0941272829300766e-07, 'cch': 8.179542030589204, 'ccb': 4.8612576543880675, 'ccf': 3.317427379354483, 'ccl': 0.0008569968466540001, 'fwe': 0.00045235705973300003, 'swe': 0.030955565830775, 'tre': 0.609749877132701, 'pco': 0.010418584818069001, 'pma': 9.878907119964739e-07, 'ior': 0.8346178575933461, 'fru': 37.84697529229156, 'mru': 4.737188704375633e-06, 'ldu': 721.3806602270191, 'wtu': 1.347304836984827, 'etf': 94.40207345762202, 'htc': -1.2916241408578682e-09, 'htn': -6.405093931760722e-08}"/>
  </r>
  <r>
    <s v="Soft-ripened cheese with bloomy rind, from goat's milk, Camembert-type cheese, processed in FR | Chilled | LDPE | No preparation | at consumer/FR [Ciqual code: 12820]"/>
    <n v="12820"/>
    <s v="consumer"/>
    <n v="2.4500000000000002"/>
    <b v="0"/>
    <s v="kilogram"/>
    <s v="c1e485d763729a24ca0269d67a243e4e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Soft-ripened cheese, from goat's milk, from pasteurised milk, processed in FR | Chilled | LDPE | No preparation | at consumer/FR [Ciqual code: 12814]"/>
    <n v="12814"/>
    <s v="consumer"/>
    <n v="2.4500000000000002"/>
    <b v="0"/>
    <s v="kilogram"/>
    <s v="ef699b8765f5d1b0fab5840766c08753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buche, from goat's milk, processed in FR | Chilled | LDPE | No preparation | at consumer/FR [Ciqual code: 12812]"/>
    <n v="12812"/>
    <s v="consumer"/>
    <n v="2.11"/>
    <b v="0"/>
    <s v="kilogram"/>
    <s v="10b980ee072bd9c32be9eaacf26579f4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0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buche, from goat's milk, light, processed in FR | Chilled | LDPE | No preparation | at consumer/FR [Ciqual code: 12813]"/>
    <n v="12813"/>
    <s v="consumer"/>
    <n v="2.54"/>
    <b v="0"/>
    <s v="kilogram"/>
    <s v="aca57afe2dafb530b37ff2bb51d8aef1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0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semi-dry, from goat's milk, processed in FR | Chilled | LDPE | No preparation | at consumer/FR [Ciqual code: 12810]"/>
    <n v="12810"/>
    <s v="consumer"/>
    <n v="2.4500000000000002"/>
    <b v="0"/>
    <s v="kilogram"/>
    <s v="4916932bded58668bc1d906f59c62208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20711594141032602, 'ozd': 4.0342806101269804e-07, 'cch': 8.67146456449425, 'ccb': 3.998949279623715, 'ccf': 4.557914657252198, 'ccl': 0.114600627618338, 'fwe': 0.0012235755570610002, 'swe': 0.03539251118898, 'tre': 0.8928258867448651, 'pco': 0.018007154326064003, 'pma': 1.493952099885966e-06, 'ior': 1.130544052559252, 'fru': 54.74021826749185, 'mru': 6.8724647827149926e-06, 'ldu': 549.6438656402765, 'wtu': 0.8410478489124301, 'etf': 153.66944438519027, 'htc': 3.1034810844387234e-10, 'htn': 5.6296807166694124e-08}"/>
  </r>
  <r>
    <s v="Cheese, from goat's milk, fresh, from raw milk, processed in FR | Chilled | LDPE | No preparation | at consumer/FR [Ciqual code: 12804]"/>
    <n v="12804"/>
    <s v="consumer"/>
    <n v="2.4500000000000002"/>
    <b v="0"/>
    <s v="kilogram"/>
    <s v="1f8ec8540b2ae63891fd3506d926c270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from goat's milk, fresh, from pasteurised milk, processed in FR | Chilled | LDPE | No preparation | at consumer/FR [Ciqual code: 12800]"/>
    <n v="12800"/>
    <s v="consumer"/>
    <n v="2.4500000000000002"/>
    <b v="0"/>
    <s v="kilogram"/>
    <s v="d430c4f7934dafd5edb2df548dea4747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from goat's milk, fresh, processed in FR | Chilled | LDPE | No preparation | at consumer/FR [Ciqual code: 12805]"/>
    <n v="12805"/>
    <s v="consumer"/>
    <n v="2.4500000000000002"/>
    <b v="0"/>
    <s v="kilogram"/>
    <s v="e84725bde13e057c7de901b09cac4131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from goat's milk, processed in FR | Chilled | LDPE | No preparation | at consumer/FR [Ciqual code: 12803]"/>
    <n v="12803"/>
    <s v="consumer"/>
    <n v="2.4500000000000002"/>
    <b v="0"/>
    <s v="kilogram"/>
    <s v="43cfd051d908e220810a0ad620d938e3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from goat's milk, from raw milk, processed in FR | Chilled | LDPE | No preparation | at consumer/FR [Ciqual code: 12801]"/>
    <n v="12801"/>
    <s v="consumer"/>
    <n v="2.4500000000000002"/>
    <b v="0"/>
    <s v="kilogram"/>
    <s v="c97981b5741a23f4f7567424d6004b4f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from goat's milk, from pasteurised milk, processed in FR | Chilled | LDPE | No preparation | at consumer/FR [Ciqual code: 12802]"/>
    <n v="12802"/>
    <s v="consumer"/>
    <n v="2.4500000000000002"/>
    <b v="0"/>
    <s v="kilogram"/>
    <s v="0c954dcba76f7a9efe5c77e5178d6145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eese, dry, from goat's milk, processed in FR | Chilled | LDPE | No preparation | at consumer/FR [Ciqual code: 12815]"/>
    <n v="12815"/>
    <s v="consumer"/>
    <n v="2.4500000000000002"/>
    <b v="0"/>
    <s v="kilogram"/>
    <s v="3e67f3a78c2c86e6631017986b6ee691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20711594141032602, 'ozd': 4.0342806101269804e-07, 'cch': 8.67146456449425, 'ccb': 3.998949279623715, 'ccf': 4.557914657252198, 'ccl': 0.114600627618338, 'fwe': 0.0012235755570610002, 'swe': 0.03539251118898, 'tre': 0.8928258867448651, 'pco': 0.018007154326064003, 'pma': 1.493952099885966e-06, 'ior': 1.130544052559252, 'fru': 54.74021826749185, 'mru': 6.8724647827149926e-06, 'ldu': 549.6438656402765, 'wtu': 0.8410478489124301, 'etf': 153.66944438519027, 'htc': 3.1034810844387234e-10, 'htn': 5.6296807166694124e-08}"/>
  </r>
  <r>
    <s v="Head-cheese p√¢t√© or brawn, processed in FR | Chilled | PVC | No preparation | at consumer/FR [Ciqual code: 8400]"/>
    <n v="8400"/>
    <s v="consumer"/>
    <n v="2.34"/>
    <b v="0"/>
    <s v="kilogram"/>
    <s v="bdd25dad311eb247ff7701523297aa70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8875519059369501, 'ozd': 4.1189646795518743e-07, 'cch': 4.4386920771764995, 'ccb': 1.8060449876161822, 'ccf': 2.4341133408083, 'ccl': 0.19853374875201601, 'fwe': 0.000768241015839, 'swe': 0.020297519510609003, 'tre': 0.38221257716384505, 'pco': 0.010324273563238002, 'pma': 6.327938207960266e-07, 'ior': 2.360467595125533, 'fru': 69.9589349432068, 'mru': 6.483900560031358e-06, 'ldu': 265.71028256895073, 'wtu': 1.772221137825075, 'etf': 107.53033624133263, 'htc': 1.015945027362168e-09, 'htn': 8.98273892708282e-08}"/>
  </r>
  <r>
    <s v="Processed cheese, double cream, around 31% fat, processed in FR | Chilled | LDPE | No preparation | at consumer/FR [Ciqual code: 12320]"/>
    <n v="12320"/>
    <s v="consumer"/>
    <n v="1.88"/>
    <b v="0"/>
    <s v="kilogram"/>
    <s v="f09ba8195b781c205834aec40e7b7046"/>
    <s v="material"/>
    <s v="AGRIBALYSE v3.0"/>
    <s v="['Agricultural', 'Food', 'Preparation', 'Milk and milk products', 'Cheese', 'Processed cheeses']"/>
    <x v="6"/>
    <x v="14"/>
    <s v="['Agricultural', 'Food', 'Preparation', 'Milk and milk products', 'Cheese', ÇProcessed cheeses']"/>
    <s v="['Agricultural', 'Food', 'Preparation', 'Milk and milk products', 'Cheese', 'Processed cheesesÉ]"/>
    <n v="77"/>
    <n v="95"/>
    <x v="57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Processed cheese, around 20% fat, in wedges or cubes, processed in FR | Chilled | LDPE | No preparation | at consumer/FR [Ciqual code: 12310]"/>
    <n v="12310"/>
    <s v="consumer"/>
    <n v="2.2400000000000002"/>
    <b v="0"/>
    <s v="kilogram"/>
    <s v="42c6920543a24949c105279a6d3d8feb"/>
    <s v="material"/>
    <s v="AGRIBALYSE v3.0"/>
    <s v="['Agricultural', 'Food', 'Preparation', 'Milk and milk products', 'Cheese', 'Processed cheeses']"/>
    <x v="6"/>
    <x v="14"/>
    <s v="['Agricultural', 'Food', 'Preparation', 'Milk and milk products', 'Cheese', ÇProcessed cheeses']"/>
    <s v="['Agricultural', 'Food', 'Preparation', 'Milk and milk products', 'Cheese', 'Processed cheesesÉ]"/>
    <n v="77"/>
    <n v="95"/>
    <x v="57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Processed cheese, in slices, processed in FR | Chilled | LDPE | No preparation | at consumer/FR [Ciqual code: 12300]"/>
    <n v="12300"/>
    <s v="consumer"/>
    <n v="1.88"/>
    <b v="0"/>
    <s v="kilogram"/>
    <s v="bdc7f2814ce903aafd9ec79e12427e96"/>
    <s v="material"/>
    <s v="AGRIBALYSE v3.0"/>
    <s v="['Agricultural', 'Food', 'Preparation', 'Milk and milk products', 'Cheese', 'Processed cheeses']"/>
    <x v="6"/>
    <x v="14"/>
    <s v="['Agricultural', 'Food', 'Preparation', 'Milk and milk products', 'Cheese', ÇProcessed cheeses']"/>
    <s v="['Agricultural', 'Food', 'Preparation', 'Milk and milk products', 'Cheese', 'Processed cheesesÉ]"/>
    <n v="77"/>
    <n v="95"/>
    <x v="57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Petit-Suisse, fresh cream cheese type, fruits flavoured, 2-3% fat, fortified with calcium and vitamin D, processed in FR | Chilled | PP | No preparation | at consumer/FR [Ciqual code: 19667]"/>
    <n v="19667"/>
    <s v="consumer"/>
    <n v="3.88"/>
    <b v="0"/>
    <s v="kilogram"/>
    <s v="c7351e22237510a0fa7c1377c1e09ca7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18722920290701002, 'ozd': 2.2568628674087947e-07, 'cch': 2.815791141229032, 'ccb': 0.674220844141846, 'ccf': 1.591849820814108, 'ccl': 0.5497204762730781, 'fwe': 0.000504456648043, 'swe': 0.010829035019407001, 'tre': 0.071155207232586, 'pco': 0.005935836209098, 'pma': 1.6811426937348522e-07, 'ior': 0.354266953450498, 'fru': 22.821325927433378, 'mru': 7.600414468914376e-06, 'ldu': 97.80894274499876, 'wtu': 2.030125241763217, 'etf': 64.28017239654721, 'htc': 1.672328914894468e-09, 'htn': 3.14255582963805e-08}"/>
  </r>
  <r>
    <s v="Petit-Suisse, fresh cream cheese type, with fruits, 2-3% fat, processed in FR | Chilled | PP | No preparation | at consumer/FR [Ciqual code: 19661]"/>
    <n v="19661"/>
    <s v="consumer"/>
    <n v="3.88"/>
    <b v="0"/>
    <s v="kilogram"/>
    <s v="bfcea4a1db2401570c8e62250f8beed1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18722920290701002, 'ozd': 2.2568628674087947e-07, 'cch': 2.815791141229032, 'ccb': 0.674220844141846, 'ccf': 1.591849820814108, 'ccl': 0.5497204762730781, 'fwe': 0.000504456648043, 'swe': 0.010829035019407001, 'tre': 0.071155207232586, 'pco': 0.005935836209098, 'pma': 1.6811426937348522e-07, 'ior': 0.354266953450498, 'fru': 22.821325927433378, 'mru': 7.600414468914376e-06, 'ldu': 97.80894274499876, 'wtu': 2.030125241763217, 'etf': 64.28017239654721, 'htc': 1.672328914894468e-09, 'htn': 3.14255582963805e-08}"/>
  </r>
  <r>
    <s v="Petit-Suisse, fresh cream cheese type, with fruits, 2-3% fat, fortified with calcium and vitamin D, processed in FR | Chilled | PP | No preparation | at consumer/FR [Ciqual code: 19662]"/>
    <n v="19662"/>
    <s v="consumer"/>
    <n v="3.88"/>
    <b v="0"/>
    <s v="kilogram"/>
    <s v="fd09a70836249ae62ca2e8ac5c61a929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18722920290701002, 'ozd': 2.2568628674087947e-07, 'cch': 2.815791141229032, 'ccb': 0.674220844141846, 'ccf': 1.591849820814108, 'ccl': 0.5497204762730781, 'fwe': 0.000504456648043, 'swe': 0.010829035019407001, 'tre': 0.071155207232586, 'pco': 0.005935836209098, 'pma': 1.6811426937348522e-07, 'ior': 0.354266953450498, 'fru': 22.821325927433378, 'mru': 7.600414468914376e-06, 'ldu': 97.80894274499876, 'wtu': 2.030125241763217, 'etf': 64.28017239654721, 'htc': 1.672328914894468e-09, 'htn': 3.14255582963805e-08}"/>
  </r>
  <r>
    <s v="Petit-Suisse, fresh cream cheese type, plain, fat free, processed in FR | Chilled | PP | No preparation | at consumer/FR [Ciqual code: 19663]"/>
    <n v="19663"/>
    <s v="consumer"/>
    <n v="3.48"/>
    <b v="0"/>
    <s v="kilogram"/>
    <s v="ada3b51bc014ad8953f745bece69e983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Petit-Suisse like fresh cream cheese, plain, around 9% fat, processed in FR | Chilled | PP | No preparation | at consumer/FR [Ciqual code: 19666]"/>
    <n v="19666"/>
    <s v="consumer"/>
    <n v="3.48"/>
    <b v="0"/>
    <s v="kilogram"/>
    <s v="5003b4ab24e5fa730d19f5de3e80b819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Petit-Suisse, fresh cream cheese type, plain, around 4% fat, processed in FR | Chilled | PP | No preparation | at consumer/FR [Ciqual code: 19664]"/>
    <n v="19664"/>
    <s v="consumer"/>
    <n v="3.48"/>
    <b v="0"/>
    <s v="kilogram"/>
    <s v="ffaa521d485e388659f92f30f4a4f400"/>
    <s v="material"/>
    <s v="AGRIBALYSE v3.0"/>
    <s v="['Agricultural', 'Food', 'Preparation', 'Milk and milk products', 'Dairy products and deserts', 'Fromages blanc']"/>
    <x v="6"/>
    <x v="30"/>
    <s v="['Agricultural', 'Food', 'Preparation', 'Milk and milk products', 'Dairy products and deserts', ÇFromages blanc']"/>
    <s v="['Agricultural', 'Food', 'Preparation', 'Milk and milk products', 'Dairy products and deserts', 'Fromages blancÉ]"/>
    <n v="97"/>
    <n v="112"/>
    <x v="52"/>
    <x v="0"/>
    <s v="{'acd': 0.025044622196389, 'ozd': 2.732063975535614e-07, 'cch': 3.682186204852965, 'ccb': 0.9323697739642011, 'ccf': 1.9867485242225291, 'ccl': 0.763067906666235, 'fwe': 0.0006716059100140001, 'swe': 0.014730152058852001, 'tre': 0.095840991659733, 'pco': 0.007418324801241, 'pma': 2.1960501812903978e-07, 'ior': 0.38041761267677704, 'fru': 26.324497958429482, 'mru': 9.984349478187925e-06, 'ldu': 134.11964810387434, 'wtu': 2.758352807759948, 'etf': 86.94635214649341, 'htc': 2.231099705145348e-09, 'htn': 4.145890157775563e-08}"/>
  </r>
  <r>
    <s v="Cheese and ham, breaded, processed in FR | Chilled | Cardboard | Microwave | at consumer/FR [Ciqual code: 25546]"/>
    <n v="25546"/>
    <s v="consumer"/>
    <n v="1.82"/>
    <b v="0"/>
    <s v="kilogram"/>
    <s v="a8d66373c2a46a2cd433f51b17904aef"/>
    <s v="material"/>
    <s v="AGRIBALYSE v3.0"/>
    <s v="['Agricultural', 'Food', 'Preparation', 'Starters and dishes', 'Dishes', 'Cheese dishes']"/>
    <x v="4"/>
    <x v="7"/>
    <s v="['Agricultural', 'Food', 'Preparation', 'Starters and dishes', 'Dishes', ÇCheese dishes']"/>
    <s v="['Agricultural', 'Food', 'Preparation', 'Starters and dishes', 'Dishes', 'Cheese dishesÉ]"/>
    <n v="74"/>
    <n v="88"/>
    <x v="8"/>
    <x v="0"/>
    <s v="{'acd': 0.058015740798409, 'ozd': 3.277283680075281e-07, 'cch': 5.118565814635703, 'ccb': 2.8707375854703763, 'ccf': 2.002535233832644, 'ccl': 0.245292995332681, 'fwe': 0.0006033714269500001, 'swe': 0.017575634884342002, 'tre': 0.24759713795589702, 'pco': 0.009411633462339001, 'pma': 4.280548984640795e-07, 'ior': 1.185721901402924, 'fru': 39.98808728507848, 'mru': 5.10490453644008e-06, 'ldu': 275.1078549141225, 'wtu': 1.038879480406673, 'etf': 96.71923868976265, 'htc': 8.786111539822864e-10, 'htn': 8.270274046506793e-08}"/>
  </r>
  <r>
    <s v="Soft-ripened round cheese with bloomy rind, 5 to 11% fat, Camembert-type cheese, reduced fat, processed in FR | Chilled | LDPE | No preparation | at consumer/FR [Ciqual code: 12009]"/>
    <n v="12009"/>
    <s v="consumer"/>
    <n v="2.2400000000000002"/>
    <b v="0"/>
    <s v="kilogram"/>
    <s v="7c23251d594c00de7096fd1413ab6a03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-ripened round cheese with bloomy rind, around 11% fat, Coulommiers-type cheese, reduced fat, processed in FR | Chilled | LDPE | No preparation | at consumer/FR [Ciqual code: 12012]"/>
    <n v="12012"/>
    <s v="consumer"/>
    <n v="2.2400000000000002"/>
    <b v="0"/>
    <s v="kilogram"/>
    <s v="10fd16a8cabd17befb203d346dd08197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oft-ripened round cheese with bloomy rind, around 5% fat, Camembert-type cheese, reduced fat, processed in FR | Chilled | LDPE | No preparation | at consumer/FR [Ciqual code: 12013]"/>
    <n v="12013"/>
    <s v="consumer"/>
    <n v="2.2400000000000002"/>
    <b v="0"/>
    <s v="kilogram"/>
    <s v="4836197e03989bcd4a5390a89434e5d9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Feta-type cheese from cow's milk, processed in FR | Chilled | LDPE | No preparation | at consumer/FR [Ciqual code: 12060]"/>
    <n v="12060"/>
    <s v="consumer"/>
    <n v="2.2400000000000002"/>
    <b v="0"/>
    <s v="kilogram"/>
    <s v="773d48c5ee5f75a4657c255058180ce2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Feta-type cheese from cow's milk, in oil and spices, processed in FR | Chilled | LDPE | No preparation | at consumer/FR [Ciqual code: 12063]"/>
    <n v="12063"/>
    <s v="consumer"/>
    <n v="2.2400000000000002"/>
    <b v="0"/>
    <s v="kilogram"/>
    <s v="98bf1b9fb71adb66b81d8dd5d33a6bd7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Fructose, processed in FR | Ambient (average) | Paper | No preparation | at consumer/FR [Ciqual code: 31077]"/>
    <n v="31077"/>
    <s v="consumer"/>
    <n v="2.36"/>
    <b v="0"/>
    <s v="kilogram"/>
    <s v="de9a3412a434f7efa0fc1295a53cf17a"/>
    <s v="material"/>
    <s v="AGRIBALYSE v3.0"/>
    <s v="['Agricultural', 'Food', 'Preparation', 'Sugar and confectionery', 'Sugars and honey']"/>
    <x v="7"/>
    <x v="45"/>
    <s v="['Agricultural', 'Food', 'Preparation', 'Sugar and confectionery', 'Sugars and honey']"/>
    <s v="['Agricultural', 'Food', 'Preparation', 'Sugar and confectionery', 'Sugars and honey']"/>
    <e v="#VALUE!"/>
    <e v="#VALUE!"/>
    <x v="3"/>
    <x v="0"/>
    <s v="{'acd': 0.014600071971118001, 'ozd': 1.5976770786644117e-07, 'cch': 1.540987991298824, 'ccb': 0.004380155011972, 'ccf': 1.534415066399007, 'ccl': 0.0021927698878440004, 'fwe': 0.000767176714131, 'swe': 0.012784843911865, 'tre': 0.050667256463517, 'pco': 0.00468722654258, 'pma': 1.1873794998635249e-07, 'ior': 0.31905048855488805, 'fru': 21.524920775912488, 'mru': 1.1658162597195281e-05, 'ldu': 115.26768422954079, 'wtu': 2.199163454515668, 'etf': 35.955072071895486, 'htc': 1.4899676651176642e-09, 'htn': 8.188872637472667e-08}"/>
  </r>
  <r>
    <s v="Breadfruit, raw, processed in FR | Chilled | No packaging | No preparation | at consumer/FR [Ciqual code: 54500]"/>
    <n v="54500"/>
    <s v="consumer"/>
    <n v="2.6"/>
    <b v="0"/>
    <s v="kilogram"/>
    <s v="e550f37b673d0546fa5ffea68978b4b7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673349097478001, 'ozd': 1.332662740911203e-07, 'cch': 0.6310174831424841, 'ccb': 0.09027969063132, 'ccf': 0.539546393857117, 'ccl': 0.001191398654045, 'fwe': 0.00012664691781000002, 'swe': 0.0008150439396710001, 'tre': 0.016635742797860002, 'pco': 0.001988153150546, 'pma': 4.340007862894825e-08, 'ior': 0.553518513434692, 'fru': 16.587387872210584, 'mru': 3.189932320056435e-06, 'ldu': 31.15467264029541, 'wtu': 0.298701350124484, 'etf': 102.47051231898851, 'htc': 2.889382414702701e-10, 'htn': 9.723003655690014e-09}"/>
  </r>
  <r>
    <s v="Passion fruit, pulp and pips, raw, processed in FR | Ambient (average) | No packaging | No preparation | at consumer/FR [Ciqual code: 13016]"/>
    <n v="13016"/>
    <s v="consumer"/>
    <n v="3.01"/>
    <b v="0"/>
    <s v="kilogram"/>
    <s v="e3b5ee5165301152f3f268876841aeb9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620470278505, 'ozd': 9.221638167381724e-08, 'cch': 0.9137321397447131, 'ccb': 0.08962307242950501, 'ccf': 0.8231521514836121, 'ccl': 0.0009569158315960001, 'fwe': 0.000351421191721, 'swe': 0.002734379034979, 'tre': 0.010943779260552, 'pco': 0.0023118568429110003, 'pma': 4.694473828295969e-08, 'ior': 0.304123641509419, 'fru': 14.649627266867153, 'mru': 2.704497838254388e-06, 'ldu': 24.71638291420922, 'wtu': 3.8838635311690393, 'etf': 40.40623210777019, 'htc': 6.046829255407481e-10, 'htn': 5.414663540483813e-08}"/>
  </r>
  <r>
    <s v="Red berries (raspberries, strawberries, red currants, black currants) , raw, processed in FR | Ambient (average) | No packaging | No preparation | at consumer/FR [Ciqual code: 13997]"/>
    <n v="13997"/>
    <s v="consumer"/>
    <n v="3.35"/>
    <b v="0"/>
    <s v="kilogram"/>
    <s v="41e7eac088bb3a3e30025abd5adfbb82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641983730982, 'ozd': 1.830253834816988e-06, 'cch': 0.9064104009713491, 'ccb': 0.012732408137357001, 'ccf': 0.8888527653890581, 'ccl': 0.004825227444932001, 'fwe': 0.00024140291464400001, 'swe': 0.002322907106767, 'tre': 0.020745844649645, 'pco': 0.003816511047261, 'pma': 1.681999628875034e-07, 'ior': 0.24037300148551302, 'fru': 16.02510512059399, 'mru': 1.6251696544553702e-05, 'ldu': 19.279043410511296, 'wtu': 2.035089171201915, 'etf': 547.5086150490387, 'htc': 3.136965865316321e-09, 'htn': 7.517937217869212e-08}"/>
  </r>
  <r>
    <s v="Toothed wrack or bladder wrack (Fucus serratus et vesiculosus), dried or dehydrated, processed in FR | Ambient (long) | LDPE | No preparation | at consumer/FR [Ciqual code: 20994]"/>
    <n v="20994"/>
    <s v="consumer"/>
    <n v="2.99"/>
    <b v="0"/>
    <s v="kilogram"/>
    <s v="2d5fd5912f228f60bd33834a831af88b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Puffed rice textured bread, wholemeal, processed in FR | Ambient (short) | LDPE | No preparation | at consumer/FR [Ciqual code: 7352]"/>
    <n v="7352"/>
    <s v="consumer"/>
    <n v="2.78"/>
    <b v="0"/>
    <s v="kilogram"/>
    <s v="46200421208ab1435a0e6c3a88568e94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0510583235080001, 'ozd': 1.239869837716325e-07, 'cch': 1.197729480111713, 'ccb': 0.278432385058109, 'ccf': 0.919743723981099, 'ccl': -0.00044662892749500004, 'fwe': 0.00022722549924000001, 'swe': 0.005240906914992001, 'tre': 0.037248040479112, 'pco': 0.003729628128194, 'pma': 7.938129655772853e-08, 'ior': 0.547642931839333, 'fru': 22.89043802495171, 'mru': 1.8390963261362108e-06, 'ldu': 45.398619335828066, 'wtu': 6.289097449854607, 'etf': 22.31133541275789, 'htc': 5.802400086099914e-10, 'htn': 3.2678914496881184e-08}"/>
  </r>
  <r>
    <s v="Buckwheat crepe, plain, prepacked, processed in FR | Ambient (long) | LDPE | No preparation | at consumer/FR [Ciqual code: 23801]"/>
    <n v="23801"/>
    <s v="consumer"/>
    <n v="2.63"/>
    <b v="0"/>
    <s v="kilogram"/>
    <s v="33cde6c6f263c3564bcb531a8e433109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06232413266004, 'ozd': 1.227304352648846e-07, 'cch': 0.7946576444402531, 'ccb': 0.001866907565259, 'ccf': 0.7924623847805301, 'ccl': 0.00032835209446300005, 'fwe': 0.00021217058195900003, 'swe': 0.004473016831924, 'tre': 0.023027238263943, 'pco': 0.002407196029253, 'pma': 5.446698109364636e-08, 'ior': 0.7133257592292891, 'fru': 24.010023009288766, 'mru': 1.323907045415692e-06, 'ldu': 46.77603977414942, 'wtu': 0.5225047440241161, 'etf': 14.629102236738, 'htc': 9.286594490023184e-11, 'htn': 1.0274103263520511e-08}"/>
  </r>
  <r>
    <s v="Twelfth Night cake, processed in FR | Ambient (long) | PS | No preparation | at consumer/FR [Ciqual code: 23680]"/>
    <n v="23680"/>
    <s v="consumer"/>
    <n v="2.79"/>
    <b v="0"/>
    <s v="kilogram"/>
    <s v="c1272d800e9bb7f3352a0fbd09d8a1a6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938562162301501, 'ozd': 3.322071358661274e-07, 'cch': 6.562366601255591, 'ccb': 2.557085961595045, 'ccf': 3.563117154614181, 'ccl': 0.44216348504636405, 'fwe': 0.0011694551803370001, 'swe': 0.021130728749154, 'tre': 0.23885979056783302, 'pco': 0.015035034217051001, 'pma': 4.666824795121836e-07, 'ior': 0.9251435437681501, 'fru': 49.06974859717556, 'mru': 1.5078596271467752e-05, 'ldu': 256.27506482187675, 'wtu': 38.370293475910366, 'etf': 103.66155798132468, 'htc': 2.2480285195443692e-09, 'htn': 1.968779983761412e-07}"/>
  </r>
  <r>
    <s v="Twelfth Night cake (puff pastry filled with almond paste), processed in FR | Ambient (long) | PS | No preparation | at consumer/FR [Ciqual code: 23684]"/>
    <n v="23684"/>
    <s v="consumer"/>
    <n v="2.59"/>
    <b v="0"/>
    <s v="kilogram"/>
    <s v="55b80dd3b4cb19bfae672f3c9f141182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938562162301501, 'ozd': 3.322071358661274e-07, 'cch': 6.562366601255591, 'ccb': 2.557085961595045, 'ccf': 3.563117154614181, 'ccl': 0.44216348504636405, 'fwe': 0.0011694551803370001, 'swe': 0.021130728749154, 'tre': 0.23885979056783302, 'pco': 0.015035034217051001, 'pma': 4.666824795121836e-07, 'ior': 0.9251435437681501, 'fru': 49.06974859717556, 'mru': 1.5078596271467752e-05, 'ldu': 256.27506482187675, 'wtu': 38.370293475910366, 'etf': 103.66155798132468, 'htc': 2.2480285195443692e-09, 'htn': 1.968779983761412e-07}"/>
  </r>
  <r>
    <s v="Puffed cereals textured bread, processed in FR | Ambient (short) | LDPE | No preparation | at consumer/FR [Ciqual code: 7353]"/>
    <n v="7353"/>
    <s v="consumer"/>
    <n v="2.4"/>
    <b v="0"/>
    <s v="kilogram"/>
    <s v="e2228502b4d1c018cb6d82003ae9cb7a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0510583235080001, 'ozd': 1.239869837716325e-07, 'cch': 1.197729480111713, 'ccb': 0.278432385058109, 'ccf': 0.919743723981099, 'ccl': -0.00044662892749500004, 'fwe': 0.00022722549924000001, 'swe': 0.005240906914992001, 'tre': 0.037248040479112, 'pco': 0.003729628128194, 'pma': 7.938129655772853e-08, 'ior': 0.547642931839333, 'fru': 22.89043802495171, 'mru': 1.8390963261362108e-06, 'ldu': 45.398619335828066, 'wtu': 6.289097449854607, 'etf': 22.31133541275789, 'htc': 5.802400086099914e-10, 'htn': 3.2678914496881184e-08}"/>
  </r>
  <r>
    <s v="Chocolate cake, processed in FR | Ambient (long) | PS | No preparation | at consumer/FR [Ciqual code: 23585]"/>
    <n v="23585"/>
    <s v="consumer"/>
    <n v="2.4"/>
    <b v="0"/>
    <s v="kilogram"/>
    <s v="a5e1350dd0d57d4103b437737e7a0301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6309583717646801, 'ozd': 4.5341574295777806e-07, 'cch': 9.490255169323877, 'ccb': 1.4364669513580322, 'ccf': 3.079205808144312, 'ccl': 4.974582409821531, 'fwe': 0.00123139971797, 'swe': 0.032774784573622005, 'tre': 0.25549530061553705, 'pco': 0.017489915383940003, 'pma': 4.7175910415929605e-07, 'ior': 1.012474551757195, 'fru': 48.05477551962011, 'mru': 1.032385866242438e-05, 'ldu': 380.1411299533853, 'wtu': 9.652266006723835, 'etf': 206.2680035255542, 'htc': 4.873480925587663e-09, 'htn': 1.631230414798619e-07}"/>
  </r>
  <r>
    <s v="Sponge cake w chocolate w or wo cherry, processed in FR | Ambient (long) | PS | No preparation | at consumer/FR [Ciqual code: 23006]"/>
    <n v="23006"/>
    <s v="consumer"/>
    <n v="3.03"/>
    <b v="0"/>
    <s v="kilogram"/>
    <s v="1faad5d2c4432e4ecf59fdfc73747573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6786315315721, 'ozd': 2.4097237637618126e-07, 'cch': 2.253857590031012, 'ccb': 0.050882261122222, 'ccf': 1.8739170444811761, 'ccl': 0.32905828442761303, 'fwe': 0.000613128739147, 'swe': 0.016487778573927, 'tre': 0.291344774883393, 'pco': 0.008284717019568, 'pma': 4.793732362659901e-07, 'ior': 0.9142086249788071, 'fru': 35.92444066370841, 'mru': 3.878007277684741e-06, 'ldu': 209.99838205012557, 'wtu': 1.344280647753318, 'etf': 106.17490760467061, 'htc': 1.108286539315266e-09, 'htn': 1.082561760297833e-07}"/>
  </r>
  <r>
    <s v="Chocolate cake w melting centre, refrigerated, processed in FR | Chilled | PP | No preparation | at consumer/FR [Ciqual code: 39234]"/>
    <n v="39234"/>
    <s v="consumer"/>
    <n v="2.41"/>
    <b v="0"/>
    <s v="kilogram"/>
    <s v="73e91ec63301ccf8496bac119e54599e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71494854131512, 'ozd': 4.848686253233529e-07, 'cch': 9.873903787087867, 'ccb': 1.902447172030426, 'ccf': 3.227504629567249, 'ccl': 4.743951985490191, 'fwe': 0.0012940331219530002, 'swe': 0.032615831319212, 'tre': 0.29302667089578305, 'pco': 0.018314061935295, 'pma': 5.323267840742904e-07, 'ior': 1.109380196105, 'fru': 50.50599949540575, 'mru': 1.0635444182810302e-05, 'ldu': 388.70179495599547, 'wtu': 9.467031202733322, 'etf': 202.29663725318198, 'htc': 4.676916995653638e-09, 'htn': 1.60252839339555e-07}"/>
  </r>
  <r>
    <s v="Lemon cake, all types, processed in FR | Ambient (long) | PS | No preparation | at consumer/FR [Ciqual code: 23103]"/>
    <n v="23103"/>
    <s v="consumer"/>
    <n v="2.62"/>
    <b v="0"/>
    <s v="kilogram"/>
    <s v="0ea6920ec6d31539f3e3bc41bb92c180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9434739338912, 'ozd': 1.7354467167987982e-07, 'cch': 1.61660078115511, 'ccb': 0.20300312281332902, 'ccf': 1.345424150756309, 'ccl': 0.068173507585472, 'fwe': 0.000351096426189, 'swe': 0.010446187154027, 'tre': 0.12305825073160301, 'pco': 0.005569256945676, 'pma': 2.1347150441544848e-07, 'ior': 0.756392594345037, 'fru': 28.92745778163855, 'mru': 2.922128249538643e-06, 'ldu': 133.04727656720596, 'wtu': 2.772631655855161, 'etf': 80.93850728788335, 'htc': 6.873811474185123e-10, 'htn': 4.6293856842928005e-08}"/>
  </r>
  <r>
    <s v="Fresh cream cheese cake, processed in FR | Ambient (long) | PS | No preparation | at consumer/FR [Ciqual code: 23589]"/>
    <n v="23589"/>
    <s v="consumer"/>
    <n v="2.67"/>
    <b v="0"/>
    <s v="kilogram"/>
    <s v="8a9a8bce430d55c4ea1d5476fee7b342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6316225554963, 'ozd': 1.8122122851666451e-07, 'cch': 1.706185774695682, 'ccb': 0.168130465584745, 'ccf': 1.419793404441845, 'ccl': 0.118261904669091, 'fwe': 0.00039443937727500004, 'swe': 0.011814215320522, 'tre': 0.15359537534203402, 'pco': 0.005922431285831, 'pma': 2.609383632556835e-07, 'ior': 0.776673392200508, 'fru': 29.81507861777971, 'mru': 3.015243593437242e-06, 'ldu': 147.5075236336274, 'wtu': 1.930148297004796, 'etf': 86.62804197614298, 'htc': 7.189678972526306e-10, 'htn': 5.2716153647615444e-08}"/>
  </r>
  <r>
    <s v="Yogurt cake, processed in FR | Ambient (long) | PS | No preparation | at consumer/FR [Ciqual code: 23588]"/>
    <n v="23588"/>
    <s v="consumer"/>
    <n v="2.27"/>
    <b v="0"/>
    <s v="kilogram"/>
    <s v="228f2baea3d914582419038ef1c3dd4d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6316225554963, 'ozd': 1.8122122851666451e-07, 'cch': 1.706185774695682, 'ccb': 0.168130465584745, 'ccf': 1.419793404441845, 'ccl': 0.118261904669091, 'fwe': 0.00039443937727500004, 'swe': 0.011814215320522, 'tre': 0.15359537534203402, 'pco': 0.005922431285831, 'pma': 2.609383632556835e-07, 'ior': 0.776673392200508, 'fru': 29.81507861777971, 'mru': 3.015243593437242e-06, 'ldu': 147.5075236336274, 'wtu': 1.930148297004796, 'etf': 86.62804197614298, 'htc': 7.189678972526306e-10, 'htn': 5.2716153647615444e-08}"/>
  </r>
  <r>
    <s v="Almond cake, processed in FR | Ambient (long) | PS | No preparation | at consumer/FR [Ciqual code: 24664]"/>
    <n v="24664"/>
    <s v="consumer"/>
    <n v="2.59"/>
    <b v="0"/>
    <s v="kilogram"/>
    <s v="b4d490afdda742d32dbd8480232461bb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6845181622686501, 'ozd': 3.378906831101398e-07, 'cch': 6.113430930734569, 'ccb': 2.14228924977455, 'ccf': 3.553307715442495, 'ccl': 0.41783396551752305, 'fwe': 0.001176251399462, 'swe': 0.021703761287548, 'tre': 0.279207855573442, 'pco': 0.015042045276110002, 'pma': 5.251785104204911e-07, 'ior': 0.9490916134861571, 'fru': 49.934345339616286, 'mru': 1.469679889892934e-05, 'ldu': 258.48610068918356, 'wtu': 37.805189046961445, 'etf': 113.40570226939919, 'htc': 2.245952120861085e-09, 'htn': 2.067367631497067e-07}"/>
  </r>
  <r>
    <s v="Basque cake (shortbread), with cherries, processed in FR | Ambient (long) | PS | No preparation | at consumer/FR [Ciqual code: 23803]"/>
    <n v="23803"/>
    <s v="consumer"/>
    <n v="2.52"/>
    <b v="0"/>
    <s v="kilogram"/>
    <s v="0dd3c5411b5f4d80c491d6ffd69b2c9a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0664024316290003, 'ozd': 1.8817250697745229e-07, 'cch': 3.229773732038888, 'ccb': 1.341435510128842, 'ccf': 1.610364178261729, 'ccl': 0.277974043648316, 'fwe': 0.00043999456252600004, 'swe': 0.010867036788960002, 'tre': 0.126877686793011, 'pco': 0.006272686409621001, 'pma': 2.3224445274891627e-07, 'ior': 0.778534620645408, 'fru': 30.463794985168725, 'mru': 3.7984563471484047e-06, 'ldu': 127.98586287542292, 'wtu': 2.261225356783226, 'etf': 42.426894416759595, 'htc': 7.365880694978609e-10, 'htn': 3.338485878104507e-08}"/>
  </r>
  <r>
    <s v="Basque cake (shortbread), with custard, processed in FR | Ambient (long) | PS | No preparation | at consumer/FR [Ciqual code: 23802]"/>
    <n v="23802"/>
    <s v="consumer"/>
    <n v="2.13"/>
    <b v="0"/>
    <s v="kilogram"/>
    <s v="27dcece8b43b0347c61f534db2667343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0664024316290003, 'ozd': 1.8817250697745229e-07, 'cch': 3.229773732038888, 'ccb': 1.341435510128842, 'ccf': 1.610364178261729, 'ccl': 0.277974043648316, 'fwe': 0.00043999456252600004, 'swe': 0.010867036788960002, 'tre': 0.126877686793011, 'pco': 0.006272686409621001, 'pma': 2.3224445274891627e-07, 'ior': 0.778534620645408, 'fru': 30.463794985168725, 'mru': 3.7984563471484047e-06, 'ldu': 127.98586287542292, 'wtu': 2.261225356783226, 'etf': 42.426894416759595, 'htc': 7.365880694978609e-10, 'htn': 3.338485878104507e-08}"/>
  </r>
  <r>
    <s v="Rice pudding w caramel sauce, refrigerated, processed in FR | Chilled | PP | No preparation | at consumer/FR [Ciqual code: 23536]"/>
    <n v="23536"/>
    <s v="consumer"/>
    <n v="2.9"/>
    <b v="0"/>
    <s v="kilogram"/>
    <s v="623833f692dc7cc38c0e84aa510a3492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9569290989762, 'ozd': 1.643581924591572e-07, 'cch': 1.685081892641181, 'ccb': 0.619202192254754, 'ccf': 1.001966927830588, 'ccl': 0.06391277255583801, 'fwe': 0.00024201084763100003, 'swe': 0.006160569844547, 'tre': 0.080442268821586, 'pco': 0.0039528604461760005, 'pma': 1.429840792363608e-07, 'ior': 0.791855934851025, 'fru': 27.005659689600353, 'mru': 2.246323321987855e-06, 'ldu': 70.14934980173865, 'wtu': 2.343503145953179, 'etf': 31.40453377400805, 'htc': 4.5970256483610375e-10, 'htn': 2.940880929883868e-08}"/>
  </r>
  <r>
    <s v="Rice pudding, canned, processed in FR | Chilled | Steel | No preparation | at consumer/FR [Ciqual code: 39232]"/>
    <n v="39232"/>
    <s v="consumer"/>
    <n v="2.9"/>
    <b v="0"/>
    <s v="kilogram"/>
    <s v="ccb9f94d4965ba1bc138774fa384d19c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21621828230853003, 'ozd': 1.76011544485279e-07, 'cch': 1.708673029067322, 'ccb': 0.5983043012672611, 'ccf': 1.036819562503201, 'ccl': 0.07354916529685801, 'fwe': 0.000331249900894, 'swe': 0.0065456789108750005, 'tre': 0.08825403203913401, 'pco': 0.00473926552868, 'pma': 1.6653078777626842e-07, 'ior': 0.7530342790917901, 'fru': 24.68421291098761, 'mru': 2.4164120531954756e-06, 'ldu': 73.97123139363664, 'wtu': 2.644468172179111, 'etf': 38.55790802440069, 'htc': 1.473059737195825e-09, 'htn': 3.947631162251423e-08}"/>
  </r>
  <r>
    <s v="Semolina pudding, with raisins and caramel sauce, refrigerated, processed in FR | Chilled | PP | No preparation | at consumer/FR [Ciqual code: 23534]"/>
    <n v="23534"/>
    <s v="consumer"/>
    <n v="2.2999999999999998"/>
    <b v="0"/>
    <s v="kilogram"/>
    <s v="ba225f39abaf4e3b0ded9e8d7c24f56f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6670289686397, 'ozd': 1.534807011135651e-07, 'cch': 1.687397878541805, 'ccb': 0.725814406852867, 'ccf': 0.9085178814298951, 'ccl': 0.053065590259042006, 'fwe': 0.00021505961437400003, 'swe': 0.005634466311374001, 'tre': 0.069095849981818, 'pco': 0.0033967522937820003, 'pma': 1.231718047525498e-07, 'ior': 0.78822436662963, 'fru': 25.78109705477309, 'mru': 2.0591389965984448e-06, 'ldu': 71.36201751051846, 'wtu': 0.681327090713539, 'etf': 26.817053723350725, 'htc': 3.619685590930504e-10, 'htn': 2.4971832448369323e-08}"/>
  </r>
  <r>
    <s v="Semolina pudding, canned, processed in FR | Chilled | Steel | No preparation | at consumer/FR [Ciqual code: 23535]"/>
    <n v="23535"/>
    <s v="consumer"/>
    <n v="1.9"/>
    <b v="0"/>
    <s v="kilogram"/>
    <s v="001ee1354ca95f6565d7ecdf15ebafd5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22237451120492, 'ozd': 1.707216480809464e-07, 'cch': 1.69930487966814, 'ccb': 0.622765712740425, 'ccf': 1.000286179581941, 'ccl': 0.076252987345773, 'fwe': 0.000341296243747, 'swe': 0.006940911975167, 'tre': 0.09231758332760201, 'pco': 0.004399064254576, 'pma': 1.711166032765007e-07, 'ior': 0.767311931711385, 'fru': 24.21740854647893, 'mru': 2.46514695119483e-06, 'ldu': 86.68984404447058, 'wtu': 0.635201951340981, 'etf': 36.099659624826174, 'htc': 1.4349144646579431e-09, 'htn': 4.2023468141887775e-08}"/>
  </r>
  <r>
    <s v="Marble cake, processed in FR | Ambient (long) | PS | No preparation | at consumer/FR [Ciqual code: 23925]"/>
    <n v="23925"/>
    <s v="consumer"/>
    <n v="2.13"/>
    <b v="0"/>
    <s v="kilogram"/>
    <s v="4dddb5b27d49a5cf75e572252a029d44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108948011389101, 'ozd': 2.5397152625137266e-07, 'cch': 4.795040727679627, 'ccb': 1.940755218543345, 'ccf': 2.318318147068868, 'ccl': 0.535967362067413, 'fwe': 0.0007123309155320001, 'swe': 0.016405968562894002, 'tre': 0.21336256895795302, 'pco': 0.009579441806873, 'pma': 3.841042417191722e-07, 'ior': 0.8651362715924441, 'fru': 37.18936080508377, 'mru': 6.015005857565172e-06, 'ldu': 191.63800126428237, 'wtu': 3.519577854397577, 'etf': 61.62993345569381, 'htc': 1.215310257697876e-09, 'htn': 5.823729033245176e-08}"/>
  </r>
  <r>
    <s v="Chocolate soft cake, prepacked, processed in FR | Ambient (long) | PS | No preparation | at consumer/FR [Ciqual code: 23586]"/>
    <n v="23586"/>
    <s v="consumer"/>
    <n v="2.19"/>
    <b v="0"/>
    <s v="kilogram"/>
    <s v="cd7d35cb70817a335fa5e9dc4fbf0257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518591396351501, 'ozd': 4.960016443096422e-07, 'cch': 10.655854878573862, 'ccb': 0.932813994060477, 'ccf': 2.917596667682666, 'ccl': 6.805444216830718, 'fwe': 0.0012580634441900001, 'swe': 0.03544510721881, 'tre': 0.21879931773681202, 'pco': 0.018852640584732003, 'pma': 4.1217336734746446e-07, 'ior': 1.018120592266738, 'fru': 47.8100262668857, 'mru': 9.927894587195664e-06, 'ldu': 421.15615736787964, 'wtu': 11.697558009630745, 'etf': 259.0864403574636, 'htc': 6.007894680866344e-09, 'htn': 1.771199526806257e-07}"/>
  </r>
  <r>
    <s v="Fruit soft cake, processed in FR | Ambient (long) | PS | No preparation | at consumer/FR [Ciqual code: 23937]"/>
    <n v="23937"/>
    <s v="consumer"/>
    <n v="3.71999999999999"/>
    <b v="0"/>
    <s v="kilogram"/>
    <s v="31a7c4c298e082b8e4a3ddb4ea0d4090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587787111462003, 'ozd': 9.503735614162647e-07, 'cch': 2.3306520927637973, 'ccb': 0.324802503352954, 'ccf': 1.701201108166706, 'ccl': 0.304648481244137, 'fwe': 0.000473729685602, 'swe': 0.010016491097835001, 'tre': 0.096216297217234, 'pco': 0.006184882068308001, 'pma': 2.432688839482349e-07, 'ior': 0.750993407658829, 'fru': 33.40674892858326, 'mru': 1.1180649976861882e-05, 'ldu': 88.5361188124864, 'wtu': 2.60548716628272, 'etf': 282.85693316421435, 'htc': 2.3606773156144193e-09, 'htn': 6.192695932942692e-08}"/>
  </r>
  <r>
    <s v="Soft cake with nuts, processed in FR | Ambient (long) | PS | No preparation | at consumer/FR [Ciqual code: 23938]"/>
    <n v="23938"/>
    <s v="consumer"/>
    <n v="2.13"/>
    <b v="0"/>
    <s v="kilogram"/>
    <s v="f2e048ff4addd3bc38e3eca50aa8c002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7538395360769, 'ozd': 3.06237097500934e-07, 'cch': 4.485916283156864, 'ccb': 1.526709953956242, 'ccf': 2.518014692307258, 'ccl': 0.44119163689336105, 'fwe': 0.0007529964322520001, 'swe': 0.016529832352477, 'tre': 0.19697988225001, 'pco': 0.010826491937553001, 'pma': 3.466211469951728e-07, 'ior': 0.8901171775519621, 'fru': 40.62486655726485, 'mru': 8.175194272496782e-06, 'ldu': 279.0151638948961, 'wtu': 3.10579423971099, 'etf': 130.30718566836006, 'htc': 1.176368424886046e-09, 'htn': 5.946081410754188e-08}"/>
  </r>
  <r>
    <s v="Soft cake filled with chocolate or chocolate drops or milk, processed in FR | Ambient (long) | PS | No preparation | at consumer/FR [Ciqual code: 23939]"/>
    <n v="23939"/>
    <s v="consumer"/>
    <n v="2.19"/>
    <b v="0"/>
    <s v="kilogram"/>
    <s v="541633ba6992367a5ed720f978a0185c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518591396351501, 'ozd': 4.960016443096422e-07, 'cch': 10.655854878573862, 'ccb': 0.932813994060477, 'ccf': 2.917596667682666, 'ccl': 6.805444216830718, 'fwe': 0.0012580634441900001, 'swe': 0.03544510721881, 'tre': 0.21879931773681202, 'pco': 0.018852640584732003, 'pma': 4.1217336734746446e-07, 'ior': 1.018120592266738, 'fru': 47.8100262668857, 'mru': 9.927894587195664e-06, 'ldu': 421.15615736787964, 'wtu': 11.697558009630747, 'etf': 259.0864403574636, 'htc': 6.007894680866344e-09, 'htn': 1.771199526806257e-07}"/>
  </r>
  <r>
    <s v="Soft cake filled with fruits, mini sponge roll type, processed in FR | Ambient (long) | PS | No preparation | at consumer/FR [Ciqual code: 23941]"/>
    <n v="23941"/>
    <s v="consumer"/>
    <n v="3.5"/>
    <b v="0"/>
    <s v="kilogram"/>
    <s v="434230d14b919ef1c709158f36c09f51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587787111462003, 'ozd': 9.503735614162647e-07, 'cch': 2.3306520927637973, 'ccb': 0.324802503352954, 'ccf': 1.701201108166706, 'ccl': 0.304648481244137, 'fwe': 0.000473729685602, 'swe': 0.010016491097835001, 'tre': 0.096216297217234, 'pco': 0.006184882068308001, 'pma': 2.432688839482349e-07, 'ior': 0.750993407658829, 'fru': 33.40674892858326, 'mru': 1.1180649976861882e-05, 'ldu': 88.5361188124864, 'wtu': 2.60548716628272, 'etf': 282.85693316421435, 'htc': 2.3606773156144193e-09, 'htn': 6.192695932942692e-08}"/>
  </r>
  <r>
    <s v="Soft cake, plain, sponge cake type, processed in FR | Ambient (long) | PS | No preparation | at consumer/FR [Ciqual code: 23594]"/>
    <n v="23594"/>
    <s v="consumer"/>
    <n v="2.13"/>
    <b v="0"/>
    <s v="kilogram"/>
    <s v="bf7f974faa571f74f3b2121037e64bd3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4832885424566, 'ozd': 2.2676601672648087e-07, 'cch': 3.958281424573005, 'ccb': 1.537164110095215, 'ccf': 2.003530645669474, 'ccl': 0.417586668808316, 'fwe': 0.000595631535675, 'swe': 0.014065450095967002, 'tre': 0.187418940951479, 'pco': 0.008124313670334001, 'pma': 3.351755142252037e-07, 'ior': 0.834277135680334, 'fru': 34.50332483289839, 'mru': 4.952131934014995e-06, 'ldu': 163.2701463023533, 'wtu': 2.90542739651404, 'etf': 55.94602633879333, 'htc': 1.012761287617737e-09, 'htn': 5.1367376943413935e-08}"/>
  </r>
  <r>
    <s v="Sponge cake w fruit mousse, processed in FR | Ambient (long) | PS | No preparation | at consumer/FR [Ciqual code: 23007]"/>
    <n v="23007"/>
    <s v="consumer"/>
    <n v="3.06"/>
    <b v="0"/>
    <s v="kilogram"/>
    <s v="d8edfdc206d5b11af93cb1f09acb4b57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587787111462003, 'ozd': 9.503735614162647e-07, 'cch': 2.3306520927637973, 'ccb': 0.324802503352954, 'ccf': 1.701201108166706, 'ccl': 0.304648481244137, 'fwe': 0.000473729685602, 'swe': 0.010016491097835001, 'tre': 0.096216297217234, 'pco': 0.006184882068308001, 'pma': 2.432688839482349e-07, 'ior': 0.750993407658829, 'fru': 33.40674892858326, 'mru': 1.1180649976861882e-05, 'ldu': 88.5361188124864, 'wtu': 2.60548716628272, 'etf': 282.85693316421435, 'htc': 2.3606773156144193e-09, 'htn': 6.192695932942692e-08}"/>
  </r>
  <r>
    <s v="Chou pastry with praline flavoured creme, processed in FR | Ambient (long) | PS | No preparation | at consumer/FR [Ciqual code: 23005]"/>
    <n v="23005"/>
    <s v="consumer"/>
    <n v="2.59"/>
    <b v="0"/>
    <s v="kilogram"/>
    <s v="b43e43097b96072e4d3187f5cdd3bb37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2479516106378004, 'ozd': 2.826113040706389e-07, 'cch': 4.883326064488099, 'ccb': 0.747933164618208, 'ccf': 1.867286958071133, 'ccl': 2.268105941798756, 'fwe': 0.0006547419531540001, 'swe': 0.016993901786708003, 'tre': 0.129597721413377, 'pco': 0.009184710640016, 'pma': 2.513847222043984e-07, 'ior': 0.824680797590247, 'fru': 34.69425515919656, 'mru': 6.106498983545456e-06, 'ldu': 190.72324310806513, 'wtu': 4.627524637310582, 'etf': 110.7327672618539, 'htc': 2.534205874191308e-09, 'htn': 7.88607211088674e-08}"/>
  </r>
  <r>
    <s v="Fruit shortbread cake, prepacked, processed in FR | Ambient (long) | PS | No preparation | at consumer/FR [Ciqual code: 23930]"/>
    <n v="23930"/>
    <s v="consumer"/>
    <n v="2.91"/>
    <b v="0"/>
    <s v="kilogram"/>
    <s v="b6f9fcdb439467c90e65348ce0a51d01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5998877223171, 'ozd': 8.076432727896563e-07, 'cch': 3.58649128815185, 'ccb': 1.295467221218668, 'ccf': 1.9408602777328152, 'ccl': 0.350163789200366, 'fwe': 0.0005572532285790001, 'swe': 0.012681309901591001, 'tre': 0.14809689315135602, 'pco': 0.00752780082931, 'pma': 2.979498440602426e-07, 'ior': 0.8006856870369341, 'fru': 33.99160526617243, 'mru': 7.730094769508837e-06, 'ldu': 138.54978503374653, 'wtu': 3.546883032847092, 'etf': 231.3993941653373, 'htc': 1.5083331988998422e-09, 'htn': 5.600763132392621e-08}"/>
  </r>
  <r>
    <s v="Wafer biscuit, crunchy (thin or dry), with chocolate, prepacked, processed in FR | Ambient (long) | PS | No preparation | at consumer/FR [Ciqual code: 23854]"/>
    <n v="23854"/>
    <s v="consumer"/>
    <n v="2.91"/>
    <b v="0"/>
    <s v="kilogram"/>
    <s v="d61e175d23ef4bd69b698eab6860bbbc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5944046848785, 'ozd': 2.463918084644116e-07, 'cch': 4.635826897786178, 'ccb': 1.865811089138838, 'ccf': 2.265869190560187, 'ccl': 0.504146618087151, 'fwe': 0.0006870780988280001, 'swe': 0.016084773884935, 'tre': 0.19100131786107602, 'pco': 0.00922854606515, 'pma': 3.482868833701512e-07, 'ior': 0.8491773266761651, 'fru': 36.35956947522415, 'mru': 5.897303850712216e-06, 'ldu': 186.2719832593239, 'wtu': 3.484876459693619, 'etf': 57.91116059707487, 'htc': 1.1456659839581472e-09, 'htn': 4.923765426597628e-08}"/>
  </r>
  <r>
    <s v="Wafer biscuit, crunchy (thin or dry), plain or with sugar, prepacked, processed in FR | Ambient (long) | PS | No preparation | at consumer/FR [Ciqual code: 23853]"/>
    <n v="23853"/>
    <s v="consumer"/>
    <n v="2.13"/>
    <b v="0"/>
    <s v="kilogram"/>
    <s v="1dd52f312ae31378fde17bb74d5efee7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6866210911597, 'ozd': 1.98946925661289e-07, 'cch': 3.251378084216704, 'ccb': 1.265335035898382, 'ccf': 1.675578681357338, 'ccl': 0.310464366960983, 'fwe': 0.000477671741431, 'swe': 0.011859878550496, 'tre': 0.154225356358502, 'pco': 0.0066950339571280005, 'pma': 2.741794174682523e-07, 'ior': 0.807378043637473, 'fru': 31.483726427509303, 'mru': 3.88027980310217e-06, 'ldu': 144.43126678826147, 'wtu': 1.9910470682043542, 'etf': 48.8305665657754, 'htc': 8.087007495195197e-10, 'htn': 4.692950936331161e-08}"/>
  </r>
  <r>
    <s v="Soft waffle (Brussels-style), with chocolate, prepacked, processed in FR | Ambient (long) | PS | No preparation | at consumer/FR [Ciqual code: 23852]"/>
    <n v="23852"/>
    <s v="consumer"/>
    <n v="2.19"/>
    <b v="0"/>
    <s v="kilogram"/>
    <s v="784cd2245bd5595072f4feba8101d053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1923401889029, 'ozd': 3.295995464266573e-07, 'cch': 6.959985605858186, 'ccb': 1.622774485666358, 'ccf': 2.405389098092141, 'ccl': 2.931822022099686, 'fwe': 0.000856919499357, 'swe': 0.02240045604407, 'tre': 0.16857853067375703, 'pco': 0.012412116947421, 'pma': 3.205171185794799e-07, 'ior': 0.8857338472714851, 'fru': 39.29375512166932, 'mru': 7.243544177963822e-06, 'ldu': 263.7271664741136, 'wtu': 6.702396099761025, 'etf': 128.77324971925614, 'htc': 2.9543456956488444e-09, 'htn': 8.72669651841649e-08}"/>
  </r>
  <r>
    <s v="Soft waffle (Brussels-style), plain or with sugar, prepacked, processed in FR | Ambient (long) | PS | No preparation | at consumer/FR [Ciqual code: 23851]"/>
    <n v="23851"/>
    <s v="consumer"/>
    <n v="2.13"/>
    <b v="0"/>
    <s v="kilogram"/>
    <s v="a25729e8b941782246f08685b2f80136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8022091381132, 'ozd': 2.1427470542646517e-07, 'cch': 3.790375618304646, 'ccb': 1.514841977029485, 'ccf': 1.9011833188139962, 'ccl': 0.374350322461164, 'fwe': 0.000550072764761, 'swe': 0.013207698281412002, 'tre': 0.157882368798057, 'pco': 0.007568670137535, 'pma': 2.875108459545123e-07, 'ior': 0.810650991145717, 'fru': 33.15474777053236, 'mru': 4.708273932393815e-06, 'ldu': 152.76719478043057, 'wtu': 2.818636941597104, 'etf': 50.01024461210668, 'htc': 9.168154922808598e-10, 'htn': 4.064075437851065e-08}"/>
  </r>
  <r>
    <s v="Wafer biscuit, filled with chocolate, prepacked, processed in FR | Ambient (long) | Cardboard | No preparation | at consumer/FR [Ciqual code: 24311]"/>
    <n v="24311"/>
    <s v="consumer"/>
    <n v="2.98"/>
    <b v="0"/>
    <s v="kilogram"/>
    <s v="0e71a6a4fd3ec96f65c865c578af571e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5586963370922501, 'ozd': 4.206523345566987e-07, 'cch': 8.597099896636482, 'ccb': 1.7545077368829531, 'ccf': 2.715361646825871, 'ccl': 4.127230512927658, 'fwe': 0.001150272949678, 'swe': 0.028828199694974, 'tre': 0.22721461947996702, 'pco': 0.015603605024649001, 'pma': 4.257440779197901e-07, 'ior': 0.9781793494006311, 'fru': 42.07206704224822, 'mru': 9.418803990986276e-06, 'ldu': 343.0537254562066, 'wtu': 8.62804799586666, 'etf': 187.8012753420157, 'htc': 4.052852203832802e-09, 'htn': 1.25513791233091e-07}"/>
  </r>
  <r>
    <s v="Wafer biscuit, filled with nuts (hazelnut, almond, praline, etc.), with chocolate or not, prepacked, processed in FR | Ambient (long) | Cardboard | No preparation | at consumer/FR [Ciqual code: 24312]"/>
    <n v="24312"/>
    <s v="consumer"/>
    <n v="3.38"/>
    <b v="0"/>
    <s v="kilogram"/>
    <s v="45fec89e137f88f26e960824bcdb508a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61061892116546, 'ozd': 3.311164852147367e-07, 'cch': 4.881684769376571, 'ccb': 1.456959391487542, 'ccf': 3.248953524281977, 'ccl': 0.17577185360705103, 'fwe': 0.0011791533100670001, 'swe': 0.01994508629129, 'tre': 0.24728343539747402, 'pco': 0.014080203523311002, 'pma': 4.749658079551145e-07, 'ior': 0.9339589017479261, 'fru': 46.449045934220976, 'mru': 1.6066216615534675e-05, 'ldu': 240.17644992194144, 'wtu': 47.59247402936932, 'etf': 133.31830161434857, 'htc': 2.2314357664315113e-09, 'htn': 2.3901915752195387e-07}"/>
  </r>
  <r>
    <s v="Wafer biscuit, with fruits, processed in FR | Ambient (long) | Cardboard | No preparation | at consumer/FR [Ciqual code: 24320]"/>
    <n v="24320"/>
    <s v="consumer"/>
    <n v="2.92"/>
    <b v="0"/>
    <s v="kilogram"/>
    <s v="7275df6e6e558a307cb480ff5780c499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Wafer biscuit without filling, processed in FR | Ambient (long) | Cardboard | No preparation | at consumer/FR [Ciqual code: 24300]"/>
    <n v="24300"/>
    <s v="consumer"/>
    <n v="2.92"/>
    <b v="0"/>
    <s v="kilogram"/>
    <s v="f4cab3b18407937d0c01c4eb8c85c470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Wafer biscuit, plain or vanilla flavoured, prepacked, processed in FR | Ambient (long) | Cardboard | No preparation | at consumer/FR [Ciqual code: 24313]"/>
    <n v="24313"/>
    <s v="consumer"/>
    <n v="2.92"/>
    <b v="0"/>
    <s v="kilogram"/>
    <s v="dc91aac7c39b0fb304b38bd588795b04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763566178882005, 'ozd': 2.584163341401053e-07, 'cch': 4.448142801055695, 'ccb': 1.8681607945239191, 'ccf': 2.075235306440846, 'ccl': 0.504746700090929, 'fwe': 0.0007324966309840001, 'swe': 0.016175304572094002, 'tre': 0.191477480020271, 'pco': 0.008969537820528001, 'pma': 3.503454986399289e-07, 'ior': 0.8620949007970741, 'fru': 33.369883553711205, 'mru': 6.204335691690165e-06, 'ldu': 191.13051730208613, 'wtu': 3.363700916746463, 'etf': 71.500920054835, 'htc': 1.161187638957244e-09, 'htn': 5.039601905393311e-08}"/>
  </r>
  <r>
    <s v="Gelatine, dried, processed in FR | Ambient (long) | Cardboard | No preparation | at consumer/FR [Ciqual code: 11007]"/>
    <n v="11007"/>
    <s v="consumer"/>
    <n v="2.83"/>
    <b v="0"/>
    <s v="kilogram"/>
    <s v="038f4dc7936710e32798fbff8bfce969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31904587232489005, 'ozd': 1.733976591070844e-07, 'cch': 1.6042327462300472, 'ccb': 0.6490073941202921, 'ccf': 0.8834057289762811, 'ccl': 0.07181962313347301, 'fwe': 0.000299964462016, 'swe': 0.007370186102998001, 'tre': 0.137477903771451, 'pco': 0.0036260352790470005, 'pma': 2.336930171642599e-07, 'ior': 0.9713169254015961, 'fru': 27.193284510813925, 'mru': 2.325647776567698e-06, 'ldu': 94.00781409430482, 'wtu': 0.42691069089589706, 'etf': 47.708561319961944, 'htc': 3.8411255814253916e-10, 'htn': 3.266516642504033e-08}"/>
  </r>
  <r>
    <s v="Sponge cake filled and covered with chocolate, processed in FR | Ambient (long) | PS | No preparation | at consumer/FR [Ciqual code: 23940]"/>
    <n v="23940"/>
    <s v="consumer"/>
    <n v="2.59"/>
    <b v="0"/>
    <s v="kilogram"/>
    <s v="0cefca36fad9bbd4f4b2648bacf164e1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518591396351501, 'ozd': 4.960016443096422e-07, 'cch': 10.655854878573862, 'ccb': 0.932813994060477, 'ccf': 2.917596667682666, 'ccl': 6.805444216830718, 'fwe': 0.0012580634441900001, 'swe': 0.03544510721881, 'tre': 0.21879931773681202, 'pco': 0.018852640584732003, 'pma': 4.1217336734746446e-07, 'ior': 1.018120592266738, 'fru': 47.8100262668857, 'mru': 9.927894587195664e-06, 'ldu': 421.15615736787964, 'wtu': 11.697558009630745, 'etf': 259.0864403574636, 'htc': 6.007894680866344e-09, 'htn': 1.771199526806257e-07}"/>
  </r>
  <r>
    <s v="Dried sponge cake filled with fruits and covered with chocolate, processed in FR | Ambient (long) | Cardboard | No preparation | at consumer/FR [Ciqual code: 24686]"/>
    <n v="24686"/>
    <s v="consumer"/>
    <n v="3.5"/>
    <b v="0"/>
    <s v="kilogram"/>
    <s v="02f67fb0998db3ae128c13c4004ea93f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24407306441559, 'ozd': 9.623980870919582e-07, 'cch': 2.142967996033315, 'ccb': 0.327152208738034, 'ccf': 1.510567224047366, 'ccl': 0.30524856324791505, 'fwe': 0.0005191482177580001, 'swe': 0.010107021784994001, 'tre': 0.09669245937642901, 'pco': 0.0059258738236870005, 'pma': 2.4532749921801275e-07, 'ior': 0.763910981779739, 'fru': 30.41706300707032, 'mru': 1.1487681817839823e-05, 'ldu': 93.39465285524858, 'wtu': 2.484311623335563, 'etf': 296.44669262197453, 'htc': 2.3761989706135173e-09, 'htn': 6.308532411738375e-08}"/>
  </r>
  <r>
    <s v="Gizzard, chicken, raw, processed in FR | Chilled | PS | No preparation | at consumer/FR [Ciqual code: 40700]"/>
    <n v="40700"/>
    <s v="consumer"/>
    <n v="2.59"/>
    <b v="0"/>
    <s v="kilogram"/>
    <s v="7110390f0c2487236cb6286958f01823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23791114794193, 'ozd': 1.592995133730745e-07, 'cch': 1.5616484028576911, 'ccb': 0.039191214219669, 'ccf': 1.325519744009419, 'ccl': 0.19693744462860202, 'fwe': 0.00030789226952700004, 'swe': 0.005581562924207001, 'tre': 0.09656545853117801, 'pco': 0.004605105716189, 'pma': 1.749858925741003e-07, 'ior': 0.342621362144706, 'fru': 21.750298985973245, 'mru': 2.666806952059681e-06, 'ldu': 68.71924860368323, 'wtu': 0.878880859133188, 'etf': 36.94044050387279, 'htc': 6.46946296240487e-10, 'htn': 5.2047349213277746e-08}"/>
  </r>
  <r>
    <s v="Gin, processed in FR | Ambient (average) | Glass | Chilled at consumer | at consumer/FR [Ciqual code: 1002]"/>
    <n v="1002"/>
    <s v="consumer"/>
    <n v="3.29"/>
    <b v="0"/>
    <s v="kilogram"/>
    <s v="5a04f31f1e7dc20a6eed2d2d2e7df21a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"/>
  </r>
  <r>
    <s v="Ginger, powder, processed in FR | Ambient (long) | Glass | No preparation | at consumer/FR [Ciqual code: 11006]"/>
    <n v="11006"/>
    <s v="consumer"/>
    <n v="4.3099999999999996"/>
    <b v="0"/>
    <s v="kilogram"/>
    <s v="9818a90705d9047f69b6dfb43f88c9fc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15375839486571001, 'ozd': 2.002720643984441e-07, 'cch': 1.154766675095402, 'ccb': 0.005131279623643001, 'ccf': 1.140981253700381, 'ccl': 0.008654141771377001, 'fwe': 0.00023178596253200002, 'swe': 0.004020070538531, 'tre': 0.045375460485747005, 'pco': 0.005837627079151001, 'pma': 1.405977120053332e-07, 'ior': 0.400279208796593, 'fru': 21.59246697169109, 'mru': 3.919445768816354e-06, 'ldu': 20.727173120424748, 'wtu': 2.413835228468289, 'etf': 22.95074827083323, 'htc': 9.274270796523079e-10, 'htn': 5.1014551101494396e-08}"/>
  </r>
  <r>
    <s v="Ginger, raw, processed in FR | Ambient (long) | No packaging | No preparation | at consumer/FR [Ciqual code: 11074]"/>
    <n v="11074"/>
    <s v="consumer"/>
    <n v="3.73"/>
    <b v="0"/>
    <s v="kilogram"/>
    <s v="26df80da97ba064e395d6214d865a1fd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10438532050302, 'ozd': 1.037713937688729e-07, 'cch': 0.587449705798883, 'ccb': 0.0007271806565090001, 'ccf': 0.578337530604017, 'ccl': 0.008384994538356, 'fwe': 0.00012244258279200002, 'swe': 0.00329244546767, 'tre': 0.036992757924417, 'pco': 0.003627996201655, 'pma': 7.161260438715417e-08, 'ior': 0.208614542352582, 'fru': 10.70627963225273, 'mru': 2.045858087233641e-06, 'ldu': 14.620956824334478, 'wtu': 2.254454560958986, 'etf': 12.961414664299793, 'htc': 6.874143434288689e-10, 'htn': 4.33879587894853e-08}"/>
  </r>
  <r>
    <s v="Ice lolly, processed in FR | Frozen | PP | No preparation | at consumer/FR [Ciqual code: 39526]"/>
    <n v="39526"/>
    <s v="consumer"/>
    <n v="1.92"/>
    <b v="0"/>
    <s v="kilogram"/>
    <s v="d5ab43c0f7858dcbe600305f3e49f1f5"/>
    <s v="material"/>
    <s v="AGRIBALYSE v3.0"/>
    <s v="['Agricultural', 'Food', 'Preparation', 'Ice cream and sorbet', 'Sorbet']"/>
    <x v="8"/>
    <x v="48"/>
    <s v="['Agricultural', 'Food', 'Preparation', 'Ice cream and sorbet', 'Sorbet']"/>
    <s v="['Agricultural', 'Food', 'Preparation', 'Ice cream and sorbet', 'Sorbet']"/>
    <e v="#VALUE!"/>
    <e v="#VALUE!"/>
    <x v="3"/>
    <x v="0"/>
    <s v="{'acd': 0.010919878293516, 'ozd': 1.792711159326042e-07, 'cch': 0.9679980471796651, 'ccb': 0.011640202235828002, 'ccf': 0.9828273818028641, 'ccl': -0.026469536859027, 'fwe': 0.000213843022025, 'swe': 0.0036395967664060004, 'tre': 0.041387871571891006, 'pco': 0.003327851896601, 'pma': 8.767600464882905e-08, 'ior': 1.010017310291899, 'fru': 31.593943611536382, 'mru': 2.5692325016922736e-06, 'ldu': 26.592543894964464, 'wtu': 3.906455288099047, 'etf': 26.741679132160282, 'htc': 4.781173873602416e-10, 'htn': 1.6630441979997733e-08}"/>
  </r>
  <r>
    <s v="Frozen yogurt, processed in FR | Frozen | PP | No preparation | at consumer/FR [Ciqual code: 39517]"/>
    <n v="39517"/>
    <s v="consumer"/>
    <n v="3.45"/>
    <b v="0"/>
    <s v="kilogram"/>
    <s v="317677dd78b3de2f5e92af6aac7aed96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 on stick, with chocolate coating, processed in FR | Frozen | PP | No preparation | at consumer/FR [Ciqual code: 39503]"/>
    <n v="39503"/>
    <s v="consumer"/>
    <n v="3.45"/>
    <b v="0"/>
    <s v="kilogram"/>
    <s v="5dc4caefa8f6256248b1e3adc3e70d88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, cone (normal size), processed in FR | Frozen | PP | No preparation | at consumer/FR [Ciqual code: 39509]"/>
    <n v="39509"/>
    <s v="consumer"/>
    <n v="3.45"/>
    <b v="0"/>
    <s v="kilogram"/>
    <s v="81f90b9fa01d52c1db8e781e6ff549bd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, in box, processed in FR | Frozen | PP | No preparation | at consumer/FR [Ciqual code: 39515]"/>
    <n v="39515"/>
    <s v="consumer"/>
    <n v="3.45"/>
    <b v="0"/>
    <s v="kilogram"/>
    <s v="2b42416dd8866c1f62bc9b437e821f12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, luxury, in box, processed in FR | Frozen | PP | No preparation | at consumer/FR [Ciqual code: 39520]"/>
    <n v="39520"/>
    <s v="consumer"/>
    <n v="3.45"/>
    <b v="0"/>
    <s v="kilogram"/>
    <s v="129dca0c61c4a301ea0f7a01f5f3227c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, luxury, in cup, processed in FR | Frozen | PP | No preparation | at consumer/FR [Ciqual code: 39521]"/>
    <n v="39521"/>
    <s v="consumer"/>
    <n v="3.45"/>
    <b v="0"/>
    <s v="kilogram"/>
    <s v="9d43f1750d0486802b3011907751026c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, cone, mini, processed in FR | Frozen | PP | No preparation | at consumer/FR [Ciqual code: 39522]"/>
    <n v="39522"/>
    <s v="consumer"/>
    <n v="3.45"/>
    <b v="0"/>
    <s v="kilogram"/>
    <s v="e4f498e692b857215427a9a2bd194b61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, in cup for children, processed in FR | Frozen | PP | No preparation | at consumer/FR [Ciqual code: 39531]"/>
    <n v="39531"/>
    <s v="consumer"/>
    <n v="3.45"/>
    <b v="0"/>
    <s v="kilogram"/>
    <s v="3bf0aaf0b252a732f12e6e501293a53f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Ice cream, in individual cup, processed in FR | Frozen | PP | No preparation | at consumer/FR [Ciqual code: 39523]"/>
    <n v="39523"/>
    <s v="consumer"/>
    <n v="3.45"/>
    <b v="0"/>
    <s v="kilogram"/>
    <s v="6b07445ecb701ecab5e8c55489c61499"/>
    <s v="material"/>
    <s v="AGRIBALYSE v3.0"/>
    <s v="['Agricultural', 'Food', 'Preparation', 'Ice cream and sorbet', 'Ice cream']"/>
    <x v="8"/>
    <x v="21"/>
    <s v="['Agricultural', 'Food', 'Preparation', 'Ice cream and sorbet', 'Ice cream']"/>
    <s v="['Agricultural', 'Food', 'Preparation', 'Ice cream and sorbet', 'Ice cream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Gnocchi, from potato, raw, processed in FR | Chilled | LDPE | No preparation | at consumer/FR [Ciqual code: 26264]"/>
    <n v="26264"/>
    <s v="consumer"/>
    <n v="1.92"/>
    <b v="0"/>
    <s v="kilogram"/>
    <s v="e6f56bf142051deea8e4105470f7f4ed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06090351689002, 'ozd': 9.773906941124475e-08, 'cch': 0.719396627800158, 'ccb': 0.0012231454725220002, 'ccf': 0.717870921869039, 'ccl': 0.000302560458597, 'fwe': 0.00014607943659200002, 'swe': 0.0032850250978020005, 'tre': 0.0229330444726, 'pco': 0.00244757001472, 'pma': 5.085200321593074e-08, 'ior': 0.28215729707809, 'fru': 14.299749243209074, 'mru': 1.699421425195627e-06, 'ldu': 44.570689041422696, 'wtu': 0.33401564814551704, 'etf': 20.07160047000228, 'htc': 1.720588045527044e-10, 'htn': 1.0688473217794e-08}"/>
  </r>
  <r>
    <s v="Gnocchi, from potato, cooked, processed in FR | Chilled | PP | Microwave | at consumer/FR [Ciqual code: 25510]"/>
    <n v="25510"/>
    <s v="consumer"/>
    <n v="1.92"/>
    <b v="0"/>
    <s v="kilogram"/>
    <s v="c5fda27bbc2002d3609542c3e5d916ef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06957611262500001, 'ozd': 1.5318413343670868e-07, 'cch': 0.80336223394666, 'ccb': 0.001328553586362, 'ccf': 0.801736117950815, 'ccl': 0.000297562409481, 'fwe': 0.000168132836407, 'swe': 0.004247103264318, 'tre': 0.026667532104742, 'pco': 0.0025928097984430003, 'pma': 5.809440296948446e-08, 'ior': 0.8378376579392001, 'fru': 26.260606337961185, 'mru': 2.009997457999768e-06, 'ldu': 46.444794899265986, 'wtu': 0.41287421474594704, 'etf': 25.696038969234095, 'htc': 2.7448362967920603e-10, 'htn': 1.5936835979385342e-08}"/>
  </r>
  <r>
    <s v="Gnocchi, from semolina, raw, processed in FR | Chilled | LDPE | No preparation | at consumer/FR [Ciqual code: 26265]"/>
    <n v="26265"/>
    <s v="consumer"/>
    <n v="1.92"/>
    <b v="0"/>
    <s v="kilogram"/>
    <s v="90c437be8f79cb3564744a288e52fadb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06090351689002, 'ozd': 9.773906941124475e-08, 'cch': 0.719396627800158, 'ccb': 0.0012231454725220002, 'ccf': 0.717870921869039, 'ccl': 0.000302560458597, 'fwe': 0.00014607943659200002, 'swe': 0.0032850250978020005, 'tre': 0.0229330444726, 'pco': 0.00244757001472, 'pma': 5.085200321593074e-08, 'ior': 0.28215729707809, 'fru': 14.299749243209074, 'mru': 1.699421425195627e-06, 'ldu': 44.570689041422696, 'wtu': 0.33401564814551704, 'etf': 20.07160047000228, 'htc': 1.720588045527044e-10, 'htn': 1.0688473217794e-08}"/>
  </r>
  <r>
    <s v="Gnocchi, from semolina, cooked, processed in FR | Chilled | PP | Microwave | at consumer/FR [Ciqual code: 25479]"/>
    <n v="25479"/>
    <s v="consumer"/>
    <n v="1.92"/>
    <b v="0"/>
    <s v="kilogram"/>
    <s v="49b3442fdbb0f26a526971dc2980e0ba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06957611262500001, 'ozd': 1.5318413343670868e-07, 'cch': 0.80336223394666, 'ccb': 0.001328553586362, 'ccf': 0.801736117950815, 'ccl': 0.000297562409481, 'fwe': 0.000168132836407, 'swe': 0.004247103264318, 'tre': 0.026667532104742, 'pco': 0.0025928097984430003, 'pma': 5.809440296948446e-08, 'ior': 0.8378376579392001, 'fru': 26.260606337961185, 'mru': 2.009997457999768e-06, 'ldu': 46.444794899265986, 'wtu': 0.41287421474594704, 'etf': 25.696038969234095, 'htc': 2.7448362967920603e-10, 'htn': 1.5936835979385342e-08}"/>
  </r>
  <r>
    <s v="Okra, cooked, without salt, processed in FR | Chilled | PP | Boiling | at consumer/FR [Ciqual code: 58103]"/>
    <n v="58103"/>
    <s v="consumer"/>
    <n v="2.95"/>
    <b v="0"/>
    <s v="kilogram"/>
    <s v="b2306d95d414c547c6c2985eec0ba4a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11691121914615, 'ozd': 2.70599836986836e-07, 'cch': 1.8531561908980132, 'ccb': 0.10476795659893301, 'ccf': 1.659190852356308, 'ccl': 0.089197381942771, 'fwe': 0.00031506442145, 'swe': 0.007117172769735, 'tre': 0.032442359319434004, 'pco': 0.007625247343006, 'pma': 8.043672057901278e-08, 'ior': 1.025136823757251, 'fru': 41.29780074690805, 'mru': 5.074807191519114e-06, 'ldu': 17.88257831841164, 'wtu': 2.526692818446569, 'etf': 80.50804240252967, 'htc': 6.851280217674491e-10, 'htn': 3.200588093714861e-08}"/>
  </r>
  <r>
    <s v="Gorgonzola cheese, from cow's milk, processed in FR | Chilled | PP | No preparation | at consumer/FR [Ciqual code: 12524]"/>
    <n v="12524"/>
    <s v="consumer"/>
    <n v="2.2400000000000002"/>
    <b v="0"/>
    <s v="kilogram"/>
    <s v="5c95668df24bec4f1152e45524a9ca41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1"/>
    <s v="{'acd': 0.055700434331637, 'ozd': 2.523436947692673e-07, 'cch': 5.430734978826883, 'ccb': 3.31834126015915, 'ccf': 1.8706694951016032, 'ccl': 0.24172422356612902, 'fwe': 0.000509607345656, 'swe': 0.01602791956457, 'tre': 0.23781075503805302, 'pco': 0.008940931979363001, 'pma': 3.855011349740878e-07, 'ior': 0.658613681846796, 'fru': 28.996189187525204, 'mru': 4.575886995656174e-06, 'ldu': 269.9542277451191, 'wtu': 0.8559217035927571, 'etf': 76.67697777564524, 'htc': 6.601694434672551e-10, 'htn': 7.521234280834398e-08}"/>
  </r>
  <r>
    <s v="Gouda cheese, from cow's milk, processed in FR | Chilled | LDPE | No preparation | at consumer/FR [Ciqual code: 12736]"/>
    <n v="12736"/>
    <s v="consumer"/>
    <n v="2.2400000000000002"/>
    <b v="0"/>
    <s v="kilogram"/>
    <s v="1ed4faaaae56d7d46567b81b8e3c5ac1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Small cheese chou-pastry puff, processed in FR | Chilled | Cardboard | Microwave | at consumer/FR [Ciqual code: 25437]"/>
    <n v="25437"/>
    <s v="consumer"/>
    <n v="2.2599999999999998"/>
    <b v="0"/>
    <s v="kilogram"/>
    <s v="3c11b196dc60e42f400814aad08a0f3e"/>
    <s v="material"/>
    <s v="AGRIBALYSE v3.0"/>
    <s v="['Agricultural', 'Food', 'Preparation', 'Starters and dishes', 'Dishes', 'Cheese dishes']"/>
    <x v="4"/>
    <x v="7"/>
    <s v="['Agricultural', 'Food', 'Preparation', 'Starters and dishes', 'Dishes', ÇCheese dishes']"/>
    <s v="['Agricultural', 'Food', 'Preparation', 'Starters and dishes', 'Dishes', 'Cheese dishesÉ]"/>
    <n v="74"/>
    <n v="88"/>
    <x v="8"/>
    <x v="0"/>
    <s v="{'acd': 0.046855270100318, 'ozd': 2.742847597060826e-07, 'cch': 3.830129275978792, 'ccb': 1.636260222831611, 'ccf': 1.808159100800641, 'ccl': 0.38570995234654004, 'fwe': 0.0006129218181290001, 'swe': 0.013928360692181, 'tre': 0.19811338023924602, 'pco': 0.008055589431263001, 'pma': 3.517263048094472e-07, 'ior': 0.9989769796479241, 'fru': 34.57312209116366, 'mru': 5.264280415429642e-06, 'ldu': 182.41796429068847, 'wtu': 1.883213530019106, 'etf': 72.56999340202637, 'htc': 1.0253092469550932e-09, 'htn': 6.685730914473847e-08}"/>
  </r>
  <r>
    <s v="Biscuit (cookie), snack w chocolate filling, processed in FR | Ambient (long) | Cardboard | No preparation | at consumer/FR [Ciqual code: 24231]"/>
    <n v="24231"/>
    <s v="consumer"/>
    <n v="2.42"/>
    <b v="0"/>
    <s v="kilogram"/>
    <s v="ead568931faf8c5dd76302d2a5bbf49a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Biscuit (cookie), snack with fruits filling, processed in FR | Ambient (long) | Cardboard | No preparation | at consumer/FR [Ciqual code: 24240]"/>
    <n v="24240"/>
    <s v="consumer"/>
    <n v="2.5299999999999998"/>
    <b v="0"/>
    <s v="kilogram"/>
    <s v="5234dba6b907726795f2792f0f60d404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5818396553269, 'ozd': 8.196677984653499e-07, 'cch': 3.398807191421367, 'ccb': 1.297816926603749, 'ccf': 1.750226393613473, 'ccl': 0.35076387120414404, 'fwe': 0.000602671760735, 'swe': 0.012771840588751, 'tre': 0.148573055310551, 'pco': 0.007268792584689001, 'pma': 3.0000845933002036e-07, 'ior': 0.8136032611578431, 'fru': 31.001919344659477, 'mru': 8.037126610486787e-06, 'ldu': 143.4083190765085, 'wtu': 3.425707489899935, 'etf': 244.98915362309748, 'htc': 1.5238548538989394e-09, 'htn': 5.716599611188304e-08}"/>
  </r>
  <r>
    <s v="Biscuit (cookie), snack with dairy or vanilla filling, processed in FR | Ambient (long) | Cardboard | No preparation | at consumer/FR [Ciqual code: 24225]"/>
    <n v="24225"/>
    <s v="consumer"/>
    <n v="2.42"/>
    <b v="0"/>
    <s v="kilogram"/>
    <s v="0646997c780c89cb0196bb51ccd9d7b6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Guava, pulp, raw, processed in FR | Ambient (average) | No packaging | No preparation | at consumer/FR [Ciqual code: 13083]"/>
    <n v="13083"/>
    <s v="consumer"/>
    <n v="3.01"/>
    <b v="0"/>
    <s v="kilogram"/>
    <s v="4eb6c0d5ce54763fece5f7138f7bb457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8359639904114001, 'ozd': 1.4393548055436289e-07, 'cch': 1.1630143507744, 'ccb': 0.089760178274831, 'ccf': 1.072178398058858, 'ccl': 0.00107577444071, 'fwe': 0.00038293935907200005, 'swe': 0.0034912771664800005, 'tre': 0.019434102212236, 'pco': 0.004617518868533, 'pma': 6.050951731070439e-08, 'ior': 0.32612967289553, 'fru': 18.25983254203269, 'mru': 3.0718520753968918e-06, 'ldu': 26.228310723515904, 'wtu': 3.8996948562708473, 'etf': 43.02837278654532, 'htc': 6.915153202944926e-10, 'htn': 5.657655817147835e-08}"/>
  </r>
  <r>
    <s v="Gracilaria seaweeds (Gracilaria verrucosa), dried or dehydrated, processed in FR | Ambient (long) | LDPE | No preparation | at consumer/FR [Ciqual code: 20993]"/>
    <n v="20993"/>
    <s v="consumer"/>
    <n v="2.99"/>
    <b v="0"/>
    <s v="kilogram"/>
    <s v="a1b7f541c818452e8deb395779806791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Breakfast cereals, popped or puffed wheat grain, with honey or caramel, fortified with vitamins and chemical elements, processed in FR | Ambient (long) | LDPE | No preparation | at consumer/FR [Ciqual code: 32000]"/>
    <n v="32000"/>
    <s v="consumer"/>
    <n v="4.03"/>
    <b v="0"/>
    <s v="kilogram"/>
    <s v="4e178ddf034ecdd848d4c245dc12b5ee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chocolate puffed/popped wheat grain, fortified with vitamins and chemical elements, processed in FR | Ambient (long) | Cardboard | No preparation | at consumer/FR [Ciqual code: 32115]"/>
    <n v="32115"/>
    <s v="consumer"/>
    <n v="3.71"/>
    <b v="0"/>
    <s v="kilogram"/>
    <s v="6e97f7ef6fbe957fa65f94c1fb2bf874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Duck fat, processed in FR | Chilled | PP | No preparation | at consumer/FR [Ciqual code: 16550]"/>
    <n v="16550"/>
    <s v="consumer"/>
    <n v="2.96"/>
    <b v="0"/>
    <s v="kilogram"/>
    <s v="8f0c3cb2a0c6e39d6c39fe666a6cf8ad"/>
    <s v="material"/>
    <s v="AGRIBALYSE v3.0"/>
    <s v="['Agricultural', 'Food', 'Preparation', 'Fats and oils', 'Other fats']"/>
    <x v="9"/>
    <x v="49"/>
    <s v="['Agricultural', 'Food', 'Preparation', 'Fats and oils', 'Other fats']"/>
    <s v="['Agricultural', 'Food', 'Preparation', 'Fats and oils', 'Other fats']"/>
    <e v="#VALUE!"/>
    <e v="#VALUE!"/>
    <x v="3"/>
    <x v="0"/>
    <s v="{'acd': 0.02295388412678, 'ozd': 1.597365535333822e-07, 'cch': 1.44505008337677, 'ccb': 0.037387054458738, 'ccf': 1.216652784881787, 'ccl': 0.191010244036244, 'fwe': 0.00031460826819, 'swe': 0.005403232496625001, 'tre': 0.093637297370689, 'pco': 0.004346702465483, 'pma': 1.680302059431662e-07, 'ior': 0.40397229896186904, 'fru': 22.094789359601933, 'mru': 2.651606414698901e-06, 'ldu': 66.74973221946291, 'wtu': 0.76765436561828, 'etf': 35.77234979798019, 'htc': 6.148885024168136e-10, 'htn': 5.07026855478909e-08}"/>
  </r>
  <r>
    <s v="Turkey fat, processed in FR | Chilled | PP | No preparation | at consumer/FR [Ciqual code: 16570]"/>
    <n v="16570"/>
    <s v="consumer"/>
    <n v="2.96"/>
    <b v="0"/>
    <s v="kilogram"/>
    <s v="37fe77e450f2399e7d8f987a3d52ad2c"/>
    <s v="material"/>
    <s v="AGRIBALYSE v3.0"/>
    <s v="['Agricultural', 'Food', 'Preparation', 'Fats and oils', 'Other fats']"/>
    <x v="9"/>
    <x v="49"/>
    <s v="['Agricultural', 'Food', 'Preparation', 'Fats and oils', 'Other fats']"/>
    <s v="['Agricultural', 'Food', 'Preparation', 'Fats and oils', 'Other fats']"/>
    <e v="#VALUE!"/>
    <e v="#VALUE!"/>
    <x v="3"/>
    <x v="0"/>
    <s v="{'acd': 0.02295388412678, 'ozd': 1.597365535333822e-07, 'cch': 1.44505008337677, 'ccb': 0.037387054458738, 'ccf': 1.216652784881787, 'ccl': 0.191010244036244, 'fwe': 0.00031460826819, 'swe': 0.005403232496625001, 'tre': 0.093637297370689, 'pco': 0.004346702465483, 'pma': 1.680302059431662e-07, 'ior': 0.40397229896186904, 'fru': 22.094789359601933, 'mru': 2.651606414698901e-06, 'ldu': 66.74973221946291, 'wtu': 0.76765436561828, 'etf': 35.77234979798019, 'htc': 6.148885024168136e-10, 'htn': 5.07026855478909e-08}"/>
  </r>
  <r>
    <s v="Chicken fat, processed in FR | Chilled | PP | No preparation | at consumer/FR [Ciqual code: 16540]"/>
    <n v="16540"/>
    <s v="consumer"/>
    <n v="2.96"/>
    <b v="0"/>
    <s v="kilogram"/>
    <s v="1815e9f8e192b0bd11aa1161aa66889f"/>
    <s v="material"/>
    <s v="AGRIBALYSE v3.0"/>
    <s v="['Agricultural', 'Food', 'Preparation', 'Fats and oils', 'Other fats']"/>
    <x v="9"/>
    <x v="49"/>
    <s v="['Agricultural', 'Food', 'Preparation', 'Fats and oils', 'Other fats']"/>
    <s v="['Agricultural', 'Food', 'Preparation', 'Fats and oils', 'Other fats']"/>
    <e v="#VALUE!"/>
    <e v="#VALUE!"/>
    <x v="3"/>
    <x v="0"/>
    <s v="{'acd': 0.02295388412678, 'ozd': 1.597365535333822e-07, 'cch': 1.44505008337677, 'ccb': 0.037387054458738, 'ccf': 1.216652784881787, 'ccl': 0.191010244036244, 'fwe': 0.00031460826819, 'swe': 0.005403232496625001, 'tre': 0.093637297370689, 'pco': 0.004346702465483, 'pma': 1.680302059431662e-07, 'ior': 0.40397229896186904, 'fru': 22.094789359601933, 'mru': 2.651606414698901e-06, 'ldu': 66.74973221946291, 'wtu': 0.76765436561828, 'etf': 35.77234979798019, 'htc': 6.148885024168136e-10, 'htn': 5.07026855478909e-08}"/>
  </r>
  <r>
    <s v="Goose fat, processed in FR | Chilled | PP | No preparation | at consumer/FR [Ciqual code: 16560]"/>
    <n v="16560"/>
    <s v="consumer"/>
    <n v="2.96"/>
    <b v="0"/>
    <s v="kilogram"/>
    <s v="76983fb54b61e7f53d61adb1c3a22cd3"/>
    <s v="material"/>
    <s v="AGRIBALYSE v3.0"/>
    <s v="['Agricultural', 'Food', 'Preparation', 'Fats and oils', 'Other fats']"/>
    <x v="9"/>
    <x v="49"/>
    <s v="['Agricultural', 'Food', 'Preparation', 'Fats and oils', 'Other fats']"/>
    <s v="['Agricultural', 'Food', 'Preparation', 'Fats and oils', 'Other fats']"/>
    <e v="#VALUE!"/>
    <e v="#VALUE!"/>
    <x v="3"/>
    <x v="0"/>
    <s v="{'acd': 0.02295388412678, 'ozd': 1.597365535333822e-07, 'cch': 1.44505008337677, 'ccb': 0.037387054458738, 'ccf': 1.216652784881787, 'ccl': 0.191010244036244, 'fwe': 0.00031460826819, 'swe': 0.005403232496625001, 'tre': 0.093637297370689, 'pco': 0.004346702465483, 'pma': 1.680302059431662e-07, 'ior': 0.40397229896186904, 'fru': 22.094789359601933, 'mru': 2.651606414698901e-06, 'ldu': 66.74973221946291, 'wtu': 0.76765436561828, 'etf': 35.77234979798019, 'htc': 6.148885024168136e-10, 'htn': 5.07026855478909e-08}"/>
  </r>
  <r>
    <s v="Grana Padano cheese, from cow's milk, processed in FR | Chilled | LDPE | No preparation | at consumer/FR [Ciqual code: 12123]"/>
    <n v="12123"/>
    <s v="consumer"/>
    <n v="2.2400000000000002"/>
    <b v="0"/>
    <s v="kilogram"/>
    <s v="b1f219da26758b5df5515a0cfdc57a60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Eggplant au gratin (oven grilled), processed in FR | Chilled | PP | Microwave | at consumer/FR [Ciqual code: 25052]"/>
    <n v="25052"/>
    <s v="consumer"/>
    <n v="3.27"/>
    <b v="0"/>
    <s v="kilogram"/>
    <s v="dff205d55839bf75613438259808dded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20137553309081003, 'ozd': 2.162876093236813e-07, 'cch': 2.949927027015502, 'ccb': 0.5896736685190971, 'ccf': 2.312641894322914, 'ccl': 0.04761146417348901, 'fwe': 0.000652263477757, 'swe': 0.005754458112208, 'tre': 0.06062399746240801, 'pco': 0.009051365925781001, 'pma': 2.004268486142131e-07, 'ior': 0.9211932509307761, 'fru': 39.881030100855206, 'mru': 3.872349537045388e-06, 'ldu': 58.5834057405133, 'wtu': 1.084160309493378, 'etf': 82.01668231613256, 'htc': 1.0165220636099822e-09, 'htn': 1.214743229495764e-07}"/>
  </r>
  <r>
    <s v="Dauphin√©-style creamed potatoes &quot;au gratin&quot;, processed in FR | Chilled | PP | Microwave | at consumer/FR [Ciqual code: 25056]"/>
    <n v="25056"/>
    <s v="consumer"/>
    <n v="1.81"/>
    <b v="0"/>
    <s v="kilogram"/>
    <s v="3c945e8cf25107fb581b2de93cd252cb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5449128209859001, 'ozd': 1.9544312605063912e-07, 'cch': 1.850409340439307, 'ccb': 0.63581388718547, 'ccf': 1.092501509708512, 'ccl': 0.122093943545324, 'fwe': 0.000265432987867, 'swe': 0.006343707123506, 'tre': 0.061948786221457004, 'pco': 0.004032247706611001, 'pma': 1.244099944009144e-07, 'ior': 0.8975668336543511, 'fru': 29.918754360333065, 'mru': 3.335444161956232e-06, 'ldu': 78.40155186406015, 'wtu': 0.7838897141951221, 'etf': 39.84148760136338, 'htc': 5.965660900729578e-10, 'htn': 3.132459569479015e-08}"/>
  </r>
  <r>
    <s v="Cauliflower au gratin (oven grilled), processed in FR | Chilled | PP | Microwave | at consumer/FR [Ciqual code: 25101]"/>
    <n v="25101"/>
    <s v="consumer"/>
    <n v="1.81"/>
    <b v="0"/>
    <s v="kilogram"/>
    <s v="cf21c49f6af836d4fbfaca674c83a558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4224322504140002, 'ozd': 1.775341396552774e-07, 'cch': 1.5907962887162341, 'ccb': 0.506257615119282, 'ccf': 1.047788280630251, 'ccl': 0.036750392966700005, 'fwe': 0.00019283981018500002, 'swe': 0.006535774551047001, 'tre': 0.058151315223547, 'pco': 0.0036950310102410004, 'pma': 1.0893426105191119e-07, 'ior': 0.874625019096246, 'fru': 28.368526401953062, 'mru': 2.3772987863017666e-06, 'ldu': 65.55478284985256, 'wtu': 0.48532991183405805, 'etf': 23.866879488385493, 'htc': 7.048232908789925e-10, 'htn': 6.661205591451994e-08}"/>
  </r>
  <r>
    <s v="Vegetables au gratin (oven grilled), processed in FR | Chilled | PP | Microwave | at consumer/FR [Ciqual code: 25162]"/>
    <n v="25162"/>
    <s v="consumer"/>
    <n v="2.83"/>
    <b v="0"/>
    <s v="kilogram"/>
    <s v="5fa0c7592d601d545e4abc7ed46ca673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20137553309081003, 'ozd': 2.162876093236813e-07, 'cch': 2.949927027015502, 'ccb': 0.5896736685190971, 'ccf': 2.312641894322914, 'ccl': 0.04761146417348901, 'fwe': 0.000652263477757, 'swe': 0.005754458112208, 'tre': 0.06062399746240801, 'pco': 0.009051365925781001, 'pma': 2.004268486142131e-07, 'ior': 0.9211932509307761, 'fru': 39.881030100855206, 'mru': 3.872349537045388e-06, 'ldu': 58.5834057405133, 'wtu': 1.084160309493378, 'etf': 82.01668231613256, 'htc': 1.0165220636099822e-09, 'htn': 1.214743229495764e-07}"/>
  </r>
  <r>
    <s v="Vegetables au gratin (oven grilled) in bechamel sauce, processed in FR | Chilled | PP | Microwave | at consumer/FR [Ciqual code: 25588]"/>
    <n v="25588"/>
    <s v="consumer"/>
    <n v="2.2000000000000002"/>
    <b v="0"/>
    <s v="kilogram"/>
    <s v="3f4b7f41f5435822cd43b41902c64b5e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4224322504140002, 'ozd': 1.775341396552774e-07, 'cch': 1.5907962887162341, 'ccb': 0.506257615119282, 'ccf': 1.047788280630251, 'ccl': 0.036750392966700005, 'fwe': 0.00019283981018500002, 'swe': 0.006535774551047001, 'tre': 0.058151315223547, 'pco': 0.0036950310102410004, 'pma': 1.0893426105191119e-07, 'ior': 0.874625019096246, 'fru': 28.368526401953062, 'mru': 2.3772987863017666e-06, 'ldu': 65.55478284985256, 'wtu': 0.48532991183405805, 'etf': 23.866879488385493, 'htc': 7.048232908789925e-10, 'htn': 6.661205591451994e-08}"/>
  </r>
  <r>
    <s v="Pasta au gratin (oven grilled), processed in FR | Chilled | PP | Microwave | at consumer/FR [Ciqual code: 25122]"/>
    <n v="25122"/>
    <s v="consumer"/>
    <n v="2.29"/>
    <b v="0"/>
    <s v="kilogram"/>
    <s v="0ad2a6608d7dd5db253e3b6794b52a51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40188859386049006, 'ozd': 2.4152924717789517e-07, 'cch': 2.721253628160746, 'ccb': 0.9664539807576291, 'ccf': 1.683859243378126, 'ccl': 0.07094040402499001, 'fwe': 0.0005969766359200001, 'swe': 0.015330013055699001, 'tre': 0.167709593265526, 'pco': 0.006454624664257001, 'pma': 2.865999976770558e-07, 'ior': 1.073298375467234, 'fru': 38.18719003252195, 'mru': 5.4552302070903325e-06, 'ldu': 203.51384202893217, 'wtu': 0.880215816908479, 'etf': 42.20313345756382, 'htc': 1.007391656235745e-09, 'htn': 8.098055533917407e-08}"/>
  </r>
  <r>
    <s v="Fish brandade or fish shepherd's pie, processed in FR | Chilled | PP | Microwave | at consumer/FR [Ciqual code: 25154]"/>
    <n v="25154"/>
    <s v="consumer"/>
    <n v="2.78"/>
    <b v="0"/>
    <s v="kilogram"/>
    <s v="04b8e885cbf89e69b9d737db16a9b499"/>
    <s v="material"/>
    <s v="AGRIBALYSE v3.0"/>
    <s v="['Agricultural', 'Food', 'Preparation', 'Starters and dishes', 'Dishes', 'Fish dishes, with starchy food']"/>
    <x v="4"/>
    <x v="7"/>
    <s v="['Agricultural', 'Food', 'Preparation', 'Starters and dishes', 'Dishes', ÇFish dishes, with starchy food']"/>
    <s v="['Agricultural', 'Food', 'Preparation', 'Starters and dishes', 'Dishes', 'Fish dishes, with starchy foodÉ]"/>
    <n v="74"/>
    <n v="105"/>
    <x v="45"/>
    <x v="0"/>
    <s v="{'acd': 0.240533875049031, 'ozd': 1.844667837934891e-06, 'cch': 8.646064801833877, 'ccb': 0.339957806179012, 'ccf': 8.253737429707801, 'ccl': 0.052369565947063004, 'fwe': 0.000612684209036, 'swe': 0.060021251062219005, 'tre': 0.650437933775562, 'pco': 0.160467668339168, 'pma': 1.8184766554029852e-06, 'ior': 1.352077708220087, 'fru': 130.95233634036265, 'mru': 1.5897436723242412e-05, 'ldu': 82.27749930097647, 'wtu': 1.135485756818814, 'etf': 104.515210371602, 'htc': 5.085290396924798e-09, 'htn': 8.388579884200427e-08}"/>
  </r>
  <r>
    <s v="Fish or seafood au gratin, intended to be cook, processed in FR | Chilled | PP | Microwave | at consumer/FR [Ciqual code: 25037]"/>
    <n v="25037"/>
    <s v="consumer"/>
    <n v="2.83"/>
    <b v="0"/>
    <s v="kilogram"/>
    <s v="77eb0446e2b2e192f3ce1217c8b9f7b3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2270035997306603, 'ozd': 1.7827645175326849e-06, 'cch': 8.979927712672312, 'ccb': 0.704105733578399, 'ccf': 8.157681284138585, 'ccl': 0.11814069495532802, 'fwe': 0.0007142349889670001, 'swe': 0.043095175080069006, 'tre': 0.6179664529049811, 'pco': 0.14868523652579002, 'pma': 1.668830782942428e-06, 'ior': 1.4324939045927572, 'fru': 131.49419868326376, 'mru': 1.7471409256849332e-05, 'ldu': 156.51206239494226, 'wtu': 1.100033615964182, 'etf': 97.61470181466632, 'htc': 5.019733948985086e-09, 'htn': 8.444080997966946e-08}"/>
  </r>
  <r>
    <s v="Fish and shrimp 'au gratin', previously frozen, processed in FR | Frozen | PP | Microwave | at consumer/FR [Ciqual code: 25038]"/>
    <n v="25038"/>
    <s v="consumer"/>
    <n v="3.27"/>
    <b v="0"/>
    <s v="kilogram"/>
    <s v="337af45c63233802a5e52c4f858c6a43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1304655391308702, 'ozd': 1.728599283516268e-06, 'cch': 8.624937283372207, 'ccb': 0.6727388468627531, 'ccf': 7.839263467969004, 'ccl': 0.112934968540448, 'fwe': 0.0007004221435270001, 'swe': 0.041233793213048, 'tre': 0.591008370583701, 'pco': 0.14218938396751502, 'pma': 1.597278755708033e-06, 'ior': 1.64875076797623, 'fru': 131.60672072088886, 'mru': 1.6957014627594753e-05, 'ldu': 149.7332065053949, 'wtu': 1.120358770396636, 'etf': 94.75079175680274, 'htc': 4.8354287533557015e-09, 'htn': 8.139363926923359e-08}"/>
  </r>
  <r>
    <s v="Pomegranate, pulp and pips, raw, processed in FR | Ambient (average) | No packaging | No preparation | at consumer/FR [Ciqual code: 13018]"/>
    <n v="13018"/>
    <s v="consumer"/>
    <n v="3.12"/>
    <b v="0"/>
    <s v="kilogram"/>
    <s v="f7fcc9b45feb4973305cd7e5591eb556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2103249120125, 'ozd': 8.929401658908079e-08, 'cch': 0.42915692894428004, 'ccb': 0.08851187646019, 'ccf': 0.340480435601534, 'ccl': 0.00016461688255500003, 'fwe': 8.152592394333222e-05, 'swe': 0.000831243300401, 'tre': 0.00695651797887, 'pco': 0.0016243316941680001, 'pma': 2.2933442187375172e-08, 'ior': 0.25808594790405304, 'fru': 9.407987339241473, 'mru': 2.4496912145867966e-06, 'ldu': 19.386140233714777, 'wtu': 0.117467545556051, 'etf': 22.5131615095356, 'htc': 1.979136955251736e-10, 'htn': 8.793095731897001e-09}"/>
  </r>
  <r>
    <s v="Roundnose grenadier, raw, processed in FR | Chilled | PS | No preparation | at consumer/FR [Ciqual code: 26128]"/>
    <n v="26128"/>
    <s v="consumer"/>
    <n v="3.64"/>
    <b v="0"/>
    <s v="kilogram"/>
    <s v="5cbf59c4a776e607b83b2ba99bb42942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Blue grenadier, raw, processed in FR | Chilled | PS | No preparation | at consumer/FR [Ciqual code: 26214]"/>
    <n v="26214"/>
    <s v="consumer"/>
    <n v="3.68"/>
    <b v="0"/>
    <s v="kilogram"/>
    <s v="3d71eeb01c7e1a36dac1f277bde38f41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89626364530863, 'ozd': 1.5983021613412028e-06, 'cch': 6.85926060307405, 'ccb': 0.0025770914677560003, 'ccf': 6.8545363197689415, 'ccl': 0.0021471918373510003, 'fwe': 0.000436963229692, 'swe': 0.045679093752689005, 'tre': 0.500197928157728, 'pco': 0.13094644320631602, 'pma': 1.438076393237805e-06, 'ior': 0.647732745905045, 'fru': 98.71686296737954, 'mru': 1.9141533970494633e-05, 'ldu': 16.650109811281506, 'wtu': 0.403534835358319, 'etf': 57.13036905184755, 'htc': 3.762652778391379e-09, 'htn': 5.091787828452814e-08}"/>
  </r>
  <r>
    <s v="Grissini or bread stick, processed in FR | Ambient (short) | Cardboard | No preparation | at consumer/FR [Ciqual code: 7525]"/>
    <n v="7525"/>
    <s v="consumer"/>
    <n v="1.95"/>
    <b v="0"/>
    <s v="kilogram"/>
    <s v="0f49cee096e60c6f4010e860e80073e1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0161907229135, 'ozd': 1.3183624109807418e-07, 'cch': 0.7579756450885191, 'ccb': 0.0046584498421, 'ccf': 0.7444653715877291, 'ccl': 0.008851823658689001, 'fwe': 0.000257002445793, 'swe': 0.006300699991234, 'tre': 0.041544822162842006, 'pco': 0.0033106178103320004, 'pma': 8.171620993196443e-08, 'ior': 0.56241875790287, 'fru': 18.31763629186595, 'mru': 2.011088030302293e-06, 'ldu': 91.95888476146806, 'wtu': 1.038681435699728, 'etf': 88.42256226880824, 'htc': 3.999518849366878e-10, 'htn': 2.6792624741000013e-08}"/>
  </r>
  <r>
    <s v="Morello cherry, raw, processed in FR | Ambient (average) | No packaging | No preparation | at consumer/FR [Ciqual code: 13110]"/>
    <n v="13110"/>
    <s v="consumer"/>
    <n v="2.36"/>
    <b v="0"/>
    <s v="kilogram"/>
    <s v="1c6f92f3c0a0be5975a2b9d48fc49601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752829490118001, 'ozd': 1.731028795774349e-07, 'cch': 0.905038107732904, 'ccb': 0.088600368815916, 'ccf': 0.8161164238432741, 'ccl': 0.00032131507371300003, 'fwe': 0.00039324116630400004, 'swe': 0.003107263151396, 'tre': 0.032239518072373005, 'pco': 0.00689325509997, 'pma': 4.4191415886369566e-08, 'ior': 0.282784434865327, 'fru': 15.102580980519813, 'mru': 3.051418545836473e-06, 'ldu': 355.9051271244646, 'wtu': 0.18156203973248902, 'etf': 35.92589586743054, 'htc': 1.588417573801618e-10, 'htn': 4.4299232640968346e-08}"/>
  </r>
  <r>
    <s v="Tub gurnard, raw, processed in FR | Chilled | PS | No preparation | at consumer/FR [Ciqual code: 26219]"/>
    <n v="26219"/>
    <s v="consumer"/>
    <n v="3.64"/>
    <b v="0"/>
    <s v="kilogram"/>
    <s v="d0af2dcb4d84cfea73f2d897b073b2d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Red gurnard, raw, processed in FR | Chilled | PS | No preparation | at consumer/FR [Ciqual code: 26106]"/>
    <n v="26106"/>
    <s v="consumer"/>
    <n v="3.64"/>
    <b v="0"/>
    <s v="kilogram"/>
    <s v="ec7863d327bd1b72195c941ae784c0da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73765881218492, 'ozd': 1.395955164801606e-06, 'cch': 6.785903445480453, 'ccb': 0.003500889463365, 'ccf': 6.768659654937419, 'ccl': 0.013742901079667, 'fwe': 0.0007279190519910001, 'swe': 0.041629224459371006, 'tre': 0.45300444033893905, 'pco': 0.119185953616859, 'pma': 1.314055560314876e-06, 'ior': 0.6208572466011331, 'fru': 98.81499095392783, 'mru': 0.00021284076609500002, 'ldu': 17.0264222254549, 'wtu': 0.7754262428059281, 'etf': 76.02958696345904, 'htc': 4.153808975659581e-09, 'htn': 1.068381054061833e-07}"/>
  </r>
  <r>
    <s v="Gooseberry, raw, processed in FR | Ambient (average) | No packaging | No preparation | at consumer/FR [Ciqual code: 13020]"/>
    <n v="13020"/>
    <s v="consumer"/>
    <n v="3.01"/>
    <b v="0"/>
    <s v="kilogram"/>
    <s v="73e9f5ca0560ec86d0678074023a3cfa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8996382984636, 'ozd': 1.063217042039884e-06, 'cch': 1.541961112033916, 'ccb': 0.090128728361998, 'ccf': 1.448787137665637, 'ccl': 0.003045246006279, 'fwe': 0.0006340197145160001, 'swe': 0.0037656259955760004, 'tre': 0.027964843474312003, 'pco': 0.004800346657042, 'pma': 1.493896105005581e-07, 'ior': 0.43290731918505704, 'fru': 29.67214445044225, 'mru': 2.7777554171284272e-05, 'ldu': 11.884386694259083, 'wtu': 1.328890556368574, 'etf': 311.89277462060363, 'htc': 2.87253200240839e-09, 'htn': 5.9506817023321156e-08}"/>
  </r>
  <r>
    <s v="Red currant, raw, processed in FR | Ambient (average) | No packaging | No preparation | at consumer/FR [Ciqual code: 13019]"/>
    <n v="13019"/>
    <s v="consumer"/>
    <n v="2.92"/>
    <b v="0"/>
    <s v="kilogram"/>
    <s v="98f209b68b31ac060612c3312d5742d2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9344940686444, 'ozd': 2.506658654558141e-07, 'cch': 1.755163986938988, 'ccb': 0.09041593477016201, 'ccf': 1.663688484978216, 'ccl': 0.0010595671906090001, 'fwe': 0.0008556245820450001, 'swe': 0.004289006230947, 'tre': 0.028850526655678003, 'pco': 0.004616565716331, 'pma': 1.0841097251194789e-07, 'ior': 0.526790084089186, 'fru': 36.24540277353374, 'mru': 3.334031319792359e-05, 'ldu': 3.4955677021059812, 'wtu': 0.522499053644506, 'etf': 64.48978197883946, 'htc': 2.1924310344902e-09, 'htn': 3.6455682644636645e-08}"/>
  </r>
  <r>
    <s v="Gruyere cheese, from cow's milk, processed in FR | Chilled | LDPE | No preparation | at consumer/FR [Ciqual code: 12114]"/>
    <n v="12114"/>
    <s v="consumer"/>
    <n v="1.81"/>
    <b v="0"/>
    <s v="kilogram"/>
    <s v="ee55cdf265b0eddbd5cc745c288c7d48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Gruyere cheese, France, Protected Geographical Indication, from cow's milk, processed in FR | Chilled | LDPE | No preparation | at consumer/FR [Ciqual code: 12113]"/>
    <n v="12113"/>
    <s v="consumer"/>
    <n v="1.81"/>
    <b v="0"/>
    <s v="kilogram"/>
    <s v="fd38efb6a95e5dc3bbf6ce6059e235e9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Guacamole, prepacked, processed in FR | Chilled | PVC | No preparation | at consumer/FR [Ciqual code: 25620]"/>
    <n v="25620"/>
    <s v="consumer"/>
    <n v="2.5099999999999998"/>
    <b v="0"/>
    <s v="kilogram"/>
    <s v="8b0c79cfd8185920eb0dd6088bac42fe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16483032580472002, 'ozd': 2.624295517759619e-07, 'cch': 2.196100016124902, 'ccb': 0.024567351755744003, 'ccf': 1.976619117085522, 'ccl': 0.19491354728363403, 'fwe': 0.000590686870461, 'swe': 0.011264331799751, 'tre': 0.050150331045595006, 'pco': 0.008498389588785, 'pma': 1.2141932081860772e-07, 'ior': 0.8348501536439311, 'fru': 38.20816858286247, 'mru': 7.764937343723883e-06, 'ldu': 100.68667892897031, 'wtu': 31.854322341357953, 'etf': 97.49491162172129, 'htc': 1.4505858631083311e-09, 'htn': 9.220633567498988e-08}"/>
  </r>
  <r>
    <s v="Candies, marshmallows, processed in FR | Ambient (average) | LDPE | No preparation | at consumer/FR [Ciqual code: 31050]"/>
    <n v="31050"/>
    <s v="consumer"/>
    <n v="2.4500000000000002"/>
    <b v="0"/>
    <s v="kilogram"/>
    <s v="65a14ad7b52767a1951f08d12c77760b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22922777868384002, 'ozd': 1.391636841243367e-07, 'cch': 1.185491545932302, 'ccb': 0.011039043982399, 'ccf': 1.11386767565053, 'ccl': 0.06058482629937301, 'fwe': 0.00030996914471600003, 'swe': 0.007437871680859001, 'tre': 0.094392569512523, 'pco': 0.0037636161444990004, 'pma': 1.7035417598678138e-07, 'ior': 0.6261481793143231, 'fru': 25.138345776891853, 'mru': 2.6374602037535107e-06, 'ldu': 59.05963098868875, 'wtu': 1.752477292283165, 'etf': 34.03439738737512, 'htc': 5.1296695403878e-10, 'htn': 2.54578291990024e-08}"/>
  </r>
  <r>
    <s v="Burger, beef based, 15% fat, raw, processed in FR | Chilled | LDPE | No preparation | at consumer/FR [Ciqual code: 6260]"/>
    <n v="6260"/>
    <s v="consumer"/>
    <n v="2.68"/>
    <b v="0"/>
    <s v="kilogram"/>
    <s v="522ab873b7a5778f6cf7dd132393175a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239014673029002, 'ozd': 5.007058583262171e-07, 'cch': 20.246608801170275, 'ccb': 14.33163411358418, 'ccf': 5.582069507509582, 'ccl': 0.33290518007651204, 'fwe': 0.00112049113659, 'swe': 0.054421823740133005, 'tre': 1.053899698914418, 'pco': 0.026979737578402004, 'pma': 1.6132460556636649e-06, 'ior': 1.522798211703191, 'fru': 60.1229669376489, 'mru': 9.414194191009395e-06, 'ldu': 1155.2959778829427, 'wtu': 3.959706693908476, 'etf': 154.10055970183632, 'htc': 2.648602318131075e-10, 'htn': 6.0931473578046e-08}"/>
  </r>
  <r>
    <s v="Poultry, minced meat, processed in FR | Chilled | PS | Oven | at consumer/FR [Ciqual code: 28927]"/>
    <n v="28927"/>
    <s v="consumer"/>
    <n v="2.67"/>
    <b v="0"/>
    <s v="kilogram"/>
    <s v="323ad72de6614f3f1f124db1281f9ea4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Shepherd's pie or cottage pie with meat, processed in FR | Chilled | PP | Microwave | at consumer/FR [Ciqual code: 25009]"/>
    <n v="25009"/>
    <s v="consumer"/>
    <n v="1.97"/>
    <b v="0"/>
    <s v="kilogram"/>
    <s v="049caf87615422fff9e135fe69bfe436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157732649332352, 'ozd': 3.942860989024332e-07, 'cch': 13.751115347284738, 'ccb': 9.582749480067518, 'ccf': 3.912810030324063, 'ccl': 0.25555583689315403, 'fwe': 0.0007782839349740001, 'swe': 0.035961782937133, 'tre': 0.6937030745042531, 'pco': 0.018563475123889003, 'pma': 1.073082316820338e-06, 'ior': 1.375413186664451, 'fru': 50.38978036851917, 'mru': 7.239939299679673e-06, 'ldu': 756.6505762967744, 'wtu': 2.783130269009153, 'etf': 111.02065250393018, 'htc': 3.478197572963718e-10, 'htn': 5.178467318263795e-08}"/>
  </r>
  <r>
    <s v="Haddock, smoked, processed in FR | Chilled | PVC | No preparation | at consumer/FR [Ciqual code: 26090]"/>
    <n v="26090"/>
    <s v="consumer"/>
    <n v="3.1"/>
    <b v="0"/>
    <s v="kilogram"/>
    <s v="4dd2a8165bc3f47fbbc29514d54a290d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2547515519407505, 'ozd': 2.45791701006835e-06, 'cch': 10.86586001052324, 'ccb': 0.0031968949337980003, 'ccf': 10.854967831471024, 'ccl': 0.007695284118416, 'fwe': 0.000628578573431, 'swe': 0.078282737598434, 'tre': 0.8574222811724871, 'pco': 0.224279555471031, 'pma': 2.46162633152254e-06, 'ior': 0.984283229446788, 'fru': 158.09053527435887, 'mru': 2.064859647499597e-05, 'ldu': 25.238277348500276, 'wtu': 0.901785246738351, 'etf': 95.29409795907837, 'htc': 6.720715283769549e-09, 'htn': 8.622474093152041e-08}"/>
  </r>
  <r>
    <s v="Hamburger, from fast foods restaurant, processed in FR | Chilled | LDPE | Oven | at consumer/FR [Ciqual code: 25413]"/>
    <n v="25413"/>
    <s v="consumer"/>
    <n v="1.96"/>
    <b v="0"/>
    <s v="kilogram"/>
    <s v="54c3a92ab2f009c6a76572088ee75692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24944685361707702, 'ozd': 5.702457322784547e-07, 'cch': 21.140950932471576, 'ccb': 14.945392038373571, 'ccf': 5.851140758984543, 'ccl': 0.344418135113468, 'fwe': 0.001200478135754, 'swe': 0.056691572203368006, 'tre': 1.099008337659145, 'pco': 0.028213264135148002, 'pma': 1.6851166752956179e-06, 'ior': 2.178077950212183, 'fru': 74.81092789102888, 'mru': 1.028877129530549e-05, 'ldu': 1203.7906465964375, 'wtu': 4.254511617254272, 'etf': 163.27226518813973, 'htc': 3.454976422883516e-10, 'htn': 6.451278488757041e-08}"/>
  </r>
  <r>
    <s v="Atlantic herring, smoked, in oil, processed in FR | Chilled | PVC | No preparation | at consumer/FR [Ciqual code: 26232]"/>
    <n v="26232"/>
    <s v="consumer"/>
    <n v="3.1"/>
    <b v="0"/>
    <s v="kilogram"/>
    <s v="63eeecb73972e792d3920fade1a62f99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1113423968547, 'ozd': 5.375567447213729e-07, 'cch': 2.218992616949968, 'ccb': 0.0030250615718120004, 'ccf': 2.213508258556592, 'ccl': 0.002459296821562, 'fwe': 0.000177851443009, 'swe': 0.009996456294868, 'tre': 0.10936516488989101, 'pco': 0.029159962990584, 'pma': 3.186576829810175e-07, 'ior': 0.396138881295155, 'fru': 35.16433251647714, 'mru': 6.422773177159947e-06, 'ldu': 8.046461749480434, 'wtu': 0.6261673583121941, 'etf': 25.29556592599966, 'htc': 1.032426502156074e-09, 'htn': 2.039272674826536e-08}"/>
  </r>
  <r>
    <s v="Atlantic herring, smoked, plain, processed in FR | Chilled | PVC | No preparation | at consumer/FR [Ciqual code: 26013]"/>
    <n v="26013"/>
    <s v="consumer"/>
    <n v="3.03"/>
    <b v="0"/>
    <s v="kilogram"/>
    <s v="abe26588e779767c4faca8bee9e44a20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21236386167881, 'ozd': 3.0532024479749647e-07, 'cch': 1.313166252473105, 'ccb': 0.0019350980519570002, 'ccf': 1.309941692193516, 'ccl': 0.001289462227631, 'fwe': 0.00011556008971500001, 'swe': 0.0051764589280480005, 'tre': 0.056555894199255004, 'pco': 0.015217465394005002, 'pma': 1.683235372570695e-07, 'ior': 0.337210914903318, 'fru': 23.152627744074422, 'mru': 3.968253188666588e-06, 'ldu': 4.797789741724622, 'wtu': 0.5899930229923861, 'etf': 16.73213112746567, 'htc': 5.999760625962023e-10, 'htn': 1.299588169498322e-08}"/>
  </r>
  <r>
    <s v="Atlantic herring, smoked, fillet, processed in FR | Chilled | PVC | No preparation | at consumer/FR [Ciqual code: 25998]"/>
    <n v="25998"/>
    <s v="consumer"/>
    <n v="3.1"/>
    <b v="0"/>
    <s v="kilogram"/>
    <s v="7958d9c101a6bb51adfee64f40db265e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1113423968547, 'ozd': 5.375567447213729e-07, 'cch': 2.218992616949968, 'ccb': 0.0030250615718120004, 'ccf': 2.213508258556592, 'ccl': 0.002459296821562, 'fwe': 0.000177851443009, 'swe': 0.009996456294868, 'tre': 0.10936516488989101, 'pco': 0.029159962990584, 'pma': 3.186576829810175e-07, 'ior': 0.396138881295155, 'fru': 35.16433251647714, 'mru': 6.422773177159947e-06, 'ldu': 8.046461749480434, 'wtu': 0.6261673583121941, 'etf': 25.29556592599966, 'htc': 1.032426502156074e-09, 'htn': 2.039272674826536e-08}"/>
  </r>
  <r>
    <s v="Atlantic herring, oily, raw, processed in FR | Chilled | PS | No preparation | at consumer/FR [Ciqual code: 26238]"/>
    <n v="26238"/>
    <s v="consumer"/>
    <n v="3.78"/>
    <b v="0"/>
    <s v="kilogram"/>
    <s v="ba66e60b64f54e3ecfb46f6a29339452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1283012261793005, 'ozd': 5.325553539790167e-07, 'cch': 2.320163848660846, 'ccb': 0.0033169019398920003, 'ccf': 2.314431386412318, 'ccl': 0.002415560308635, 'fwe': 0.00016114331619700002, 'swe': 0.009992998091902001, 'tre': 0.109230638926054, 'pco': 0.029189593225406003, 'pma': 3.212795758169693e-07, 'ior': 0.343148838120069, 'fru': 35.27080206563489, 'mru': 5.822514199862263e-06, 'ldu': 7.912242346375054, 'wtu': 0.284499685748462, 'etf': 20.897626482236063, 'htc': 9.967117869011094e-10, 'htn': 1.802093245012795e-08}"/>
  </r>
  <r>
    <s v="Atlantic herring, lean, raw, processed in FR | Chilled | PS | No preparation | at consumer/FR [Ciqual code: 26237]"/>
    <n v="26237"/>
    <s v="consumer"/>
    <n v="3.57"/>
    <b v="0"/>
    <s v="kilogram"/>
    <s v="cb23fee2073d68fa3d13752e99b4685c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1283012261793005, 'ozd': 5.325553539790167e-07, 'cch': 2.320163848660846, 'ccb': 0.0033169019398920003, 'ccf': 2.314431386412318, 'ccl': 0.002415560308635, 'fwe': 0.00016114331619700002, 'swe': 0.009992998091902001, 'tre': 0.109230638926054, 'pco': 0.029189593225406003, 'pma': 3.212795758169693e-07, 'ior': 0.343148838120069, 'fru': 35.27080206563489, 'mru': 5.822514199862263e-06, 'ldu': 7.912242346375054, 'wtu': 0.284499685748462, 'etf': 20.897626482236063, 'htc': 9.967117869011094e-10, 'htn': 1.802093245012795e-08}"/>
  </r>
  <r>
    <s v="Atlantic herring, marinated, or rollmops, processed in FR | Chilled | PS | No preparation | at consumer/FR [Ciqual code: 26010]"/>
    <n v="26010"/>
    <s v="consumer"/>
    <n v="3.78"/>
    <b v="0"/>
    <s v="kilogram"/>
    <s v="4d3470044ce4f12150201d6e09022f37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41283012261793005, 'ozd': 5.325553539790167e-07, 'cch': 2.320163848660846, 'ccb': 0.0033169019398920003, 'ccf': 2.314431386412318, 'ccl': 0.002415560308635, 'fwe': 0.00016114331619700002, 'swe': 0.009992998091902001, 'tre': 0.109230638926054, 'pco': 0.029189593225406003, 'pma': 3.212795758169693e-07, 'ior': 0.343148838120069, 'fru': 35.27080206563489, 'mru': 5.822514199862263e-06, 'ldu': 7.912242346375054, 'wtu': 0.284499685748462, 'etf': 20.897626482236063, 'htc': 9.967117869011094e-10, 'htn': 1.802093245012795e-08}"/>
  </r>
  <r>
    <s v="Atlantic herring, raw, processed in FR | Chilled | PS | No preparation | at consumer/FR [Ciqual code: 26011]"/>
    <n v="26011"/>
    <s v="consumer"/>
    <n v="3.57"/>
    <b v="0"/>
    <s v="kilogram"/>
    <s v="d03c0f19dc39a4335fbf20813891931b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1283012261793005, 'ozd': 5.325553539790167e-07, 'cch': 2.320163848660846, 'ccb': 0.0033169019398920003, 'ccf': 2.314431386412318, 'ccl': 0.002415560308635, 'fwe': 0.00016114331619700002, 'swe': 0.009992998091902001, 'tre': 0.109230638926054, 'pco': 0.029189593225406003, 'pma': 3.212795758169693e-07, 'ior': 0.343148838120069, 'fru': 35.27080206563489, 'mru': 5.822514199862263e-06, 'ldu': 7.912242346375054, 'wtu': 0.284499685748462, 'etf': 20.897626482236063, 'htc': 9.967117869011094e-10, 'htn': 1.802093245012795e-08}"/>
  </r>
  <r>
    <s v="Atlantic herring, fried, processed in FR | Chilled | PP | Pan frying | at consumer/FR [Ciqual code: 26012]"/>
    <n v="26012"/>
    <s v="consumer"/>
    <n v="3.46"/>
    <b v="0"/>
    <s v="kilogram"/>
    <s v="7e11bbd8ba360ba8eac5cda28a4677f9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5061515794736501, 'ozd': 6.705988114783611e-07, 'cch': 2.8338718261559173, 'ccb': 0.003593003298987, 'ccf': 2.816858672893042, 'ccl': 0.013420149963887, 'fwe': 0.00022999040070400002, 'swe': 0.012493983489076, 'tre': 0.13455799959015102, 'pco': 0.035657226523111006, 'pma': 3.9254767111471126e-07, 'ior': 0.5765365293349131, 'fru': 46.70476354539699, 'mru': 7.360415208060527e-06, 'ldu': 12.616782376712772, 'wtu': 0.264435439263012, 'etf': 27.16834358544348, 'htc': 1.2452466873314131e-09, 'htn': 2.3691213613674062e-08}"/>
  </r>
  <r>
    <s v="Atlantic herring, grilled/pan-fried, processed in FR | Chilled | PP | Pan frying | at consumer/FR [Ciqual code: 26014]"/>
    <n v="26014"/>
    <s v="consumer"/>
    <n v="3.46"/>
    <b v="0"/>
    <s v="kilogram"/>
    <s v="4ae14473b49a3475d6c87d1d8e7be7b6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5061515794736501, 'ozd': 6.705988114783611e-07, 'cch': 2.8338718261559173, 'ccb': 0.003593003298987, 'ccf': 2.816858672893042, 'ccl': 0.013420149963887, 'fwe': 0.00022999040070400002, 'swe': 0.012493983489076, 'tre': 0.13455799959015102, 'pco': 0.035657226523111006, 'pma': 3.9254767111471126e-07, 'ior': 0.5765365293349131, 'fru': 46.70476354539699, 'mru': 7.360415208060527e-06, 'ldu': 12.616782376712772, 'wtu': 0.264435439263012, 'etf': 27.16834358544348, 'htc': 1.2452466873314131e-09, 'htn': 2.3691213613674062e-08}"/>
  </r>
  <r>
    <s v="Butter bean or yellow bean, canned, drained, processed in FR | Ambient (average) | Steel | Microwave | at consumer/FR [Ciqual code: 20063]"/>
    <n v="20063"/>
    <s v="consumer"/>
    <m/>
    <b v="0"/>
    <s v="kilogram"/>
    <s v="2da35539f130ed99a487f875409f7739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9698815530666, 'ozd': 2.678782295330685e-07, 'cch': 1.188892610064403, 'ccb': 0.21365000425361902, 'ccf': 0.9748890363065421, 'ccl': 0.000353569504241, 'fwe': 0.00039413853950400005, 'swe': 0.0036449293199700005, 'tre': 0.034361541569834, 'pco': 0.0038347764462510004, 'pma': 1.0434478572596818e-07, 'ior': 2.008797164132705, 'fru': 49.849661292586035, 'mru': 2.5038584135975048e-06, 'ldu': 109.14951485933453, 'wtu': 0.6605365904343711, 'etf': 34.09832964050281, 'htc': 2.0532106442252333e-09, 'htn': 2.283381238350941e-08}"/>
  </r>
  <r>
    <s v="Butter bean or yellow bean, raw, processed in FR | Ambient (average) | No packaging | No preparation | at consumer/FR [Ciqual code: 20195]"/>
    <n v="20195"/>
    <s v="consumer"/>
    <n v="2.38"/>
    <b v="0"/>
    <s v="kilogram"/>
    <s v="1cd294f56e0e2fbc55453a78449f22a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6886862761338, 'ozd': 9.29294043782251e-08, 'cch': 0.47593684078375104, 'ccb': 0.08850562757713101, 'ccf': 0.38732358895686503, 'ccl': 0.000107624249755, 'fwe': 0.00013054976285700002, 'swe': 0.002976490536077, 'tre': 0.028339063384285, 'pco': 0.0013612094814930001, 'pma': 5.7682548962912404e-08, 'ior': 0.347881313534369, 'fru': 10.752296626531319, 'mru': 1.254959292624381e-06, 'ldu': 110.5784214619004, 'wtu': 0.136561894962856, 'etf': 11.437170134277057, 'htc': 1.7847218711369123e-10, 'htn': 6.4455701909312274e-09}"/>
  </r>
  <r>
    <s v="Butter bean or yellow bean, frozen, raw, processed in FR | Frozen | LDPE | No preparation | at consumer/FR [Ciqual code: 20203]"/>
    <n v="20203"/>
    <s v="consumer"/>
    <n v="2.9"/>
    <b v="0"/>
    <s v="kilogram"/>
    <s v="68d12dd221dc1b0a9cdbc018dcdeb5f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76865380223450006, 'ozd': 1.8408238963164232e-07, 'cch': 0.8372356819012751, 'ccb': 0.002525693239685, 'ccf': 0.834407837549424, 'ccl': 0.000302151112165, 'fwe': 0.00021011783316100002, 'swe': 0.002838304224024, 'tre': 0.028076127540115, 'pco': 0.002464690869164, 'pma': 6.67457727490483e-08, 'ior': 1.222040621752372, 'fru': 34.13488549207922, 'mru': 2.356783055704795e-06, 'ldu': 92.88258863840048, 'wtu': 0.539572963950395, 'etf': 13.512218329758964, 'htc': 3.290143372391135e-10, 'htn': 8.784129840081723e-09}"/>
  </r>
  <r>
    <s v="Haricot bean, canned, drained, processed in FR | Ambient (average) | Steel | Microwave | at consumer/FR [Ciqual code: 20511]"/>
    <n v="20511"/>
    <s v="consumer"/>
    <n v="3.28"/>
    <b v="0"/>
    <s v="kilogram"/>
    <s v="5b0ba573a6a3840d2f0e2f61efc303b0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0"/>
    <s v="{'acd': 0.005372611937724, 'ozd': 2.3218853758203697e-07, 'cch': 1.006486387126375, 'ccb': 0.21179005030497502, 'ccf': 0.7943885239045331, 'ccl': 0.00030781291686600003, 'fwe': 0.000318555777738, 'swe': 0.0017985836313600002, 'tre': 0.016167761599952, 'pco': 0.0030554496311110003, 'pma': 7.132285207126873e-08, 'ior': 1.8797628625572882, 'fru': 45.80467085189371, 'mru': 2.041043874063457e-06, 'ldu': 38.197724840068716, 'wtu': 0.5989070043557511, 'etf': 29.033387858760797, 'htc': 1.854510684634113e-09, 'htn': 1.9446656223520052e-08}"/>
  </r>
  <r>
    <s v="Haricot bean, cooked, processed in FR | Chilled | Steel | Microwave | at consumer/FR [Ciqual code: 20502]"/>
    <n v="20502"/>
    <s v="consumer"/>
    <n v="3.29"/>
    <b v="0"/>
    <s v="kilogram"/>
    <s v="2f35b5ec46cd520254b228462349abf6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2895284737373, 'ozd': 6.445642379585547e-08, 'cch': 0.278571395221517, 'ccb': 0.000270156082055, 'ccf': 0.278214994490787, 'ccl': 8.62446486739188e-05, 'fwe': 9.485341106732035e-05, 'swe': 0.001086331440577, 'tre': 0.010721391881756, 'pco': 0.001075716386532, 'pma': 2.878172263053151e-08, 'ior': 0.347082113411245, 'fru': 9.496532885057032, 'mru': 8.335460869403888e-07, 'ldu': 35.323214874561224, 'wtu': 0.11945966538490801, 'etf': 6.6425069251303235, 'htc': 5.071814544739671e-10, 'htn': 5.482441575584528e-09}"/>
  </r>
  <r>
    <s v="Haricot bean, dry, processed in FR | Ambient (average) | LDPE | Microwave | at consumer/FR [Ciqual code: 20501]"/>
    <n v="20501"/>
    <s v="consumer"/>
    <n v="3.43"/>
    <b v="0"/>
    <s v="kilogram"/>
    <s v="6e16867c6246e9ff1dcc1ca8a434ee74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25510715666380002, 'ozd': 3.335110825291321e-08, 'cch': 0.23406070929382103, 'ccb': 0.00036124296049700003, 'ccf': 0.233618998137739, 'ccl': 8.046819558437394e-05, 'fwe': 5.5894571430426256e-05, 'swe': 0.0009804278638930002, 'tre': 0.009645102158072, 'pco': 0.00070300093217, 'pma': 2.1901417817108642e-08, 'ior': 0.136559099773114, 'fru': 5.848348592588421, 'mru': 4.633414736087016e-07, 'ldu': 35.34658025833364, 'wtu': 0.12375256377069001, 'etf': 3.053260691725837, 'htc': 6.836654309298779e-11, 'htn': 2.172451719459062e-09}"/>
  </r>
  <r>
    <s v="Lima bean, raw, processed in FR | Ambient (average) | No packaging | No preparation | at consumer/FR [Ciqual code: 20126]"/>
    <n v="20126"/>
    <s v="consumer"/>
    <n v="2.4300000000000002"/>
    <b v="0"/>
    <s v="kilogram"/>
    <s v="d46ff7c4f358333330b587eb608d9da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1702283621130004, 'ozd': 7.888842862692176e-08, 'cch': 0.7558100755672911, 'ccb': 0.0013371568554140002, 'ccf': 0.7540957429624661, 'ccl': 0.00037717574941000003, 'fwe': 0.000248500774073, 'swe': 0.011178380124554, 'tre': 0.010327894774016001, 'pco': 0.0027783191644600003, 'pma': 2.923368267398515e-08, 'ior': 0.129416782038904, 'fru': 7.702387006635723, 'mru': 2.591738961918534e-06, 'ldu': 163.20305978259552, 'wtu': 0.12025210615991001, 'etf': 44.73005170907014, 'htc': 1.179505724748379e-09, 'htn': 4.131277591008896e-08}"/>
  </r>
  <r>
    <s v="Sea thong (Himanthalia elongata), dried or dehydrated, processed in FR | Ambient (long) | LDPE | No preparation | at consumer/FR [Ciqual code: 20992]"/>
    <n v="20992"/>
    <s v="consumer"/>
    <n v="2.99"/>
    <b v="0"/>
    <s v="kilogram"/>
    <s v="aa60508ba53e034a732ec9cd157e4b6d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Flageolet bean, canned, drained, processed in FR | Ambient (average) | Steel | Microwave | at consumer/FR [Ciqual code: 20508]"/>
    <n v="20508"/>
    <s v="consumer"/>
    <n v="3.08"/>
    <b v="0"/>
    <s v="kilogram"/>
    <s v="de9111db7da51136d2048f71bfc7f8db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0"/>
    <s v="{'acd': 0.004303633744146, 'ozd': 2.160134259034938e-07, 'cch': 1.155658546732861, 'ccb': 0.211865776412084, 'ccf': 0.9433875713003891, 'ccl': 0.00040519902038600004, 'fwe': 0.000366189185327, 'swe': 0.005275913283022, 'tre': 0.011033866477162, 'pco': 0.0036797639350220003, 'pma': 6.312556262997627e-08, 'ior': 1.622957175038509, 'fru': 41.14063224256589, 'mru': 2.489384962552683e-06, 'ldu': 67.69597029291081, 'wtu': 0.557860769281987, 'etf': 42.97573948812827, 'htc': 2.240839251003619e-09, 'htn': 3.346851830023716e-08}"/>
  </r>
  <r>
    <s v="Flageolet bean, cooked, processed in FR | Chilled | Steel | Microwave | at consumer/FR [Ciqual code: 20513]"/>
    <n v="20513"/>
    <s v="consumer"/>
    <n v="3.08"/>
    <b v="0"/>
    <s v="kilogram"/>
    <s v="69baff5bde5ebb8a2d95116841cdd619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334687696110002, 'ozd': 5.9588498802503e-08, 'cch': 0.44240658256459003, 'ccb': 0.000394758636075, 'ccf': 0.44181692133437406, 'ccl': 0.00019490259414000003, 'fwe': 0.00015076427719200002, 'swe': 0.004570216270239001, 'tre': 0.005813954254427001, 'pco': 0.00174603580482, 'pma': 2.164875156789277e-08, 'ior': 0.20548658905767903, 'fru': 7.452895369393072, 'mru': 1.389661031985622e-06, 'ldu': 64.75656496355366, 'wtu': 0.107703477860438, 'etf': 21.206794402699234, 'htc': 9.113984143765903e-10, 'htn': 1.98124139559468e-08}"/>
  </r>
  <r>
    <s v="Flageolet bean, frozen, processed in FR | Frozen | LDPE | Microwave | at consumer/FR [Ciqual code: 20537]"/>
    <n v="20537"/>
    <s v="consumer"/>
    <n v="3.23"/>
    <b v="0"/>
    <s v="kilogram"/>
    <s v="9257ca53a4816b93a0ee31d152f92be7"/>
    <s v="material"/>
    <s v="AGRIBALYSE v3.0"/>
    <s v="['Agricultural', 'Food', 'Preparation', 'Fruits, vegetables, legumes and nuts', 'Legumes', 'Legumes, raw']"/>
    <x v="0"/>
    <x v="46"/>
    <s v="['Agricultural', 'Food', 'Preparation', 'Fruits, vegetables, legumes and nuts', 'Legumes', ÇLegumes, raw']"/>
    <s v="['Agricultural', 'Food', 'Preparation', 'Fruits, vegetables, legumes and nuts', 'Legumes', 'Legumes, rawÉ]"/>
    <n v="92"/>
    <n v="105"/>
    <x v="54"/>
    <x v="1"/>
    <s v="{'acd': 0.001989456786263, 'ozd': 6.755142786244468e-08, 'cch': 0.48661801714414504, 'ccb': 0.0006271666564130001, 'ccf': 0.48576344869411203, 'ccl': 0.00022740179362000003, 'fwe': 0.000137100283645, 'swe': 0.004574888479163, 'tre': 0.005819603669369001, 'pco': 0.001630411691777, 'pma': 1.867506020232356e-08, 'ior': 0.34022919575437605, 'fru': 11.392598920359944, 'mru': 1.483995043156111e-06, 'ldu': 65.01411526537717, 'wtu': 0.19941826379253902, 'etf': 19.73924058703257, 'htc': 5.31750544098348e-10, 'htn': 1.7693709806966442e-08}"/>
  </r>
  <r>
    <s v="Flageolet bean, green, cooked, processed in FR | Chilled | Steel | Microwave | at consumer/FR [Ciqual code: 20540]"/>
    <n v="20540"/>
    <s v="consumer"/>
    <n v="3.23"/>
    <b v="0"/>
    <s v="kilogram"/>
    <s v="b0472c6ba3137aa8e0575055e2394c64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334687696110002, 'ozd': 5.9588498802503e-08, 'cch': 0.44240658256459003, 'ccb': 0.000394758636075, 'ccf': 0.44181692133437406, 'ccl': 0.00019490259414000003, 'fwe': 0.00015076427719200002, 'swe': 0.004570216270239001, 'tre': 0.005813954254427001, 'pco': 0.00174603580482, 'pma': 2.164875156789277e-08, 'ior': 0.20548658905767903, 'fru': 7.452895369393072, 'mru': 1.389661031985622e-06, 'ldu': 64.75656496355366, 'wtu': 0.107703477860438, 'etf': 21.206794402699234, 'htc': 9.113984143765903e-10, 'htn': 1.98124139559468e-08}"/>
  </r>
  <r>
    <s v="Flageolet bean, green, dried, processed in FR | Ambient (average) | LDPE | Microwave | at consumer/FR [Ciqual code: 20539]"/>
    <n v="20539"/>
    <s v="consumer"/>
    <n v="3.23"/>
    <b v="0"/>
    <s v="kilogram"/>
    <s v="34a03a574487946b3f432efa086ae471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16981054398290001, 'ozd': 4.135309088648924e-08, 'cch': 0.423803892404267, 'ccb': 0.0005415729454270001, 'ccf': 0.423060713457504, 'ccl': 0.000201606001334, 'fwe': 0.00012157876039000001, 'swe': 0.004488645216626, 'tre': 0.004952134191902001, 'pco': 0.001417888813628, 'pma': 1.597557774050328e-08, 'ior': 0.14287552961704, 'fru': 6.934502831176326, 'mru': 1.153330826500637e-06, 'ldu': 64.85394680180832, 'wtu': 0.149022804715118, 'etf': 18.407635603277082, 'htc': 4.931680063813499e-10, 'htn': 1.689823701224813e-08}"/>
  </r>
  <r>
    <s v="Mung bean, sprouted or soy spouts, canned, drained, processed in FR | Ambient (average) | Steel | No preparation | at consumer/FR [Ciqual code: 20029]"/>
    <n v="20029"/>
    <s v="consumer"/>
    <n v="2.78"/>
    <b v="0"/>
    <s v="kilogram"/>
    <s v="ee3df1a816f39e4fda8eddbf7eb447d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7923427486922001, 'ozd': 2.745892388076386e-07, 'cch': 1.9009451356118872, 'ccb': 0.21967772559098, 'ccf': 1.680482653594948, 'ccl': 0.000784756425959, 'fwe': 0.0006387928866340001, 'swe': 0.017226059688964002, 'tre': 0.023600833851548, 'pco': 0.006629447202606001, 'pma': 9.096418403712278e-08, 'ior': 1.691698065941044, 'fru': 46.871327759367894, 'mru': 4.877205821307139e-06, 'ldu': 241.16312899989538, 'wtu': 0.685616816953559, 'etf': 91.81544962719403, 'htc': 3.6093078281107884e-09, 'htn': 7.775740657896518e-08}"/>
  </r>
  <r>
    <s v="Mung bean, sprouted or soy spouts, raw, processed in FR | Ambient (average) | No packaging | No preparation | at consumer/FR [Ciqual code: 20183]"/>
    <n v="20183"/>
    <s v="consumer"/>
    <n v="2.7"/>
    <b v="0"/>
    <s v="kilogram"/>
    <s v="4fc0555c0a032cc36dff6659b6e4c233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1702283621130004, 'ozd': 7.888842862692176e-08, 'cch': 0.7558100755672911, 'ccb': 0.0013371568554140002, 'ccf': 0.7540957429624661, 'ccl': 0.00037717574941000003, 'fwe': 0.000248500774073, 'swe': 0.011178380124554, 'tre': 0.010327894774016001, 'pco': 0.0027783191644600003, 'pma': 2.923368267398515e-08, 'ior': 0.129416782038904, 'fru': 7.702387006635723, 'mru': 2.591738961918534e-06, 'ldu': 163.20305978259552, 'wtu': 0.12025210615991001, 'etf': 44.73005170907014, 'htc': 1.179505724748379e-09, 'htn': 4.131277591008896e-08}"/>
  </r>
  <r>
    <s v="Mung bean, cooked, processed in FR | Chilled | Steel | Microwave | at consumer/FR [Ciqual code: 20531]"/>
    <n v="20531"/>
    <s v="consumer"/>
    <n v="3.08"/>
    <b v="0"/>
    <s v="kilogram"/>
    <s v="822be8747fd7f1ab3ee31d09075369ee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334687696110002, 'ozd': 5.9588498802503e-08, 'cch': 0.44240658256459003, 'ccb': 0.000394758636075, 'ccf': 0.44181692133437406, 'ccl': 0.00019490259414000003, 'fwe': 0.00015076427719200002, 'swe': 0.004570216270239001, 'tre': 0.005813954254427001, 'pco': 0.00174603580482, 'pma': 2.164875156789277e-08, 'ior': 0.20548658905767903, 'fru': 7.452895369393072, 'mru': 1.389661031985622e-06, 'ldu': 64.75656496355366, 'wtu': 0.107703477860438, 'etf': 21.206794402699234, 'htc': 9.113984143765903e-10, 'htn': 1.98124139559468e-08}"/>
  </r>
  <r>
    <s v="Beans, mung, mature, seeds, dry, processed in FR | Ambient (average) | LDPE | No preparation | at consumer/FR [Ciqual code: 20530]"/>
    <n v="20530"/>
    <s v="consumer"/>
    <n v="3.35"/>
    <b v="0"/>
    <s v="kilogram"/>
    <s v="c7ae00dd0bc99998494bdb0bdccd671c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8246518026758, 'ozd': 8.735982642044475e-08, 'cch': 0.658169253650953, 'ccb': 0.0008648992414530001, 'ccf': 0.657035682232562, 'ccl': 0.000268672176937, 'fwe': 0.00013853129802600002, 'swe': 0.002792782667171, 'tre': 0.028237418846068, 'pco': 0.0031724929981810004, 'pma': 5.504305523878344e-08, 'ior': 0.14698098874777302, 'fru': 11.604906156143757, 'mru': 1.021364034450559e-06, 'ldu': 82.94018624280432, 'wtu': 0.25353503269390304, 'etf': 7.49834777916122, 'htc': 1.8577873604831502e-10, 'htn': 5.750506766157292e-09}"/>
  </r>
  <r>
    <s v="Flat bean, raw, processed in FR | Ambient (average) | No packaging | No preparation | at consumer/FR [Ciqual code: 20269]"/>
    <n v="20269"/>
    <s v="consumer"/>
    <n v="2.3199999999999998"/>
    <b v="0"/>
    <s v="kilogram"/>
    <s v="1f0dad4c34e5e2833ff21ac91c21f83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6886862761338, 'ozd': 9.29294043782251e-08, 'cch': 0.47593684078375104, 'ccb': 0.08850562757713101, 'ccf': 0.38732358895686503, 'ccl': 0.000107624249755, 'fwe': 0.00013054976285700002, 'swe': 0.002976490536077, 'tre': 0.028339063384285, 'pco': 0.0013612094814930001, 'pma': 5.7682548962912404e-08, 'ior': 0.347881313534369, 'fru': 10.752296626531319, 'mru': 1.254959292624381e-06, 'ldu': 110.5784214619004, 'wtu': 0.136561894962856, 'etf': 11.437170134277057, 'htc': 1.7847218711369123e-10, 'htn': 6.4455701909312274e-09}"/>
  </r>
  <r>
    <s v="Red kidney bean, canned, drained, processed in FR | Ambient (average) | Steel | Microwave | at consumer/FR [Ciqual code: 20524]"/>
    <n v="20524"/>
    <s v="consumer"/>
    <n v="3.08"/>
    <b v="0"/>
    <s v="kilogram"/>
    <s v="9f34d47852945421981e4dc58fa59c68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0"/>
    <s v="{'acd': 0.004303633744146, 'ozd': 2.160134259034938e-07, 'cch': 1.155658546732861, 'ccb': 0.211865776412084, 'ccf': 0.9433875713003891, 'ccl': 0.00040519902038600004, 'fwe': 0.000366189185327, 'swe': 0.005275913283022, 'tre': 0.011033866477162, 'pco': 0.0036797639350220003, 'pma': 6.312556262997627e-08, 'ior': 1.622957175038509, 'fru': 41.14063224256589, 'mru': 2.489384962552683e-06, 'ldu': 67.69597029291081, 'wtu': 0.557860769281987, 'etf': 42.97573948812827, 'htc': 2.240839251003619e-09, 'htn': 3.346851830023716e-08}"/>
  </r>
  <r>
    <s v="Red kidney bean, cooked, processed in FR | Chilled | Steel | Microwave | at consumer/FR [Ciqual code: 20503]"/>
    <n v="20503"/>
    <s v="consumer"/>
    <n v="3.08"/>
    <b v="0"/>
    <s v="kilogram"/>
    <s v="7c071d89e6a0e626b52f30782f0c6bdb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334687696110002, 'ozd': 5.9588498802503e-08, 'cch': 0.44240658256459003, 'ccb': 0.000394758636075, 'ccf': 0.44181692133437406, 'ccl': 0.00019490259414000003, 'fwe': 0.00015076427719200002, 'swe': 0.004570216270239001, 'tre': 0.005813954254427001, 'pco': 0.00174603580482, 'pma': 2.164875156789277e-08, 'ior': 0.20548658905767903, 'fru': 7.452895369393072, 'mru': 1.389661031985622e-06, 'ldu': 64.75656496355366, 'wtu': 0.107703477860438, 'etf': 21.206794402699234, 'htc': 9.113984143765903e-10, 'htn': 1.98124139559468e-08}"/>
  </r>
  <r>
    <s v="Red kidney bean, dried, processed in FR | Ambient (average) | LDPE | Microwave | at consumer/FR [Ciqual code: 20525]"/>
    <n v="20525"/>
    <s v="consumer"/>
    <n v="3.23"/>
    <b v="0"/>
    <s v="kilogram"/>
    <s v="4f42c63bfc5549b7cb4cdbfbea260c8e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16981054398290001, 'ozd': 4.135309088648924e-08, 'cch': 0.423803892404267, 'ccb': 0.0005415729454270001, 'ccf': 0.423060713457504, 'ccl': 0.000201606001334, 'fwe': 0.00012157876039000001, 'swe': 0.004488645216626, 'tre': 0.004952134191902001, 'pco': 0.001417888813628, 'pma': 1.597557774050328e-08, 'ior': 0.14287552961704, 'fru': 6.934502831176326, 'mru': 1.153330826500637e-06, 'ldu': 64.85394680180832, 'wtu': 0.149022804715118, 'etf': 18.407635603277082, 'htc': 4.931680063813499e-10, 'htn': 1.689823701224813e-08}"/>
  </r>
  <r>
    <s v="French bean, raw, processed in FR | Ambient (average) | No packaging | Chilled at consumer | at consumer/FR [Ciqual code: 20061]"/>
    <n v="20061"/>
    <s v="consumer"/>
    <n v="2.52"/>
    <b v="0"/>
    <s v="kilogram"/>
    <s v="ffb2d735882962ce37c8084261d71c29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69216560867010005, 'ozd': 9.70677925467037e-08, 'cch': 0.48073614240760304, 'ccb': 0.088523478782666, 'ccf': 0.39210105809669504, 'ccl': 0.00011160552824100001, 'fwe': 0.000133684718284, 'swe': 0.0029842896901940003, 'tre': 0.02840756303874, 'pco': 0.001375326773622, 'pma': 5.807054389491093e-08, 'ior': 0.39572045834983205, 'fru': 11.761116503971904, 'mru': 1.298091408500934e-06, 'ldu': 110.60214700323988, 'wtu': 0.14851987459010002, 'etf': 11.691173408579122, 'htc': 1.8503154957657083e-10, 'htn': 6.571714724588764e-09}"/>
  </r>
  <r>
    <s v="French bean, raw (Kenya by plane), processed in FR | Ambient (average) | No packaging | Chilled at consumer | at consumer/FR [Ciqual code: 20061]"/>
    <n v="20061"/>
    <s v="consumer"/>
    <n v="2.52"/>
    <b v="0"/>
    <s v="kilogram"/>
    <s v="a408057061c9e600da2bf4bc2f79b34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55054115182579, 'ozd': 2.376467016045571e-06, 'cch': 10.316139785536109, 'ccb': 0.090181352701116, 'ccf': 10.225184401949258, 'ccl': 0.0007740308857330001, 'fwe': 0.00038734619853200003, 'swe': 0.019106720880772, 'tre': 0.205713391185219, 'pco': 0.049713506470815, 'pma': 2.2712337097211058e-07, 'ior': 1.090025504019535, 'fru': 151.5964384570829, 'mru': 2.676265073379765e-06, 'ldu': 130.06889539800483, 'wtu': 0.49795544916180806, 'etf': 84.1337747207485, 'htc': 4.7776477082515485e-09, 'htn': 3.834606093721802e-08}"/>
  </r>
  <r>
    <s v="French bean, canned, drained, processed in FR | Ambient (average) | Steel | Microwave | at consumer/FR [Ciqual code: 20062]"/>
    <n v="20062"/>
    <s v="consumer"/>
    <n v="2.84"/>
    <b v="0"/>
    <s v="kilogram"/>
    <s v="c752cdbe7839b90443f98d882f8e8aef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11364192494594002, 'ozd': 2.761093784605539e-07, 'cch': 1.246706935040903, 'ccb': 0.21914330845571603, 'ccf': 1.02719786551369, 'ccl': 0.00036576107149700004, 'fwe': 0.00041839041446800005, 'swe': 0.004251888347811, 'tre': 0.04157383219373, 'pco': 0.004092016845485, 'pma': 1.1587971381787568e-07, 'ior': 2.011276044015923, 'fru': 50.293521069791105, 'mru': 2.630879929144624e-06, 'ldu': 131.7161628456434, 'wtu': 0.67815105159994, 'etf': 36.68085410614381, 'htc': 2.082602021099815e-09, 'htn': 2.403055733717337e-08}"/>
  </r>
  <r>
    <s v="French bean, cooked, processed in FR | Chilled | PP | Boiling | at consumer/FR [Ciqual code: 20030]"/>
    <n v="20030"/>
    <s v="consumer"/>
    <n v="2.71999999999999"/>
    <b v="0"/>
    <s v="kilogram"/>
    <s v="aadad5425251b64c56414f70fc63d7c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10029780574678, 'ozd': 2.1502126563892978e-07, 'cch': 1.196581772703812, 'ccb': 0.104116138123355, 'ccf': 1.092176899124328, 'ccl': 0.00028873545612800004, 'fwe': 0.00024127097675500001, 'swe': 0.003973071320796, 'tre': 0.038209816821624006, 'pco': 0.0031867501563270003, 'pma': 8.628230604487335e-08, 'ior': 1.120052895426314, 'fru': 35.70370494483868, 'mru': 2.7529552672235097e-06, 'ldu': 130.05458951065026, 'wtu': 0.40998397340993703, 'etf': 19.05146143022821, 'htc': 3.8867986817397314e-10, 'htn': 1.176087619990701e-08}"/>
  </r>
  <r>
    <s v="French bean, frozen, raw, processed in FR | Frozen | LDPE | No preparation | at consumer/FR [Ciqual code: 20070]"/>
    <n v="20070"/>
    <s v="consumer"/>
    <n v="2.59"/>
    <b v="0"/>
    <s v="kilogram"/>
    <s v="69a6bd1659e1f0d8bed7702ab672d63b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9108145711323, 'ozd': 1.911087055096023e-07, 'cch': 0.8865874447152691, 'ccb': 0.007214915956670001, 'ccf': 0.8790599706177981, 'ccl': 0.0003125581408, 'fwe': 0.000230819843978, 'swe': 0.003356419725537, 'tre': 0.034232720328508, 'pco': 0.002684277747923, 'pma': 7.659227766802279e-08, 'ior': 1.224156656006696, 'fru': 34.51377536852767, 'mru': 2.465211818128357e-06, 'ldu': 112.14604729470928, 'wtu': 0.5546091113047551, 'etf': 15.716726208065221, 'htc': 3.5410355623251396e-10, 'htn': 9.805701451028917e-09}"/>
  </r>
  <r>
    <s v="French bean, frozen, cooked, processed in FR | Frozen | LDPE | Boiling | at consumer/FR [Ciqual code: 20071]"/>
    <n v="20071"/>
    <s v="consumer"/>
    <n v="2.93"/>
    <b v="0"/>
    <s v="kilogram"/>
    <s v="afa86b0ffee297622107ecf0cf9627a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10817751327758, 'ozd': 2.413806012772239e-07, 'cch': 1.126956617490937, 'ccb': 0.008494716964754, 'ccf': 1.118078809707402, 'ccl': 0.00038309081877900005, 'fwe': 0.000280930826909, 'swe': 0.003956475018979, 'tre': 0.040345278684014, 'pco': 0.0032481598528180003, 'pma': 9.085131910454081e-08, 'ior': 1.549726680722137, 'fru': 43.940609764316626, 'mru': 3.014287107177309e-06, 'ldu': 131.10093101622465, 'wtu': 0.67918962650946, 'etf': 19.3955365393265, 'htc': 4.446603736501384e-10, 'htn': 1.1982674807072311e-08}"/>
  </r>
  <r>
    <s v="Haricot beans with tomato sauce, canned, processed in FR | Chilled | Steel | Microwave | at consumer/FR [Ciqual code: 20194]"/>
    <n v="20194"/>
    <s v="consumer"/>
    <n v="3.63"/>
    <b v="0"/>
    <s v="kilogram"/>
    <s v="1d1842d8350074167f08f4f482050c7f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037164057566010005, 'ozd': 1.677662689703507e-07, 'cch': 0.5709727180749551, 'ccb': 0.001080641954419, 'ccf': 0.5696764927251391, 'ccl': 0.00021558339539600003, 'fwe': 0.00018801484315700002, 'swe': 0.0011426517757050002, 'tre': 0.011483049233896, 'pco': 0.0022081663067340003, 'pma': 4.744396930258212e-08, 'ior': 1.183954591817035, 'fru': 29.436672261858703, 'mru': 1.646693282684762e-06, 'ldu': 24.64693193159223, 'wtu': 0.35967199542446504, 'etf': 14.485302651571928, 'htc': 1.186240424430908e-09, 'htn': 1.172504072569067e-08}"/>
  </r>
  <r>
    <s v="French bean, puree, processed in FR | Chilled | PP | Microwave | at consumer/FR [Ciqual code: 20257]"/>
    <n v="20257"/>
    <s v="consumer"/>
    <n v="2.71999999999999"/>
    <b v="0"/>
    <s v="kilogram"/>
    <s v="054d98827c6caaf300dcb36ff6ef7b5d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9887340573424, 'ozd': 2.0149428763930368e-07, 'cch': 1.102038327668314, 'ccb': 0.104070826813436, 'ccf': 0.99769233017825, 'ccl': 0.00027517067662800003, 'fwe': 0.00023378336243100003, 'swe': 0.003945859081069, 'tre': 0.037922586293065004, 'pco': 0.0030837923553980002, 'pma': 8.537390009355081e-08, 'ior': 1.064643736350197, 'fru': 33.302135139503335, 'mru': 2.673229916108063e-06, 'ldu': 129.98166994827022, 'wtu': 0.39458051386727905, 'etf': 18.308135781020248, 'htc': 3.647704251391676e-10, 'htn': 1.1377941815600761e-08}"/>
  </r>
  <r>
    <s v="Harissa (hot spicy sauce), prepacked, processed in FR | Chilled | PVC | No preparation | at consumer/FR [Ciqual code: 11112]"/>
    <n v="11112"/>
    <s v="consumer"/>
    <n v="2.98"/>
    <b v="0"/>
    <s v="kilogram"/>
    <s v="894d63a9d7ceb99a87a4115a0cebe3af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22912541123458002, 'ozd': 2.622038926495756e-07, 'cch': 3.472125642535177, 'ccb': 0.008493229753568001, 'ccf': 3.378582795166479, 'ccl': 0.08504961761512901, 'fwe': 0.001144790203202, 'swe': 0.006824976964826, 'tre': 0.055855840391062006, 'pco': 0.014964258980891001, 'pma': 2.428746180552142e-07, 'ior': 0.8804074933513221, 'fru': 48.10957433643837, 'mru': 5.924786820894819e-06, 'ldu': 110.8754947086679, 'wtu': 4.013574759695698, 'etf': 255.42761403748378, 'htc': 1.7368883376346971e-09, 'htn': 2.0182038712491e-07}"/>
  </r>
  <r>
    <s v="Provence herbs, dried, processed in FR | Ambient (long) | Glass | No preparation | at consumer/FR [Ciqual code: 11060]"/>
    <n v="11060"/>
    <s v="consumer"/>
    <n v="3.13"/>
    <b v="0"/>
    <s v="kilogram"/>
    <s v="27af4189f31918a3ffe4d2a41575a851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0"/>
    <s v="{'acd': 0.011262713569719002, 'ozd': 1.785232179997044e-07, 'cch': 1.014240323471779, 'ccb': 0.0050637775615650004, 'ccf': 1.006204708794664, 'ccl': 0.0029718371155490002, 'fwe': 0.000256486991428, 'swe': 0.0038618490222930004, 'tre': 0.033172718054059004, 'pco': 0.0038342740284650003, 'pma': 1.232321033595316e-07, 'ior': 0.615261616172987, 'fru': 23.917387634205244, 'mru': 3.616677129477068e-06, 'ldu': 35.18125610847638, 'wtu': 4.836410709604861, 'etf': 21.288048060768496, 'htc': 4.944028625286058e-10, 'htn': 1.1028285167408931e-08}"/>
  </r>
  <r>
    <s v="Grenadier, from any fishing spot, raw, processed in FR | Chilled | PS | No preparation | at consumer/FR [Ciqual code: 26213]"/>
    <n v="26213"/>
    <s v="consumer"/>
    <n v="3.68"/>
    <b v="0"/>
    <s v="kilogram"/>
    <s v="43d0499da696d0cfcdd5ecb6f2cb27bd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Hot-dog, processed in FR | Chilled | LDPE | Oven | at consumer/FR [Ciqual code: 25403]"/>
    <n v="25403"/>
    <s v="consumer"/>
    <n v="2.23"/>
    <b v="0"/>
    <s v="kilogram"/>
    <s v="7ced08b8a3f24c0009b32b3973dffd63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10472079648068201, 'ozd': 4.1804781824962176e-07, 'cch': 8.222898194508069, 'ccb': 4.9727615107772865, 'ccf': 3.042043140662035, 'ccl': 0.20809354306874903, 'fwe': 0.0007739314256860001, 'swe': 0.026420182855722, 'tre': 0.45428194353390006, 'pco': 0.013464326786819001, 'pma': 7.266477796920153e-07, 'ior': 2.261535382444123, 'fru': 68.0265814864067, 'mru': 6.554219544747531e-06, 'ldu': 466.79711717862267, 'wtu': 2.469794889281515, 'etf': 100.36545027845375, 'htc': 7.602854034422524e-10, 'htn': 6.076309816194764e-08}"/>
  </r>
  <r>
    <s v="Hummus, processed in FR | Chilled | PVC | No preparation | at consumer/FR [Ciqual code: 25621]"/>
    <n v="25621"/>
    <s v="consumer"/>
    <n v="2.95"/>
    <b v="0"/>
    <s v="kilogram"/>
    <s v="164b34f12e7e761ee1e388b203a13f10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10481155225019, 'ozd': 1.822912195353495e-07, 'cch': 0.971128611128908, 'ccb': 0.004697314659748, 'ccf': 0.9497303967832611, 'ccl': 0.016700899685899002, 'fwe': 0.00034290033878500004, 'swe': 0.008443476158092001, 'tre': 0.038611993771431, 'pco': 0.004522715098409001, 'pma': 7.580905744146965e-08, 'ior': 0.7598469959273499, 'fru': 25.994455892918225, 'mru': 3.3094043205840767e-06, 'ldu': 108.59019938285621, 'wtu': 2.061777615359596, 'etf': 53.40251040033344, 'htc': 3.5805218717624243e-10, 'htn': 3.153687080476939e-08}"/>
  </r>
  <r>
    <s v="Combined oil (blended vegetable oils), processed in FR | Ambient (long) | PET | No preparation | at consumer/FR [Ciqual code: 17700]"/>
    <n v="17700"/>
    <s v="consumer"/>
    <n v="3.27"/>
    <b v="0"/>
    <s v="kilogram"/>
    <s v="7f8a2b14c733db40b8684264bca7a96d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6538926057989601, 'ozd': 2.9065931986226647e-07, 'cch': 2.966288012891858, 'ccb': 0.002432133839097, 'ccf': 2.355560250837605, 'ccl': 0.608295628215156, 'fwe': 0.0009513005024290001, 'swe': 0.041949219026374, 'tre': 0.27875400025654, 'pco': 0.012622416610892001, 'pma': 4.5435112748015116e-07, 'ior': 0.395339310729422, 'fru': 28.4359129257885, 'mru': 1.080928016067551e-05, 'ldu': 586.5269561275586, 'wtu': 3.494282207569441, 'etf': 92.0368884697533, 'htc': 2.2296115484177613e-09, 'htn': 1.230430676066234e-07}"/>
  </r>
  <r>
    <s v="Combined oil (mix of olive oil and seeds oil), processed in FR | Ambient (long) | PET | No preparation | at consumer/FR [Ciqual code: 17701]"/>
    <n v="17701"/>
    <s v="consumer"/>
    <n v="3.7"/>
    <b v="0"/>
    <s v="kilogram"/>
    <s v="3b4209861785e57fa6c56fabc64faee0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50596444692792, 'ozd': 2.109540763008709e-07, 'cch': 1.917329823934749, 'ccb': 0.0020013817411250003, 'ccf': 1.866934472432691, 'ccl': 0.048393969760933006, 'fwe': 0.000706127065033, 'swe': 0.023945549194643003, 'tre': 0.21495558886576102, 'pco': 0.012180976240205001, 'pma': 3.556306085195589e-07, 'ior': 0.34322705826021005, 'fru': 24.386101035884874, 'mru': 7.151921322047204e-06, 'ldu': 396.7247103724274, 'wtu': 5.735233159192914, 'etf': 316.22363347200303, 'htc': 1.7441833900228363e-09, 'htn': 1.2576506182439279e-07}"/>
  </r>
  <r>
    <s v="Peanut oil, processed in FR | Ambient (long) | PET | No preparation | at consumer/FR [Ciqual code: 17040]"/>
    <n v="17040"/>
    <s v="consumer"/>
    <n v="3.21"/>
    <b v="0"/>
    <s v="kilogram"/>
    <s v="eb5991940a3f99f4cf69e1a04aaa5b66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7468803414969301, 'ozd': 3.744420834897053e-07, 'cch': 4.704500023978955, 'ccb': 0.002261331977478, 'ccf': 2.8784786853004922, 'ccl': 1.823760006700984, 'fwe': 0.001947124009827, 'swe': 0.058640071316359, 'tre': 0.315336204110921, 'pco': 0.022172819865715003, 'pma': 5.199957160232443e-07, 'ior': 0.40047909560819905, 'fru': 34.37977510012341, 'mru': 1.3661463967302491e-05, 'ldu': 829.6543977059323, 'wtu': 12.842257483387137, 'etf': 209.84279863284112, 'htc': 3.737439349720944e-09, 'htn': 1.698897645987837e-07}"/>
  </r>
  <r>
    <s v="Butter oil or concentrated butter, processed in FR | Chilled | PP | No preparation | at consumer/FR [Ciqual code: 16401]"/>
    <n v="16401"/>
    <s v="consumer"/>
    <n v="3.65"/>
    <b v="0"/>
    <s v="kilogram"/>
    <s v="1eefec7f84cb9d03c62c668ac13b110a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31407053254, 'ozd': 5.142141064763134e-07, 'cch': 15.494413375548193, 'ccb': 8.02795484729866, 'ccf': 5.533110111034233, 'ccl': 1.9333484172153002, 'fwe': 0.001921058760721, 'swe': 0.037635350795391, 'tre': 0.456714439876836, 'pco': 0.025435767721034, 'pma': 8.607092466844289e-07, 'ior': 0.796133730055084, 'fru': 55.77032097404968, 'mru': 1.8178071398692342e-05, 'ldu': 475.6665410450719, 'wtu': 10.623803367639232, 'etf': 98.57389706645162, 'htc': 3.4147793451517533e-09, 'htn': 1.223850625829084e-07}"/>
  </r>
  <r>
    <s v="Rapeseed oil, processed in FR | Ambient (long) | PET | No preparation | at consumer/FR [Ciqual code: 17130]"/>
    <n v="17130"/>
    <s v="consumer"/>
    <n v="2.8"/>
    <b v="0"/>
    <s v="kilogram"/>
    <s v="ecc9db605de5d1b5ee3aa060b21dda35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7290865925711901, 'ozd': 1.987751393381368e-07, 'cch': 2.034712894751824, 'ccb': 0.0019117402023660001, 'ccf': 2.023723590919561, 'ccl': 0.009077563629896, 'fwe': 0.000630322574091, 'swe': 0.036018278453231, 'tre': 0.31657793328440004, 'pco': 0.010472783800134, 'pma': 5.124496715097078e-07, 'ior': 0.357339533044563, 'fru': 23.81705292841423, 'mru': 7.284503391703735e-06, 'ldu': 442.96732396368907, 'wtu': 3.6571396573290462, 'etf': 46.92099801718507, 'htc': 1.4347814178428581e-09, 'htn': 6.998519355276633e-08}"/>
  </r>
  <r>
    <s v="Cottonseed oil, processed in FR | Ambient (long) | PET | No preparation | at consumer/FR [Ciqual code: 17170]"/>
    <n v="17170"/>
    <s v="consumer"/>
    <n v="4.08"/>
    <b v="0"/>
    <s v="kilogram"/>
    <s v="1bda33a616eefa6fed7c75011798a3d7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23104292324617002, 'ozd': 2.3595796954915049e-07, 'cch': 2.272618487922515, 'ccb': 0.020341324573852, 'ccf': 2.159467257495382, 'ccl': 0.09280990585328, 'fwe': 0.000919233945556, 'swe': 0.007147927860482001, 'tre': 0.08350138172087901, 'pco': 0.008795623161904001, 'pma': 1.839014420639007e-07, 'ior': 0.398978258015287, 'fru': 30.495409337935676, 'mru': 5.586126844495377e-06, 'ldu': 214.38682254469478, 'wtu': 42.04720572826558, 'etf': 130.7968579322728, 'htc': 1.272951794202216e-09, 'htn': 5.8376883606535776e-08}"/>
  </r>
  <r>
    <s v="Cod liver oil, processed in FR | Ambient (long) | Steel | No preparation | at consumer/FR [Ciqual code: 17630]"/>
    <n v="17630"/>
    <s v="consumer"/>
    <n v="4.0199999999999996"/>
    <b v="0"/>
    <s v="kilogram"/>
    <s v="61b82828d7656c537186e0a9a4938fbd"/>
    <s v="material"/>
    <s v="AGRIBALYSE v3.0"/>
    <s v="['Agricultural', 'Food', 'Preparation', 'Fats and oils', 'Fish oils']"/>
    <x v="9"/>
    <x v="50"/>
    <s v="['Agricultural', 'Food', 'Preparation', 'Fats and oils', 'Fish oils']"/>
    <s v="['Agricultural', 'Food', 'Preparation', 'Fats and oils', 'Fish oils']"/>
    <e v="#VALUE!"/>
    <e v="#VALUE!"/>
    <x v="3"/>
    <x v="0"/>
    <s v="{'acd': 0.017884897922220002, 'ozd': 2.5117855318355315e-07, 'cch': 1.562724025090096, 'ccb': 0.0010070227727960001, 'ccf': 1.561355591994571, 'ccl': 0.00036141032272800003, 'fwe': 0.00025247367106200004, 'swe': 0.004127651899267001, 'tre': 0.0451495397465, 'pco': 0.012511577711302001, 'pma': 1.6442119855331908e-07, 'ior': 0.258633676468898, 'fru': 25.116522837906224, 'mru': 1.5774530259836798e-06, 'ldu': 6.109362963612414, 'wtu': 0.39397141990774104, 'etf': 19.797542145312384, 'htc': 1.48116962149159e-09, 'htn': 1.636519879487793e-08}"/>
  </r>
  <r>
    <s v="Herring oil, processed in FR | Ambient (long) | Steel | No preparation | at consumer/FR [Ciqual code: 17650]"/>
    <n v="17650"/>
    <s v="consumer"/>
    <n v="4.0199999999999996"/>
    <b v="0"/>
    <s v="kilogram"/>
    <s v="cd29c126a03706a0fdb05755fc3c4277"/>
    <s v="material"/>
    <s v="AGRIBALYSE v3.0"/>
    <s v="['Agricultural', 'Food', 'Preparation', 'Fats and oils', 'Fish oils']"/>
    <x v="9"/>
    <x v="50"/>
    <s v="['Agricultural', 'Food', 'Preparation', 'Fats and oils', 'Fish oils']"/>
    <s v="['Agricultural', 'Food', 'Preparation', 'Fats and oils', 'Fish oils']"/>
    <e v="#VALUE!"/>
    <e v="#VALUE!"/>
    <x v="3"/>
    <x v="0"/>
    <s v="{'acd': 0.017884897922220002, 'ozd': 2.5117855318355315e-07, 'cch': 1.562724025090096, 'ccb': 0.0010070227727960001, 'ccf': 1.561355591994571, 'ccl': 0.00036141032272800003, 'fwe': 0.00025247367106200004, 'swe': 0.004127651899267001, 'tre': 0.0451495397465, 'pco': 0.012511577711302001, 'pma': 1.6442119855331908e-07, 'ior': 0.258633676468898, 'fru': 25.116522837906224, 'mru': 1.5774530259836798e-06, 'ldu': 6.109362963612414, 'wtu': 0.39397141990774104, 'etf': 19.797542145312384, 'htc': 1.48116962149159e-09, 'htn': 1.636519879487793e-08}"/>
  </r>
  <r>
    <s v="Linseed oil, processed in FR | Ambient (long) | PET | No preparation | at consumer/FR [Ciqual code: 17180]"/>
    <n v="17180"/>
    <s v="consumer"/>
    <n v="3.21"/>
    <b v="0"/>
    <s v="kilogram"/>
    <s v="5a5204484fef4e878c0f8d1fcc62b9d7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15062676316985701, 'ozd': 2.929423688499669e-07, 'cch': 2.923736388369698, 'ccb': 0.002233236437715, 'ccf': 2.920172573532388, 'ccl': 0.0013305783995960002, 'fwe': 0.004248864163327, 'swe': 0.07953786047819, 'tre': 0.6636856778500141, 'pco': 0.018482759620877, 'pma': 1.033760925064403e-06, 'ior': 0.382915915074558, 'fru': 31.23647904853879, 'mru': 9.94615503392603e-06, 'ldu': 3207.42079069966, 'wtu': 18.78426645357547, 'etf': 53.47565724164987, 'htc': -9.510676322547882e-10, 'htn': 4.0852450101797497e-07}"/>
  </r>
  <r>
    <s v="Maize/corn oil, processed in FR | Ambient (long) | PET | No preparation | at consumer/FR [Ciqual code: 17190]"/>
    <n v="17190"/>
    <s v="consumer"/>
    <n v="2.8"/>
    <b v="0"/>
    <s v="kilogram"/>
    <s v="1578906f92f56a0369d77f726f7b1ebd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5822351711191501, 'ozd': 2.003226008513336e-07, 'cch': 3.3224515864459923, 'ccb': 0.002465729169059, 'ccf': 2.271205892244361, 'ccl': 1.048779965032571, 'fwe': 0.0009280664509980001, 'swe': 0.013264996274174, 'tre': 0.23765433119915802, 'pco': 0.013976619358512, 'pma': 4.526363737083927e-07, 'ior': 0.3685449865718, 'fru': 28.786551712234882, 'mru': 6.520896427750483e-06, 'ldu': 163.19103762388127, 'wtu': 18.84752765802265, 'etf': 119.77143587209585, 'htc': 2.2384185146734005e-09, 'htn': 1.021611095980901e-07}"/>
  </r>
  <r>
    <s v="Hazelnut oil, processed in FR | Ambient (long) | PET | No preparation | at consumer/FR [Ciqual code: 17210]"/>
    <n v="17210"/>
    <s v="consumer"/>
    <n v="3.21"/>
    <b v="0"/>
    <s v="kilogram"/>
    <s v="eacd8ea36e65312325e3b102c7ffa9ba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7468803414969301, 'ozd': 3.744420834897053e-07, 'cch': 4.704500023978955, 'ccb': 0.002261331977478, 'ccf': 2.8784786853004922, 'ccl': 1.823760006700984, 'fwe': 0.001947124009827, 'swe': 0.058640071316359, 'tre': 0.315336204110921, 'pco': 0.022172819865715003, 'pma': 5.199957160232443e-07, 'ior': 0.40047909560819905, 'fru': 34.37977510012341, 'mru': 1.3661463967302491e-05, 'ldu': 829.6543977059323, 'wtu': 12.842257483387137, 'etf': 209.84279863284112, 'htc': 3.737439349720944e-09, 'htn': 1.698897645987837e-07}"/>
  </r>
  <r>
    <s v="Palm oil, refined, processed in FR | Ambient (long) | PET | No preparation | at consumer/FR [Ciqual code: 16150]"/>
    <n v="16150"/>
    <s v="consumer"/>
    <n v="2.96999999999999"/>
    <b v="0"/>
    <s v="kilogram"/>
    <s v="01d90f255b417c0f6030b06e188245de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1"/>
    <s v="{'acd': 0.021174559699431002, 'ozd': 1.410573122797788e-07, 'cch': 5.592842041419081, 'ccb': 0.0319837817159, 'ccf': 1.14353981014099, 'ccl': 4.41731844956219, 'fwe': 0.000347195102124, 'swe': 0.028432302541612, 'tre': 0.07973390228811901, 'pco': 0.012191867605534002, 'pma': 2.858220045785872e-07, 'ior': 0.298151223889765, 'fru': 17.55148752003799, 'mru': 3.742827900048721e-06, 'ldu': 131.4486407167119, 'wtu': 2.571895976044213, 'etf': 152.46979660064233, 'htc': 2.843190020440642e-09, 'htn': 4.6090548223834757e-08}"/>
  </r>
  <r>
    <s v="Palm oil, processed in FR | Ambient (long) | PET | No preparation | at consumer/FR [Ciqual code: 16129]"/>
    <n v="16129"/>
    <s v="consumer"/>
    <n v="2.5099999999999998"/>
    <b v="0"/>
    <s v="kilogram"/>
    <s v="acab0245ead5319d1fc62b006741a9f0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1"/>
    <s v="{'acd': 0.021174559699431002, 'ozd': 1.410573122797788e-07, 'cch': 5.592842041419081, 'ccb': 0.0319837817159, 'ccf': 1.14353981014099, 'ccl': 4.41731844956219, 'fwe': 0.000347195102124, 'swe': 0.028432302541612, 'tre': 0.07973390228811901, 'pco': 0.012191867605534002, 'pma': 2.858220045785872e-07, 'ior': 0.298151223889765, 'fru': 17.55148752003799, 'mru': 3.742827900048721e-06, 'ldu': 131.4486407167119, 'wtu': 2.571895976044213, 'etf': 152.46979660064233, 'htc': 2.843190020440642e-09, 'htn': 4.6090548223834757e-08}"/>
  </r>
  <r>
    <s v="Grapeseed oil, processed in FR | Ambient (long) | PET | No preparation | at consumer/FR [Ciqual code: 17350]"/>
    <n v="17350"/>
    <s v="consumer"/>
    <n v="3.74"/>
    <b v="0"/>
    <s v="kilogram"/>
    <s v="24c26257ec3927028c48910b67e762f6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7290865925711901, 'ozd': 1.987751393381368e-07, 'cch': 2.034712894751824, 'ccb': 0.0019117402023660001, 'ccf': 2.023723590919561, 'ccl': 0.009077563629896, 'fwe': 0.000630322574091, 'swe': 0.036018278453231, 'tre': 0.31657793328440004, 'pco': 0.010472783800134, 'pma': 5.124496715097078e-07, 'ior': 0.357339533044563, 'fru': 23.81705292841423, 'mru': 7.284503391703735e-06, 'ldu': 442.96732396368907, 'wtu': 3.6571396573290462, 'etf': 46.92099801718507, 'htc': 1.4347814178428581e-09, 'htn': 6.998519355276633e-08}"/>
  </r>
  <r>
    <s v="Sardine oil, processed in FR | Ambient (long) | Steel | No preparation | at consumer/FR [Ciqual code: 17640]"/>
    <n v="17640"/>
    <s v="consumer"/>
    <n v="4.0199999999999996"/>
    <b v="0"/>
    <s v="kilogram"/>
    <s v="a1a9aea2395d180e017f6a484179346b"/>
    <s v="material"/>
    <s v="AGRIBALYSE v3.0"/>
    <s v="['Agricultural', 'Food', 'Preparation', 'Fats and oils', 'Fish oils']"/>
    <x v="9"/>
    <x v="50"/>
    <s v="['Agricultural', 'Food', 'Preparation', 'Fats and oils', 'Fish oils']"/>
    <s v="['Agricultural', 'Food', 'Preparation', 'Fats and oils', 'Fish oils']"/>
    <e v="#VALUE!"/>
    <e v="#VALUE!"/>
    <x v="3"/>
    <x v="0"/>
    <s v="{'acd': 0.017884897922220002, 'ozd': 2.5117855318355315e-07, 'cch': 1.562724025090096, 'ccb': 0.0010070227727960001, 'ccf': 1.561355591994571, 'ccl': 0.00036141032272800003, 'fwe': 0.00025247367106200004, 'swe': 0.004127651899267001, 'tre': 0.0451495397465, 'pco': 0.012511577711302001, 'pma': 1.6442119855331908e-07, 'ior': 0.258633676468898, 'fru': 25.116522837906224, 'mru': 1.5774530259836798e-06, 'ldu': 6.109362963612414, 'wtu': 0.39397141990774104, 'etf': 19.797542145312384, 'htc': 1.48116962149159e-09, 'htn': 1.636519879487793e-08}"/>
  </r>
  <r>
    <s v="Salmon oil, processed in FR | Ambient (long) | Steel | No preparation | at consumer/FR [Ciqual code: 17645]"/>
    <n v="17645"/>
    <s v="consumer"/>
    <n v="4.0199999999999996"/>
    <b v="0"/>
    <s v="kilogram"/>
    <s v="50b8cd1f364671377e6c658cc48d4395"/>
    <s v="material"/>
    <s v="AGRIBALYSE v3.0"/>
    <s v="['Agricultural', 'Food', 'Preparation', 'Fats and oils', 'Fish oils']"/>
    <x v="9"/>
    <x v="50"/>
    <s v="['Agricultural', 'Food', 'Preparation', 'Fats and oils', 'Fish oils']"/>
    <s v="['Agricultural', 'Food', 'Preparation', 'Fats and oils', 'Fish oils']"/>
    <e v="#VALUE!"/>
    <e v="#VALUE!"/>
    <x v="3"/>
    <x v="0"/>
    <s v="{'acd': 0.017884897922220002, 'ozd': 2.5117855318355315e-07, 'cch': 1.562724025090096, 'ccb': 0.0010070227727960001, 'ccf': 1.561355591994571, 'ccl': 0.00036141032272800003, 'fwe': 0.00025247367106200004, 'swe': 0.004127651899267001, 'tre': 0.0451495397465, 'pco': 0.012511577711302001, 'pma': 1.6442119855331908e-07, 'ior': 0.258633676468898, 'fru': 25.116522837906224, 'mru': 1.5774530259836798e-06, 'ldu': 6.109362963612414, 'wtu': 0.39397141990774104, 'etf': 19.797542145312384, 'htc': 1.48116962149159e-09, 'htn': 1.636519879487793e-08}"/>
  </r>
  <r>
    <s v="Sesame oil, processed in FR | Ambient (long) | PET | No preparation | at consumer/FR [Ciqual code: 17400]"/>
    <n v="17400"/>
    <s v="consumer"/>
    <n v="3.74"/>
    <b v="0"/>
    <s v="kilogram"/>
    <s v="c4e0ec6bb343b85af26ce7122820f94c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7290865925711901, 'ozd': 1.987751393381368e-07, 'cch': 2.034712894751824, 'ccb': 0.0019117402023660001, 'ccf': 2.023723590919561, 'ccl': 0.009077563629896, 'fwe': 0.000630322574091, 'swe': 0.036018278453231, 'tre': 0.31657793328440004, 'pco': 0.010472783800134, 'pma': 5.124496715097078e-07, 'ior': 0.357339533044563, 'fru': 23.81705292841423, 'mru': 7.284503391703735e-06, 'ldu': 442.96732396368907, 'wtu': 3.6571396573290462, 'etf': 46.92099801718507, 'htc': 1.4347814178428581e-09, 'htn': 6.998519355276633e-08}"/>
  </r>
  <r>
    <s v="Soy oil, processed in FR | Ambient (long) | PET | No preparation | at consumer/FR [Ciqual code: 17420]"/>
    <n v="17420"/>
    <s v="consumer"/>
    <n v="2.77"/>
    <b v="0"/>
    <s v="kilogram"/>
    <s v="d56b1d372bca05cd0025f4fe2dbd0861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11115896624964, 'ozd': 1.1952744247752168e-07, 'cch': 8.080188598426917, 'ccb': 0.0027710403912290004, 'ccf': 1.695159471148764, 'ccl': 6.382258086886923, 'fwe': 0.0005564975735050001, 'swe': 0.017952556576356003, 'tre': 0.042221093787678, 'pco': 0.012422942875105002, 'pma': 1.0127090191395249e-07, 'ior': 0.29811921729246804, 'fru': 16.7316760645615, 'mru': 3.296521931660514e-06, 'ldu': 308.9766813841939, 'wtu': 0.343788380538249, 'etf': 41.510763098349955, 'htc': 4.431268949858829e-09, 'htn': 8.314237172434725e-08}"/>
  </r>
  <r>
    <s v="Sunflower oil, processed in FR | Ambient (long) | PET | No preparation | at consumer/FR [Ciqual code: 17440]"/>
    <n v="17440"/>
    <s v="consumer"/>
    <n v="2.8"/>
    <b v="0"/>
    <s v="kilogram"/>
    <s v="21bd0863ee81dfa5b0557dfb9e855b75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40355819120802, 'ozd': 4.517134419152396e-07, 'cch': 4.575574078494823, 'ccb': 0.003369555829792, 'ccf': 2.849964799168036, 'ccl': 1.722239723496993, 'fwe': 0.001033411642753, 'swe': 0.046754157063628, 'tre': 0.15898947415536402, 'pco': 0.015485001444438002, 'pma': 2.723410402079669e-07, 'ior': 0.50475711928258, 'fru': 36.876866941073644, 'mru': 1.7014433825874292e-05, 'ldu': 458.23821898404185, 'wtu': 1.041536144572048, 'etf': 175.12392760632355, 'htc': 4.0529989747844575e-09, 'htn': 1.7333951838140818e-07}"/>
  </r>
  <r>
    <s v="Olive oil, extra virgin, processed in FR | Ambient (long) | PET | No preparation | at consumer/FR [Ciqual code: 17270]"/>
    <n v="17270"/>
    <s v="consumer"/>
    <n v="3.23"/>
    <b v="0"/>
    <s v="kilogram"/>
    <s v="815ec2a8d79c661e623c86ab7034d3e7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28307854105576003, 'ozd': 2.258382012443027e-07, 'cch': 1.804301854297317, 'ccb': 0.002102856683152, 'ccf': 1.7144859062903821, 'ccl': 0.08771309132378201, 'fwe': 0.0007839922549870001, 'swe': 0.011878014672419002, 'tre': 0.11337998230137401, 'pco': 0.013899453735665, 'pma': 1.990637465759299e-07, 'ior': 0.358864986077976, 'fru': 25.601242701539277, 'mru': 7.046902758822619e-06, 'ldu': 350.49783961634785, 'wtu': 7.820831992283559, 'etf': 585.6920097738246, 'htc': 2.0580926144984862e-09, 'htn': 1.8163114690147818e-07}"/>
  </r>
  <r>
    <s v="Frying oil, processed in FR | Ambient (long) | PET | No preparation | at consumer/FR [Ciqual code: 16128]"/>
    <n v="16128"/>
    <s v="consumer"/>
    <n v="3.74"/>
    <b v="0"/>
    <s v="kilogram"/>
    <s v="2ca5f998f7578c07b29e514586d3d40a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7290865925711901, 'ozd': 1.987751393381368e-07, 'cch': 2.034712894751824, 'ccb': 0.0019117402023660001, 'ccf': 2.023723590919561, 'ccl': 0.009077563629896, 'fwe': 0.000630322574091, 'swe': 0.036018278453231, 'tre': 0.31657793328440004, 'pco': 0.010472783800134, 'pma': 5.124496715097078e-07, 'ior': 0.357339533044563, 'fru': 23.81705292841423, 'mru': 7.284503391703735e-06, 'ldu': 442.96732396368907, 'wtu': 3.6571396573290462, 'etf': 46.92099801718507, 'htc': 1.4347814178428581e-09, 'htn': 6.998519355276633e-08}"/>
  </r>
  <r>
    <s v="Pacific oyster, raw, processed in FR | Chilled | LDPE | No preparation | at consumer/FR [Ciqual code: 10035]"/>
    <n v="10035"/>
    <s v="consumer"/>
    <n v="2.85"/>
    <b v="0"/>
    <s v="kilogram"/>
    <s v="a838539596d915b178ed446356257881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026421104839323, 'ozd': 6.586441856824833e-07, 'cch': 5.183080899186577, 'ccb': 1.084200902431495, 'ccf': 4.095483249245176, 'ccl': 0.0033967475099050005, 'fwe': 0.000756205112841, 'swe': -0.030676296956760003, 'tre': 0.097117979746589, 'pco': 0.027206013446814004, 'pma': 1.83474384167065e-07, 'ior': 1.303220986915901, 'fru': 82.75665402822163, 'mru': 1.271616729591155e-05, 'ldu': 248.8183893637647, 'wtu': 1.575979949684438, 'etf': 77.05965267104014, 'htc': 1.8931324249804963e-09, 'htn': 4.708225091193592e-08}"/>
  </r>
  <r>
    <s v="European oyster, raw, processed in FR | Chilled | LDPE | No preparation | at consumer/FR [Ciqual code: 10036]"/>
    <n v="10036"/>
    <s v="consumer"/>
    <n v="2.85"/>
    <b v="0"/>
    <s v="kilogram"/>
    <s v="71f2e95c96a153b8a5d9c8670ac00e98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026421104839323, 'ozd': 6.586441856824833e-07, 'cch': 5.183080899186577, 'ccb': 1.084200902431495, 'ccf': 4.095483249245176, 'ccl': 0.0033967475099050005, 'fwe': 0.000756205112841, 'swe': -0.030676296956760003, 'tre': 0.097117979746589, 'pco': 0.027206013446814004, 'pma': 1.83474384167065e-07, 'ior': 1.303220986915901, 'fru': 82.75665402822163, 'mru': 1.271616729591155e-05, 'ldu': 248.8183893637647, 'wtu': 1.575979949684438, 'etf': 77.05965267104014, 'htc': 1.8931324249804963e-09, 'htn': 4.708225091193592e-08}"/>
  </r>
  <r>
    <s v="Oyster, raw, processed in FR | Chilled | LDPE | No preparation | at consumer/FR [Ciqual code: 10011]"/>
    <n v="10011"/>
    <s v="consumer"/>
    <n v="2.85"/>
    <b v="0"/>
    <s v="kilogram"/>
    <s v="4a691902154eb0f59269151043e48369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026421104839323, 'ozd': 6.586441856824833e-07, 'cch': 5.183080899186577, 'ccb': 1.084200902431495, 'ccf': 4.095483249245176, 'ccl': 0.0033967475099050005, 'fwe': 0.000756205112841, 'swe': -0.030676296956760003, 'tre': 0.097117979746589, 'pco': 0.027206013446814004, 'pma': 1.83474384167065e-07, 'ior': 1.303220986915901, 'fru': 82.75665402822163, 'mru': 1.271616729591155e-05, 'ldu': 248.8183893637647, 'wtu': 1.575979949684438, 'etf': 77.05965267104014, 'htc': 1.8931324249804963e-09, 'htn': 4.708225091193592e-08}"/>
  </r>
  <r>
    <s v="Yam or Indian potato, peeled, boiled/cooked in water, processed in FR | Chilled | No packaging | Boiling | at consumer/FR [Ciqual code: 53503]"/>
    <n v="53503"/>
    <s v="consumer"/>
    <n v="2.8"/>
    <b v="0"/>
    <s v="kilogram"/>
    <s v="ac50a020e9e3606a874e41c4da52a535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11646587871338002, 'ozd': 2.0437795718052917e-07, 'cch': 1.026312935059197, 'ccb': 0.017320008310939, 'ccf': 0.9851497444757591, 'ccl': 0.023843182272498, 'fwe': 0.00020482243400600001, 'swe': 0.003692540505889, 'tre': 0.0390884077071, 'pco': 0.004562936466744, 'pma': 8.501095788369499e-08, 'ior': 0.6243921516583391, 'fru': 23.513123998027744, 'mru': 2.893173377120945e-06, 'ldu': 28.666967747648396, 'wtu': 3.985449757587656, 'etf': 24.950395136605977, 'htc': 5.713681933980805e-10, 'htn': 3.149413166049829e-08}"/>
  </r>
  <r>
    <s v="Yam or Indian potato, peeled, raw, processed in FR | Chilled | No packaging | No preparation | at consumer/FR [Ciqual code: 53502]"/>
    <n v="53502"/>
    <s v="consumer"/>
    <n v="2.6"/>
    <b v="0"/>
    <s v="kilogram"/>
    <s v="58debc94f7d04465199240389496fe25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8052790450432001, 'ozd': 1.306087770560117e-07, 'cch': 0.6557219433576611, 'ccb': 0.012116960744608002, 'ccf': 0.626871753098676, 'ccl': 0.016733229514376002, 'fwe': 0.000135797841336, 'swe': 0.002567938666779, 'tre': 0.027198843076483, 'pco': 0.0031244785210170004, 'pma': 5.872168796492688e-08, 'ior': 0.353152974124585, 'fru': 13.930327034253063, 'mru': 1.936035074128244e-06, 'ldu': 20.062709191448693, 'wtu': 2.7768054214646423, 'etf': 16.7848020981832, 'htc': 3.791839625328005e-10, 'htn': 2.1743067240028504e-08}"/>
  </r>
  <r>
    <s v="Floating island (meringue poached in milk and served in a light custard cream), refrigerated, processed in FR | Chilled | PP | No preparation | at consumer/FR [Ciqual code: 39215]"/>
    <n v="39215"/>
    <s v="consumer"/>
    <n v="2.36"/>
    <b v="0"/>
    <s v="kilogram"/>
    <s v="b6af7a3f14b0df635f0e05bc7eb155cd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8823862167389, 'ozd': 1.7866653874619911e-07, 'cch': 1.859453688904848, 'ccb': 0.6152902706972231, 'ccf': 1.119914611884368, 'ccl': 0.12424880632325601, 'fwe': 0.00030202742505400004, 'swe': 0.0076687433615500004, 'tre': 0.12199166003213101, 'pco': 0.00445135331559, 'pma': 2.078207029242379e-07, 'ior': 0.833218996088092, 'fru': 28.374992762564982, 'mru': 2.4625673276406293e-06, 'ldu': 94.01836801409442, 'wtu': 0.818930566131963, 'etf': 40.30782929556242, 'htc': 5.033659069156026e-10, 'htn': 4.1253048713682096e-08}"/>
  </r>
  <r>
    <s v="Braised ham on the bone, processed in FR | Chilled | Already packed - PET | No preparation | at consumer/FR [Ciqual code: 28905]"/>
    <n v="28905"/>
    <s v="consumer"/>
    <n v="2.4500000000000002"/>
    <b v="0"/>
    <s v="kilogram"/>
    <s v="1b2e07fd09248abc76875a5953e99e4a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6074464823773202, 'ozd': 6.711822780532002e-07, 'cch': 8.023923675962166, 'ccb': 3.3748090656949072, 'ccf': 4.287573005652493, 'ccl': 0.36154160461476603, 'fwe': 0.0013777868995560002, 'swe': 0.036828054980107, 'tre': 0.693085271961107, 'pco': 0.017598612119157, 'pma': 1.1297837514352e-06, 'ior': 3.679588664517802, 'fru': 112.52395573919918, 'mru': 1.1102349444227631e-05, 'ldu': 451.9444813914717, 'wtu': 2.12994523887528, 'etf': 176.06230005399487, 'htc': 1.7199200281883211e-09, 'htn': 1.5650029266837361e-07}"/>
  </r>
  <r>
    <s v="Cured ham, raw, processed in FR | Chilled | Already packed - PP/PE | No preparation | at consumer/FR [Ciqual code: 28800]"/>
    <n v="28800"/>
    <s v="consumer"/>
    <n v="2.5099999999999998"/>
    <b v="0"/>
    <s v="kilogram"/>
    <s v="1de3739eb77fa28bf80dfce4d589c9f7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258750062428791, 'ozd': 1.081294993455498e-06, 'cch': 12.640244677725082, 'ccb': 5.347842778775164, 'ccf': 6.702500918041679, 'ccl': 0.5899009809082401, 'fwe': 0.0020298045350020002, 'swe': 0.059127770234502004, 'tre': 1.124374064908166, 'pco': 0.026171567632823002, 'pma': 1.8143905403021548e-06, 'ior': 6.5488050834084355, 'fru': 177.51550743714188, 'mru': 1.9809770851035973e-05, 'ldu': 756.4627496823778, 'wtu': 3.122093756080772, 'etf': 284.1584488717141, 'htc': 2.535341095852494e-09, 'htn': 2.493097666573203e-07}"/>
  </r>
  <r>
    <s v="Cured ham, raw, smoked, processed in FR | Chilled | Already packed - PP/PE | No preparation | at consumer/FR [Ciqual code: 28801]"/>
    <n v="28801"/>
    <s v="consumer"/>
    <n v="2.95"/>
    <b v="0"/>
    <s v="kilogram"/>
    <s v="97314b2273303ba7b7931cddac82e45e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258750062428791, 'ozd': 1.081294993455498e-06, 'cch': 12.640244677725082, 'ccb': 5.347842778775164, 'ccf': 6.702500918041679, 'ccl': 0.5899009809082401, 'fwe': 0.0020298045350020002, 'swe': 0.059127770234502004, 'tre': 1.124374064908166, 'pco': 0.026171567632823002, 'pma': 1.8143905403021548e-06, 'ior': 6.5488050834084355, 'fru': 177.51550743714188, 'mru': 1.9809770851035973e-05, 'ldu': 756.4627496823778, 'wtu': 3.122093756080772, 'etf': 284.1584488717141, 'htc': 2.535341095852494e-09, 'htn': 2.493097666573203e-07}"/>
  </r>
  <r>
    <s v="Cured ham, raw, smoked, reduced fat, processed in FR | Chilled | Already packed - PP/PE | No preparation | at consumer/FR [Ciqual code: 28804]"/>
    <n v="28804"/>
    <s v="consumer"/>
    <n v="2.95"/>
    <b v="0"/>
    <s v="kilogram"/>
    <s v="59c464d55cb32bc7d61b2487db8397cf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258750062428791, 'ozd': 1.081294993455498e-06, 'cch': 12.640244677725082, 'ccb': 5.347842778775164, 'ccf': 6.702500918041679, 'ccl': 0.5899009809082401, 'fwe': 0.0020298045350020002, 'swe': 0.059127770234502004, 'tre': 1.124374064908166, 'pco': 0.026171567632823002, 'pma': 1.8143905403021548e-06, 'ior': 6.5488050834084355, 'fru': 177.51550743714188, 'mru': 1.9809770851035973e-05, 'ldu': 756.4627496823778, 'wtu': 3.122093756080772, 'etf': 284.1584488717141, 'htc': 2.535341095852494e-09, 'htn': 2.493097666573203e-07}"/>
  </r>
  <r>
    <s v="Cooked ham, choice, processed in FR | Chilled | Already packed - PET | No preparation | at consumer/FR [Ciqual code: 28910]"/>
    <n v="28910"/>
    <s v="consumer"/>
    <n v="2.4500000000000002"/>
    <b v="0"/>
    <s v="kilogram"/>
    <s v="e27a36b908db55538afff3e45c240acf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choice, w rind, processed in FR | Chilled | Already packed - PET | No preparation | at consumer/FR [Ciqual code: 28912]"/>
    <n v="28912"/>
    <s v="consumer"/>
    <n v="2.4500000000000002"/>
    <b v="0"/>
    <s v="kilogram"/>
    <s v="6ab2b7f56c9bf07bccdbafe9c2612de1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choice, rind less and fatless, processed in FR | Chilled | Already packed - PET | No preparation | at consumer/FR [Ciqual code: 28913]"/>
    <n v="28913"/>
    <s v="consumer"/>
    <n v="2.4500000000000002"/>
    <b v="0"/>
    <s v="kilogram"/>
    <s v="94ef8a65f5da5728c22551e6fef96f36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Parisian-style, rind less and fatless, processed in FR | Chilled | Already packed - PET | No preparation | at consumer/FR [Ciqual code: 28925]"/>
    <n v="28925"/>
    <s v="consumer"/>
    <n v="2.4500000000000002"/>
    <b v="0"/>
    <s v="kilogram"/>
    <s v="ada561fbad77aec7320c8c0e151250a9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smoked, processed in FR | Chilled | Already packed - PET | No preparation | at consumer/FR [Ciqual code: 28803]"/>
    <n v="28803"/>
    <s v="consumer"/>
    <n v="2.4500000000000002"/>
    <b v="0"/>
    <s v="kilogram"/>
    <s v="72abb227a9dc1e67c0e6307aebbb3ebf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superior quality, processed in FR | Chilled | Already packed - PET | No preparation | at consumer/FR [Ciqual code: 28900]"/>
    <n v="28900"/>
    <s v="consumer"/>
    <n v="2.4500000000000002"/>
    <b v="0"/>
    <s v="kilogram"/>
    <s v="dc4fc2a090acfff5b4b2ee8116ba8f41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superior quality, reduced salt, processed in FR | Chilled | Already packed - PET | No preparation | at consumer/FR [Ciqual code: 28907]"/>
    <n v="28907"/>
    <s v="consumer"/>
    <n v="2.4500000000000002"/>
    <b v="0"/>
    <s v="kilogram"/>
    <s v="c00f59b10dc7cf4707225f55a271dc0d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superior quality, with rind, processed in FR | Chilled | Already packed - PET | No preparation | at consumer/FR [Ciqual code: 28901]"/>
    <n v="28901"/>
    <s v="consumer"/>
    <n v="2.4500000000000002"/>
    <b v="0"/>
    <s v="kilogram"/>
    <s v="0cd4bc76755887256fba6743bd2970f1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superior quality, rind less, processed in FR | Chilled | Already packed - PET | No preparation | at consumer/FR [Ciqual code: 28902]"/>
    <n v="28902"/>
    <s v="consumer"/>
    <n v="2.4500000000000002"/>
    <b v="0"/>
    <s v="kilogram"/>
    <s v="58b6ab0e4668ecead381f30b01daeb78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ooked ham, superior quality, rind less and fatless, processed in FR | Chilled | Already packed - PET | No preparation | at consumer/FR [Ciqual code: 28906]"/>
    <n v="28906"/>
    <s v="consumer"/>
    <n v="2.4500000000000002"/>
    <b v="0"/>
    <s v="kilogram"/>
    <s v="0430fb0954622577084262adddb6e800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Bayonne Cured ham, raw, smoked, processed in FR | Chilled | Already packed - PP/PE | No preparation | at consumer/FR [Ciqual code: 28811]"/>
    <n v="28811"/>
    <s v="consumer"/>
    <n v="2.5099999999999998"/>
    <b v="0"/>
    <s v="kilogram"/>
    <s v="f5d305c478f8605ffedeae8526a76ca6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258750062428791, 'ozd': 1.081294993455498e-06, 'cch': 12.640244677725082, 'ccb': 5.347842778775164, 'ccf': 6.702500918041679, 'ccl': 0.5899009809082401, 'fwe': 0.0020298045350020002, 'swe': 0.059127770234502004, 'tre': 1.124374064908166, 'pco': 0.026171567632823002, 'pma': 1.8143905403021548e-06, 'ior': 6.5488050834084355, 'fru': 177.51550743714188, 'mru': 1.9809770851035973e-05, 'ldu': 756.4627496823778, 'wtu': 3.122093756080772, 'etf': 284.1584488717141, 'htc': 2.535341095852494e-09, 'htn': 2.493097666573203e-07}"/>
  </r>
  <r>
    <s v="Turkey cooked ham, in slices, processed in FR | Chilled | PS | No preparation | at consumer/FR [Ciqual code: 28964]"/>
    <n v="28964"/>
    <s v="consumer"/>
    <n v="3.11"/>
    <b v="0"/>
    <s v="kilogram"/>
    <s v="9eb891c2b162b81f17e5930fb468650e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"/>
  </r>
  <r>
    <s v="Pork ham, intended to be cooked or pork ham, intended to be roast/bake, processed in FR | Chilled | Already packed - PET | No preparation | at consumer/FR [Ciqual code: 28700]"/>
    <n v="28700"/>
    <s v="consumer"/>
    <n v="2.4500000000000002"/>
    <b v="0"/>
    <s v="kilogram"/>
    <s v="37213ca95633f4fad9218fb0009510a5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28554289651356, 'ozd': 5.36423070652979e-07, 'cch': 6.339487090911887, 'ccb': 2.62998857143892, 'ccf': 3.420266224351511, 'ccl': 0.28923229512145504, 'fwe': 0.0010911546857620001, 'swe': 0.029388007368960002, 'tre': 0.5542963771264561, 'pco': 0.014013896073038, 'pma': 9.033588075750423e-07, 'ior': 2.94351260545066, 'fru': 89.97775901484653, 'mru': 8.872500045711653e-06, 'ldu': 361.5194503508318, 'wtu': 1.692445995001457, 'etf': 138.4043859807449, 'htc': 1.3602799722229011e-09, 'htn': 1.244785473414574e-07}"/>
  </r>
  <r>
    <s v="Chicken cooked ham, in slices, processed in FR | Chilled | PS | No preparation | at consumer/FR [Ciqual code: 28963]"/>
    <n v="28963"/>
    <s v="consumer"/>
    <n v="2.66"/>
    <b v="0"/>
    <s v="kilogram"/>
    <s v="2574e0ba3b75148b78c3539b6aa7fbb9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"/>
  </r>
  <r>
    <s v="Ham, in a pastry crusty, processed in FR | Chilled | PS | Oven | at consumer/FR [Ciqual code: 8395]"/>
    <n v="8395"/>
    <s v="consumer"/>
    <n v="2.33"/>
    <b v="0"/>
    <s v="kilogram"/>
    <s v="9dc617f554781cd1ac8fecd55e2c455b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5241500466680102, 'ozd': 7.658214733149273e-07, 'cch': 8.830521190939509, 'ccb': 3.546422257916587, 'ccf': 4.7242209806425, 'ccl': 0.559877952380422, 'fwe': 0.0015521003557480001, 'swe': 0.038560599051136006, 'tre': 0.6500210054382191, 'pco': 0.020004024177643003, 'pma': 1.102285267684733e-06, 'ior': 4.510208547138657, 'fru': 133.77488881776532, 'mru': 1.2763512713544533e-05, 'ldu': 507.6087716688152, 'wtu': 4.299460426970119, 'etf': 207.24013448501097, 'htc': 2.2919764243533812e-09, 'htn': 1.635123550697802e-07}"/>
  </r>
  <r>
    <s v="Dry-cured ham, processed in FR | Chilled | Already packed - PP/PE | No preparation | at consumer/FR [Ciqual code: 28812]"/>
    <n v="28812"/>
    <s v="consumer"/>
    <n v="2.5099999999999998"/>
    <b v="0"/>
    <s v="kilogram"/>
    <s v="bd83ba37027cd4d69e758d05514ac22a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32348936420961805, 'ozd': 1.3522721815568921e-06, 'cch': 15.899870659958879, 'ccb': 6.77212682486522, 'ccf': 8.390366373245412, 'ccl': 0.737377461848248, 'fwe': 0.002551099211106, 'swe': 0.07400275856209501, 'tre': 1.40568238168873, 'pco': 0.032795701569005, 'pma': 2.2685734173446067e-06, 'ior': 8.186204261965178, 'fru': 221.94614126711792, 'mru': 2.477393795089133e-05, 'ldu': 945.6236055559147, 'wtu': 3.917004940233189, 'etf': 358.25487866784204, 'htc': 3.1887464327384073e-09, 'htn': 3.125393168140509e-07}"/>
  </r>
  <r>
    <s v="Parma dry-cured ham, processed in FR | Chilled | Already packed - PP/PE | No preparation | at consumer/FR [Ciqual code: 28844]"/>
    <n v="28844"/>
    <s v="consumer"/>
    <n v="2.5099999999999998"/>
    <b v="0"/>
    <s v="kilogram"/>
    <s v="593d6e80ad89a077a225cd8de6223121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32348936420961805, 'ozd': 1.3522721815568921e-06, 'cch': 15.899870659958879, 'ccb': 6.77212682486522, 'ccf': 8.390366373245412, 'ccl': 0.737377461848248, 'fwe': 0.002551099211106, 'swe': 0.07400275856209501, 'tre': 1.40568238168873, 'pco': 0.032795701569005, 'pma': 2.2685734173446067e-06, 'ior': 8.186204261965178, 'fru': 221.94614126711792, 'mru': 2.477393795089133e-05, 'ldu': 945.6236055559147, 'wtu': 3.917004940233189, 'etf': 358.25487866784204, 'htc': 3.1887464327384073e-09, 'htn': 3.125393168140509e-07}"/>
  </r>
  <r>
    <s v="Serrano dry-cured ham, processed in FR | Chilled | Already packed - PP/PE | No preparation | at consumer/FR [Ciqual code: 28845]"/>
    <n v="28845"/>
    <s v="consumer"/>
    <n v="2.5099999999999998"/>
    <b v="0"/>
    <s v="kilogram"/>
    <s v="eea3a07439d705f0d35f73efeebc9362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32348936420961805, 'ozd': 1.3522721815568921e-06, 'cch': 15.899870659958879, 'ccb': 6.77212682486522, 'ccf': 8.390366373245412, 'ccl': 0.737377461848248, 'fwe': 0.002551099211106, 'swe': 0.07400275856209501, 'tre': 1.40568238168873, 'pco': 0.032795701569005, 'pma': 2.2685734173446067e-06, 'ior': 8.186204261965178, 'fru': 221.94614126711792, 'mru': 2.477393795089133e-05, 'ldu': 945.6236055559147, 'wtu': 3.917004940233189, 'etf': 358.25487866784204, 'htc': 3.1887464327384073e-09, 'htn': 3.125393168140509e-07}"/>
  </r>
  <r>
    <s v="Dry-cured ham, fat and rind removed, processed in FR | Chilled | Already packed - PP/PE | No preparation | at consumer/FR [Ciqual code: 28802]"/>
    <n v="28802"/>
    <s v="consumer"/>
    <n v="2.5099999999999998"/>
    <b v="0"/>
    <s v="kilogram"/>
    <s v="f6deb0aec834f432cd196763d5938601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32348936420961805, 'ozd': 1.3522721815568921e-06, 'cch': 15.899870659958879, 'ccb': 6.77212682486522, 'ccf': 8.390366373245412, 'ccl': 0.737377461848248, 'fwe': 0.002551099211106, 'swe': 0.07400275856209501, 'tre': 1.40568238168873, 'pco': 0.032795701569005, 'pma': 2.2685734173446067e-06, 'ior': 8.186204261965178, 'fru': 221.94614126711792, 'mru': 2.477393795089133e-05, 'ldu': 945.6236055559147, 'wtu': 3.917004940233189, 'etf': 358.25487866784204, 'htc': 3.1887464327384073e-09, 'htn': 3.125393168140509e-07}"/>
  </r>
  <r>
    <s v="Knuckle of ham, cooked, processed in FR | Chilled | Already packed - PET | No preparation | at consumer/FR [Ciqual code: 28960]"/>
    <n v="28960"/>
    <s v="consumer"/>
    <n v="2.4500000000000002"/>
    <b v="0"/>
    <s v="kilogram"/>
    <s v="6de3129fa4fa045ad53964ee80258b74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6074464823773202, 'ozd': 6.711822780532002e-07, 'cch': 8.023923675962166, 'ccb': 3.3748090656949072, 'ccf': 4.287573005652493, 'ccl': 0.36154160461476603, 'fwe': 0.0013777868995560002, 'swe': 0.036828054980107, 'tre': 0.693085271961107, 'pco': 0.017598612119157, 'pma': 1.1297837514352e-06, 'ior': 3.679588664517802, 'fru': 112.52395573919918, 'mru': 1.1102349444227631e-05, 'ldu': 451.9444813914717, 'wtu': 2.12994523887528, 'etf': 176.06230005399487, 'htc': 1.7199200281883211e-09, 'htn': 1.5650029266837361e-07}"/>
  </r>
  <r>
    <s v="Big-scale sand smelt (whole small fish), to fry, raw, processed in FR | Chilled | PS | No preparation | at consumer/FR [Ciqual code: 26240]"/>
    <n v="26240"/>
    <s v="consumer"/>
    <n v="3.68"/>
    <b v="0"/>
    <s v="kilogram"/>
    <s v="bec413ee6a08495bf44b9460d175ecd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16102907143222, 'ozd': 3.06834541859305e-07, 'cch': 1.511695291446912, 'ccb': 0.0015430990662830002, 'ccf': 1.509613539258537, 'ccl': 0.0005386531220920001, 'fwe': 0.00012258376224200002, 'swe': 0.004033905327961, 'tre': 0.043943599568555, 'pco': 0.012082263847039, 'pma': 1.330574217084826e-07, 'ior': 0.291330471974242, 'fru': 24.73049933184266, 'mru': 5.652540294286128e-06, 'ldu': 6.373377838834902, 'wtu': 0.260975198966857, 'etf': 13.65471014620876, 'htc': 5.501684694578667e-10, 'htn': 1.3266747963137579e-08}"/>
  </r>
  <r>
    <s v="Thinly-shredded or diced vegetables, frozen, raw¬†, processed in FR | Frozen | PP | No preparation | at consumer/FR [Ciqual code: 20265]"/>
    <n v="20265"/>
    <s v="consumer"/>
    <n v="2.88"/>
    <b v="0"/>
    <s v="kilogram"/>
    <s v="f02f7170a9a49d1e247f646d6f09f20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35641510078490003, 'ozd': 1.223557311452447e-07, 'cch': 0.6470491278511791, 'ccb': 0.0046876244195280005, 'ccf': 0.638635162085323, 'ccl': 0.0037263413463280003, 'fwe': 0.000117594474983, 'swe': 0.0018846937694750002, 'tre': 0.010921501071205, 'pco': 0.0022758882985280003, 'pma': 3.453531279921974e-08, 'ior': 0.575538675385741, 'fru': 19.90110634599894, 'mru': 3.195639479686418e-06, 'ldu': 10.839550265576523, 'wtu': 0.40992736739728103, 'etf': 29.263227571682886, 'htc': 2.200871170462162e-10, 'htn': 9.762206526835463e-09}"/>
  </r>
  <r>
    <s v="Ling, raw, processed in FR | Chilled | PS | No preparation | at consumer/FR [Ciqual code: 26130]"/>
    <n v="26130"/>
    <s v="consumer"/>
    <n v="3.64"/>
    <b v="0"/>
    <s v="kilogram"/>
    <s v="818a33381ab45757a73b275c86e81634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Ling, cooked, processed in FR | Chilled | PP | Oven | at consumer/FR [Ciqual code: 26234]"/>
    <n v="26234"/>
    <s v="consumer"/>
    <n v="3.52"/>
    <b v="0"/>
    <s v="kilogram"/>
    <s v="de7e04e218a522af0b52ed6eccd398e7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"/>
  </r>
  <r>
    <s v="Apple juice, pure juice, processed in FR | Ambient (average) | Cardboard | No preparation | at consumer/FR [Ciqual code: 2074]"/>
    <n v="2074"/>
    <s v="consumer"/>
    <n v="2.38"/>
    <b v="0"/>
    <s v="kilogram"/>
    <s v="26049f4e4a600081cfc8b5d84f0a1931"/>
    <s v="material"/>
    <s v="AGRIBALYSE v3.0"/>
    <s v="['Agricultural', 'Food', 'Preparation', 'Beverages', 'Non-alcoholic beverages', 'Juices']"/>
    <x v="3"/>
    <x v="28"/>
    <s v="['Agricultural', 'Food', 'Preparation', 'Beverages', 'Non-alcoholic beverages', ÇJuices']"/>
    <s v="['Agricultural', 'Food', 'Preparation', 'Beverages', 'Non-alcoholic beverages', 'JuicesÉ]"/>
    <n v="81"/>
    <n v="88"/>
    <x v="59"/>
    <x v="0"/>
    <s v="{'acd': 0.002922859615911, 'ozd': 8.82339083745379e-08, 'cch': 0.412340306912078, 'ccb': 0.010288849010476001, 'ccf': 0.40134848195197703, 'ccl': 0.000702975949625, 'fwe': 0.00011433837251600001, 'swe': 0.0009616637997460001, 'tre': 0.010237244497217001, 'pco': 0.0019132462453560002, 'pma': 3.178648650604761e-08, 'ior': 0.158854842144064, 'fru': 8.198140770580036, 'mru': 2.578252657547999e-06, 'ldu': 23.518175061919184, 'wtu': 0.12471506921979301, 'etf': 34.493763183237554, 'htc': 2.3100140710103393e-10, 'htn': 9.831620139574754e-09}"/>
  </r>
  <r>
    <s v="Orange juice, home-made, processed in FR | Chilled | Cardboard | No preparation | at consumer/FR [Ciqual code: 2013]"/>
    <n v="2013"/>
    <s v="consumer"/>
    <n v="2.27"/>
    <b v="0"/>
    <s v="kilogram"/>
    <s v="87fd903947bce3f39dfcd26eba8922b8"/>
    <s v="material"/>
    <s v="AGRIBALYSE v3.0"/>
    <s v="['Agricultural', 'Food', 'Preparation', 'Beverages', 'Non-alcoholic beverages', 'Juices']"/>
    <x v="3"/>
    <x v="28"/>
    <s v="['Agricultural', 'Food', 'Preparation', 'Beverages', 'Non-alcoholic beverages', ÇJuices']"/>
    <s v="['Agricultural', 'Food', 'Preparation', 'Beverages', 'Non-alcoholic beverages', 'JuicesÉ]"/>
    <n v="81"/>
    <n v="88"/>
    <x v="59"/>
    <x v="0"/>
    <s v="{'acd': 0.012377594327570001, 'ozd': 1.6989742102858032e-07, 'cch': 1.032939373338823, 'ccb': 0.038251291771237005, 'ccf': 1.08430697512351, 'ccl': -0.089618893555924, 'fwe': 0.00027344031016600005, 'swe': 0.0029136395534710004, 'tre': 0.045484038086626, 'pco': 0.0049300398121350005, 'pma': 1.0070671120791299e-07, 'ior': 0.342134268074609, 'fru': 17.492481457435197, 'mru': 3.6162266609154706e-06, 'ldu': 48.85030817840136, 'wtu': 9.683867481963006, 'etf': 46.73715628859256, 'htc': 7.931651162106033e-10, 'htn': 4.426746493650338e-08}"/>
  </r>
  <r>
    <s v="Mixed fruits juice, orange based, multivitamin, processed in FR | Chilled | HDPE | Chilled at consumer | at consumer/FR [Ciqual code: 2011]"/>
    <n v="2011"/>
    <s v="consumer"/>
    <n v="3.68"/>
    <b v="0"/>
    <s v="kilogram"/>
    <s v="3bf7e05901fe13a369ad1f0432abdc02"/>
    <s v="material"/>
    <s v="AGRIBALYSE v3.0"/>
    <s v="['Agricultural', 'Food', 'Preparation', 'Beverages', 'Non-alcoholic beverages', 'Juices']"/>
    <x v="3"/>
    <x v="28"/>
    <s v="['Agricultural', 'Food', 'Preparation', 'Beverages', 'Non-alcoholic beverages', ÇJuices']"/>
    <s v="['Agricultural', 'Food', 'Preparation', 'Beverages', 'Non-alcoholic beverages', 'JuicesÉ]"/>
    <n v="81"/>
    <n v="88"/>
    <x v="59"/>
    <x v="0"/>
    <s v="{'acd': 0.007434011725012001, 'ozd': 1.28067839695531e-07, 'cch': 0.8012341204795481, 'ccb': 0.015108714083286002, 'ccf': 0.8108248304726311, 'ccl': -0.024699424076369002, 'fwe': 0.000158296691806, 'swe': 0.002176083227694, 'tre': 0.023894364228313, 'pco': 0.0038428520481580005, 'pma': 5.593863180734941e-08, 'ior': 0.309320805084814, 'fru': 16.659272660885755, 'mru': 2.620173278421511e-06, 'ldu': 28.37604206110623, 'wtu': 4.074201284448442, 'etf': 28.29473133258249, 'htc': 4.194962488566757e-10, 'htn': 2.193431281610339e-08}"/>
  </r>
  <r>
    <s v="Mixed fruits juice, reconstituted from a concentrate, multivitamin, processed in FR | Chilled | HDPE | Chilled at consumer | at consumer/FR [Ciqual code: 2069]"/>
    <n v="2069"/>
    <s v="consumer"/>
    <n v="3.11"/>
    <b v="0"/>
    <s v="kilogram"/>
    <s v="99631fb7b4c0eb98fe6edda9fee91660"/>
    <s v="material"/>
    <s v="AGRIBALYSE v3.0"/>
    <s v="['Agricultural', 'Food', 'Preparation', 'Beverages', 'Non-alcoholic beverages', 'Juices']"/>
    <x v="3"/>
    <x v="28"/>
    <s v="['Agricultural', 'Food', 'Preparation', 'Beverages', 'Non-alcoholic beverages', ÇJuices']"/>
    <s v="['Agricultural', 'Food', 'Preparation', 'Beverages', 'Non-alcoholic beverages', 'JuicesÉ]"/>
    <n v="81"/>
    <n v="88"/>
    <x v="59"/>
    <x v="0"/>
    <s v="{'acd': 0.007434011725012001, 'ozd': 1.28067839695531e-07, 'cch': 0.8012341204795481, 'ccb': 0.015108714083286002, 'ccf': 0.8108248304726311, 'ccl': -0.024699424076369002, 'fwe': 0.000158296691806, 'swe': 0.002176083227694, 'tre': 0.023894364228313, 'pco': 0.0038428520481580005, 'pma': 5.593863180734941e-08, 'ior': 0.309320805084814, 'fru': 16.659272660885755, 'mru': 2.620173278421511e-06, 'ldu': 28.37604206110623, 'wtu': 4.074201284448442, 'etf': 28.29473133258249, 'htc': 4.194962488566757e-10, 'htn': 2.193431281610339e-08}"/>
  </r>
  <r>
    <s v="Mixed fruits juice, pure juice, multivitamin, processed in FR | Chilled | HDPE | Chilled at consumer | at consumer/FR [Ciqual code: 2002]"/>
    <n v="2002"/>
    <s v="consumer"/>
    <n v="3.11"/>
    <b v="0"/>
    <s v="kilogram"/>
    <s v="be0b7acbc52ed2021ef2598662344db4"/>
    <s v="material"/>
    <s v="AGRIBALYSE v3.0"/>
    <s v="['Agricultural', 'Food', 'Preparation', 'Beverages', 'Non-alcoholic beverages', 'Juices']"/>
    <x v="3"/>
    <x v="28"/>
    <s v="['Agricultural', 'Food', 'Preparation', 'Beverages', 'Non-alcoholic beverages', ÇJuices']"/>
    <s v="['Agricultural', 'Food', 'Preparation', 'Beverages', 'Non-alcoholic beverages', 'JuicesÉ]"/>
    <n v="81"/>
    <n v="88"/>
    <x v="59"/>
    <x v="0"/>
    <s v="{'acd': 0.007434011725012001, 'ozd': 1.28067839695531e-07, 'cch': 0.8012341204795481, 'ccb': 0.015108714083286002, 'ccf': 0.8108248304726311, 'ccl': -0.024699424076369002, 'fwe': 0.000158296691806, 'swe': 0.002176083227694, 'tre': 0.023894364228313, 'pco': 0.0038428520481580005, 'pma': 5.593863180734941e-08, 'ior': 0.309320805084814, 'fru': 16.659272660885755, 'mru': 2.620173278421511e-06, 'ldu': 28.37604206110623, 'wtu': 4.074201284448442, 'etf': 28.29473133258249, 'htc': 4.194962488566757e-10, 'htn': 2.193431281610339e-08}"/>
  </r>
  <r>
    <s v="Mixed fruits juice, pure juice, processed in FR | Chilled | HDPE | Chilled at consumer | at consumer/FR [Ciqual code: 2035]"/>
    <n v="2035"/>
    <s v="consumer"/>
    <n v="3.11"/>
    <b v="0"/>
    <s v="kilogram"/>
    <s v="bcba28a0034b677da69dd59c248463d4"/>
    <s v="material"/>
    <s v="AGRIBALYSE v3.0"/>
    <s v="['Agricultural', 'Food', 'Preparation', 'Beverages', 'Non-alcoholic beverages', 'Juices']"/>
    <x v="3"/>
    <x v="28"/>
    <s v="['Agricultural', 'Food', 'Preparation', 'Beverages', 'Non-alcoholic beverages', ÇJuices']"/>
    <s v="['Agricultural', 'Food', 'Preparation', 'Beverages', 'Non-alcoholic beverages', 'JuicesÉ]"/>
    <n v="81"/>
    <n v="88"/>
    <x v="59"/>
    <x v="0"/>
    <s v="{'acd': 0.007434011725012001, 'ozd': 1.28067839695531e-07, 'cch': 0.8012341204795481, 'ccb': 0.015108714083286002, 'ccf': 0.8108248304726311, 'ccl': -0.024699424076369002, 'fwe': 0.000158296691806, 'swe': 0.002176083227694, 'tre': 0.023894364228313, 'pco': 0.0038428520481580005, 'pma': 5.593863180734941e-08, 'ior': 0.309320805084814, 'fru': 16.659272660885755, 'mru': 2.620173278421511e-06, 'ldu': 28.37604206110623, 'wtu': 4.074201284448442, 'etf': 28.29473133258249, 'htc': 4.194962488566757e-10, 'htn': 2.193431281610339e-08}"/>
  </r>
  <r>
    <s v="Persimmon, pulp, raw, processed in FR | Ambient (average) | No packaging | No preparation | at consumer/FR [Ciqual code: 13066]"/>
    <n v="13066"/>
    <s v="consumer"/>
    <n v="3.01"/>
    <b v="0"/>
    <s v="kilogram"/>
    <s v="beaa31074d2fe359349e1593fb4d4050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326320892921, 'ozd': 1.157097743003231e-07, 'cch': 0.905934437343024, 'ccb': 0.08894134806378301, 'ccf': 0.740848333726505, 'ccl': 0.076144755552735, 'fwe': 0.000166793891496, 'swe': 0.005067896197849001, 'tre': 0.016649458690744003, 'pco': 0.0033801895564820003, 'pma': 4.6488104976904776e-08, 'ior': 0.261121387916949, 'fru': 13.721450619672513, 'mru': 3.163680854901503e-06, 'ldu': 14.059490755530751, 'wtu': 1.9362833995025, 'etf': 62.589582605782134, 'htc': 3.711512184878019e-10, 'htn': 2.245292882039822e-08}"/>
  </r>
  <r>
    <s v="Ketchup, processed in FR | Chilled | PVC | No preparation | at consumer/FR [Ciqual code: 11008]"/>
    <n v="11008"/>
    <s v="consumer"/>
    <n v="2.76"/>
    <b v="0"/>
    <s v="kilogram"/>
    <s v="7ba69cb1d0db1aae538b0a08762e8685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076814286931490006, 'ozd': 1.772412697298584e-07, 'cch': 0.9399297074013171, 'ccb': 0.004399399496771, 'ccf': 0.9341526485124051, 'ccl': 0.001377659392141, 'fwe': 0.00019622618971000002, 'swe': 0.0035312931200630004, 'tre': 0.027333500126706003, 'pco': 0.003199365879315, 'pma': 6.894478975775404e-08, 'ior': 0.8216741529934161, 'fru': 28.34997858689585, 'mru': 5.918184438174302e-06, 'ldu': 20.257756675463792, 'wtu': 1.282021107298308, 'etf': 40.114006310974105, 'htc': 5.896540237610055e-10, 'htn': 2.4659074139404212e-08}"/>
  </r>
  <r>
    <s v="Khatfa (phyllo or filo pastry), prepacked, processed in FR | Chilled | LDPE | Oven | at consumer/FR [Ciqual code: 51550]"/>
    <n v="51550"/>
    <s v="consumer"/>
    <n v="1.95"/>
    <b v="0"/>
    <s v="kilogram"/>
    <s v="518d5941cd126736371eb28dce1067d8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07560759838570001, 'ozd': 1.877969152371903e-07, 'cch': 0.8626956494816781, 'ccb': 0.0018445662699050002, 'ccf': 0.860451976994946, 'ccl': 0.000399106216827, 'fwe': 0.00021977838784700002, 'swe': 0.004135737474137, 'tre': 0.027634375691424, 'pco': 0.002643810662521, 'pma': 6.360418518760713e-08, 'ior': 1.338244132863222, 'fru': 37.030652309690474, 'mru': 2.251826395061064e-06, 'ldu': 40.133674780144446, 'wtu': 0.670447705620103, 'etf': 20.83236362414305, 'htc': 3.6555455183640274e-10, 'htn': 1.402198607085805e-08}"/>
  </r>
  <r>
    <s v="Kir (Cocktail of white wine with red fruit liqueur), processed in FR | Chilled | Glass | Chilled at consumer | at consumer/FR [Ciqual code: 1018]"/>
    <n v="1018"/>
    <s v="consumer"/>
    <n v="2.96999999999999"/>
    <b v="0"/>
    <s v="kilogram"/>
    <s v="1b4b547b63d6423191f2d7caf6bf3ac0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10878700887490001, 'ozd': 2.4415526491635477e-07, 'cch': 1.236924879609452, 'ccb': 0.005328407554464, 'ccf': 1.230929681951706, 'ccl': 0.0006667901032810001, 'fwe': 0.00032606403936700004, 'swe': 0.007039762349558, 'tre': 0.03165891350635, 'pco': 0.005647282589734, 'pma': 1.1566775331956449e-07, 'ior': 0.492052128310873, 'fru': 24.42197366514112, 'mru': 7.1634086592357005e-06, 'ldu': 100.98322611724952, 'wtu': 0.46514284896282804, 'etf': 108.82560316773235, 'htc': 6.179756355251886e-10, 'htn': 4.580382062605546e-08}"/>
  </r>
  <r>
    <s v="Champagne kir (Cocktail of champagne with red fruit liqueur), processed in FR | Chilled | Glass | Chilled at consumer | at consumer/FR [Ciqual code: 1019]"/>
    <n v="1019"/>
    <s v="consumer"/>
    <n v="2.96999999999999"/>
    <b v="0"/>
    <s v="kilogram"/>
    <s v="a3d4cc9bb7d994ae1a4bfb02c65b99c7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11045319924084002, 'ozd': 2.449912915699162e-07, 'cch': 1.250556902036612, 'ccb': 0.005408294150864, 'ccf': 1.244472918923415, 'ccl': 0.0006756889623310001, 'fwe': 0.00033321498151500005, 'swe': 0.007003439132309001, 'tre': 0.032275502271581005, 'pco': 0.005658160342900001, 'pma': 1.172758871875743e-07, 'ior': 0.49112119184082703, 'fru': 24.61979426981668, 'mru': 7.4707309065564045e-06, 'ldu': 99.156480104438, 'wtu': 0.48855250453861604, 'etf': 107.56304401837782, 'htc': 6.376339464952362e-10, 'htn': 4.522250078130441e-08}"/>
  </r>
  <r>
    <s v="Kiwi fruit, pulp and seeds, raw, processed in FR | Ambient (average) | No packaging | No preparation | at consumer/FR [Ciqual code: 13021]"/>
    <n v="13021"/>
    <s v="consumer"/>
    <n v="2.79"/>
    <b v="0"/>
    <s v="kilogram"/>
    <s v="7a2f8cc0a19c8ea9f16399ba08e9850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756695737144, 'ozd': 9.40616747527438e-08, 'cch': 0.923478781685606, 'ccb': 0.08963227654000401, 'ccf': 0.8328835180030101, 'ccl': 0.00096298714259, 'fwe': 0.000353460555846, 'swe': 0.002764512516495, 'tre': 0.011283154297241001, 'pco': 0.0024025462256190002, 'pma': 4.7553767628610466e-08, 'ior': 0.305275066988805, 'fru': 14.7921488188408, 'mru': 2.719104874503711e-06, 'ldu': 24.782801948464595, 'wtu': 3.8850144836504343, 'etf': 40.5193001251124, 'htc': 6.095753480430264e-10, 'htn': 5.426122284468347e-08}"/>
  </r>
  <r>
    <s v="Tangle (Laminaria digitata), dried or dehydrated, processed in FR | Ambient (long) | LDPE | No preparation | at consumer/FR [Ciqual code: 20991]"/>
    <n v="20991"/>
    <s v="consumer"/>
    <n v="2.6"/>
    <b v="0"/>
    <s v="kilogram"/>
    <s v="9fe03f1ea46047f6eac227ff594b1a34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Kombu or Japanese kelp (Laminaria japonica), dried or dehydrated, processed in FR | Ambient (long) | LDPE | No preparation | at consumer/FR [Ciqual code: 20990]"/>
    <n v="20990"/>
    <s v="consumer"/>
    <n v="2.99"/>
    <b v="0"/>
    <s v="kilogram"/>
    <s v="fdcd4a12888420cfa7b8413dca6ae1dc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54970294883801, 'ozd': 1.905789637443422e-06, 'cch': 6.568730476074905, 'ccb': 0.048183635510571005, 'ccf': 6.516124263727136, 'ccl': 0.004422576837199, 'fwe': 0.0022506451889090003, 'swe': 0.011729865202366001, 'tre': 0.11639654115947501, 'pco': 0.034869469623989, 'pma': 7.527988162940193e-07, 'ior': 12.395398648463715, 'fru': 343.6803458174814, 'mru': 3.8499773917860195e-05, 'ldu': 21.832982669715392, 'wtu': 5.825486024283393, 'etf': 161.97198565654747, 'htc': 5.509078087298887e-09, 'htn': 9.949813066171858e-08}"/>
  </r>
  <r>
    <s v="Sea belt (Saccharina latissima), dried or dehydrated, processed in FR | Ambient (long) | LDPE | No preparation | at consumer/FR [Ciqual code: 20986]"/>
    <n v="20986"/>
    <s v="consumer"/>
    <n v="2.99"/>
    <b v="0"/>
    <s v="kilogram"/>
    <s v="501abc561660997dec328f4d4481d54d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Buttered and caramelized milk bread cake, processed in FR | Ambient (long) | PS | No preparation | at consumer/FR [Ciqual code: 23122]"/>
    <n v="23122"/>
    <s v="consumer"/>
    <n v="2.63"/>
    <b v="0"/>
    <s v="kilogram"/>
    <s v="3918d8ef08855d38dcfff679b00b231d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16435419111548, 'ozd': 1.77298480096186e-07, 'cch': 1.806059264783429, 'ccb': 0.273326478424921, 'ccf': 1.310602430560802, 'ccl': 0.22213035579770501, 'fwe': 0.000339419865966, 'swe': 0.008806050930609, 'tre': 0.064202594214553, 'pco': 0.004271108250887, 'pma': 1.3541128727834998e-07, 'ior': 0.7115149093796621, 'fru': 27.89831086586171, 'mru': 4.057755233545065e-06, 'ldu': 77.04434150120244, 'wtu': 1.813539601123996, 'etf': 46.45073557037763, 'htc': 8.700922218587284e-10, 'htn': 1.646904348832941e-08}"/>
  </r>
  <r>
    <s v="Kumquat, without pips, raw, processed in FR | Ambient (average) | No packaging | No preparation | at consumer/FR [Ciqual code: 13549]"/>
    <n v="13549"/>
    <s v="consumer"/>
    <n v="3.12"/>
    <b v="0"/>
    <s v="kilogram"/>
    <s v="4e2d984b04f7ffbd61a194a8ab0fafbc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497881230696, 'ozd': 7.769622862445695e-08, 'cch': 0.576031324683524, 'ccb': 0.094133692579682, 'ccf': 0.536127502423093, 'ccl': -0.05422987031925101, 'fwe': 0.000128637471322, 'swe': 0.0013773295058940001, 'tre': 0.020944349171661002, 'pco': 0.0020853653762180004, 'pma': 5.0365410939904213e-08, 'ior': 0.20614318701643902, 'fru': 9.18596350402579, 'mru': 1.8882053528285788e-06, 'ldu': 27.08028376033659, 'wtu': 6.150918460989004, 'etf': 19.07620808906961, 'htc': 4.201476296284013e-10, 'htn': 2.6925273610320583e-08}"/>
  </r>
  <r>
    <s v="Baby milk, first age, powder, non rehydrated, processed in FR | Ambient (long) | HDPE | No preparation | at consumer/FR [Ciqual code: 3000]"/>
    <n v="3000"/>
    <s v="consumer"/>
    <n v="2.16"/>
    <b v="0"/>
    <s v="kilogram"/>
    <s v="5d82f73cdfd5e5e8fa7faf8093bae5f1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164488044401379, 'ozd': 2.933542053084527e-07, 'cch': 14.655623943257956, 'ccb': 8.748861849050314, 'ccf': 5.906667399893478, 'ccl': 9.469431416310743e-05, 'fwe': 0.0011756497606840001, 'swe': 0.206448489062228, 'tre': 0.7151857391716281, 'pco': 0.031430841113995, 'pma': 1.053073835454657e-06, 'ior': 0.47340369678097105, 'fru': 35.66815631476225, 'mru': 1.142966832727306e-06, 'ldu': 1501.0890448551038, 'wtu': 0.09350681485046, 'etf': 31.155713112008645, 'htc': 1.273680648460844e-09, 'htn': 3.157653853931795e-07}"/>
  </r>
  <r>
    <s v="Baby milk, first milk, ready to feed, processed in FR | Chilled | HDPE | No preparation | at consumer/FR [Ciqual code: 19013]"/>
    <n v="19013"/>
    <s v="consumer"/>
    <n v="2.1800000000000002"/>
    <b v="0"/>
    <s v="kilogram"/>
    <s v="467357086beb73c1393f75f9b4f6f0b9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4779311626581, 'ozd': 1.015549636458553e-07, 'cch': 1.585114251353054, 'ccb': 0.8359746642109621, 'ccf': 0.68810865349645, 'ccl': 0.06103093364564, 'fwe': 0.00015615850619900003, 'swe': 0.0042289232852870005, 'tre': 0.061947663663883004, 'pco': 0.002999768970749, 'pma': 1.081429376098365e-07, 'ior': 0.33884826434876303, 'fru': 14.685672349752341, 'mru': 1.595040675992646e-06, 'ldu': 68.97288052004696, 'wtu': 0.27724946883691104, 'etf': 20.80993154800172, 'htc': 2.280706503601285e-10, 'htn': 2.1084532376419532e-08}"/>
  </r>
  <r>
    <s v="Baby milk, second age, powder, non rehydrated, processed in FR | Ambient (long) | HDPE | No preparation | at consumer/FR [Ciqual code: 3002]"/>
    <n v="3002"/>
    <s v="consumer"/>
    <n v="2.16"/>
    <b v="0"/>
    <s v="kilogram"/>
    <s v="5c41d33c00197802431e8f4c772cbeed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164488044401379, 'ozd': 2.933542053084527e-07, 'cch': 14.655623943257956, 'ccb': 8.748861849050314, 'ccf': 5.906667399893478, 'ccl': 9.469431416310743e-05, 'fwe': 0.0011756497606840001, 'swe': 0.206448489062228, 'tre': 0.7151857391716281, 'pco': 0.031430841113995, 'pma': 1.053073835454657e-06, 'ior': 0.47340369678097105, 'fru': 35.66815631476225, 'mru': 1.142966832727306e-06, 'ldu': 1501.0890448551038, 'wtu': 0.09350681485046, 'etf': 31.155713112008645, 'htc': 1.273680648460844e-09, 'htn': 3.157653853931795e-07}"/>
  </r>
  <r>
    <s v="Baby milk, follow on milk, ready to feed, processed in FR | Chilled | HDPE | No preparation | at consumer/FR [Ciqual code: 19014]"/>
    <n v="19014"/>
    <s v="consumer"/>
    <n v="2.1800000000000002"/>
    <b v="0"/>
    <s v="kilogram"/>
    <s v="c1aa1c5682179a50b65bc928bd94b2d2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4779311626581, 'ozd': 1.015549636458553e-07, 'cch': 1.585114251353054, 'ccb': 0.8359746642109621, 'ccf': 0.68810865349645, 'ccl': 0.06103093364564, 'fwe': 0.00015615850619900003, 'swe': 0.0042289232852870005, 'tre': 0.061947663663883004, 'pco': 0.002999768970749, 'pma': 1.081429376098365e-07, 'ior': 0.33884826434876303, 'fru': 14.685672349752341, 'mru': 1.595040675992646e-06, 'ldu': 68.97288052004696, 'wtu': 0.27724946883691104, 'etf': 20.80993154800172, 'htc': 2.280706503601285e-10, 'htn': 2.1084532376419532e-08}"/>
  </r>
  <r>
    <s v="Condensed milk, without sugar, whole, processed in FR | Ambient (average) | Steel | No preparation | at consumer/FR [Ciqual code: 19026]"/>
    <n v="19026"/>
    <s v="consumer"/>
    <n v="2.7"/>
    <b v="0"/>
    <s v="kilogram"/>
    <s v="61b57b8eaee143e88c2ce6c096465bbc"/>
    <s v="material"/>
    <s v="AGRIBALYSE v3.0"/>
    <s v="['Agricultural', 'Food', 'Preparation', 'Milk and milk products', 'Milk', 'Milk from cow, concentrated or in powder']"/>
    <x v="6"/>
    <x v="51"/>
    <s v="['Agricultural', 'Food', 'Preparation', 'Milk and milk products', 'Milk', ÇMilk from cow, concentrated or in powder']"/>
    <s v="['Agricultural', 'Food', 'Preparation', 'Milk and milk products', 'Milk', 'Milk from cow, concentrated or in powderÉ]"/>
    <n v="75"/>
    <n v="116"/>
    <x v="61"/>
    <x v="0"/>
    <s v="{'acd': 0.022659928821672, 'ozd': 1.434781698149312e-07, 'cch': 3.281196703615091, 'ccb': 1.533819181128756, 'ccf': 1.378038571340916, 'ccl': 0.36933895114541804, 'fwe': 0.00047609507038800006, 'swe': 0.0074409925181330005, 'tre': 0.089992895708563, 'pco': 0.006092104621835, 'pma': 1.913527402424955e-07, 'ior': 0.192143544631928, 'fru': 14.831334246072482, 'mru': 3.9873825409204325e-06, 'ldu': 92.46717227152932, 'wtu': 2.148960295930527, 'etf': 26.170716837146877, 'htc': 1.6542254358779002e-09, 'htn': 3.151823875121941e-08}"/>
  </r>
  <r>
    <s v="Condensed milk, with sugar, whole, processed in FR | Ambient (average) | Steel | No preparation | at consumer/FR [Ciqual code: 19027]"/>
    <n v="19027"/>
    <s v="consumer"/>
    <n v="3.13"/>
    <b v="0"/>
    <s v="kilogram"/>
    <s v="0fc48bd61c6955f1a868ead31045e821"/>
    <s v="material"/>
    <s v="AGRIBALYSE v3.0"/>
    <s v="['Agricultural', 'Food', 'Preparation', 'Milk and milk products', 'Milk', 'Milk from cow, concentrated or in powder']"/>
    <x v="6"/>
    <x v="51"/>
    <s v="['Agricultural', 'Food', 'Preparation', 'Milk and milk products', 'Milk', ÇMilk from cow, concentrated or in powder']"/>
    <s v="['Agricultural', 'Food', 'Preparation', 'Milk and milk products', 'Milk', 'Milk from cow, concentrated or in powderÉ]"/>
    <n v="75"/>
    <n v="116"/>
    <x v="61"/>
    <x v="0"/>
    <s v="{'acd': 0.022659928821672, 'ozd': 1.434781698149312e-07, 'cch': 3.281196703615091, 'ccb': 1.533819181128756, 'ccf': 1.378038571340916, 'ccl': 0.36933895114541804, 'fwe': 0.00047609507038800006, 'swe': 0.0074409925181330005, 'tre': 0.089992895708563, 'pco': 0.006092104621835, 'pma': 1.913527402424955e-07, 'ior': 0.192143544631928, 'fru': 14.831334246072482, 'mru': 3.9873825409204325e-06, 'ldu': 92.46717227152932, 'wtu': 2.148960295930527, 'etf': 26.170716837146877, 'htc': 1.6542254358779002e-09, 'htn': 3.151823875121941e-08}"/>
  </r>
  <r>
    <s v="Sheep milk, whole, processed in FR | Ambient (average) | HDPE | No preparation | at consumer/FR [Ciqual code: 19250]"/>
    <n v="19250"/>
    <s v="consumer"/>
    <n v="2.65"/>
    <b v="0"/>
    <s v="kilogram"/>
    <s v="3a6dfe160823af80812d4237ec484048"/>
    <s v="material"/>
    <s v="AGRIBALYSE v3.0"/>
    <s v="['Agricultural', 'Food', 'Preparation', 'Milk and milk products', 'Milk', 'Milk, other than from cow']"/>
    <x v="6"/>
    <x v="51"/>
    <s v="['Agricultural', 'Food', 'Preparation', 'Milk and milk products', 'Milk', ÇMilk, other than from cow']"/>
    <s v="['Agricultural', 'Food', 'Preparation', 'Milk and milk products', 'Milk', 'Milk, other than from cowÉ]"/>
    <n v="75"/>
    <n v="101"/>
    <x v="62"/>
    <x v="1"/>
    <s v="{'acd': 0.040276812362735004, 'ozd': 8.434395053633248e-08, 'cch': 2.41610221858957, 'ccb': 1.406424284267056, 'ccf': 1.009446722131003, 'ccl': 0.00023121219151100002, 'fwe': 0.00013210267662, 'swe': 0.008943725297945, 'tre': 0.17650399449742102, 'pco': 0.0031550250339170004, 'pma': 2.843039030152613e-07, 'ior': 0.216645035033243, 'fru': 12.64154963581235, 'mru': 1.2913412832149538e-06, 'ldu': 208.79809836509818, 'wtu': 0.353742073045105, 'etf': 27.084935710008047, 'htc': -3.908679539478507e-10, 'htn': -1.782924172027744e-08}"/>
  </r>
  <r>
    <s v="Goat milk, half skimmed, UHT pasteurized, processed in FR | Ambient (average) | HDPE | No preparation | at consumer/FR [Ciqual code: 19201]"/>
    <n v="19201"/>
    <s v="consumer"/>
    <n v="2.99"/>
    <b v="0"/>
    <s v="kilogram"/>
    <s v="6f094c380721d67480c2e44ec18e29c3"/>
    <s v="material"/>
    <s v="AGRIBALYSE v3.0"/>
    <s v="['Agricultural', 'Food', 'Preparation', 'Milk and milk products', 'Milk', 'Milk, other than from cow']"/>
    <x v="6"/>
    <x v="51"/>
    <s v="['Agricultural', 'Food', 'Preparation', 'Milk and milk products', 'Milk', ÇMilk, other than from cow']"/>
    <s v="['Agricultural', 'Food', 'Preparation', 'Milk and milk products', 'Milk', 'Milk, other than from cowÉ]"/>
    <n v="75"/>
    <n v="101"/>
    <x v="62"/>
    <x v="1"/>
    <s v="{'acd': 0.035528114792714005, 'ozd': 8.295614170900668e-08, 'cch': 1.626881429396156, 'ccb': 0.6764045443937321, 'ccf': 0.9310085962191571, 'ccl': 0.019468288783266, 'fwe': 0.000222888631249, 'swe': 0.006062774071583001, 'tre': 0.15211211934110602, 'pco': 0.003488325649741, 'pma': 2.591582498082289e-07, 'ior': 0.232393309669737, 'fru': 13.723958773167459, 'mru': 1.3393915361343528e-06, 'ldu': 93.61443358476852, 'wtu': 0.150277719322245, 'etf': 26.89503270430646, 'htc': 7.496072679120222e-11, 'htn': 1.121952768776651e-08}"/>
  </r>
  <r>
    <s v="Goat milk, whole, raw, processed in FR | Ambient (long) | HDPE | No preparation | at consumer/FR [Ciqual code: 19202]"/>
    <n v="19202"/>
    <s v="consumer"/>
    <n v="2.99"/>
    <b v="0"/>
    <s v="kilogram"/>
    <s v="d1d6971d06c04188a61d105fc17163d5"/>
    <s v="material"/>
    <s v="AGRIBALYSE v3.0"/>
    <s v="['Agricultural', 'Food', 'Preparation', 'Milk and milk products', 'Milk', 'Milk, other than from cow']"/>
    <x v="6"/>
    <x v="51"/>
    <s v="['Agricultural', 'Food', 'Preparation', 'Milk and milk products', 'Milk', ÇMilk, other than from cow']"/>
    <s v="['Agricultural', 'Food', 'Preparation', 'Milk and milk products', 'Milk', 'Milk, other than from cowÉ]"/>
    <n v="75"/>
    <n v="101"/>
    <x v="62"/>
    <x v="1"/>
    <s v="{'acd': 0.035595079390491, 'ozd': 9.064776276188757e-08, 'cch': 1.6386091442538282, 'ccb': 0.676438326429038, 'ccf': 0.942694804885261, 'ccl': 0.019476012939528, 'fwe': 0.00022877484557100002, 'swe': 0.0060775352613060005, 'tre': 0.15224455749436, 'pco': 0.0035171107575100004, 'pma': 2.598786346179735e-07, 'ior': 0.31782381436310003, 'fru': 15.568466681078476, 'mru': 1.4182954355018049e-06, 'ldu': 93.65925679299464, 'wtu': 0.171818420025716, 'etf': 27.367083342557237, 'htc': 8.776949560279766e-11, 'htn': 1.1465233062690522e-08}"/>
  </r>
  <r>
    <s v="Goat milk, whole, UHT, processed in FR | Ambient (average) | HDPE | No preparation | at consumer/FR [Ciqual code: 19200]"/>
    <n v="19200"/>
    <s v="consumer"/>
    <n v="2.99"/>
    <b v="0"/>
    <s v="kilogram"/>
    <s v="19ab18ba891b8083cf5cf3cb5e41aea3"/>
    <s v="material"/>
    <s v="AGRIBALYSE v3.0"/>
    <s v="['Agricultural', 'Food', 'Preparation', 'Milk and milk products', 'Milk', 'Milk, other than from cow']"/>
    <x v="6"/>
    <x v="51"/>
    <s v="['Agricultural', 'Food', 'Preparation', 'Milk and milk products', 'Milk', ÇMilk, other than from cow']"/>
    <s v="['Agricultural', 'Food', 'Preparation', 'Milk and milk products', 'Milk', 'Milk, other than from cowÉ]"/>
    <n v="75"/>
    <n v="101"/>
    <x v="62"/>
    <x v="1"/>
    <s v="{'acd': 0.035528114792714005, 'ozd': 8.295614170900668e-08, 'cch': 1.626881429396156, 'ccb': 0.6764045443937321, 'ccf': 0.9310085962191571, 'ccl': 0.019468288783266, 'fwe': 0.000222888631249, 'swe': 0.006062774071583001, 'tre': 0.15211211934110602, 'pco': 0.003488325649741, 'pma': 2.591582498082289e-07, 'ior': 0.232393309669737, 'fru': 13.723958773167459, 'mru': 1.3393915361343528e-06, 'ldu': 93.61443358476852, 'wtu': 0.150277719322245, 'etf': 26.89503270430646, 'htc': 7.496072679120222e-11, 'htn': 1.121952768776651e-08}"/>
  </r>
  <r>
    <s v="Coconut milk or coconut cream, processed in FR | Chilled | Cardboard | No preparation | at consumer/FR [Ciqual code: 18041]"/>
    <n v="18041"/>
    <s v="consumer"/>
    <n v="3.33"/>
    <b v="0"/>
    <s v="kilogram"/>
    <s v="42dd73dc000bbaab062210cd20aa476d"/>
    <s v="material"/>
    <s v="AGRIBALYSE v3.0"/>
    <s v="['Agricultural', 'Food', 'Preparation', 'Beverages', 'Non-alcoholic beverages']"/>
    <x v="3"/>
    <x v="28"/>
    <s v="['Agricultural', 'Food', 'Preparation', 'Beverages', 'Non-alcoholic beverages']"/>
    <s v="['Agricultural', 'Food', 'Preparation', 'Beverages', 'Non-alcoholic beverages']"/>
    <e v="#VALUE!"/>
    <e v="#VALUE!"/>
    <x v="3"/>
    <x v="0"/>
    <s v="{'acd': 0.003413152344199, 'ozd': 9.719615959276786e-08, 'cch': 0.520079114479012, 'ccb': 0.004029392907336, 'ccf': 0.49075671531864806, 'ccl': 0.025293006253028, 'fwe': 0.00012023962189600001, 'swe': 0.0018292703765030002, 'tre': 0.010996076957804002, 'pco': 0.001793979067502, 'pma': 3.799420943392574e-08, 'ior': 0.24437264151279203, 'fru': 10.453626448853722, 'mru': 1.478946434578761e-06, 'ldu': 16.970179050612956, 'wtu': 0.82929421003155, 'etf': 26.35267104575803, 'htc': 6.28938496630042e-10, 'htn': 1.01412730655569e-08}"/>
  </r>
  <r>
    <s v="Baby milk, growing up milk, ready to feed, processed in FR | Ambient (long) | HDPE | No preparation | at consumer/FR [Ciqual code: 19012]"/>
    <n v="19012"/>
    <s v="consumer"/>
    <n v="2.42"/>
    <b v="0"/>
    <s v="kilogram"/>
    <s v="e6e439e2b28bf1cc5412c92ed8f15f1b"/>
    <s v="material"/>
    <s v="AGRIBALYSE v3.0"/>
    <s v="['Agricultural', 'Food', 'Preparation', 'Baby food', 'Baby milk and beverages']"/>
    <x v="10"/>
    <x v="29"/>
    <s v="['Agricultural', 'Food', 'Preparation', 'Baby food', 'Baby milk and beverages']"/>
    <s v="['Agricultural', 'Food', 'Preparation', 'Baby food', 'Baby milk and beverages']"/>
    <e v="#VALUE!"/>
    <e v="#VALUE!"/>
    <x v="3"/>
    <x v="0"/>
    <s v="{'acd': 0.014407195383837001, 'ozd': 7.64676075402815e-08, 'cch': 1.498719294120239, 'ccb': 0.8359301017513011, 'ccf': 0.601783424401334, 'ccl': 0.06100576796760301, 'fwe': 0.00014715316346900002, 'swe': 0.004096994185014, 'tre': 0.060538774493010004, 'pco': 0.0026335500817650003, 'pma': 1.052267607904149e-07, 'ior': 0.287489288083819, 'fru': 12.973742974039077, 'mru': 1.199064423157669e-06, 'ldu': 68.80677873309924, 'wtu': 0.26216105248188204, 'etf': 19.90602895370524, 'htc': 1.9573109423619962e-10, 'htn': 2.033810275647103e-08}"/>
  </r>
  <r>
    <s v="Milk, semi-skimmed, reduced lactose, processed in FR | Ambient (average) | HDPE | No preparation | at consumer/FR [Ciqual code: 19060]"/>
    <n v="19060"/>
    <s v="consumer"/>
    <n v="2.4700000000000002"/>
    <b v="0"/>
    <s v="kilogram"/>
    <s v="7b19cd94a03329d7de03703f7bcb665d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Milk, semi-skimmed, pasteurised, processed in FR | Ambient (average) | HDPE | No preparation | at consumer/FR [Ciqual code: 19042]"/>
    <n v="19042"/>
    <s v="consumer"/>
    <n v="2.0499999999999998"/>
    <b v="0"/>
    <s v="kilogram"/>
    <s v="dac1feb38c54c051360f8ad795e9811d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Milk, semi-skimmed, UHT, processed in FR | Ambient (average) | HDPE | No preparation | at consumer/FR [Ciqual code: 19041]"/>
    <n v="19041"/>
    <s v="consumer"/>
    <n v="2.4700000000000002"/>
    <b v="0"/>
    <s v="kilogram"/>
    <s v="ca99cdcfc8e7a5fa0e4cb5bbcab7e79c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Milk, semi-skimmed, vitamin fortified, UHT, processed in FR | Ambient (average) | HDPE | No preparation | at consumer/FR [Ciqual code: 19049]"/>
    <n v="19049"/>
    <s v="consumer"/>
    <n v="2.4700000000000002"/>
    <b v="0"/>
    <s v="kilogram"/>
    <s v="cccf2213771c0a8614437cfde3cbd4a9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Milk, skimmed, pasteurised, processed in FR | Ambient (average) | HDPE | No preparation | at consumer/FR [Ciqual code: 19051]"/>
    <n v="19051"/>
    <s v="consumer"/>
    <n v="2.0499999999999998"/>
    <b v="0"/>
    <s v="kilogram"/>
    <s v="5e91620c3d3fe609ffd2ae9f5301b218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Milk, skimmed, UHT, processed in FR | Ambient (average) | HDPE | No preparation | at consumer/FR [Ciqual code: 19050]"/>
    <n v="19050"/>
    <s v="consumer"/>
    <n v="2.4700000000000002"/>
    <b v="0"/>
    <s v="kilogram"/>
    <s v="23099a538c6d78af328d8c7e55d82b48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Renneted milk, flavoured, refrigerated, processed in FR | Chilled | PET | No preparation | at consumer/FR [Ciqual code: 19678]"/>
    <n v="19678"/>
    <s v="consumer"/>
    <n v="2.46"/>
    <b v="0"/>
    <s v="kilogram"/>
    <s v="4d04d73e145f287db2daf7de0992e019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5194386809526, 'ozd': 1.102732965136348e-07, 'cch': 1.634893770952845, 'ccb': 0.83606219345902, 'ccf': 0.7377044759434971, 'ccl': 0.061127101550328, 'fwe': 0.000206843575656, 'swe': 0.004320722509928, 'tre': 0.06279136867292501, 'pco': 0.0030680246504640003, 'pma': 1.117996835275977e-07, 'ior': 0.35103390053236805, 'fru': 14.85943815113075, 'mru': 2.377172751498313e-06, 'ldu': 69.45073204683922, 'wtu': 0.328310305807473, 'etf': 23.000385311665653, 'htc': 3.05302114833138e-10, 'htn': 2.197508606119703e-08}"/>
  </r>
  <r>
    <s v="Milk, powder, semi-skimmed, non rehydrated, processed in FR | Ambient (average) | Cardboard | No preparation | at consumer/FR [Ciqual code: 19044]"/>
    <n v="19044"/>
    <s v="consumer"/>
    <n v="2.29"/>
    <b v="0"/>
    <s v="kilogram"/>
    <s v="766d77cf9bca1706a76c6d541e4076e6"/>
    <s v="material"/>
    <s v="AGRIBALYSE v3.0"/>
    <s v="['Agricultural', 'Food', 'Preparation', 'Milk and milk products', 'Milk', 'Milk from cow, concentrated or in powder']"/>
    <x v="6"/>
    <x v="51"/>
    <s v="['Agricultural', 'Food', 'Preparation', 'Milk and milk products', 'Milk', ÇMilk from cow, concentrated or in powder']"/>
    <s v="['Agricultural', 'Food', 'Preparation', 'Milk and milk products', 'Milk', 'Milk from cow, concentrated or in powderÉ]"/>
    <n v="75"/>
    <n v="116"/>
    <x v="61"/>
    <x v="0"/>
    <s v="{'acd': 0.164517784609022, 'ozd': 3.097475317983442e-07, 'cch': 14.603202520918462, 'ccb': 8.75136335641255, 'ccf': 5.851231380721883, 'ccl': 0.000607783784023, 'fwe': 0.0012101095417920002, 'swe': 0.20656680994704502, 'tre': 0.715825983773526, 'pco': 0.031311653354192004, 'pma': 1.0572929955804898e-06, 'ior': 0.526215553105092, 'fru': 34.372832884574905, 'mru': 1.4657953248613878e-06, 'ldu': 1505.4428625626026, 'wtu': 0.10567245114153001, 'etf': 44.08561552612475, 'htc': 1.316165814214237e-09, 'htn': 3.165387647058698e-07}"/>
  </r>
  <r>
    <s v="Milk, powder, skimmed, non rehydrated, processed in FR | Ambient (average) | Cardboard | No preparation | at consumer/FR [Ciqual code: 19054]"/>
    <n v="19054"/>
    <s v="consumer"/>
    <n v="1.8599999999999901"/>
    <b v="0"/>
    <s v="kilogram"/>
    <s v="97af7d1a92299a10bd33431f6328e687"/>
    <s v="material"/>
    <s v="AGRIBALYSE v3.0"/>
    <s v="['Agricultural', 'Food', 'Preparation', 'Milk and milk products', 'Milk', 'Milk from cow, concentrated or in powder']"/>
    <x v="6"/>
    <x v="51"/>
    <s v="['Agricultural', 'Food', 'Preparation', 'Milk and milk products', 'Milk', ÇMilk from cow, concentrated or in powder']"/>
    <s v="['Agricultural', 'Food', 'Preparation', 'Milk and milk products', 'Milk', 'Milk from cow, concentrated or in powderÉ]"/>
    <n v="75"/>
    <n v="116"/>
    <x v="61"/>
    <x v="0"/>
    <s v="{'acd': 0.164517784609022, 'ozd': 3.097475317983442e-07, 'cch': 14.603202520918462, 'ccb': 8.75136335641255, 'ccf': 5.851231380721883, 'ccl': 0.000607783784023, 'fwe': 0.0012101095417920002, 'swe': 0.20656680994704502, 'tre': 0.715825983773526, 'pco': 0.031311653354192004, 'pma': 1.0572929955804898e-06, 'ior': 0.526215553105092, 'fru': 34.372832884574905, 'mru': 1.4657953248613878e-06, 'ldu': 1505.4428625626026, 'wtu': 0.10567245114153001, 'etf': 44.08561552612475, 'htc': 1.316165814214237e-09, 'htn': 3.165387647058698e-07}"/>
  </r>
  <r>
    <s v="Milk, powder, whole, non rehydrated, processed in FR | Ambient (average) | Cardboard | No preparation | at consumer/FR [Ciqual code: 19021]"/>
    <n v="19021"/>
    <s v="consumer"/>
    <n v="2.29"/>
    <b v="0"/>
    <s v="kilogram"/>
    <s v="9927594e5e50413ed076791ad2257241"/>
    <s v="material"/>
    <s v="AGRIBALYSE v3.0"/>
    <s v="['Agricultural', 'Food', 'Preparation', 'Milk and milk products', 'Milk', 'Milk from cow, concentrated or in powder']"/>
    <x v="6"/>
    <x v="51"/>
    <s v="['Agricultural', 'Food', 'Preparation', 'Milk and milk products', 'Milk', ÇMilk from cow, concentrated or in powder']"/>
    <s v="['Agricultural', 'Food', 'Preparation', 'Milk and milk products', 'Milk', 'Milk from cow, concentrated or in powderÉ]"/>
    <n v="75"/>
    <n v="116"/>
    <x v="61"/>
    <x v="0"/>
    <s v="{'acd': 0.164517784609022, 'ozd': 3.097475317983442e-07, 'cch': 14.603202520918462, 'ccb': 8.75136335641255, 'ccf': 5.851231380721883, 'ccl': 0.000607783784023, 'fwe': 0.0012101095417920002, 'swe': 0.20656680994704502, 'tre': 0.715825983773526, 'pco': 0.031311653354192004, 'pma': 1.0572929955804898e-06, 'ior': 0.526215553105092, 'fru': 34.372832884574905, 'mru': 1.4657953248613878e-06, 'ldu': 1505.4428625626026, 'wtu': 0.10567245114153001, 'etf': 44.08561552612475, 'htc': 1.316165814214237e-09, 'htn': 3.165387647058698e-07}"/>
  </r>
  <r>
    <s v="Milk, whole, pasteurised, processed in FR | Ambient (average) | HDPE | No preparation | at consumer/FR [Ciqual code: 19024]"/>
    <n v="19024"/>
    <s v="consumer"/>
    <n v="2.0299999999999998"/>
    <b v="0"/>
    <s v="kilogram"/>
    <s v="a1112d490cdfa7328d21b7bbee910944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Milk, whole, UHT, processed in FR | Ambient (average) | HDPE | No preparation | at consumer/FR [Ciqual code: 19023]"/>
    <n v="19023"/>
    <s v="consumer"/>
    <n v="2.46"/>
    <b v="0"/>
    <s v="kilogram"/>
    <s v="14bf3ade4aaaae3ef6c43adeafcf9da2"/>
    <s v="material"/>
    <s v="AGRIBALYSE v3.0"/>
    <s v="['Agricultural', 'Food', 'Preparation', 'Milk and milk products', 'Milk', 'Milk from cow, liquid (not concentrated)']"/>
    <x v="6"/>
    <x v="51"/>
    <s v="['Agricultural', 'Food', 'Preparation', 'Milk and milk products', 'Milk', ÇMilk from cow, liquid (not concentrated)']"/>
    <s v="['Agricultural', 'Food', 'Preparation', 'Milk and milk products', 'Milk', 'Milk from cow, liquid (not concentrated)É]"/>
    <n v="75"/>
    <n v="116"/>
    <x v="63"/>
    <x v="0"/>
    <s v="{'acd': 0.014337251701045, 'ozd': 6.843380576889798e-08, 'cch': 1.48646984300645, 'ccb': 0.835894816839005, 'ccf': 0.5895773259841971, 'ccl': 0.060997700183246004, 'fwe': 0.000141005086411, 'swe': 0.00408157630741, 'tre': 0.06040044450245401, 'pco': 0.002603484397622, 'pma': 1.044743278881072e-07, 'ior': 0.198258196803787, 'fru': 11.047177585732822, 'mru': 1.116650289432999e-06, 'ldu': 68.75996145408038, 'wtu': 0.23966206062477202, 'etf': 19.412977979721674, 'htc': 1.8235249583419631e-10, 'htn': 2.008146657368866e-08}"/>
  </r>
  <r>
    <s v="Fermented milk drink, plain, whole milk, processed in FR | Chilled | PET | No preparation | at consumer/FR [Ciqual code: 19805]"/>
    <n v="19805"/>
    <s v="consumer"/>
    <n v="1.6"/>
    <b v="0"/>
    <s v="kilogram"/>
    <s v="0834e50a4b748d73a417ae2b571dc464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1"/>
    <s v="{'acd': 0.015232254451591001, 'ozd': 1.134119124658417e-07, 'cch': 1.651837981487895, 'ccb': 0.8360616266267281, 'ccf': 0.7546423634630891, 'ccl': 0.06113399139807701, 'fwe': 0.000208446655833, 'swe': 0.004331996696766, 'tre': 0.06292309186485501, 'pco': 0.003120098316996, 'pma': 1.133433045192e-07, 'ior': 0.33458738377921604, 'fru': 14.759165872811469, 'mru': 2.452827952968896e-06, 'ldu': 69.68999125295575, 'wtu': 0.325261172965057, 'etf': 23.182826942867514, 'htc': 3.109099767713316e-10, 'htn': 2.2249585204758202e-08}"/>
  </r>
  <r>
    <s v="Fermented milk drink, plain, skimmed milk, processed in FR | Chilled | PET | No preparation | at consumer/FR [Ciqual code: 19801]"/>
    <n v="19801"/>
    <s v="consumer"/>
    <n v="2.9"/>
    <b v="0"/>
    <s v="kilogram"/>
    <s v="22903df573cf50c332de5ec27ddbe57c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5194386809526, 'ozd': 1.102732965136348e-07, 'cch': 1.634893770952845, 'ccb': 0.83606219345902, 'ccf': 0.7377044759434971, 'ccl': 0.061127101550328, 'fwe': 0.000206843575656, 'swe': 0.004320722509928, 'tre': 0.06279136867292501, 'pco': 0.0030680246504640003, 'pma': 1.117996835275977e-07, 'ior': 0.35103390053236805, 'fru': 14.85943815113075, 'mru': 2.377172751498313e-06, 'ldu': 69.45073204683922, 'wtu': 0.328310305807473, 'etf': 23.000385311665653, 'htc': 3.05302114833138e-10, 'htn': 2.197508606119703e-08}"/>
  </r>
  <r>
    <s v="Fermented milk or dairy specialty, yogurt type, flavoured, with sugar, with bifidus, processed in FR | Chilled | PET | No preparation | at consumer/FR [Ciqual code: 19539]"/>
    <n v="19539"/>
    <s v="consumer"/>
    <n v="2.34"/>
    <b v="0"/>
    <s v="kilogram"/>
    <s v="9f0087eeb7692d420b1d1f5e4efba025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510198290253002, 'ozd': 1.573129829450431e-07, 'cch': 1.6919933361339332, 'ccb': 0.7445816632855281, 'ccf': 0.8928914022325991, 'ccl': 0.05452027061580501, 'fwe': 0.000249302484928, 'swe': 0.005375863867708001, 'tre': 0.067549917145757, 'pco': 0.0034044957287230003, 'pma': 1.228045187873982e-07, 'ior': 0.773246293073315, 'fru': 25.072325759339883, 'mru': 2.7095275801496853e-06, 'ldu': 67.90714151466383, 'wtu': 0.7309637153120031, 'etf': 28.84980584135512, 'htc': 4.0716113075958474e-10, 'htn': 2.358610377860893e-08}"/>
  </r>
  <r>
    <s v="Fermented milk or dairy specialty, yogurt type, with fruits, with sugar, with bifidus, processed in FR | Chilled | PET | No preparation | at consumer/FR [Ciqual code: 19542]"/>
    <n v="19542"/>
    <s v="consumer"/>
    <n v="3.61"/>
    <b v="0"/>
    <s v="kilogram"/>
    <s v="78af6bc38bd265db1a3bb86e77bcd4b1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494786709664, 'ozd': 7.988003269066815e-07, 'cch': 2.33589156599021, 'ccb': 1.08881886494604, 'ccf': 1.200052334913104, 'ccl': 0.04702036613106501, 'fwe': 0.000313143354268, 'swe': 0.015356225261170002, 'tre': 0.09287503857696801, 'pco': 0.004957838170474, 'pma': 1.8504271908448898e-07, 'ior': 0.7815576757844661, 'fru': 27.00905319563624, 'mru': 5.89498131241544e-06, 'ldu': 136.9668155898278, 'wtu': 1.173903963328241, 'etf': 221.53226356538667, 'htc': 1.1117910389552e-09, 'htn': 6.170690004227666e-08}"/>
  </r>
  <r>
    <s v="Fermented milk or dairy specialty, yogurt type, plain, with bifidus, processed in FR | Chilled | PET | No preparation | at consumer/FR [Ciqual code: 19546]"/>
    <n v="19546"/>
    <s v="consumer"/>
    <n v="2.48"/>
    <b v="0"/>
    <s v="kilogram"/>
    <s v="eef5a5ddcfbb54b2a8e2d67bb57a0178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3061586002596002, 'ozd': 1.66674635076468e-07, 'cch': 2.360781079604525, 'ccb': 1.197729864941986, 'ccf': 1.101933432364352, 'ccl': 0.061117782298186006, 'fwe': 0.000291193067037, 'swe': 0.013810252452237002, 'tre': 0.09632350687119301, 'pco': 0.004656146833407, 'pma': 1.637812992071408e-07, 'ior': 0.786706506449899, 'fru': 25.89997985676474, 'mru': 2.6705562226347827e-06, 'ldu': 134.1395518199544, 'wtu': 0.519588824749883, 'etf': 29.407587761618196, 'htc': 4.58553013127342e-10, 'htn': 3.987807854671802e-08}"/>
  </r>
  <r>
    <s v="Milk jelly, flavoured, reduced fat and sugar, refrigerated, processed in FR | Chilled | PP | No preparation | at consumer/FR [Ciqual code: 19683]"/>
    <n v="19683"/>
    <s v="consumer"/>
    <n v="2.48"/>
    <b v="0"/>
    <s v="kilogram"/>
    <s v="8a245103e6cadd61477496b1edebf4fe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6543353389101, 'ozd': 1.495708451162943e-07, 'cch': 1.75088676000223, 'ccb': 0.8103843536574871, 'ccf': 0.881281020154796, 'ccl': 0.059221386189946004, 'fwe': 0.000203026646251, 'swe': 0.005412029989003001, 'tre': 0.068822561534325, 'pco': 0.003359088746937, 'pma': 1.21759862253449e-07, 'ior': 0.7648188976661671, 'fru': 24.863452735347387, 'mru': 1.9323042024638402e-06, 'ldu': 71.619195229375, 'wtu': 0.6223931470980191, 'etf': 27.1319659333996, 'htc': 3.3470844985776133e-10, 'htn': 2.425649582719914e-08}"/>
  </r>
  <r>
    <s v="Milk jelly, flavoured, covered with caramel, refrigerated, processed in FR | Chilled | PP | No preparation | at consumer/FR [Ciqual code: 19679]"/>
    <n v="19679"/>
    <s v="consumer"/>
    <n v="2.4900000000000002"/>
    <b v="0"/>
    <s v="kilogram"/>
    <s v="12889aa536b0fd016db044cde9ed49f3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7635291289568, 'ozd': 1.72077155243188e-07, 'cch': 1.682384510039337, 'ccb': 0.483510555709029, 'ccf': 1.082951706344038, 'ccl': 0.11592224798627, 'fwe': 0.00029079990826400004, 'swe': 0.007294231796867, 'tre': 0.116841242543813, 'pco': 0.004224919736251, 'pma': 1.997496733913963e-07, 'ior': 0.8027611972568791, 'fru': 27.427279305913004, 'mru': 2.3916419193900847e-06, 'ldu': 85.32979001893011, 'wtu': 0.8919735697407011, 'etf': 38.635197369321894, 'htc': 4.835308336587752e-10, 'htn': 3.773454187750067e-08}"/>
  </r>
  <r>
    <s v="Milk jelly, flavoured, refrigerated, processed in FR | Chilled | PP | No preparation | at consumer/FR [Ciqual code: 19680]"/>
    <n v="19680"/>
    <s v="consumer"/>
    <n v="2.04"/>
    <b v="0"/>
    <s v="kilogram"/>
    <s v="78fd2ab5df706506a1136774fe102c21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6543353389101, 'ozd': 1.495708451162943e-07, 'cch': 1.75088676000223, 'ccb': 0.8103843536574871, 'ccf': 0.881281020154796, 'ccl': 0.059221386189946004, 'fwe': 0.000203026646251, 'swe': 0.005412029989003001, 'tre': 0.068822561534325, 'pco': 0.003359088746937, 'pma': 1.21759862253449e-07, 'ior': 0.7648188976661671, 'fru': 24.863452735347387, 'mru': 1.9323042024638402e-06, 'ldu': 71.619195229375, 'wtu': 0.6223931470980191, 'etf': 27.1319659333996, 'htc': 3.3470844985776133e-10, 'htn': 2.425649582719914e-08}"/>
  </r>
  <r>
    <s v="Sea lettuce (ulva sp.), dried or dehydrated), processed in FR | Ambient (long) | LDPE | No preparation | at consumer/FR [Ciqual code: 20985]"/>
    <n v="20985"/>
    <s v="consumer"/>
    <n v="2.99"/>
    <b v="0"/>
    <s v="kilogram"/>
    <s v="6f8f1be6293d31353122de2f91209037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Iceberg lettuce, raw, processed in FR | Ambient (average) | No packaging | No preparation | at consumer/FR [Ciqual code: 20200]"/>
    <n v="20200"/>
    <s v="consumer"/>
    <n v="2.3199999999999998"/>
    <b v="0"/>
    <s v="kilogram"/>
    <s v="2122023ab79d5fbcb3bc7225c5ff7e29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4245213292880003, 'ozd': 1.214006994853342e-07, 'cch': 0.8595697227748711, 'ccb': 0.23467695920686402, 'ccf': 0.6112093336661231, 'ccl': 0.013683429901884, 'fwe': 0.00015424348342500002, 'swe': 0.0029404737479990003, 'tre': 0.010827793824056001, 'pco': 0.00252554123316, 'pma': 3.8893594699642644e-08, 'ior': 0.470376310225091, 'fru': 16.751017357023994, 'mru': 2.3654955683905687e-06, 'ldu': 11.70383506143815, 'wtu': 0.925451669184236, 'etf': 24.960502552333672, 'htc': 3.257714567006394e-10, 'htn': 1.605436727107851e-08}"/>
  </r>
  <r>
    <s v="Cos or romaine lettuce, raw, processed in FR | Ambient (average) | No packaging | No preparation | at consumer/FR [Ciqual code: 20171]"/>
    <n v="20171"/>
    <s v="consumer"/>
    <n v="2.4900000000000002"/>
    <b v="0"/>
    <s v="kilogram"/>
    <s v="59047389af7fac1e8918cda2d641f58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Lettuce, raw, processed in FR | Ambient (average) | No packaging | No preparation | at consumer/FR [Ciqual code: 20031]"/>
    <n v="20031"/>
    <s v="consumer"/>
    <n v="2.2599999999999998"/>
    <b v="0"/>
    <s v="kilogram"/>
    <s v="c425da80723e82a1688adc66b1defcb2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Norway lobster, raw, processed in FR | Chilled | PS | No preparation | at consumer/FR [Ciqual code: 10024]"/>
    <n v="10024"/>
    <s v="consumer"/>
    <n v="3.59"/>
    <b v="0"/>
    <s v="kilogram"/>
    <s v="d59a1d62af422e6157e7cb768052139d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26556258960487, 'ozd': 2.081626804406974e-06, 'cch': 10.06811586530132, 'ccb': 0.431341199064245, 'ccf': 9.630478235126128, 'ccl': 0.0062964311109450005, 'fwe': 0.00061382220357, 'swe': 0.064210073489973, 'tre': 0.698915968011604, 'pco': 0.183502026130019, 'pma': 2.023320246462697e-06, 'ior': 1.072123762360069, 'fru': 143.99440766066186, 'mru': 1.7549778541142813e-05, 'ldu': 22.50779836250065, 'wtu': 0.8229719179911361, 'etf': 93.72827022266792, 'htc': 5.684096052935592e-09, 'htn': 7.673404554380591e-08}"/>
  </r>
  <r>
    <s v="Langres cheese, from cow's milk, processed in FR | Chilled | LDPE | No preparation | at consumer/FR [Ciqual code: 12040]"/>
    <n v="12040"/>
    <s v="consumer"/>
    <n v="2.2400000000000002"/>
    <b v="0"/>
    <s v="kilogram"/>
    <s v="d440665baaa197cf33f932662c5ecebf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Tongue, beef, raw, processed in FR | Chilled | PS | No preparation | at consumer/FR [Ciqual code: 40202]"/>
    <n v="40202"/>
    <s v="consumer"/>
    <n v="2.21"/>
    <b v="0"/>
    <s v="kilogram"/>
    <s v="0a779761282e31974fe6ab512a37275a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1865032972684604, 'ozd': 5.063084809522337e-07, 'cch': 26.801335587209582, 'ccb': 19.663977442741455, 'ccf': 6.799107075637286, 'ccl': 0.33825106883084005, 'fwe': 0.0011931536579140002, 'swe': 0.06813619899468801, 'tre': 1.411077713283083, 'pco': 0.033777059860940005, 'pma': 2.138277571627076e-06, 'ior': 0.896923106428082, 'fru': 49.746781221518575, 'mru': 1.011451515189517e-05, 'ldu': 1532.497252326631, 'wtu': 4.287600419286589, 'etf': 181.98871182827833, 'htc': -2.1160533597727422e-10, 'htn': 5.751690225514566e-08}"/>
  </r>
  <r>
    <s v="Tongue, beef, cooked, processed in FR | Chilled | PS | Oven | at consumer/FR [Ciqual code: 40203]"/>
    <n v="40203"/>
    <s v="consumer"/>
    <n v="2.2400000000000002"/>
    <b v="0"/>
    <s v="kilogram"/>
    <s v="31160629b150327583c1447294f75caf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43722426716640805, 'ozd': 7.472620705720455e-07, 'cch': 36.79856548365335, 'ccb': 26.953796028148496, 'ccf': 9.3810748547963, 'ccl': 0.46369460070855206, 'fwe': 0.001675811884955, 'swe': 0.093495191258463, 'tre': 1.9350567493796582, 'pco': 0.046480167474830004, 'pma': 2.935947139785946e-06, 'ior': 1.8451098939641382, 'fru': 81.17182403532868, 'mru': 1.441915522388809e-05, 'ldu': 2100.9112091467923, 'wtu': 6.030946484431402, 'etf': 252.72236334008986, 'htc': -2.0562999051826872e-10, 'htn': 8.046234554611564e-08}"/>
  </r>
  <r>
    <s v="Tongue, pork, raw, processed in FR | Chilled | PS | No preparation | at consumer/FR [Ciqual code: 40205]"/>
    <n v="40205"/>
    <s v="consumer"/>
    <n v="2.4700000000000002"/>
    <b v="0"/>
    <s v="kilogram"/>
    <s v="f6f0c0d9dd635284befabf37e2b0f569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33060986719614, 'ozd': 1.8427330707076441e-07, 'cch': 1.896327465265526, 'ccb': 0.6604833742271541, 'ccf': 1.163072191831389, 'ccl': 0.072771899206983, 'fwe': 0.000267772143381, 'swe': 0.007562399570247001, 'tre': 0.141232402333414, 'pco': 0.004295043830037, 'pma': 2.3894883630011316e-07, 'ior': 0.9537343043275671, 'fru': 30.613337611382075, 'mru': 2.419002847990101e-06, 'ldu': 91.53575152202347, 'wtu': 0.5455885172225761, 'etf': 36.49795714495604, 'htc': 3.995743125567372e-10, 'htn': 3.283397809244109e-08}"/>
  </r>
  <r>
    <s v="Tongue, calf, raw, processed in FR | Chilled | PS | No preparation | at consumer/FR [Ciqual code: 40204]"/>
    <n v="40204"/>
    <s v="consumer"/>
    <n v="2.63"/>
    <b v="0"/>
    <s v="kilogram"/>
    <s v="3e5234a3aac39f2468a981467c601408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18170012578740302, 'ozd': 6.432799061237605e-07, 'cch': 18.29713800597492, 'ccb': 10.439618910826217, 'ccf': 7.288687057603269, 'ccl': 0.56883203754543, 'fwe': 0.0017158401279820002, 'swe': 0.12129546765085102, 'tre': 0.7768109441994661, 'pco': 0.032342476534822, 'pma': 1.231660754540589e-06, 'ior': 1.193309110645461, 'fru': 81.76137420568779, 'mru': 1.04666539570388e-05, 'ldu': 1189.761254366621, 'wtu': 5.502879818690127, 'etf': 241.72105955264053, 'htc': 4.026426874287802e-09, 'htn': 3.2189656881469083e-07}"/>
  </r>
  <r>
    <s v="Tongue, calf, cooked, processed in FR | Chilled | PS | Oven | at consumer/FR [Ciqual code: 40201]"/>
    <n v="40201"/>
    <s v="consumer"/>
    <n v="2.65"/>
    <b v="0"/>
    <s v="kilogram"/>
    <s v="c353941f4499ba6c9c21c6ee572a0fef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24950556121864903, 'ozd': 9.350098646270927e-07, 'cch': 25.14179594879869, 'ccb': 14.309896296717834, 'ccf': 10.052145930478819, 'ccl': 0.779753721602035, 'fwe': 0.002392262280464, 'swe': 0.16636101280683102, 'tre': 1.065662373226043, 'pco': 0.044513772991239, 'pma': 1.693240442034654e-06, 'ior': 2.251368487031404, 'fru': 125.05447476208371, 'mru': 1.4901834613287043e-05, 'ldu': 1631.1203204291965, 'wtu': 7.696739375998609, 'etf': 334.59795531070813, 'htc': 5.6034736061997156e-09, 'htn': 4.4284960352641664e-07}"/>
  </r>
  <r>
    <s v="Rabbit with mustard sauce, processed in FR | Chilled | PP | Microwave | at consumer/FR [Ciqual code: 25063]"/>
    <n v="25063"/>
    <s v="consumer"/>
    <n v="3.02"/>
    <b v="0"/>
    <s v="kilogram"/>
    <s v="b660a5841993311118bd6ee7f6eeabef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085838493002516, 'ozd': 4.2433065516512794e-07, 'cch': 4.433468509659203, 'ccb': 0.145042241152001, 'ccf': 3.542194385630806, 'ccl': 0.7462318828763941, 'fwe': 0.001086172168625, 'swe': 0.020172040254109, 'tre': 0.356028107658848, 'pco': 0.013717727618501001, 'pma': 6.045905051206338e-07, 'ior': 0.801926925016865, 'fru': 53.356839464211475, 'mru': 7.68001339252317e-06, 'ldu': 256.6499146106708, 'wtu': 2.667725818713763, 'etf': 129.79724097713253, 'htc': 2.08079324839672e-09, 'htn': 1.887256577839468e-07}"/>
  </r>
  <r>
    <s v="Rabbit, wild, meat, raw, processed in FR | Chilled | PS | No preparation | at consumer/FR [Ciqual code: 34003]"/>
    <n v="34003"/>
    <s v="consumer"/>
    <n v="3.11"/>
    <b v="0"/>
    <s v="kilogram"/>
    <s v="407eda91221816e271f25d83d7a9dc20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Rabbit, wild, meat, cooked, processed in FR | Chilled | PS | Oven | at consumer/FR [Ciqual code: 34004]"/>
    <n v="34004"/>
    <s v="consumer"/>
    <n v="3.11"/>
    <b v="0"/>
    <s v="kilogram"/>
    <s v="493c979fbc13419b87ea58ffc9374e58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Rabbit, meat, braised, processed in FR | Chilled | PS | Oven | at consumer/FR [Ciqual code: 34000]"/>
    <n v="34000"/>
    <s v="consumer"/>
    <n v="3.11"/>
    <b v="0"/>
    <s v="kilogram"/>
    <s v="436efe9c0147be798a8bb67b458d9496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Rabbit, meat, raw, processed in FR | Chilled | PS | No preparation | at consumer/FR [Ciqual code: 34001]"/>
    <n v="34001"/>
    <s v="consumer"/>
    <n v="3.11"/>
    <b v="0"/>
    <s v="kilogram"/>
    <s v="e78ddbe55c32f374f17659196c29720c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Rabbit, meat, cooked, processed in FR | Chilled | PS | Oven | at consumer/FR [Ciqual code: 34002]"/>
    <n v="34002"/>
    <s v="consumer"/>
    <n v="3.11"/>
    <b v="0"/>
    <s v="kilogram"/>
    <s v="6e013a0492ccb5bd4664795c4417c49f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Pork fat, raw, processed in FR | Chilled | PP | No preparation | at consumer/FR [Ciqual code: 16530]"/>
    <n v="16530"/>
    <s v="consumer"/>
    <n v="2.11"/>
    <b v="0"/>
    <s v="kilogram"/>
    <s v="61035d122f879469cd02b852f57acde9"/>
    <s v="material"/>
    <s v="AGRIBALYSE v3.0"/>
    <s v="['Agricultural', 'Food', 'Preparation', 'Fats and oils', 'Other fats']"/>
    <x v="9"/>
    <x v="49"/>
    <s v="['Agricultural', 'Food', 'Preparation', 'Fats and oils', 'Other fats']"/>
    <s v="['Agricultural', 'Food', 'Preparation', 'Fats and oils', 'Other fats']"/>
    <e v="#VALUE!"/>
    <e v="#VALUE!"/>
    <x v="3"/>
    <x v="0"/>
    <s v="{'acd': 0.025114056401048003, 'ozd': 1.473254614100734e-07, 'cch': 1.454689348076631, 'ccb': 0.49884737322910605, 'ccf': 0.9007969890959691, 'ccl': 0.055044985751555, 'fwe': 0.00022053944102400002, 'swe': 0.005760709683292, 'tre': 0.10732371518043801, 'pco': 0.0033654916563290002, 'pma': 1.823858871286216e-07, 'ior': 0.7135364572838041, 'fru': 23.780332302664927, 'mru': 2.0432056412379415e-06, 'ldu': 69.53956606817266, 'wtu': 0.341491833509378, 'etf': 27.679568658247803, 'htc': 3.0587422436442234e-10, 'htn': 2.549868322589964e-08}"/>
  </r>
  <r>
    <s v="Smoked lardoons, raw, processed in FR | Chilled | PS | No preparation | at consumer/FR [Ciqual code: 28720]"/>
    <n v="28720"/>
    <s v="consumer"/>
    <n v="2.91"/>
    <b v="0"/>
    <s v="kilogram"/>
    <s v="7675b64ebe07353801f166503d426d64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2008125226381401, 'ozd': 4.4756094930886894e-07, 'cch': 5.654421660379678, 'ccb': 2.489052914065954, 'ccf': 2.891067828897577, 'ccl': 0.27430091741614604, 'fwe': 0.0008803842609150001, 'swe': 0.027448358564214, 'tre': 0.521914227700935, 'pco': 0.012383118060462, 'pma': 8.39582244774691e-07, 'ior': 2.337469255239292, 'fru': 70.47648306595835, 'mru': 6.363566731706401e-06, 'ldu': 341.1563356858791, 'wtu': 1.311944668257977, 'etf': 123.9355903904143, 'htc': 1.0827552182701061e-09, 'htn': 1.1373563172088889e-07}"/>
  </r>
  <r>
    <s v="Smoked lardoons, cooked, processed in FR | Chilled | PS | Oven | at consumer/FR [Ciqual code: 28725]"/>
    <n v="28725"/>
    <s v="consumer"/>
    <n v="2.92"/>
    <b v="0"/>
    <s v="kilogram"/>
    <s v="b3daa18dc2b3b8537e7ea150bf509402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52141261943913, 'ozd': 6.186455721665064e-07, 'cch': 7.20475428847494, 'ccb': 3.144543031990439, 'ccf': 3.713647488727377, 'ccl': 0.34656376775712305, 'fwe': 0.001152498417371, 'swe': 0.034774703772045, 'tre': 0.6601933447162851, 'pco': 0.015824749164238, 'pma': 1.065601570087302e-06, 'ior': 3.568514620594236, 'fru': 102.01342945248416, 'mru': 8.593930541879705e-06, 'ldu': 431.2734456159247, 'wtu': 1.811222523039239, 'etf': 159.83151615929955, 'htc': 1.4522170914533043e-09, 'htn': 1.4530080422642968e-07}"/>
  </r>
  <r>
    <s v="Lardoons, raw, processed in FR | Chilled | PS | No preparation | at consumer/FR [Ciqual code: 28501]"/>
    <n v="28501"/>
    <s v="consumer"/>
    <n v="2.91"/>
    <b v="0"/>
    <s v="kilogram"/>
    <s v="cc2d26591fbe210c5b4a09d667c9bca8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2008125226381401, 'ozd': 4.4756094930886894e-07, 'cch': 5.654421660379678, 'ccb': 2.489052914065954, 'ccf': 2.891067828897577, 'ccl': 0.27430091741614604, 'fwe': 0.0008803842609150001, 'swe': 0.027448358564214, 'tre': 0.521914227700935, 'pco': 0.012383118060462, 'pma': 8.39582244774691e-07, 'ior': 2.337469255239292, 'fru': 70.47648306595835, 'mru': 6.363566731706401e-06, 'ldu': 341.1563356858791, 'wtu': 1.311944668257977, 'etf': 123.9355903904143, 'htc': 1.0827552182701061e-09, 'htn': 1.1373563172088889e-07}"/>
  </r>
  <r>
    <s v="Lardoons, cooked, processed in FR | Chilled | PS | Oven | at consumer/FR [Ciqual code: 28504]"/>
    <n v="28504"/>
    <s v="consumer"/>
    <n v="2.92"/>
    <b v="0"/>
    <s v="kilogram"/>
    <s v="ba3ce4d77b50777175c64ea7c2753efa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52141261943913, 'ozd': 6.186455721665064e-07, 'cch': 7.20475428847494, 'ccb': 3.144543031990439, 'ccf': 3.713647488727377, 'ccl': 0.34656376775712305, 'fwe': 0.001152498417371, 'swe': 0.034774703772045, 'tre': 0.6601933447162851, 'pco': 0.015824749164238, 'pma': 1.065601570087302e-06, 'ior': 3.568514620594236, 'fru': 102.01342945248416, 'mru': 8.593930541879705e-06, 'ldu': 431.2734456159247, 'wtu': 1.811222523039239, 'etf': 159.83151615929955, 'htc': 1.4522170914533043e-09, 'htn': 1.4530080422642968e-07}"/>
  </r>
  <r>
    <s v="Lasagna or cannelloni with vegetables and goat cheese, cooked, processed in FR | Chilled | PP | Microwave | at consumer/FR [Ciqual code: 25219]"/>
    <n v="25219"/>
    <s v="consumer"/>
    <n v="2.68"/>
    <b v="0"/>
    <s v="kilogram"/>
    <s v="876d8ba791666b087f62af68e3742683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27220441618765003, 'ozd': 2.2444951410821549e-07, 'cch': 2.5682374125762113, 'ccb': 0.598836721492467, 'ccf': 1.885191939631254, 'ccl': 0.08420875145249, 'fwe': 0.0006057032437770001, 'swe': 0.010390154442635, 'tre': 0.10292345896413901, 'pco': 0.0072605771880340005, 'pma': 2.1966452414595312e-07, 'ior': 0.976303941793854, 'fru': 37.89472513861028, 'mru': 5.051581929275194e-06, 'ldu': 122.42904002037668, 'wtu': 1.264910295974534, 'etf': 60.99387499037563, 'htc': 1.033053898223075e-09, 'htn': 9.105311998593129e-08}"/>
  </r>
  <r>
    <s v="Lasagna or cannelloni with meat (bolognese sauce), processed in FR | Chilled | PP | Microwave | at consumer/FR [Ciqual code: 25081]"/>
    <n v="25081"/>
    <s v="consumer"/>
    <n v="2.29"/>
    <b v="0"/>
    <s v="kilogram"/>
    <s v="93aa3e52b33346812af32fde28a26c14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75042356967517, 'ozd': 2.8765210042600866e-07, 'cch': 5.872849468645401, 'ccb': 3.336028984850403, 'ccf': 2.404581346778863, 'ccl': 0.13223913701613402, 'fwe': 0.0006955865105980001, 'swe': 0.021901023060681, 'tre': 0.32289277972832003, 'pco': 0.010176044897473, 'pma': 5.195405186744531e-07, 'ior': 1.15635007771846, 'fru': 42.37898435369311, 'mru': 6.794797378703675e-06, 'ldu': 367.57120593289034, 'wtu': 1.6699664411371962, 'etf': 65.21621905188505, 'htc': 9.378512287814638e-10, 'htn': 7.647395137044428e-08}"/>
  </r>
  <r>
    <s v="Lasagna or cannelloni with goat cheese and spinach, processed in FR | Chilled | PP | Microwave | at consumer/FR [Ciqual code: 25635]"/>
    <n v="25635"/>
    <s v="consumer"/>
    <n v="2.0099999999999998"/>
    <b v="0"/>
    <s v="kilogram"/>
    <s v="1e8a72ea25c9f788999b2af931ca0224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61693343550133006, 'ozd': 2.517849239784837e-07, 'cch': 3.190195733905551, 'ccb': 1.172377776533123, 'ccf': 1.9627979811848961, 'ccl': 0.055019976187531, 'fwe': 0.000595507960912, 'swe': 0.015907611008995, 'tre': 0.261608105046218, 'pco': 0.007301789964128001, 'pma': 4.414533276070221e-07, 'ior': 1.105828469126746, 'fru': 39.66456082274808, 'mru': 4.952733456671403e-06, 'ldu': 207.55259280584642, 'wtu': 0.800064954464284, 'etf': 60.1400195772252, 'htc': 7.049115790676404e-10, 'htn': 5.908907586114486e-08}"/>
  </r>
  <r>
    <s v="Lasagna or cannelloni with fish, processed in FR | Chilled | PP | Microwave | at consumer/FR [Ciqual code: 25139]"/>
    <n v="25139"/>
    <s v="consumer"/>
    <n v="2.94"/>
    <b v="0"/>
    <s v="kilogram"/>
    <s v="b3734a7ff6bea449d8c047aa4a7a4b08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42043786484049, 'ozd': 3.495809288992445e-07, 'cch': 3.74239937116666, 'ccb': 1.015936191339393, 'ccf': 2.468359466608643, 'ccl': 0.258103713218623, 'fwe': 0.000893298562912, 'swe': 0.017117071625344, 'tre': 0.16983314202343, 'pco': 0.010255456882136001, 'pma': 3.118454760785156e-07, 'ior': 1.352801490015061, 'fru': 51.75181762501474, 'mru': 6.888075154586575e-06, 'ldu': 204.4997126035417, 'wtu': 1.9087494649178711, 'etf': 57.03559241962962, 'htc': 1.5821089729913093e-09, 'htn': 1.2049701147782742e-07}"/>
  </r>
  <r>
    <s v="Lasagna or cannelloni with vegetables, processed in FR | Chilled | PP | Microwave | at consumer/FR [Ciqual code: 25131]"/>
    <n v="25131"/>
    <s v="consumer"/>
    <n v="2.29"/>
    <b v="0"/>
    <s v="kilogram"/>
    <s v="fe018de66deae592597c12afcd4aa92a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27220441618765003, 'ozd': 2.2444951410821549e-07, 'cch': 2.5682374125762113, 'ccb': 0.598836721492467, 'ccf': 1.885191939631254, 'ccl': 0.08420875145249, 'fwe': 0.0006057032437770001, 'swe': 0.010390154442635, 'tre': 0.10292345896413901, 'pco': 0.0072605771880340005, 'pma': 2.1966452414595312e-07, 'ior': 0.976303941793854, 'fru': 37.89472513861028, 'mru': 5.051581929275194e-06, 'ldu': 122.42904002037668, 'wtu': 1.264910295974534, 'etf': 60.99387499037563, 'htc': 1.033053898223075e-09, 'htn': 9.105311998593129e-08}"/>
  </r>
  <r>
    <s v="Lasagna or cannelloni with vegetables, cooked, processed in FR | Chilled | PP | Microwave | at consumer/FR [Ciqual code: 25218]"/>
    <n v="25218"/>
    <s v="consumer"/>
    <n v="2.29"/>
    <b v="0"/>
    <s v="kilogram"/>
    <s v="9e270d7428a20e155256d90ac16744a4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27220441618765003, 'ozd': 2.2444951410821549e-07, 'cch': 2.5682374125762113, 'ccb': 0.598836721492467, 'ccf': 1.885191939631254, 'ccl': 0.08420875145249, 'fwe': 0.0006057032437770001, 'swe': 0.010390154442635, 'tre': 0.10292345896413901, 'pco': 0.0072605771880340005, 'pma': 2.1966452414595312e-07, 'ior': 0.976303941793854, 'fru': 37.89472513861028, 'mru': 5.051581929275194e-06, 'ldu': 122.42904002037668, 'wtu': 1.264910295974534, 'etf': 60.99387499037563, 'htc': 1.033053898223075e-09, 'htn': 9.105311998593129e-08}"/>
  </r>
  <r>
    <s v="Bay, leaves, processed in FR | Ambient (long) | Glass | No preparation | at consumer/FR [Ciqual code: 11053]"/>
    <n v="11053"/>
    <s v="consumer"/>
    <n v="4.3099999999999996"/>
    <b v="0"/>
    <s v="kilogram"/>
    <s v="639787f8082cfcb3e69532fb350d7965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10917400533635001, 'ozd': 1.4524153003447298e-07, 'cch': 0.9581594295167861, 'ccb': 0.004915228140941, 'ccf': 0.950331651214929, 'ccl': 0.0029125501609150004, 'fwe': 0.00023020651979400002, 'swe': 0.003768578191365, 'tre': 0.032368465144783004, 'pco': 0.003696170327576, 'pma': 1.197261941293413e-07, 'ior': 0.25158942362034, 'fru': 15.994593338867734, 'mru': 3.269266440934233e-06, 'ldu': 34.71331062455815, 'wtu': 4.699454889088191, 'etf': 19.184128692725544, 'htc': 4.3772103669359944e-10, 'htn': 9.964708324856374e-09}"/>
  </r>
  <r>
    <s v="Soy lecithin, processed in FR | Ambient (long) | Cardboard | No preparation | at consumer/FR [Ciqual code: 42200]"/>
    <n v="42200"/>
    <s v="consumer"/>
    <n v="3.47"/>
    <b v="0"/>
    <s v="kilogram"/>
    <s v="dcafa49a30625e797c0a51980b9c42d5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20699379563518, 'ozd': 3.2093785790388455e-07, 'cch': 3.519924727367338, 'ccb': 0.004065503975184, 'ccf': 1.8319089031993112, 'ccl': 1.683950320192842, 'fwe': 0.001500761461576, 'swe': 0.02026743847183, 'tre': 0.067582535076429, 'pco': 0.016993970254058, 'pma': 1.454970868810847e-07, 'ior': 0.355950766544529, 'fru': 28.24886600692008, 'mru': 5.692277821995865e-06, 'ldu': 292.2074430518899, 'wtu': 0.555139834324971, 'etf': 151.83239634104405, 'htc': 3.890998487100231e-09, 'htn': 4.041361706548743e-07}"/>
  </r>
  <r>
    <s v="Vegetables (3-4 types), mashed, processed in FR | Chilled | PP | Microwave | at consumer/FR [Ciqual code: 20258]"/>
    <n v="20258"/>
    <s v="consumer"/>
    <n v="2.82"/>
    <b v="0"/>
    <s v="kilogram"/>
    <s v="b311085d8be227f52580b7e09be14b2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7875156808532001, 'ozd': 1.747766265499453e-07, 'cch': 1.21683822791534, 'ccb': 0.22063413450785102, 'ccf': 0.9277715771531381, 'ccl': 0.06843251625435001, 'fwe': 0.00021315249421900002, 'swe': 0.004145631113912, 'tre': 0.027970609514426002, 'pco': 0.0032123437822570004, 'pma': 6.961732353413751e-08, 'ior': 0.8791548043451801, 'fru': 28.792459182983826, 'mru': 4.223075454752752e-06, 'ldu': 28.753302288217345, 'wtu': 0.8097677577579591, 'etf': 43.72581639010761, 'htc': 4.414183884225216e-10, 'htn': 1.850415170873247e-08}"/>
  </r>
  <r>
    <s v="Stuffed vegetables (excluding tomato), processed in FR | Chilled | PP | Microwave | at consumer/FR [Ciqual code: 25511]"/>
    <n v="25511"/>
    <s v="consumer"/>
    <n v="2.42"/>
    <b v="0"/>
    <s v="kilogram"/>
    <s v="e39cbfab5390c22e88eabd839147fec7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7049998929350701, 'ozd': 3.982974394817662e-07, 'cch': 4.124897358266965, 'ccb': 1.477977825627601, 'ccf': 2.394221771719492, 'ccl': 0.252697760919872, 'fwe': 0.000731929490851, 'swe': 0.017926146314700003, 'tre': 0.299833558787837, 'pco': 0.010086778567365002, 'pma': 5.108044674527121e-07, 'ior': 2.187385017747171, 'fru': 67.43739763662808, 'mru': 6.5033642734596515e-06, 'ldu': 218.6023979839506, 'wtu': 1.943386578209367, 'etf': 92.40809557466415, 'htc': 1.101759600840704e-09, 'htn': 8.242201969945675e-08}"/>
  </r>
  <r>
    <s v="Mixed vegetables for couscous, cooked¬†, processed in FR | Chilled | PP | Microwave | at consumer/FR [Ciqual code: 20497]"/>
    <n v="20497"/>
    <s v="consumer"/>
    <n v="2.89"/>
    <b v="0"/>
    <s v="kilogram"/>
    <s v="f8670157e7ca2a1f2b3444e20d338caa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50940368663170005, 'ozd': 1.6244610358602268e-07, 'cch': 0.83003481577167, 'ccb': 0.004539885221136001, 'ccf': 0.81263757897357, 'ccl': 0.012857351576963001, 'fwe': 0.000170834377355, 'swe': 0.0037977115461690003, 'tre': 0.016261323754221003, 'pco': 0.0028702243994510003, 'pma': 4.5676212166142475e-08, 'ior': 0.835204965961965, 'fru': 27.21189841260916, 'mru': 3.2346214801277757e-06, 'ldu': 22.487715059328156, 'wtu': 0.743120095559279, 'etf': 37.90682605786601, 'htc': 2.827765938407243e-10, 'htn': 1.575231923254883e-08}"/>
  </r>
  <r>
    <s v="Mixed vegetables for couscous, frozen, raw, processed in FR | Frozen | PP | No preparation | at consumer/FR [Ciqual code: 20496]"/>
    <n v="20496"/>
    <s v="consumer"/>
    <n v="2.5299999999999998"/>
    <b v="0"/>
    <s v="kilogram"/>
    <s v="d996522e20d6760abfa3b2a326186e5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39021368605500002, 'ozd': 1.269640948711896e-07, 'cch': 0.6949726388268781, 'ccb': 0.003789975581194, 'ccf': 0.6789285424673881, 'ccl': 0.012254120778295002, 'fwe': 0.000138428698293, 'swe': 0.002707681883857, 'tre': 0.011754948631600001, 'pco': 0.002482807685915, 'pma': 3.62061821856322e-08, 'ior': 0.572818172543296, 'fru': 20.281190136025472, 'mru': 3.0096992313043928e-06, 'ldu': 18.934392423561597, 'wtu': 0.5695810554738341, 'etf': 32.017120955800266, 'htc': 1.931918655294584e-10, 'htn': 1.056440574860533e-08}"/>
  </r>
  <r>
    <s v="Mixed vegetables for soups, frozen, raw, processed in FR | Frozen | PP | No preparation | at consumer/FR [Ciqual code: 20263]"/>
    <n v="20263"/>
    <s v="consumer"/>
    <n v="2.42"/>
    <b v="0"/>
    <s v="kilogram"/>
    <s v="33f1f7973af075e3a6d8c5f3ced2726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53125531714270004, 'ozd': 1.297852209696659e-07, 'cch': 0.6614359494318891, 'ccb': 0.005150984331551, 'ccf': 0.6551665597534301, 'ccl': 0.0011184053469070001, 'fwe': 0.00019263380342500003, 'swe': 0.0045096628208670005, 'tre': 0.019199438959695, 'pco': 0.0022441272432440003, 'pma': 4.6488592182858044e-08, 'ior': 0.5744228878636101, 'fru': 19.644373949051634, 'mru': 2.3443318055649377e-06, 'ldu': 78.75987600358395, 'wtu': 0.29637880415927603, 'etf': 24.890149479924133, 'htc': 5.592037569058547e-11, 'htn': 7.892503010686401e-09}"/>
  </r>
  <r>
    <s v="Mixed vegetables for ratatouille, frozen, processed in FR | Frozen | PP | Microwave | at consumer/FR [Ciqual code: 20266]"/>
    <n v="20266"/>
    <s v="consumer"/>
    <n v="2.89"/>
    <b v="0"/>
    <s v="kilogram"/>
    <s v="9aef3e5432cf845c516ec3bf164f445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3959603314994, 'ozd': 1.337992706606834e-07, 'cch': 0.702899413438234, 'ccb': 0.0038194595548860003, 'ccf': 0.686819257419733, 'ccl': 0.012260696463614001, 'fwe': 0.00014360655270500002, 'swe': 0.0027205633698910003, 'tre': 0.011868086201267001, 'pco': 0.002506124535241, 'pma': 3.684701466863671e-08, 'ior': 0.6518317766617691, 'fru': 21.947409185935648, 'mru': 3.080938463147028e-06, 'ldu': 18.973578753880123, 'wtu': 0.589331472668131, 'etf': 32.436645891664334, 'htc': 2.0402564759037878e-10, 'htn': 1.077275258010856e-08}"/>
  </r>
  <r>
    <s v="Mixed vegetables, frozen, raw, processed in FR | Frozen | PP | No preparation | at consumer/FR [Ciqual code: 20101]"/>
    <n v="20101"/>
    <s v="consumer"/>
    <n v="2.42"/>
    <b v="0"/>
    <s v="kilogram"/>
    <s v="fc8c3c62cbb0b8468504537a5d22113c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53125531714270004, 'ozd': 1.297852209696659e-07, 'cch': 0.6614359494318891, 'ccb': 0.005150984331551, 'ccf': 0.6551665597534301, 'ccl': 0.0011184053469070001, 'fwe': 0.00019263380342500003, 'swe': 0.0045096628208670005, 'tre': 0.019199438959695, 'pco': 0.0022441272432440003, 'pma': 4.6488592182858044e-08, 'ior': 0.5744228878636101, 'fru': 19.644373949051634, 'mru': 2.3443318055649377e-06, 'ldu': 78.75987600358395, 'wtu': 0.29637880415927603, 'etf': 24.890149479924133, 'htc': 5.592037569058547e-11, 'htn': 7.892503010686401e-09}"/>
  </r>
  <r>
    <s v="Lentil, blond, cooked, processed in FR | Chilled | Steel | Microwave | at consumer/FR [Ciqual code: 20588]"/>
    <n v="20588"/>
    <s v="consumer"/>
    <n v="3.37"/>
    <b v="0"/>
    <s v="kilogram"/>
    <s v="0450ac4e8906ea147d55a8b1e6b41194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2432872744663, 'ozd': 6.898759281774138e-08, 'cch': 0.32513913930520305, 'ccb': 0.00026026023134300005, 'ccf': 0.32473767341403403, 'ccl': 0.00014120565982500002, 'fwe': 0.00018788983076000002, 'swe': 0.004551170668709001, 'tre': 0.007941403299438, 'pco': 0.0017336383208780002, 'pma': 2.1359089222029e-08, 'ior': 0.210597622037988, 'fru': 7.381909762222845, 'mru': 8.672673646747075e-07, 'ldu': 62.73705727130239, 'wtu': 0.09352067672005501, 'etf': 16.749173678893687, 'htc': 1.9982214165741622e-10, 'htn': 4.5680279691177675e-09}"/>
  </r>
  <r>
    <s v="Lentil, blond, dried, processed in FR | Ambient (average) | LDPE | Microwave | at consumer/FR [Ciqual code: 20586]"/>
    <n v="20586"/>
    <s v="consumer"/>
    <n v="3.37"/>
    <b v="0"/>
    <s v="kilogram"/>
    <s v="6f879769e4323625b2475dcbd68dffbe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2197509414881, 'ozd': 5.0752184901727574e-08, 'cch': 0.30653644914487904, 'ccb': 0.00040707454069500006, 'ccf': 0.30598146553716404, 'ccl': 0.00014790906701900002, 'fwe': 0.00015870431395800002, 'swe': 0.0044695996150960005, 'tre': 0.007079583236913001, 'pco': 0.001405491329686, 'pma': 1.56859153946395e-08, 'ior': 0.14798656259734902, 'fru': 6.863517224006099, 'mru': 6.309371591897223e-07, 'ldu': 62.83443910955638, 'wtu': 0.13484000357473402, 'etf': 13.950014879471539, 'htc': -2.184082663378241e-10, 'htn': 1.6538510254190831e-09}"/>
  </r>
  <r>
    <s v="Lentil, pink or red, cooked, processed in FR | Chilled | Steel | Microwave | at consumer/FR [Ciqual code: 20589]"/>
    <n v="20589"/>
    <s v="consumer"/>
    <n v="3.37"/>
    <b v="0"/>
    <s v="kilogram"/>
    <s v="a5c5bf9ced3af6680c33e9a42bb05a23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2432872744663, 'ozd': 6.898759281774138e-08, 'cch': 0.32513913930520305, 'ccb': 0.00026026023134300005, 'ccf': 0.32473767341403403, 'ccl': 0.00014120565982500002, 'fwe': 0.00018788983076000002, 'swe': 0.004551170668709001, 'tre': 0.007941403299438, 'pco': 0.0017336383208780002, 'pma': 2.1359089222029e-08, 'ior': 0.210597622037988, 'fru': 7.381909762222845, 'mru': 8.672673646747075e-07, 'ldu': 62.73705727130239, 'wtu': 0.09352067672005501, 'etf': 16.749173678893687, 'htc': 1.9982214165741622e-10, 'htn': 4.5680279691177675e-09}"/>
  </r>
  <r>
    <s v="Lentil, pink or red, dried, processed in FR | Ambient (average) | LDPE | Microwave | at consumer/FR [Ciqual code: 20535]"/>
    <n v="20535"/>
    <s v="consumer"/>
    <n v="3.37"/>
    <b v="0"/>
    <s v="kilogram"/>
    <s v="ca346be5d5788bd96efb7a732fb964b0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2197509414881, 'ozd': 5.0752184901727574e-08, 'cch': 0.30653644914487904, 'ccb': 0.00040707454069500006, 'ccf': 0.30598146553716404, 'ccl': 0.00014790906701900002, 'fwe': 0.00015870431395800002, 'swe': 0.0044695996150960005, 'tre': 0.007079583236913001, 'pco': 0.001405491329686, 'pma': 1.56859153946395e-08, 'ior': 0.14798656259734902, 'fru': 6.863517224006099, 'mru': 6.309371591897223e-07, 'ldu': 62.83443910955638, 'wtu': 0.13484000357473402, 'etf': 13.950014879471539, 'htc': -2.184082663378241e-10, 'htn': 1.6538510254190831e-09}"/>
  </r>
  <r>
    <s v="Green lentil, cooked, processed in FR | Chilled | Steel | Microwave | at consumer/FR [Ciqual code: 20587]"/>
    <n v="20587"/>
    <s v="consumer"/>
    <n v="3.37"/>
    <b v="0"/>
    <s v="kilogram"/>
    <s v="1d9837e521d203e28e2e4f427402b857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24495203646870004, 'ozd': 7.09559313108084e-08, 'cch': 0.329101538272344, 'ccb': 0.000268783248805, 'ccf': 0.328689640679508, 'ccl': 0.00014311434402900002, 'fwe': 0.00018938457401, 'swe': 0.0045548921128090005, 'tre': 0.007974204536393, 'pco': 0.0017404546729530002, 'pma': 2.154370922521744e-08, 'ior': 0.23321944665801603, 'fru': 7.860583717419594, 'mru': 8.877422707878895e-07, 'ldu': 62.7483774330895, 'wtu': 0.099183541332353, 'etf': 16.870010560910004, 'htc': 2.029703593111485e-10, 'htn': 4.628564051794947e-09}"/>
  </r>
  <r>
    <s v="Lentil, green, dried, processed in FR | Ambient (average) | LDPE | Microwave | at consumer/FR [Ciqual code: 20585]"/>
    <n v="20585"/>
    <s v="consumer"/>
    <n v="3.37"/>
    <b v="0"/>
    <s v="kilogram"/>
    <s v="371fa3f264309c3f8f3b280522764cd7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2197509414881, 'ozd': 5.0752184901727574e-08, 'cch': 0.30653644914487904, 'ccb': 0.00040707454069500006, 'ccf': 0.30598146553716404, 'ccl': 0.00014790906701900002, 'fwe': 0.00015870431395800002, 'swe': 0.0044695996150960005, 'tre': 0.007079583236913001, 'pco': 0.001405491329686, 'pma': 1.56859153946395e-08, 'ior': 0.14798656259734902, 'fru': 6.863517224006099, 'mru': 6.309371591897223e-07, 'ldu': 62.83443910955638, 'wtu': 0.13484000357473402, 'etf': 13.950014879471539, 'htc': -2.184082663378241e-10, 'htn': 1.6538510254190831e-09}"/>
  </r>
  <r>
    <s v="Lentil, seasoned, canned, drained, processed in FR | Ambient (average) | Steel | Microwave | at consumer/FR [Ciqual code: 20510]"/>
    <n v="20510"/>
    <s v="consumer"/>
    <n v="3.21"/>
    <b v="0"/>
    <s v="kilogram"/>
    <s v="82a51e68f81e4d8a125741454d8d41c3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0"/>
    <s v="{'acd': 0.004805264252139001, 'ozd': 2.254544246561347e-07, 'cch': 1.037868280592066, 'ccb': 0.211730678362288, 'ccf': 0.8257863395450701, 'ccl': 0.00035126268470700005, 'fwe': 0.000403480258739, 'swe': 0.005256782768954, 'tre': 0.013170800499493, 'pco': 0.0036673111783800004, 'pma': 6.283460885916038e-08, 'ior': 1.628090994948551, 'fru': 41.069330154549405, 'mru': 1.964662265506138e-06, 'ldu': 65.66745886696049, 'wtu': 0.5436147358176731, 'etf': 38.49824499504573, 'htc': 1.5260905005113842e-09, 'htn': 1.8156167040307652e-08}"/>
  </r>
  <r>
    <s v="Lentil, cooked, processed in FR | Chilled | Steel | Microwave | at consumer/FR [Ciqual code: 20505]"/>
    <n v="20505"/>
    <s v="consumer"/>
    <n v="3.22"/>
    <b v="0"/>
    <s v="kilogram"/>
    <s v="05a12e49c1763a24d754559c91162a71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2432872744663, 'ozd': 6.898759281774138e-08, 'cch': 0.32513913930520305, 'ccb': 0.00026026023134300005, 'ccf': 0.32473767341403403, 'ccl': 0.00014120565982500002, 'fwe': 0.00018788983076000002, 'swe': 0.004551170668709001, 'tre': 0.007941403299438, 'pco': 0.0017336383208780002, 'pma': 2.1359089222029e-08, 'ior': 0.210597622037988, 'fru': 7.381909762222845, 'mru': 8.672673646747075e-07, 'ldu': 62.73705727130239, 'wtu': 0.09352067672005501, 'etf': 16.749173678893687, 'htc': 1.9982214165741622e-10, 'htn': 4.5680279691177675e-09}"/>
  </r>
  <r>
    <s v="Lentils, sprouted, processed in FR | Ambient (average) | LDPE | No preparation | at consumer/FR [Ciqual code: 20521]"/>
    <n v="20521"/>
    <s v="consumer"/>
    <n v="4.08"/>
    <b v="0"/>
    <s v="kilogram"/>
    <s v="f208ee99435a57bb25d5c158dd4b1df6"/>
    <s v="material"/>
    <s v="AGRIBALYSE v3.0"/>
    <s v="['Agricultural', 'Food', 'Preparation', 'Fruits, vegetables, legumes and nuts', 'Legumes', 'Legumes, raw']"/>
    <x v="0"/>
    <x v="46"/>
    <s v="['Agricultural', 'Food', 'Preparation', 'Fruits, vegetables, legumes and nuts', 'Legumes', ÇLegumes, raw']"/>
    <s v="['Agricultural', 'Food', 'Preparation', 'Fruits, vegetables, legumes and nuts', 'Legumes', 'Legumes, rawÉ]"/>
    <n v="92"/>
    <n v="105"/>
    <x v="54"/>
    <x v="1"/>
    <s v="{'acd': 0.004986395932396, 'ozd': 1.023285979066928e-07, 'cch': 0.6957739134167741, 'ccb': 0.0008798029302380001, 'ccf': 0.694564797378034, 'ccl': 0.00032931310850100004, 'fwe': 0.00035772352591, 'swe': 0.010384352820227, 'tre': 0.016232130373258002, 'pco': 0.0032205284352670002, 'pma': 3.505571692801166e-08, 'ior': 0.160710081977937, 'fru': 12.109937489138659, 'mru': 1.304121234890413e-06, 'ldu': 146.31575105035614, 'wtu': 0.26816389015221603, 'etf': 31.526647486116143, 'htc': -5.341442386192072e-10, 'htn': 3.3680895033335113e-09}"/>
  </r>
  <r>
    <s v="Lentil, dried, processed in FR | Ambient (average) | LDPE | Microwave | at consumer/FR [Ciqual code: 20504]"/>
    <n v="20504"/>
    <s v="consumer"/>
    <n v="3.22"/>
    <b v="0"/>
    <s v="kilogram"/>
    <s v="e36df4a0e5f1a3dd3bf65d7acd845029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2197509414881, 'ozd': 5.0752184901727574e-08, 'cch': 0.30653644914487904, 'ccb': 0.00040707454069500006, 'ccf': 0.30598146553716404, 'ccl': 0.00014790906701900002, 'fwe': 0.00015870431395800002, 'swe': 0.0044695996150960005, 'tre': 0.007079583236913001, 'pco': 0.001405491329686, 'pma': 1.56859153946395e-08, 'ior': 0.14798656259734902, 'fru': 6.863517224006099, 'mru': 6.309371591897223e-07, 'ldu': 62.83443910955638, 'wtu': 0.13484000357473402, 'etf': 13.950014879471539, 'htc': -2.184082663378241e-10, 'htn': 1.6538510254190831e-09}"/>
  </r>
  <r>
    <s v="Nutritional yeast, processed in FR | Ambient (long) | Paper | No preparation | at consumer/FR [Ciqual code: 11009]"/>
    <n v="11009"/>
    <s v="consumer"/>
    <n v="2.46"/>
    <b v="0"/>
    <s v="kilogram"/>
    <s v="80b1afe3b3ebf386ab763196438e98ee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11686286921241, 'ozd': 7.182834476906294e-07, 'cch': 5.7579709955626175, 'ccb': 0.0052989171516950005, 'ccf': 5.300731790221794, 'ccl': 0.451940288189128, 'fwe': 0.0007943206020290001, 'swe': 0.016016612883084, 'tre': 0.040625299494538004, 'pco': 0.009257393462767001, 'pma': 8.484451751879881e-08, 'ior': 0.284997891998577, 'fru': 81.1728480750178, 'mru': 2.794025341295808e-06, 'ldu': 261.7576317093209, 'wtu': 0.702562567309655, 'etf': 83.60604520514012, 'htc': 1.0002597147486522e-09, 'htn': 5.2503961195660715e-08}"/>
  </r>
  <r>
    <s v="Baking powder or raising agent, processed in FR | Ambient (long) | Paper | No preparation | at consumer/FR [Ciqual code: 11046]"/>
    <n v="11046"/>
    <s v="consumer"/>
    <n v="2.85"/>
    <b v="0"/>
    <s v="kilogram"/>
    <s v="529e8e0c209e663d4f78bb3216eda17b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11785958472931, 'ozd': 7.296952335711376e-07, 'cch': 5.7763883583950015, 'ccb': 0.005348826696741, 'ccf': 5.319087788744556, 'ccl': 0.45195174295370305, 'fwe': 0.00080301174662, 'swe': 0.01603852740374, 'tre': 0.040822493574914, 'pco': 0.009300812575197001, 'pma': 8.590819376279797e-08, 'ior': 0.410441029867807, 'fru': 83.89786298386936, 'mru': 2.910264515179907e-06, 'ldu': 261.82403828586837, 'wtu': 0.734209732031323, 'etf': 84.3051642955455, 'htc': 1.019273939339136e-09, 'htn': 5.2867625984318476e-08}"/>
  </r>
  <r>
    <s v="Baker's yeast, compressed, processed in FR | Ambient (long) | Cardboard | No preparation | at consumer/FR [Ciqual code: 11010]"/>
    <n v="11010"/>
    <s v="consumer"/>
    <n v="2.46"/>
    <b v="0"/>
    <s v="kilogram"/>
    <s v="c731b190496acda0f76e1635cda038c9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11443819763056001, 'ozd': 7.19241210893541e-07, 'cch': 5.769361733475384, 'ccb': 0.007690205832696001, 'ccf': 5.310175916335437, 'ccl': 0.451495611307249, 'fwe': 0.0007788390756010001, 'swe': 0.016056918987769002, 'tre': 0.040254410842766, 'pco': 0.009169865092783001, 'pma': 7.92859468649683e-08, 'ior': 0.269748179815259, 'fru': 81.0967759282978, 'mru': 2.909872059333721e-06, 'ldu': 242.37579533133464, 'wtu': 0.513211343307297, 'etf': 86.10506811768353, 'htc': 9.690160830441594e-10, 'htn': 5.129275210303458e-08}"/>
  </r>
  <r>
    <s v="Baker's yeast, dehydrated, processed in FR | Ambient (long) | Paper | No preparation | at consumer/FR [Ciqual code: 11045]"/>
    <n v="11045"/>
    <s v="consumer"/>
    <n v="2.46"/>
    <b v="0"/>
    <s v="kilogram"/>
    <s v="953e17140d6b2eb9394d3a4efd0d35c8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11686286921241, 'ozd': 7.182834476906294e-07, 'cch': 5.7579709955626175, 'ccb': 0.0052989171516950005, 'ccf': 5.300731790221794, 'ccl': 0.451940288189128, 'fwe': 0.0007943206020290001, 'swe': 0.016016612883084, 'tre': 0.040625299494538004, 'pco': 0.009257393462767001, 'pma': 8.484451751879881e-08, 'ior': 0.284997891998577, 'fru': 81.1728480750178, 'mru': 2.794025341295808e-06, 'ldu': 261.7576317093209, 'wtu': 0.702562567309655, 'etf': 83.60604520514012, 'htc': 1.0002597147486522e-09, 'htn': 5.2503961195660715e-08}"/>
  </r>
  <r>
    <s v="Carragheen mosses (Chondrus crispus), dried or dehydrated, processed in FR | Ambient (long) | LDPE | No preparation | at consumer/FR [Ciqual code: 20996]"/>
    <n v="20996"/>
    <s v="consumer"/>
    <n v="2.99"/>
    <b v="0"/>
    <s v="kilogram"/>
    <s v="058f089f7e3bdf7a2ac89765bb9b5960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Fruit liegeois, processed in FR | Chilled | PP | No preparation | at consumer/FR [Ciqual code: 39220]"/>
    <n v="39220"/>
    <s v="consumer"/>
    <n v="4.0999999999999996"/>
    <b v="0"/>
    <s v="kilogram"/>
    <s v="4f2c0ba4d1a5899fc98f3c2820b17498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1960340047978, 'ozd': 2.350466542994984e-07, 'cch': 2.943679145754483, 'ccb': 0.7064791698389751, 'ccf': 1.661441382877159, 'ccl': 0.5757585930383471, 'fwe': 0.0005283286429000001, 'swe': 0.011339948478258002, 'tre': 0.07451900383276401, 'pco': 0.006211983647955, 'pma': 1.759489211115748e-07, 'ior': 0.360935410924957, 'fru': 23.67087203705654, 'mru': 7.944570520758104e-06, 'ldu': 102.4265153816823, 'wtu': 2.124750309274596, 'etf': 67.3086767715203, 'htc': 1.7509604894641264e-09, 'htn': 3.29426834340031e-08}"/>
  </r>
  <r>
    <s v="Custard topped with whipped cream (chocolate, coffee, caramel or vanilla custard), refrigerated, processed in FR | Chilled | PP | No preparation | at consumer/FR [Ciqual code: 19681]"/>
    <n v="19681"/>
    <s v="consumer"/>
    <n v="2.41"/>
    <b v="0"/>
    <s v="kilogram"/>
    <s v="b77f9d9c2b48c833ee0706d67276b359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8395523971153, 'ozd': 3.242594684843497e-07, 'cch': 5.446375878435314, 'ccb': 0.6795121988030091, 'ccf': 1.772359786954047, 'ccl': 2.994503892678256, 'fwe': 0.000677878456627, 'swe': 0.018469200455876, 'tre': 0.11128320236673701, 'pco': 0.009851593907632001, 'pma': 2.1857624188997269e-07, 'ior': 0.8956118746087851, 'fru': 35.78818495369512, 'mru': 6.59286562698256e-06, 'ldu': 211.12943154469744, 'wtu': 5.362586804291727, 'etf': 133.96018093252542, 'htc': 3.0376471884256563e-09, 'htn': 8.677108113621463e-08}"/>
  </r>
  <r>
    <s v="Pollack, raw, processed in FR | Chilled | PS | No preparation | at consumer/FR [Ciqual code: 26129]"/>
    <n v="26129"/>
    <s v="consumer"/>
    <n v="3.64"/>
    <b v="0"/>
    <s v="kilogram"/>
    <s v="f9756e1dcd74c1c8a5a7848e7f2b751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Saithe, raw, processed in FR | Chilled | PS | No preparation | at consumer/FR [Ciqual code: 26134]"/>
    <n v="26134"/>
    <s v="consumer"/>
    <n v="3.57"/>
    <b v="0"/>
    <s v="kilogram"/>
    <s v="12b9e34744a2eab139c2486560ce0a3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6254034281040802, 'ozd': 1.37795057331355e-06, 'cch': 5.9447529439572655, 'ccb': 0.002369714742455, 'ccf': 5.940534304593729, 'ccl': 0.0018489246210790001, 'fwe': 0.000379305269202, 'swe': 0.039152138637850005, 'tre': 0.42868958938703405, 'pco': 0.11227802294123801, 'pma': 1.23396147703991e-06, 'ior': 0.58690142658944, 'fru': 86.12126289344138, 'mru': 1.6516694131717314e-05, 'ldu': 14.456239997396226, 'wtu': 0.37597557327317904, 'etf': 49.44658713890415, 'htc': 3.239811701379725e-09, 'htn': 4.4050428710207994e-08}"/>
  </r>
  <r>
    <s v="Saithe, cooked, processed in FR | Chilled | PP | Oven | at consumer/FR [Ciqual code: 26015]"/>
    <n v="26015"/>
    <s v="consumer"/>
    <n v="3.46"/>
    <b v="0"/>
    <s v="kilogram"/>
    <s v="887d166c762d898218f7fdf3969343ae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198753886552426, 'ozd': 1.739778910955924e-06, 'cch': 7.225788020432279, 'ccb': 0.0025990415891500003, 'ccf': 7.220831549188464, 'ccl': 0.0023574296546640004, 'fwe': 0.0005224743613490001, 'swe': 0.04789116894512101, 'tre': 0.524301987940146, 'pco': 0.137120427842054, 'pma': 1.5093969998177478e-06, 'ior': 1.396154673322203, 'fru': 118.83142268245459, 'mru': 2.0776177466705213e-05, 'ldu': 18.077744060373576, 'wtu': 0.500630473553562, 'etf': 63.47364938491331, 'htc': 4.021710504943721e-09, 'htn': 5.5678286613305775e-08}"/>
  </r>
  <r>
    <s v="Saithe, frozen, raw, processed in FR | Frozen | LDPE | No preparation | at consumer/FR [Ciqual code: 26047]"/>
    <n v="26047"/>
    <s v="consumer"/>
    <n v="3.48"/>
    <b v="0"/>
    <s v="kilogram"/>
    <s v="e6c41d19f754ee8e675695bce08e4b0e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0432991635088901, 'ozd': 9.232099737437497e-07, 'cch': 4.365648824755699, 'ccb': 0.003262570846786, 'ccf': 4.360663840971494, 'ccl': 0.0017224129374180002, 'fwe': 0.000480787073496, 'swe': 0.024983894987173003, 'tre': 0.27331999584968003, 'pco': 0.07199576047096, 'pma': 7.993804411285951e-07, 'ior': 0.776134997853123, 'fru': 73.59039383133107, 'mru': 1.551243091221682e-05, 'ldu': 12.170433911601345, 'wtu': 0.6406402802358361, 'etf': 39.527965145053756, 'htc': 2.2424455568511094e-09, 'htn': 3.3657982445272274e-08}"/>
  </r>
  <r>
    <s v="Alaska pollock, raw, processed in FR | Chilled | PS | No preparation | at consumer/FR [Ciqual code: 26006]"/>
    <n v="26006"/>
    <s v="consumer"/>
    <n v="3.68"/>
    <b v="0"/>
    <s v="kilogram"/>
    <s v="df250c919ac414c96e86bd6fce3b7784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Alaska pollock, smoked, processed in FR | Chilled | PVC | No preparation | at consumer/FR [Ciqual code: 26152]"/>
    <n v="26152"/>
    <s v="consumer"/>
    <n v="3.24"/>
    <b v="0"/>
    <s v="kilogram"/>
    <s v="b41bc69a9e6723ceea96a7b707f50b63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2547515519407505, 'ozd': 2.457917010068351e-06, 'cch': 10.865860010523242, 'ccb': 0.0031968949337980003, 'ccf': 10.854967831471027, 'ccl': 0.007695284118416, 'fwe': 0.000628578573431, 'swe': 0.078282737598434, 'tre': 0.8574222811724881, 'pco': 0.224279555471031, 'pma': 2.4616263315225407e-06, 'ior': 0.984283229446788, 'fru': 158.0905352743589, 'mru': 2.064859647499597e-05, 'ldu': 25.238277348500276, 'wtu': 0.901785246738351, 'etf': 95.29409795907837, 'htc': 6.72071528376955e-09, 'htn': 8.622474093152045e-08}"/>
  </r>
  <r>
    <s v="Common dab, raw, processed in FR | Chilled | PS | No preparation | at consumer/FR [Ciqual code: 26057]"/>
    <n v="26057"/>
    <s v="consumer"/>
    <n v="3.64"/>
    <b v="0"/>
    <s v="kilogram"/>
    <s v="35b16021047062bf0b1c73a9c46ff05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Lemon sole, raw, processed in FR | Chilled | PS | No preparation | at consumer/FR [Ciqual code: 26135]"/>
    <n v="26135"/>
    <s v="consumer"/>
    <n v="3.64"/>
    <b v="0"/>
    <s v="kilogram"/>
    <s v="18e6f4a1d8913209dba53ac2acbbbf6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Lemon sole, steamed, processed in FR | Chilled | PP | Oven | at consumer/FR [Ciqual code: 26017]"/>
    <n v="26017"/>
    <s v="consumer"/>
    <n v="3.52"/>
    <b v="0"/>
    <s v="kilogram"/>
    <s v="bca4daca4c2be7d9343b981d22b0d015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Lemon sole, breaded, fried, processed in FR | Chilled | PS | Pan frying | at consumer/FR [Ciqual code: 26016]"/>
    <n v="26016"/>
    <s v="consumer"/>
    <n v="3.52"/>
    <b v="0"/>
    <s v="kilogram"/>
    <s v="47168c547ee2955b55f06a42e47c66c8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39800241962077504, 'ozd': 3.011509884610598e-06, 'cch': 13.487065790386728, 'ccb': 0.004327084639458001, 'ccf': 13.462973657875162, 'ccl': 0.019765047872105, 'fwe': 0.0007613806690150001, 'swe': 0.095891733126374, 'tre': 1.048013595068351, 'pco': 0.274068809311179, 'pma': 3.011571753922956e-06, 'ior': 1.230871352149358, 'fru': 196.11594892759342, 'mru': 2.4677745842303833e-05, 'ldu': 33.48849817372087, 'wtu': 0.7133377413052551, 'etf': 112.8131394204451, 'htc': 8.209683884127546e-09, 'htn': 1.038092460224582e-07}"/>
  </r>
  <r>
    <s v="Lemonade, without sugar, with artificial sweetener(s), processed in FR | Chilled | PET | No preparation | at consumer/FR [Ciqual code: 18035]"/>
    <n v="18035"/>
    <s v="consumer"/>
    <n v="2.6"/>
    <b v="0"/>
    <s v="kilogram"/>
    <s v="43296c23f97c9407753b363fee496e1a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Lemonade, with sugar, processed in FR | Chilled | PET | No preparation | at consumer/FR [Ciqual code: 18010]"/>
    <n v="18010"/>
    <s v="consumer"/>
    <n v="2.31"/>
    <b v="0"/>
    <s v="kilogram"/>
    <s v="989d679a8045ac0400b4669fa61d101b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Lemonade, with sugar and artificial sweetener(s), processed in FR | Chilled | PET | No preparation | at consumer/FR [Ciqual code: 18016]"/>
    <n v="18016"/>
    <s v="consumer"/>
    <n v="2.6"/>
    <b v="0"/>
    <s v="kilogram"/>
    <s v="6ec99d290cf9ce194843cde3c364d26b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Flaxseed, brown, processed in FR | Ambient (long) | LDPE | No preparation | at consumer/FR [Ciqual code: 15052]"/>
    <n v="15052"/>
    <s v="consumer"/>
    <n v="4.3600000000000003"/>
    <b v="0"/>
    <s v="kilogram"/>
    <s v="d5c8e0540e30e765d2fbc0b70d24301b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0817433569897301, 'ozd': 2.974034466774537e-07, 'cch': 3.759794240747749, 'ccb': 0.35301932250731305, 'ccf': 3.405231470879365, 'ccl': 0.001543447361069, 'fwe': 0.003148265517937, 'swe': 0.05921876840121901, 'tre': 0.46407378501973706, 'pco': 0.015538884425849001, 'pma': 7.722232036985188e-07, 'ior': 0.648171019729413, 'fru': 43.64224516007161, 'mru': 1.0562988100709421e-05, 'ldu': 575.4430913390804, 'wtu': 12.71866311277422, 'etf': 84.63421823112877, 'htc': 4.668169363395382e-10, 'htn': 3.658822568493977e-07}"/>
  </r>
  <r>
    <s v="Flaxseed, processed in FR | Ambient (long) | LDPE | No preparation | at consumer/FR [Ciqual code: 15034]"/>
    <n v="15034"/>
    <s v="consumer"/>
    <n v="4.3600000000000003"/>
    <b v="0"/>
    <s v="kilogram"/>
    <s v="f15b253f49ef19ec34bca747b0d9731f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0817433569897301, 'ozd': 2.974034466774537e-07, 'cch': 3.759794240747749, 'ccb': 0.35301932250731305, 'ccf': 3.405231470879365, 'ccl': 0.001543447361069, 'fwe': 0.003148265517937, 'swe': 0.05921876840121901, 'tre': 0.46407378501973706, 'pco': 0.015538884425849001, 'pma': 7.722232036985188e-07, 'ior': 0.648171019729413, 'fru': 43.64224516007161, 'mru': 1.0562988100709421e-05, 'ldu': 575.4430913390804, 'wtu': 12.71866311277422, 'etf': 84.63421823112877, 'htc': 4.668169363395382e-10, 'htn': 3.658822568493977e-07}"/>
  </r>
  <r>
    <s v="Blue ling, raw, processed in FR | Chilled | PS | No preparation | at consumer/FR [Ciqual code: 26194]"/>
    <n v="26194"/>
    <s v="consumer"/>
    <n v="3.64"/>
    <b v="0"/>
    <s v="kilogram"/>
    <s v="9b7f82306fd41687d1ef1226edcf1842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Liqueur, processed in FR | Ambient (average) | Glass | Chilled at consumer | at consumer/FR [Ciqual code: 1003]"/>
    <n v="1003"/>
    <s v="consumer"/>
    <n v="3.68"/>
    <b v="0"/>
    <s v="kilogram"/>
    <s v="c0691a3f6a9dba4c404cca61dca291c3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10949386221666002, 'ozd': 7.602296543017563e-07, 'cch': 1.253389686351191, 'ccb': 0.006074386423414, 'ccf': 1.245230973065042, 'ccl': 0.002084326862733, 'fwe': 0.00024252883207600003, 'swe': 0.002572377883871, 'tre': 0.029690656691308003, 'pco': 0.006946264784691, 'pma': 1.8435058521128619e-07, 'ior': 0.276449426341893, 'fru': 20.398164114658904, 'mru': 7.914948758320426e-06, 'ldu': 25.35344195235032, 'wtu': 1.231030724299516, 'etf': 201.92409681015613, 'htc': 1.3966979979053441e-09, 'htn': 3.367514935695137e-08}"/>
  </r>
  <r>
    <s v="Lychee, pulp, raw, processed in FR | Ambient (average) | No packaging | No preparation | at consumer/FR [Ciqual code: 13023]"/>
    <n v="13023"/>
    <s v="consumer"/>
    <n v="3.12"/>
    <b v="0"/>
    <s v="kilogram"/>
    <s v="7a084bcdb6b7850a232e1e8c3be3639a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0225724197990005, 'ozd': 8.048003989353683e-08, 'cch': 0.47983679530158, 'ccb': 0.09013290885743801, 'ccf': 0.388564729710119, 'ccl': 0.0011391567340220002, 'fwe': 9.935647928322827e-05, 'swe': 0.000606747148483, 'tre': 0.014485609421997002, 'pco': 0.0014487514256350002, 'pma': 3.771087128747718e-08, 'ior': 0.247218901249026, 'fru': 9.3532409614383, 'mru': 2.464883234016629e-06, 'ldu': 30.822866554006584, 'wtu': 0.21922297623859302, 'etf': 100.04385526672968, 'htc': 2.1461348400855203e-10, 'htn': 8.130648385661984e-09}"/>
  </r>
  <r>
    <s v="Livarot cheese, from cow's milk, processed in FR | Chilled | LDPE | No preparation | at consumer/FR [Ciqual code: 12037]"/>
    <n v="12037"/>
    <s v="consumer"/>
    <n v="2.2400000000000002"/>
    <b v="0"/>
    <s v="kilogram"/>
    <s v="21300cfccfc1f7cf72cf9c976b4308f2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Anglerfish, raw, processed in FR | Chilled | PS | No preparation | at consumer/FR [Ciqual code: 26018]"/>
    <n v="26018"/>
    <s v="consumer"/>
    <n v="3.68"/>
    <b v="0"/>
    <s v="kilogram"/>
    <s v="58562a12e53e1f32d56b2dd8812ccf6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Anglerfish, grilled, processed in FR | Chilled | PP | Oven | at consumer/FR [Ciqual code: 26081]"/>
    <n v="26081"/>
    <s v="consumer"/>
    <n v="3.56"/>
    <b v="0"/>
    <s v="kilogram"/>
    <s v="4182bcbfb0d8a34dadbe3ef605cd73e9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"/>
  </r>
  <r>
    <s v="Spotted wolffish, processed in FR | Chilled | PS | No preparation | at consumer/FR [Ciqual code: 26172]"/>
    <n v="26172"/>
    <s v="consumer"/>
    <n v="3.68"/>
    <b v="0"/>
    <s v="kilogram"/>
    <s v="879a8a235211a743cc3097d13f46ea2d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Lupin grain, raw, processed in FR | Ambient (average) | LDPE | No preparation | at consumer/FR [Ciqual code: 20534]"/>
    <n v="20534"/>
    <s v="consumer"/>
    <n v="3.66"/>
    <b v="0"/>
    <s v="kilogram"/>
    <s v="cc2002590446ab53f965f75dbb31fc78"/>
    <s v="material"/>
    <s v="AGRIBALYSE v3.0"/>
    <s v="['Agricultural', 'Food', 'Preparation', 'Fruits, vegetables, legumes and nuts', 'Legumes', 'Legumes, raw']"/>
    <x v="0"/>
    <x v="46"/>
    <s v="['Agricultural', 'Food', 'Preparation', 'Fruits, vegetables, legumes and nuts', 'Legumes', ÇLegumes, raw']"/>
    <s v="['Agricultural', 'Food', 'Preparation', 'Fruits, vegetables, legumes and nuts', 'Legumes', 'Legumes, rawÉ]"/>
    <n v="92"/>
    <n v="105"/>
    <x v="54"/>
    <x v="1"/>
    <s v="{'acd': 0.009094949557228001, 'ozd': 1.322666707143145e-07, 'cch': 1.2263751791906221, 'ccb': 0.001341629974988, 'ccf': 1.224451911232544, 'ccl': 0.000581637983089, 'fwe': 0.00030484452106900004, 'swe': 0.011473381129911002, 'tre': 0.022977061184958, 'pco': 0.006366049460486, 'pma': 4.6610387218127845e-08, 'ior': 0.17157071906023802, 'fru': 15.944658623281274, 'mru': 2.73268873666937e-06, 'ldu': 152.05932673577664, 'wtu': 0.31935895176772, 'etf': 44.52949950526586, 'htc': 1.209414549368466e-09, 'htn': 4.108700660023793e-08}"/>
  </r>
  <r>
    <s v="Alphalfa seeds, raw, processed in FR | Ambient (long) | LDPE | No preparation | at consumer/FR [Ciqual code: 15032]"/>
    <n v="15032"/>
    <s v="consumer"/>
    <n v="4.3600000000000003"/>
    <b v="0"/>
    <s v="kilogram"/>
    <s v="b651eb236efbf2c590db43915a4213e9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0796843049173001, 'ozd': 2.960839310029311e-07, 'cch': 3.75293761065001, 'ccb': 0.353015243939722, 'ccf': 3.398382465587406, 'ccl': 0.0015399011228830002, 'fwe': 0.0031473618339090004, 'swe': 0.05917883802774, 'tre': 0.46362660475995104, 'pco': 0.015421824770426001, 'pma': 7.720812731890552e-07, 'ior': 0.64757534668695, 'fru': 43.54719447626647, 'mru': 1.056514025962104e-05, 'ldu': 575.4402668420352, 'wtu': 12.718223276432402, 'etf': 84.56994047282691, 'htc': 4.6479829363189806e-10, 'htn': 3.658400805334543e-07}"/>
  </r>
  <r>
    <s v="Alfalfa seeds, sprouted, raw, processed in FR | Ambient (long) | LDPE | No preparation | at consumer/FR [Ciqual code: 15029]"/>
    <n v="15029"/>
    <s v="consumer"/>
    <n v="4.87"/>
    <b v="0"/>
    <s v="kilogram"/>
    <s v="21ed986223ee8bc33144e994c8cf0f53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0796843049173001, 'ozd': 2.960839310029311e-07, 'cch': 3.75293761065001, 'ccb': 0.353015243939722, 'ccf': 3.398382465587406, 'ccl': 0.0015399011228830002, 'fwe': 0.0031473618339090004, 'swe': 0.05917883802774, 'tre': 0.46362660475995104, 'pco': 0.015421824770426001, 'pma': 7.720812731890552e-07, 'ior': 0.64757534668695, 'fru': 43.54719447626647, 'mru': 1.056514025962104e-05, 'ldu': 575.4402668420352, 'wtu': 12.718223276432402, 'etf': 84.56994047282691, 'htc': 4.6479829363189806e-10, 'htn': 3.658400805334543e-07}"/>
  </r>
  <r>
    <s v="Macaron filled with jam or cream, processed in FR | Ambient (long) | PS | No preparation | at consumer/FR [Ciqual code: 23024]"/>
    <n v="23024"/>
    <s v="consumer"/>
    <n v="2.59"/>
    <b v="0"/>
    <s v="kilogram"/>
    <s v="4afbaa8b240fbe4bae9f2e6fe4be0904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4361974534397006, 'ozd': 4.1863668833363225e-07, 'cch': 7.331136893385784, 'ccb': 0.7367490193396641, 'ccf': 3.34070168969617, 'ccl': 3.25368618434995, 'fwe': 0.001253168549363, 'swe': 0.027265323690668003, 'tre': 0.21277568238701802, 'pco': 0.016799696155124, 'pma': 4.2266485123879973e-07, 'ior': 0.9466664529053751, 'fru': 50.590893649690514, 'mru': 1.564865526838617e-05, 'ldu': 310.9468534018175, 'wtu': 40.681106944332036, 'etf': 203.7580216346717, 'htc': 4.392345019544338e-09, 'htn': 2.425284490689391e-07}"/>
  </r>
  <r>
    <s v="Macaroon, processed in FR | Ambient (long) | Cardboard | No preparation | at consumer/FR [Ciqual code: 23027]"/>
    <n v="23027"/>
    <s v="consumer"/>
    <n v="2.6"/>
    <b v="0"/>
    <s v="kilogram"/>
    <s v="c371dff310baeed067a32a846719acfe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654857520851, 'ozd': 2.79599554463116e-07, 'cch': 2.592978578431593, 'ccb': 0.05105645534733701, 'ccf': 2.8000295815345453, 'ccl': -0.25810745845028904, 'fwe': 0.0010048007447160002, 'swe': 0.015077112831789, 'tre': 0.183884811591767, 'pco': 0.011640438407105, 'pma': 3.6645192527337326e-07, 'ior': 0.8579784809331381, 'fru': 43.331687010266045, 'mru': 1.626761968380314e-05, 'ldu': 169.2585237321332, 'wtu': 59.282803422726715, 'etf': 135.62347189719665, 'htc': 1.97268898238808e-09, 'htn': 2.628251376983357e-07}"/>
  </r>
  <r>
    <s v="Diced mixed vegetables, canned, drained, processed in FR | Ambient (long) | Steel | No preparation | at consumer/FR [Ciqual code: 20051]"/>
    <n v="20051"/>
    <s v="consumer"/>
    <n v="2.5299999999999998"/>
    <b v="0"/>
    <s v="kilogram"/>
    <s v="675db7890b8d1f37bfb91f8b2b1cfd4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62395942621970004, 'ozd': 2.423386874097624e-07, 'cch': 1.123774751732453, 'ccb': 0.21635706241548103, 'ccf': 0.9064790278053501, 'ccl': 0.000938661511621, 'fwe': 0.000363336149406, 'swe': 0.0029731833188580002, 'tre': 0.018871441158463002, 'pco': 0.0036720330904900004, 'pma': 7.982529413437551e-08, 'ior': 1.8017356918522922, 'fru': 45.43117839990876, 'mru': 2.9246936199553612e-06, 'ldu': 42.172101219481036, 'wtu': 0.651881871457989, 'etf': 45.3019815278748, 'htc': 1.974935046488992e-09, 'htn': 2.4522125208272782e-08}"/>
  </r>
  <r>
    <s v="Mixed diced vegetables, frozen, processed in FR | Frozen | PP | Microwave | at consumer/FR [Ciqual code: 20271]"/>
    <n v="20271"/>
    <s v="consumer"/>
    <n v="2.89"/>
    <b v="0"/>
    <s v="kilogram"/>
    <s v="5f3c9501848ef18f1e558d3f36ccc979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43951274395040004, 'ozd': 1.3437477708877508e-07, 'cch': 0.6507857878548431, 'ccb': 0.0041653550225320005, 'ccf': 0.646388394150156, 'ccl': 0.00023203868215300002, 'fwe': 0.00020642899780600003, 'swe': 0.004763912997771001, 'tre': 0.014847399260178001, 'pco': 0.002196194165987, 'pma': 3.9888753326692685e-08, 'ior': 0.651706552128803, 'fru': 21.198420999309935, 'mru': 2.665226153356987e-06, 'ldu': 70.70693054682715, 'wtu': 0.254904906187704, 'etf': 30.885700483136315, 'htc': -2.7786018662084097e-11, 'htn': 7.138108573712724e-09}"/>
  </r>
  <r>
    <s v="Fruit cocktail or salad, canned in light syrup, drained, processed in FR | Ambient (average) | Steel | No preparation | at consumer/FR [Ciqual code: 13708]"/>
    <n v="13708"/>
    <s v="consumer"/>
    <n v="2.1"/>
    <b v="0"/>
    <s v="kilogram"/>
    <s v="86444e5e06c802256f15dc780e0b0bc8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8605764926671, 'ozd': 2.622343254751808e-07, 'cch': 1.334345779772757, 'ccb': 0.236744979503816, 'ccf': 1.111091178227687, 'ccl': -0.013490377958746, 'fwe': 0.00039766394416000005, 'swe': 0.003566352216396, 'tre': 0.027622629203934, 'pco': 0.005034871212794, 'pma': 9.411969124878622e-08, 'ior': 1.7167822991252, 'fru': 45.83345619028926, 'mru': 3.430049039109258e-06, 'ldu': 42.83523252843651, 'wtu': 4.338476478560327, 'etf': 81.38809851276599, 'htc': 2.807291389481473e-09, 'htn': 7.285599013062389e-08}"/>
  </r>
  <r>
    <s v="Fruit cocktail or salad, canned in light syrup, not drained, processed in FR | Ambient (average) | Steel | No preparation | at consumer/FR [Ciqual code: 13709]"/>
    <n v="13709"/>
    <s v="consumer"/>
    <n v="2.1"/>
    <b v="0"/>
    <s v="kilogram"/>
    <s v="13366ea0d1fd2343c5eaf23ca8ea17f5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5292110934612001, 'ozd': 1.6265144681441992e-07, 'cch': 0.6828862855545551, 'ccb': 0.016394541098074002, 'ccf': 0.6749115988466581, 'ccl': -0.008419854390177001, 'fwe': 0.000227321614738, 'swe': 0.002085462951954, 'tre': 0.016913460670096, 'pco': 0.003019571639785, 'pma': 5.7850483697762816e-08, 'ior': 1.070974510730713, 'fru': 28.522234398142807, 'mru': 2.122717135415607e-06, 'ldu': 26.661251848505984, 'wtu': 2.685570166112225, 'etf': 46.188719871605734, 'htc': 1.7223164602332141e-09, 'htn': 4.4105366872946327e-08}"/>
  </r>
  <r>
    <s v="Fruit cocktail or salad, canned in syrup, drained, processed in FR | Ambient (average) | Steel | No preparation | at consumer/FR [Ciqual code: 13706]"/>
    <n v="13706"/>
    <s v="consumer"/>
    <n v="2.1"/>
    <b v="0"/>
    <s v="kilogram"/>
    <s v="3084afa5c89ba7789782e3acb93cd584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9761740134354002, 'ozd': 2.701788777179852e-07, 'cch': 1.4647893319581131, 'ccb': 0.23413382504885402, 'ccf': 1.242226631950015, 'ccl': -0.011571125040756, 'fwe': 0.000476988270472, 'swe': 0.004930131457323001, 'tre': 0.031566049389722003, 'pco': 0.005293290068248, 'pma': 1.0237820237191599e-07, 'ior': 1.7322453467274541, 'fru': 47.35725726142141, 'mru': 4.701905193308361e-06, 'ldu': 49.97354094667792, 'wtu': 4.114509741267375, 'etf': 77.58354299911089, 'htc': 2.879519692846179e-09, 'htn': 7.645110470554812e-08}"/>
  </r>
  <r>
    <s v="Fruit cocktail or salad, canned in syrup, not drained, processed in FR | Ambient (average) | Steel | No preparation | at consumer/FR [Ciqual code: 13707]"/>
    <n v="13707"/>
    <s v="consumer"/>
    <n v="2.1"/>
    <b v="0"/>
    <s v="kilogram"/>
    <s v="da3b712b53057a88a4e7e59b284ae494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5292110934612001, 'ozd': 1.6265144681441992e-07, 'cch': 0.6828862855545551, 'ccb': 0.016394541098074002, 'ccf': 0.6749115988466581, 'ccl': -0.008419854390177001, 'fwe': 0.000227321614738, 'swe': 0.002085462951954, 'tre': 0.016913460670096, 'pco': 0.003019571639785, 'pma': 5.7850483697762816e-08, 'ior': 1.070974510730713, 'fru': 28.522234398142807, 'mru': 2.122717135415607e-06, 'ldu': 26.661251848505984, 'wtu': 2.685570166112225, 'etf': 46.188719871605734, 'htc': 1.7223164602332141e-09, 'htn': 4.4105366872946327e-08}"/>
  </r>
  <r>
    <s v="Lamb's lettuce, raw, processed in FR | Ambient (average) | No packaging | No preparation | at consumer/FR [Ciqual code: 20099]"/>
    <n v="20099"/>
    <s v="consumer"/>
    <n v="2.5499999999999998"/>
    <b v="0"/>
    <s v="kilogram"/>
    <s v="5acaaa1aff0b8441012126051457816f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Madeleine biscuit, with chocolate, prepacked, processed in FR | Ambient (long) | PS | No preparation | at consumer/FR [Ciqual code: 24631]"/>
    <n v="24631"/>
    <s v="consumer"/>
    <n v="2.19"/>
    <b v="0"/>
    <s v="kilogram"/>
    <s v="038a2bab3d5c1794adcb568ac4a53feb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61762953204922005, 'ozd': 4.3725070891274497e-07, 'cch': 9.22516136669525, 'ccb': 1.522332525270493, 'ccf': 2.980825954237099, 'ccl': 4.722002887187658, 'fwe': 0.0011734659988780001, 'swe': 0.030973168239501, 'tre': 0.250852334488259, 'pco': 0.016906659868256003, 'pma': 4.6173464302307e-07, 'ior': 0.9995775188210131, 'fru': 46.70100014687717, 'mru': 9.413094210105633e-06, 'ldu': 366.9104284700268, 'wtu': 9.29344589616622, 'etf': 197.808667049429, 'htc': 4.524526210429779e-09, 'htn': 1.460994856869343e-07}"/>
  </r>
  <r>
    <s v="Madeleine biscuit (cookie), processed in FR | Ambient (long) | PS | No preparation | at consumer/FR [Ciqual code: 24632]"/>
    <n v="24632"/>
    <s v="consumer"/>
    <n v="2.5499999999999998"/>
    <b v="0"/>
    <s v="kilogram"/>
    <s v="86be9336b22996514878e301268eef12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3633219697451006, 'ozd': 1.787008141335445e-07, 'cch': 1.667115852984254, 'ccb': 0.16843138511062, 'ccf': 1.406888098566432, 'ccl': 0.091796369307201, 'fwe': 0.00038699330252, 'swe': 0.012079733342063002, 'tre': 0.141845830233436, 'pco': 0.006029072208165001, 'pma': 2.421136904040161e-07, 'ior': 0.7617128483290001, 'fru': 29.426055735107727, 'mru': 3.109818170921391e-06, 'ldu': 155.80133704091577, 'wtu': 2.164295907301365, 'etf': 97.04728825625887, 'htc': 7.331668541060009e-10, 'htn': 5.1215286438424555e-08}"/>
  </r>
  <r>
    <s v="Madeleine cake, pure butter, processed in FR | Ambient (long) | PS | No preparation | at consumer/FR [Ciqual code: 24630]"/>
    <n v="24630"/>
    <s v="consumer"/>
    <n v="2.13"/>
    <b v="0"/>
    <s v="kilogram"/>
    <s v="d077f908ab09791615339156fb9cf9ad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8947364107168006, 'ozd': 2.7530877068745886e-07, 'cch': 5.208540505944109, 'ccb': 2.061978389057516, 'ccf': 2.531884338676941, 'ccl': 0.6146777782096511, 'fwe': 0.0007980285343350001, 'swe': 0.018187149705087002, 'tre': 0.24699750624697803, 'pco': 0.010605543188374, 'pma': 4.410267312218704e-07, 'ior': 0.8973198292910961, 'fru': 39.387539992613085, 'mru': 6.638951712669493e-06, 'ldu': 212.5755904241744, 'wtu': 3.818189117097797, 'etf': 69.11867686812147, 'htc': 1.3687850418386552e-09, 'htn': 6.910760521541483e-08}"/>
  </r>
  <r>
    <s v="Sweet corn, canned, drained, processed in FR | Ambient (average) | Steel | No preparation | at consumer/FR [Ciqual code: 20066]"/>
    <n v="20066"/>
    <s v="consumer"/>
    <n v="2.4900000000000002"/>
    <b v="0"/>
    <s v="kilogram"/>
    <s v="d70bafb46caf4f286a58072d15b19288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9697728716315001, 'ozd': 2.494121165823038e-07, 'cch': 1.2384920421751011, 'ccb': 0.21282939598229203, 'ccf': 1.025199218662251, 'ccl': 0.00046342753055700006, 'fwe': 0.0005802879710010001, 'swe': 0.007989271054808001, 'tre': 0.035120576194431, 'pco': 0.0047253056334340005, 'pma': 9.89116039490527e-08, 'ior': 1.759800883665822, 'fru': 45.3152024517199, 'mru': 2.5383067760715827e-06, 'ldu': 135.52262023923078, 'wtu': 0.6042847362135261, 'etf': 43.05660787961818, 'htc': 2.8065247563857493e-09, 'htn': 1.437128451165873e-07}"/>
  </r>
  <r>
    <s v="Sweet corn, on the cob, cooked, processed in FR | Chilled | PP | Boiling | at consumer/FR [Ciqual code: 20049]"/>
    <n v="20049"/>
    <s v="consumer"/>
    <n v="2.92"/>
    <b v="0"/>
    <s v="kilogram"/>
    <s v="0884191ffacfd4e6c268118f02a03c5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10279244984376, 'ozd': 1.884992421406419e-07, 'cch': 1.24196741727763, 'ccb': 0.104006097056192, 'ccf': 1.137537388269861, 'ccl': 0.000423931951575, 'fwe': 0.00047357519036200004, 'swe': 0.009482783175062001, 'tre': 0.040320559976564, 'pco': 0.004336243401968001, 'pma': 8.097227056957453e-08, 'ior': 0.7339252961103351, 'fru': 28.759810614135638, 'mru': 2.7567827677169383e-06, 'ldu': 166.73572454530907, 'wtu': 0.32446859046312604, 'etf': 30.346264896699434, 'htc': 1.326731899454128e-09, 'htn': 1.625086345992429e-07}"/>
  </r>
  <r>
    <s v="Sweet corn, on the cob, frozen, raw, processed in FR | Frozen | LDPE | No preparation | at consumer/FR [Ciqual code: 20108]"/>
    <n v="20108"/>
    <s v="consumer"/>
    <n v="2.67"/>
    <b v="0"/>
    <s v="kilogram"/>
    <s v="56034b7114a003aed8c6995bfdf3a1ba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7456848869663001, 'ozd': 1.405280027201102e-07, 'cch': 0.8105285806465301, 'ccb': 0.001705733641114, 'ccf': 0.8084531122396501, 'ccl': 0.000369734765765, 'fwe': 0.000347945037882, 'swe': 0.006494866346873, 'tre': 0.028274932237687, 'pco': 0.0031365482486710003, 'pma': 5.948583504353232e-08, 'ior': 0.678372764768546, 'fru': 23.40267061154632, 'mru': 2.0919184832265627e-06, 'ldu': 115.23697220610259, 'wtu': 0.40915167070922204, 'etf': 19.44971993129262, 'htc': 9.291004511201878e-10, 'htn': 1.1113912996835999e-07}"/>
  </r>
  <r>
    <s v="Sweet corn, frozen, raw, processed in FR | Frozen | LDPE | No preparation | at consumer/FR [Ciqual code: 20233]"/>
    <n v="20233"/>
    <s v="consumer"/>
    <n v="2.69"/>
    <b v="0"/>
    <s v="kilogram"/>
    <s v="75e76fce53a50bea0890de0c6064994c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7456848869663001, 'ozd': 1.405280027201102e-07, 'cch': 0.8105285806465301, 'ccb': 0.001705733641114, 'ccf': 0.8084531122396501, 'ccl': 0.000369734765765, 'fwe': 0.000347945037882, 'swe': 0.006494866346873, 'tre': 0.028274932237687, 'pco': 0.0031365482486710003, 'pma': 5.948583504353232e-08, 'ior': 0.678372764768546, 'fru': 23.402670611546323, 'mru': 2.0919184832265627e-06, 'ldu': 115.23697220610259, 'wtu': 0.40915167070922204, 'etf': 19.44971993129262, 'htc': 9.291004511201878e-10, 'htn': 1.1113912996835999e-07}"/>
  </r>
  <r>
    <s v="Corn or maize grain, raw, processed in FR | Ambient (long) | LDPE | No preparation | at consumer/FR [Ciqual code: 9200]"/>
    <n v="9200"/>
    <s v="consumer"/>
    <n v="2.85"/>
    <b v="0"/>
    <s v="kilogram"/>
    <s v="03c9fa77b5ca700f66453a1d244ec755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62809411586280004, 'ozd': 8.193347581282081e-08, 'cch': 0.6257690233457901, 'ccb': 0.0008638456432390001, 'ccf': 0.6246119384061031, 'ccl': 0.000293239296447, 'fwe': 0.000292301197311, 'swe': 0.005789657998863, 'tre': 0.024156403203433003, 'pco': 0.002436846613473, 'pma': 4.9651367102398045e-08, 'ior': 0.31086846234770005, 'fru': 14.302023209461442, 'mru': 1.297763538723125e-06, 'ldu': 105.5509230199984, 'wtu': 0.293779912575788, 'etf': 15.5014184098205, 'htc': 7.835613186919126e-10, 'htn': 1.005329282217589e-07}"/>
  </r>
  <r>
    <s v="Mandarin, pulp, raw, processed in FR | Ambient (average) | No packaging | No preparation | at consumer/FR [Ciqual code: 13090]"/>
    <n v="13090"/>
    <s v="consumer"/>
    <n v="2.46"/>
    <b v="0"/>
    <s v="kilogram"/>
    <s v="457613ec2edcd27113c335e8341f0b5d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454344555359001, 'ozd': 1.151744313868132e-07, 'cch': 0.70837770033956, 'ccb': 0.241930572480609, 'ccf': 0.6932523223394951, 'ccl': -0.226805194480543, 'fwe': 0.000184924742818, 'swe': 0.0018897221063670002, 'tre': 0.027407103857050003, 'pco': 0.0027401625081680003, 'pma': 6.905612323307581e-08, 'ior': 0.277069573814547, 'fru': 12.673929060009337, 'mru': 2.755738894030006e-06, 'ldu': 36.442289053818776, 'wtu': 8.209058422771236, 'etf': 53.81632567424907, 'htc': 5.302100184069591e-10, 'htn': 1.83188040357465e-08}"/>
  </r>
  <r>
    <s v="Mango, pulp, raw, processed in FR | Ambient (average) | No packaging | No preparation | at consumer/FR [Ciqual code: 13025]"/>
    <n v="13025"/>
    <s v="consumer"/>
    <n v="2.79"/>
    <b v="0"/>
    <s v="kilogram"/>
    <s v="8b0cbc03f39ecf3f5eac3d61551b3a84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7857678118, 'ozd': 1.1709389659276481e-07, 'cch': 0.6553842214944721, 'ccb': 0.090224593411486, 'ccf': 0.5639405280529071, 'ccl': 0.0012191000300790001, 'fwe': 0.00012023772847500002, 'swe': 0.0011555706054820001, 'tre': 0.020639924532373, 'pco': 0.003117032068197, 'pma': 4.696071669246692e-08, 'ior': 0.26216608553096904, 'fru': 11.889711646987717, 'mru': 2.7142881507212418e-06, 'ldu': 31.864387584976768, 'wtu': 0.23119840521401802, 'etf': 101.96963942132393, 'htc': 2.7263753332757934e-10, 'htn': 9.808714509997133e-09}"/>
  </r>
  <r>
    <s v="Mango, pulp, raw (Brazil by plane), processed in FR | Ambient (average) | No packaging | No preparation | at consumer/FR [Ciqual code: 13025]"/>
    <n v="13025"/>
    <s v="consumer"/>
    <n v="2.79"/>
    <b v="0"/>
    <s v="kilogram"/>
    <s v="73cf24e92babf80eeac83c81d4368f53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74669209523764, 'ozd': 3.4187542449360466e-06, 'cch': 14.898319560231654, 'ccb': 0.09263204664777401, 'ccf': 14.80352349150003, 'ccl': 0.0021640220838470003, 'fwe': 0.000487327501597, 'swe': 0.024259849110273003, 'tre': 0.27465579138780705, 'pco': 0.072379350938769, 'pma': 2.9031157793703635e-07, 'ior': 1.26957422227937, 'fru': 214.39974295694088, 'mru': 4.653289050500385e-06, 'ldu': 59.98941894761671, 'wtu': 0.7393751036357961, 'etf': 206.63503389851493, 'htc': 6.956404900110372e-09, 'htn': 5.5541866422076556e-08}"/>
  </r>
  <r>
    <s v="Cassava or manioc, roots, raw, processed in FR | Chilled | No packaging | No preparation | at consumer/FR [Ciqual code: 54031]"/>
    <n v="54031"/>
    <s v="consumer"/>
    <n v="2.6"/>
    <b v="0"/>
    <s v="kilogram"/>
    <s v="7ec260318721ea473b2457e3785e5a57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11068494722166, 'ozd': 1.6788136873480897e-07, 'cch': 0.9283938189065841, 'ccb': 0.08895690048094, 'ccf': 0.819108891338391, 'ccl': 0.020328027087251, 'fwe': 0.00018523142019700003, 'swe': 0.003451104704412, 'tre': 0.036058844956649, 'pco': 0.004612416730628, 'pma': 7.324564135231e-08, 'ior': 0.43349889798725705, 'fru': 17.617738629276367, 'mru': 2.360535908255684e-06, 'ldu': 24.480364209542472, 'wtu': 3.384639432809338, 'etf': 23.449989745835236, 'htc': 4.96059615578046e-10, 'htn': 2.7525450046125233e-08}"/>
  </r>
  <r>
    <s v="Cassava or manioc, roots, cooked, processed in FR | Chilled | No packaging | Boiling | at consumer/FR [Ciqual code: 54034]"/>
    <n v="54034"/>
    <s v="consumer"/>
    <n v="2.95"/>
    <b v="0"/>
    <s v="kilogram"/>
    <s v="22ee9f726da60cebd350597ddfbc6fb6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15959334703934, 'ozd': 2.5939324607749824e-07, 'cch': 1.4243261888278251, 'ccb': 0.126732481627806, 'ccf': 1.268630328075952, 'ccl': 0.028963379124066, 'fwe': 0.000276399729727, 'swe': 0.0049538094895530006, 'tre': 0.05174129512398801, 'pco': 0.006693477540154, 'pma': 1.0583708048435469e-07, 'ior': 0.751642623028771, 'fru': 29.15209294829352, 'mru': 3.511918099482844e-06, 'ldu': 34.96748171121397, 'wtu': 4.854235750565292, 'etf': 34.551169532356354, 'htc': 7.410376320166298e-10, 'htn': 3.978227925455755e-08}"/>
  </r>
  <r>
    <s v="Atlantic chub mackerel, raw, processed in FR | Chilled | PS | No preparation | at consumer/FR [Ciqual code: 26102]"/>
    <n v="26102"/>
    <s v="consumer"/>
    <n v="3.57"/>
    <b v="0"/>
    <s v="kilogram"/>
    <s v="cba19d6bea891bbb8c3389d70fde97b1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"/>
  </r>
  <r>
    <s v="Mackerel, canned in brine, drained, processed in FR | Ambient (average) | Already packed - Aluminium | No preparation | at consumer/FR [Ciqual code: 26123]"/>
    <n v="26123"/>
    <s v="consumer"/>
    <n v="3.1"/>
    <b v="0"/>
    <s v="kilogram"/>
    <s v="111bb31f20b88069428e148d825dd41e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6697752089182901, 'ozd': 7.824618854648272e-07, 'cch': 4.869530718121101, 'ccb': 0.14146496504803302, 'ccf': 4.723144402142234, 'ccl': 0.004921350930833001, 'fwe': 0.0014895625862910002, 'swe': 0.015214751257133001, 'tre': 0.165475080267894, 'pco': 0.044408648172526, 'pma': 5.725803643685535e-07, 'ior': 0.43557345621486504, 'fru': 60.552769203859754, 'mru': 5.1547785014056024e-05, 'ldu': 23.858627322923606, 'wtu': 0.7049698556763541, 'etf': 94.30278289980158, 'htc': 1.922496216655076e-08, 'htn': 8.544685192133421e-08}"/>
  </r>
  <r>
    <s v="Mackerel, raw, processed in FR | Chilled | PS | No preparation | at consumer/FR [Ciqual code: 26051]"/>
    <n v="26051"/>
    <s v="consumer"/>
    <n v="3.57"/>
    <b v="0"/>
    <s v="kilogram"/>
    <s v="36cc453773ddc68a530a4d876005c126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"/>
  </r>
  <r>
    <s v="Mackerel, fillet, in white wine, canned, drained, processed in FR | Ambient (average) | Already packed - Aluminium | No preparation | at consumer/FR [Ciqual code: 26097]"/>
    <n v="26097"/>
    <s v="consumer"/>
    <n v="3.1"/>
    <b v="0"/>
    <s v="kilogram"/>
    <s v="6c913f329396ec5fa15162833b409e96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50720058013525006, 'ozd': 5.93126776807692e-07, 'cch': 3.617361155052856, 'ccb': 0.042490647756347005, 'ccf': 3.57114100543112, 'ccl': 0.003729501865389, 'fwe': 0.0011180267452390001, 'swe': 0.011460965253142, 'tre': 0.125228164113922, 'pco': 0.03359460822317, 'pma': 4.3357307048504495e-07, 'ior': 0.33403825950041705, 'fru': 45.951220109950484, 'mru': 3.9065686267225616e-05, 'ldu': 18.061225321703162, 'wtu': 0.5232560448843341, 'etf': 69.1922085644253, 'htc': 1.455502387518385e-08, 'htn': 6.401915322093844e-08}"/>
  </r>
  <r>
    <s v="Mackerel, fillet, in mustard sauce, canned, drained, processed in FR | Ambient (average) | Already packed - Aluminium | No preparation | at consumer/FR [Ciqual code: 26096]"/>
    <n v="26096"/>
    <s v="consumer"/>
    <n v="3.1"/>
    <b v="0"/>
    <s v="kilogram"/>
    <s v="ca79fd9498f863d3403210d6c2632c6d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50720058013525006, 'ozd': 5.93126776807692e-07, 'cch': 3.617361155052856, 'ccb': 0.042490647756347005, 'ccf': 3.57114100543112, 'ccl': 0.003729501865389, 'fwe': 0.0011180267452390001, 'swe': 0.011460965253142, 'tre': 0.125228164113922, 'pco': 0.03359460822317, 'pma': 4.3357307048504495e-07, 'ior': 0.33403825950041705, 'fru': 45.951220109950484, 'mru': 3.9065686267225616e-05, 'ldu': 18.061225321703162, 'wtu': 0.5232560448843341, 'etf': 69.1922085644253, 'htc': 1.455502387518385e-08, 'htn': 6.401915322093844e-08}"/>
  </r>
  <r>
    <s v="Mackerel, fillet, in tomato sauce, canned, drained, processed in FR | Ambient (average) | Already packed - Aluminium | No preparation | at consumer/FR [Ciqual code: 26086]"/>
    <n v="26086"/>
    <s v="consumer"/>
    <n v="3.1"/>
    <b v="0"/>
    <s v="kilogram"/>
    <s v="26f229e798e38e53c626cae5bc5102cf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50720058013525006, 'ozd': 5.93126776807692e-07, 'cch': 3.617361155052856, 'ccb': 0.042490647756347005, 'ccf': 3.57114100543112, 'ccl': 0.003729501865389, 'fwe': 0.0011180267452390001, 'swe': 0.011460965253142, 'tre': 0.125228164113922, 'pco': 0.03359460822317, 'pma': 4.3357307048504495e-07, 'ior': 0.33403825950041705, 'fru': 45.951220109950484, 'mru': 3.9065686267225616e-05, 'ldu': 18.061225321703162, 'wtu': 0.5232560448843341, 'etf': 69.1922085644253, 'htc': 1.455502387518385e-08, 'htn': 6.401915322093844e-08}"/>
  </r>
  <r>
    <s v="Mackerel, fried, processed in FR | Chilled | PP | Pan frying | at consumer/FR [Ciqual code: 26020]"/>
    <n v="26020"/>
    <s v="consumer"/>
    <n v="3.46"/>
    <b v="0"/>
    <s v="kilogram"/>
    <s v="895a7944baf1e649ff79e1b4adeb2699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9067808528061, 'ozd': 6.590138179254725e-07, 'cch': 2.767090717857008, 'ccb': 0.0035713813646720003, 'ccf': 2.7501164609640742, 'ccl': 0.013402875528261, 'fwe': 0.000225802459081, 'swe': 0.012113592685653, 'tre': 0.130387992188087, 'pco': 0.034555178865333006, 'pma': 3.808019529646293e-07, 'ior': 0.571633231001727, 'fru': 45.7014764660662, 'mru': 7.205993537996511e-06, 'ldu': 12.343042096307945, 'wtu': 0.261858820614138, 'etf': 26.52559329609439, 'htc': 1.2128732379453412e-09, 'htn': 2.309725114495212e-08}"/>
  </r>
  <r>
    <s v="Mackerel, smoked, processed in FR | Chilled | PVC | No preparation | at consumer/FR [Ciqual code: 26087]"/>
    <n v="26087"/>
    <s v="consumer"/>
    <n v="3.1"/>
    <b v="0"/>
    <s v="kilogram"/>
    <s v="7d850a81dab4a7cd2f68d92c3d51ad35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39846203733885005, 'ozd': 5.280690762830165e-07, 'cch': 2.164301432997773, 'ccb': 0.003007354031204, 'ccf': 2.158848929249787, 'ccl': 0.002445149716781, 'fwe': 0.00017442167834200002, 'swe': 0.009684930716248001, 'tre': 0.10595008766644201, 'pco': 0.028257427936720002, 'pma': 3.090383872196854e-07, 'ior': 0.39212326673074205, 'fru': 34.34267861449424, 'mru': 6.296307711419628e-06, 'ldu': 7.822278886810123, 'wtu': 0.624057205784184, 'etf': 24.769177921883646, 'htc': 1.005913880238871e-09, 'htn': 1.9906294110876782e-08}"/>
  </r>
  <r>
    <s v="Mackerel, marinated, processed in FR | Chilled | PS | No preparation | at consumer/FR [Ciqual code: 26186]"/>
    <n v="26186"/>
    <s v="consumer"/>
    <n v="3.78"/>
    <b v="0"/>
    <s v="kilogram"/>
    <s v="e2c17ea9e2630222b81578f9fc54f7b0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40015792027132006, 'ozd': 5.230676855406604e-07, 'cch': 2.26547266470865, 'ccb': 0.003299194399284, 'ccf': 2.259772057105511, 'ccl': 0.0024014132038540003, 'fwe': 0.00015771355153, 'swe': 0.009681472513281001, 'tre': 0.105815561702605, 'pco': 0.028287058171543002, 'pma': 3.116602800556371e-07, 'ior': 0.339133223555656, 'fru': 34.449148163651984, 'mru': 5.696048734121945e-06, 'ldu': 7.68805948370474, 'wtu': 0.282389533220453, 'etf': 20.37123847812005, 'htc': 9.701991649839067e-10, 'htn': 1.7534499812739363e-08}"/>
  </r>
  <r>
    <s v="Mackerel, roasted/baked, processed in FR | Chilled | PP | Oven | at consumer/FR [Ciqual code: 26019]"/>
    <n v="26019"/>
    <s v="consumer"/>
    <n v="3.46"/>
    <b v="0"/>
    <s v="kilogram"/>
    <s v="ad7a31b715fc118272a238320bcbc11d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9144302267593004, 'ozd': 6.959173123270111e-07, 'cch': 2.7331733605391033, 'ccb': 0.0037339901702340005, 'ccf': 2.726407320104191, 'ccl': 0.003032050264677, 'fwe': 0.00025189801930300003, 'swe': 0.011905775982590001, 'tre': 0.130054069874481, 'pco': 0.034562587453779, 'pma': 3.832137346344912e-07, 'ior': 1.093615324123101, 'fru': 55.736773043492605, 'mru': 7.5635417191860355e-06, 'ldu': 9.813403023864293, 'wtu': 0.38635648962426705, 'etf': 27.97096197844582, 'htc': 1.250381935386766e-09, 'htn': 2.330079921248713e-08}"/>
  </r>
  <r>
    <s v="Marjoram, dried, processed in FR | Ambient (long) | Glass | No preparation | at consumer/FR [Ciqual code: 11034]"/>
    <n v="11034"/>
    <s v="consumer"/>
    <n v="3.75"/>
    <b v="0"/>
    <s v="kilogram"/>
    <s v="f7708ece431364ddb54645d4df27fda6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Marmalade, orange, processed in FR | Chilled | Glass | No preparation | at consumer/FR [Ciqual code: 31039]"/>
    <n v="31039"/>
    <s v="consumer"/>
    <n v="3.03"/>
    <b v="0"/>
    <s v="kilogram"/>
    <s v="0d1fc73549b4e87b52ebbed00be81580"/>
    <s v="material"/>
    <s v="AGRIBALYSE v3.0"/>
    <s v="['Agricultural', 'Food', 'Preparation', 'Sugar and confectionery', 'Jams']"/>
    <x v="7"/>
    <x v="40"/>
    <s v="['Agricultural', 'Food', 'Preparation', 'Sugar and confectionery', 'Jams']"/>
    <s v="['Agricultural', 'Food', 'Preparation', 'Sugar and confectionery', 'Jams']"/>
    <e v="#VALUE!"/>
    <e v="#VALUE!"/>
    <x v="3"/>
    <x v="0"/>
    <s v="{'acd': 0.014061776594847001, 'ozd': 2.520117259815317e-07, 'cch': 1.3177901390096571, 'ccb': 0.014049978160174, 'ccf': 1.324485272528948, 'ccl': -0.020745111679466, 'fwe': 0.000272521670723, 'swe': 0.003925836384364, 'tre': 0.042826834801479, 'pco': 0.005080166972918, 'pma': 1.4518688418025e-07, 'ior': 0.782046280934314, 'fru': 30.45976024844389, 'mru': 4.243977890487039e-06, 'ldu': 29.7901811946956, 'wtu': 3.654652978492755, 'etf': 33.61379544795311, 'htc': 6.566508948649003e-10, 'htn': 2.323350154970464e-08}"/>
  </r>
  <r>
    <s v="Maroilles &quot;fermier&quot; cheese, processed in FR | Chilled | LDPE | No preparation | at consumer/FR [Ciqual code: 12030]"/>
    <n v="12030"/>
    <s v="consumer"/>
    <n v="2.2400000000000002"/>
    <b v="0"/>
    <s v="kilogram"/>
    <s v="a4ed6acc9ecda5bbecca89d8db29ea34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Maroilles &quot;laitier&quot; cheese, processed in FR | Chilled | LDPE | No preparation | at consumer/FR [Ciqual code: 12029]"/>
    <n v="12029"/>
    <s v="consumer"/>
    <n v="2.2400000000000002"/>
    <b v="0"/>
    <s v="kilogram"/>
    <s v="b6222afde0b7c6510418fdb45a76c0ce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Maroilles cheese, from cow's milk, processed in FR | Chilled | LDPE | No preparation | at consumer/FR [Ciqual code: 12036]"/>
    <n v="12036"/>
    <s v="consumer"/>
    <n v="2.2400000000000002"/>
    <b v="0"/>
    <s v="kilogram"/>
    <s v="33deac8d8b7e24284e57ec24ae0cc513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Marsala wine, processed in FR | Ambient (average) | Already packed - Glass | Chilled at consumer | at consumer/FR [Ciqual code: 1015]"/>
    <n v="1015"/>
    <s v="consumer"/>
    <n v="3.41"/>
    <b v="0"/>
    <s v="kilogram"/>
    <s v="94c12444a886709ce9a1870e2caf5c95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9372517212738001, 'ozd': 1.926001126316678e-07, 'cch': 1.126116511317403, 'ccb': 0.006564988049577, 'ccf': 1.118099512143783, 'ccl': 0.001452011124043, 'fwe': 0.00033893585029100005, 'swe': 0.006171758235421001, 'tre': 0.024879093782784002, 'pco': 0.005309815513674001, 'pma': 1.059176171218706e-07, 'ior': 0.397467870850012, 'fru': 21.392269649023465, 'mru': 1.263071828401952e-05, 'ldu': 100.16967873765178, 'wtu': 0.333575088965262, 'etf': 105.73157397819074, 'htc': 5.974265144486633e-10, 'htn': 4.4655659832856336e-08}"/>
  </r>
  <r>
    <s v="Dairy fat 20% fat, light, spreadable, unsalted, processed in FR | Chilled | PP | No preparation | at consumer/FR [Ciqual code: 16713]"/>
    <n v="16713"/>
    <s v="consumer"/>
    <n v="3.65"/>
    <b v="0"/>
    <s v="kilogram"/>
    <s v="af0d05aced1b57845870bd8d19c9c686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32713951204, 'ozd': 5.14368632609197e-07, 'cch': 15.49472373691818, 'ccb': 8.027955516427149, 'ccf': 5.533419653432809, 'ccl': 1.9333485670582222, 'fwe': 0.0019211761112300002, 'swe': 0.03763564294867, 'tre': 0.45671701488292504, 'pco': 0.025436302764291003, 'pma': 8.607237409885324e-07, 'ior': 0.7979098217858971, 'fru': 55.807900984452026, 'mru': 1.817967888966806e-05, 'ldu': 475.66742975325644, 'wtu': 10.624247970279844, 'etf': 98.58338360451769, 'htc': 3.415026496495517e-09, 'htn': 1.22389815095296e-07}"/>
  </r>
  <r>
    <s v="Dairy fat 25% fat, light, spreadable, unsalted, processed in FR | Chilled | PP | No preparation | at consumer/FR [Ciqual code: 16712]"/>
    <n v="16712"/>
    <s v="consumer"/>
    <n v="3.65"/>
    <b v="0"/>
    <s v="kilogram"/>
    <s v="4c4ae1caab7fa8ba16f85e628c1fc383"/>
    <s v="material"/>
    <s v="AGRIBALYSE v3.0"/>
    <s v="['Agricultural', 'Food', 'Preparation', 'Fats and oils', 'Butters']"/>
    <x v="9"/>
    <x v="24"/>
    <s v="['Agricultural', 'Food', 'Preparation', 'Fats and oils', 'Butters']"/>
    <s v="['Agricultural', 'Food', 'Preparation', 'Fats and oils', 'Butters']"/>
    <e v="#VALUE!"/>
    <e v="#VALUE!"/>
    <x v="3"/>
    <x v="0"/>
    <s v="{'acd': 0.110332713951204, 'ozd': 5.14368632609197e-07, 'cch': 15.49472373691818, 'ccb': 8.027955516427149, 'ccf': 5.533419653432809, 'ccl': 1.9333485670582222, 'fwe': 0.0019211761112300002, 'swe': 0.03763564294867, 'tre': 0.45671701488292504, 'pco': 0.025436302764291003, 'pma': 8.607237409885324e-07, 'ior': 0.7979098217858971, 'fru': 55.807900984452026, 'mru': 1.817967888966806e-05, 'ldu': 475.66742975325644, 'wtu': 10.624247970279844, 'etf': 98.58338360451769, 'htc': 3.415026496495517e-09, 'htn': 1.22389815095296e-07}"/>
  </r>
  <r>
    <s v="Blended fat (vegetable and animal origins), 50-63% fat, processed in FR | Chilled | PP | No preparation | at consumer/FR [Ciqual code: 16743]"/>
    <n v="16743"/>
    <s v="consumer"/>
    <n v="3.22"/>
    <b v="0"/>
    <s v="kilogram"/>
    <s v="e776b0ffef84da36614cba3d92d916bf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44428699290636, 'ozd': 2.410812826992765e-07, 'cch': 5.332837814645787, 'ccb': 2.409010007285344, 'ccf': 2.296870516736234, 'ccl': 0.626957290624208, 'fwe': 0.000768369126502, 'swe': 0.016758142683228002, 'tre': 0.183753362060768, 'pco': 0.011067640020773001, 'pma': 3.417365620248139e-07, 'ior': 0.45860976035544904, 'fru': 28.229060714985497, 'mru': 7.529455210926676e-06, 'ldu': 229.87588805104667, 'wtu': 4.409691603722871, 'etf': 97.95548839317715, 'htc': 1.5087928425523762e-09, 'htn': 7.235110067928678e-08}"/>
  </r>
  <r>
    <s v="Blended fat (vegetable and animal origins), 50-63% fat, lightly salted, processed in FR | Chilled | PP | No preparation | at consumer/FR [Ciqual code: 16744]"/>
    <n v="16744"/>
    <s v="consumer"/>
    <n v="3.22"/>
    <b v="0"/>
    <s v="kilogram"/>
    <s v="ffd08706decd8966ee7943450f6aca7d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44428699290636, 'ozd': 2.410812826992765e-07, 'cch': 5.332837814645787, 'ccb': 2.409010007285344, 'ccf': 2.296870516736234, 'ccl': 0.626957290624208, 'fwe': 0.000768369126502, 'swe': 0.016758142683228002, 'tre': 0.183753362060768, 'pco': 0.011067640020773001, 'pma': 3.417365620248139e-07, 'ior': 0.45860976035544904, 'fru': 28.229060714985497, 'mru': 7.529455210926676e-06, 'ldu': 229.87588805104667, 'wtu': 4.409691603722871, 'etf': 97.95548839317715, 'htc': 1.5087928425523762e-09, 'htn': 7.235110067928678e-08}"/>
  </r>
  <r>
    <s v="Blended fat (vegetable and animal origins), spreadable, 30-40% fat, processed in FR | Chilled | PP | No preparation | at consumer/FR [Ciqual code: 16745]"/>
    <n v="16745"/>
    <s v="consumer"/>
    <n v="3.22"/>
    <b v="0"/>
    <s v="kilogram"/>
    <s v="e6bfe93891f73817e8149cf9389f0e57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44428699290636, 'ozd': 2.410812826992765e-07, 'cch': 5.332837814645787, 'ccb': 2.409010007285344, 'ccf': 2.296870516736234, 'ccl': 0.626957290624208, 'fwe': 0.000768369126502, 'swe': 0.016758142683228002, 'tre': 0.183753362060768, 'pco': 0.011067640020773001, 'pma': 3.417365620248139e-07, 'ior': 0.45860976035544904, 'fru': 28.229060714985497, 'mru': 7.529455210926676e-06, 'ldu': 229.87588805104667, 'wtu': 4.409691603722871, 'etf': 97.95548839317715, 'htc': 1.5087928425523762e-09, 'htn': 7.235110067928678e-08}"/>
  </r>
  <r>
    <s v="Blended fat (vegetable and animal origins), spreadable, 30-40% fat, lightly salted, processed in FR | Chilled | PP | No preparation | at consumer/FR [Ciqual code: 16746]"/>
    <n v="16746"/>
    <s v="consumer"/>
    <n v="3.22"/>
    <b v="0"/>
    <s v="kilogram"/>
    <s v="16a8693c7a0e75690c38a3dc35353253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44428699290636, 'ozd': 2.410812826992765e-07, 'cch': 5.332837814645787, 'ccb': 2.409010007285344, 'ccf': 2.296870516736234, 'ccl': 0.626957290624208, 'fwe': 0.000768369126502, 'swe': 0.016758142683228002, 'tre': 0.183753362060768, 'pco': 0.011067640020773001, 'pma': 3.417365620248139e-07, 'ior': 0.45860976035544904, 'fru': 28.229060714985497, 'mru': 7.529455210926676e-06, 'ldu': 229.87588805104667, 'wtu': 4.409691603722871, 'etf': 97.95548839317715, 'htc': 1.5087928425523762e-09, 'htn': 7.235110067928678e-08}"/>
  </r>
  <r>
    <s v="Solid vegetable fat (margarine type), for frying, processed in FR | Chilled | PP | No preparation | at consumer/FR [Ciqual code: 16080]"/>
    <n v="16080"/>
    <s v="consumer"/>
    <n v="3.31"/>
    <b v="0"/>
    <s v="kilogram"/>
    <s v="d8969d78714b429db36cc9b70b68ca6d"/>
    <s v="material"/>
    <s v="AGRIBALYSE v3.0"/>
    <s v="['Agricultural', 'Food', 'Preparation', 'Fats and oils', 'Vegetable oils']"/>
    <x v="9"/>
    <x v="25"/>
    <s v="['Agricultural', 'Food', 'Preparation', 'Fats and oils', 'Vegetable oils']"/>
    <s v="['Agricultural', 'Food', 'Preparation', 'Fats and oils', 'Vegetable oils']"/>
    <e v="#VALUE!"/>
    <e v="#VALUE!"/>
    <x v="3"/>
    <x v="0"/>
    <s v="{'acd': 0.050540050091621005, 'ozd': 2.2746982510918738e-07, 'cch': 1.988262920220529, 'ccb': 0.001882789806466, 'ccf': 1.938057490523244, 'ccl': 0.048322639890818, 'fwe': 0.0006661995304380001, 'swe': 0.023994289571348002, 'tre': 0.215556905009779, 'pco': 0.012435236876561001, 'pma': 3.546016709208781e-07, 'ior': 0.383611464248023, 'fru': 25.874582235612625, 'mru': 6.765274018656247e-06, 'ldu': 396.41491027454373, 'wtu': 5.709237580040185, 'etf': 314.9338068908149, 'htc': 1.6985410874988162e-09, 'htn': 1.252892937995318e-07}"/>
  </r>
  <r>
    <s v="Vegetable fat (margarine type), spreadable, 30-40% fat, light, lightly salted, with plant sterols esters, processed in FR | Chilled | PP | No preparation | at consumer/FR [Ciqual code: 16742]"/>
    <n v="16742"/>
    <s v="consumer"/>
    <n v="2.5099999999999998"/>
    <b v="0"/>
    <s v="kilogram"/>
    <s v="96cf4ad9149ff238f6ea6e45faeef5c2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13174792741914002, 'ozd': 1.3336472700022808e-07, 'cch': 1.9069056870261942, 'ccb': 0.006396543246952001, 'ccf': 0.9420744671519171, 'ccl': 0.9584346766273231, 'fwe': 0.000322076377607, 'swe': 0.01092439812294, 'tre': 0.050926122863109005, 'pco': 0.006276914971454, 'pma': 1.219184614018362e-07, 'ior': 0.31922450142970005, 'fru': 17.00107279302832, 'mru': 2.699739713141048e-06, 'ldu': 111.31673994065025, 'wtu': 1.317967832902732, 'etf': 85.00715567027187, 'htc': 1.216953009846973e-09, 'htn': 6.608704501047739e-08}"/>
  </r>
  <r>
    <s v="Vegetable fat (margarine type), 50-63% fat, light, lightly salted, processed in FR | Chilled | PP | No preparation | at consumer/FR [Ciqual code: 16738]"/>
    <n v="16738"/>
    <s v="consumer"/>
    <n v="2.5099999999999998"/>
    <b v="0"/>
    <s v="kilogram"/>
    <s v="2dd414556ccca571e8a50ee66455cc17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19671451620465002, 'ozd': 1.5676005065852e-07, 'cch': 2.659577174053285, 'ccb': 0.010229544256354, 'ccf': 1.163838434739548, 'ccl': 1.485509195057382, 'fwe': 0.00040427159615200004, 'swe': 0.016258129503578002, 'tre': 0.077956041887229, 'pco': 0.008569206704187001, 'pma': 1.819003389330971e-07, 'ior': 0.33262071932624504, 'fru': 19.019774863907365, 'mru': 3.4756172229838527e-06, 'ldu': 160.06790238915147, 'wtu': 2.077561717153286, 'etf': 128.8068965431593, 'htc': 1.6681799105881791e-09, 'htn': 8.139629815108322e-08}"/>
  </r>
  <r>
    <s v="Vegetable fat (margarine type), spreadable, 50-63% fat, light, lightly salted, rich in omega 3, processed in FR | Chilled | PP | No preparation | at consumer/FR [Ciqual code: 16740]"/>
    <n v="16740"/>
    <s v="consumer"/>
    <n v="2.5099999999999998"/>
    <b v="0"/>
    <s v="kilogram"/>
    <s v="4d57a5b0ecc3e16dd1ff3d859184fd37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18681774185255, 'ozd': 1.5319897603958448e-07, 'cch': 2.545505235278385, 'ccb': 0.009649564068838, 'ccf': 1.130078903299538, 'ccl': 1.405776767910009, 'fwe': 0.000391751342884, 'swe': 0.015447983309896001, 'tre': 0.073837341472152, 'pco': 0.008220868899717, 'pma': 1.7277965024481872e-07, 'ior': 0.330580068315109, 'fru': 18.71241878869535, 'mru': 3.3574307126272947e-06, 'ldu': 152.63764230505438, 'wtu': 1.9618706803244341, 'etf': 122.13747030740633, 'htc': 1.5997021916460801e-09, 'htn': 7.90632856919391e-08}"/>
  </r>
  <r>
    <s v="Vegetable fat (margarine type), spreadable, 50-63% fat, light, unsalted, processed in FR | Chilled | PP | No preparation | at consumer/FR [Ciqual code: 16741]"/>
    <n v="16741"/>
    <s v="consumer"/>
    <n v="3.31"/>
    <b v="0"/>
    <s v="kilogram"/>
    <s v="36aa1533542b49ee2e65b4aca7019993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29418193270272, 'ozd': 1.6928267611174541e-07, 'cch': 1.433987233623011, 'ccb': 0.0012693037887670001, 'ccf': 1.331018445313285, 'ccl': 0.101699484520958, 'fwe': 0.00045167876481700005, 'swe': 0.014367499268615, 'tre': 0.12362460868246901, 'pco': 0.008081989991817001, 'pma': 2.0971193359650581e-07, 'ior': 0.34563414589946, 'fru': 20.477292319143054, 'mru': 4.411561480269022e-06, 'ldu': 232.5890295906455, 'wtu': 3.223834440668494, 'etf': 181.39054272073912, 'htc': 1.155922693107925e-09, 'htn': 8.744485417664995e-08}"/>
  </r>
  <r>
    <s v="Vegetable fat (margarine type), spreadable, 50-63% fat, light, unsalted, with plant sterols esters, processed in FR | Chilled | PP | No preparation | at consumer/FR [Ciqual code: 16739]"/>
    <n v="16739"/>
    <s v="consumer"/>
    <n v="3.31"/>
    <b v="0"/>
    <s v="kilogram"/>
    <s v="e919664eae2c6199aaa1c30e100be708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31553848615920005, 'ozd': 1.7597265267573471e-07, 'cch': 1.50064861861627, 'ccb': 0.001329277034643, 'ccf': 1.3962726602835192, 'ccl': 0.10304668129810701, 'fwe': 0.00047818273138200006, 'swe': 0.015382798951619002, 'tre': 0.13283925427147, 'pco': 0.008569792772396001, 'pma': 2.2432307854564206e-07, 'ior': 0.34994485869095104, 'fru': 21.083839838653684, 'mru': 4.6593758749911905e-06, 'ldu': 249.67639352799338, 'wtu': 3.468043301940928, 'etf': 194.94611864811804, 'htc': 1.2235139745721411e-09, 'htn': 9.270755093741432e-08}"/>
  </r>
  <r>
    <s v="Vegetable fat (margarine type), spreadable, 50-63% fat, light, unsalted, rich in omega 3, processed in FR | Chilled | PP | No preparation | at consumer/FR [Ciqual code: 16737]"/>
    <n v="16737"/>
    <s v="consumer"/>
    <n v="3.31"/>
    <b v="0"/>
    <s v="kilogram"/>
    <s v="6accd0f440a320e09ac4591a533b65cd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29612379358939, 'ozd': 1.698912149517572e-07, 'cch': 1.440051187624116, 'ccb': 0.001274758552288, 'ccf': 1.336952929647406, 'ccl': 0.10182349942442101, 'fwe': 0.000454089089881, 'swe': 0.014459841137446002, 'tre': 0.12446244625609501, 'pco': 0.008126348990076, 'pma': 2.1104045145983628e-07, 'ior': 0.346026262862062, 'fru': 20.532457233350158, 'mru': 4.434104294219234e-06, 'ldu': 234.14283940326078, 'wtu': 3.246036349781383, 'etf': 182.62302411911227, 'htc': 1.162070938001514e-09, 'htn': 8.792343607768538e-08}"/>
  </r>
  <r>
    <s v="Vegetable fat (margarine type), 60% fat, unsalted, sunflowerseed, processed in FR | Chilled | PP | No preparation | at consumer/FR [Ciqual code: 16654]"/>
    <n v="16654"/>
    <s v="consumer"/>
    <n v="3.31"/>
    <b v="0"/>
    <s v="kilogram"/>
    <s v="81f67860de7c3f352a9694307425a7be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31513768409901, 'ozd': 1.820417815184135e-07, 'cch': 1.579981409876263, 'ccb': 0.001340447349773, 'ccf': 1.425109090134167, 'ccl': 0.15353187239232202, 'fwe': 0.000513782804352, 'swe': 0.015678716987971002, 'tre': 0.132055266908872, 'pco': 0.008919584727588001, 'pma': 2.2378479250311216e-07, 'ior': 0.353624018776145, 'fru': 21.552201158197274, 'mru': 4.731139884075444e-06, 'ldu': 253.23970104933971, 'wtu': 3.409943601409035, 'etf': 195.05943532999697, 'htc': 1.3177465733264621e-09, 'htn': 1.033348794281729e-07}"/>
  </r>
  <r>
    <s v="Vegetable fat (margarine type), 70% fat, unsalted, processed in FR | Chilled | PP | No preparation | at consumer/FR [Ciqual code: 16616]"/>
    <n v="16616"/>
    <s v="consumer"/>
    <n v="3.31"/>
    <b v="0"/>
    <s v="kilogram"/>
    <s v="bab03881a807f52fe7545d5c14ddf790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35931493981206, 'ozd': 1.958860153091055e-07, 'cch': 1.7179361161615772, 'ccb': 0.0014645429972060002, 'ccf': 1.5601183662946192, 'ccl': 0.15635320686975002, 'fwe': 0.000568617601077, 'swe': 0.017779490733545, 'tre': 0.15111603742183302, 'pco': 0.009928750124551002, 'pma': 2.540085195285911e-07, 'ior': 0.36254466368349203, 'fru': 22.807200703749263, 'mru': 5.243987982326499e-06, 'ldu': 288.5888107482134, 'wtu': 3.915036124277084, 'etf': 223.09833668837473, 'htc': 1.4576188938812572e-09, 'htn': 1.142225981157091e-07}"/>
  </r>
  <r>
    <s v="Vegetable fat (like margarine), 80% fat, salted, processed in FR | Chilled | PP | No preparation | at consumer/FR [Ciqual code: 16614]"/>
    <n v="16614"/>
    <s v="consumer"/>
    <n v="2.5099999999999998"/>
    <b v="0"/>
    <s v="kilogram"/>
    <s v="6037476efe350097938897a5b02e476f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25825240071416, 'ozd': 1.789494402965829e-07, 'cch': 3.378398291691504, 'ccb': 0.013899505417451, 'ccf': 1.374129690591982, 'ccl': 1.99036909568207, 'fwe': 0.00048213891747100006, 'swe': 0.021334120871651003, 'tre': 0.103548823912204, 'pco': 0.010749134745432001, 'pma': 2.388839216545172e-07, 'ior': 0.345310430677982, 'fru': 20.933580415335587, 'mru': 4.210621973484802e-06, 'ldu': 206.2093458160264, 'wtu': 2.797294430390799, 'etf': 170.32374287029268, 'htc': 2.098196273955888e-09, 'htn': 9.588898099860086e-08}"/>
  </r>
  <r>
    <s v="Vegetable fat (margarine type), spreadable, 30-40% fat, light, lightly salted, processed in FR | Chilled | PP | No preparation | at consumer/FR [Ciqual code: 16734]"/>
    <n v="16734"/>
    <s v="consumer"/>
    <n v="2.5099999999999998"/>
    <b v="0"/>
    <s v="kilogram"/>
    <s v="289635023cbb5006955d3e89d03bd8d5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14027325077764, 'ozd': 1.36443469772049e-07, 'cch': 2.007437994601801, 'ccb': 0.006911310298742, 'ccf': 0.9712454012626831, 'ccl': 1.029281283040374, 'fwe': 0.00033286585533000003, 'swe': 0.011631448771507001, 'tre': 0.054469974273816, 'pco': 0.006580308943125001, 'pma': 1.298398602292303e-07, 'ior': 0.32098272848486903, 'fru': 17.266478814476, 'mru': 2.8015793320459892e-06, 'ldu': 117.70311082560025, 'wtu': 1.4177147127721481, 'etf': 90.76343062558571, 'htc': 1.276947844494e-09, 'htn': 6.809345835046227e-08}"/>
  </r>
  <r>
    <s v="Vegetable fat (margarine type), spreadable, 30-40% fat, light, unsalted, processed in FR | Chilled | PP | No preparation | at consumer/FR [Ciqual code: 16733]"/>
    <n v="16733"/>
    <s v="consumer"/>
    <n v="3.31"/>
    <b v="0"/>
    <s v="kilogram"/>
    <s v="1f889473f0ec0396fb2bb5e4da563049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20930649737763003, 'ozd': 1.488764873983069e-07, 'cch': 1.249496640943738, 'ccb': 0.001043163389017, 'ccf': 1.101680402111888, 'ccl': 0.14677307544283202, 'fwe': 0.00038242037596600005, 'swe': 0.010646096158294, 'tre': 0.08639321907006901, 'pco': 0.006502024614782001, 'pma': 1.513807273978088e-07, 'ior': 0.33225369113456105, 'fru': 18.54571991796123, 'mru': 3.5025592157421517e-06, 'ldu': 168.5572516239691, 'wtu': 2.199942201766936, 'etf': 127.88934609174498, 'htc': 9.826679607213754e-10, 'htn': 7.725222292339534e-08}"/>
  </r>
  <r>
    <s v="Vegetable fat (margarine type), spreadable, 30-40% fat, light, unsalted, with plant sterols esters, processed in FR | Chilled | PP | No preparation | at consumer/FR [Ciqual code: 16735]"/>
    <n v="16735"/>
    <s v="consumer"/>
    <n v="3.31"/>
    <b v="0"/>
    <s v="kilogram"/>
    <s v="c1171959763cb9da9ebec98e707578d2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18980710524646, 'ozd': 1.365737745523577e-07, 'cch': 1.108050314742519, 'ccb': 0.0009761107973220001, 'ccf': 1.012040508517168, 'ccl': 0.095033695428028, 'fwe': 0.00032212403476500004, 'swe': 0.009404133093257001, 'tre': 0.07859092332602201, 'pco': 0.00569769829282, 'pma': 1.3830423199345528e-07, 'ior': 0.324557898523384, 'fru': 17.512183721249237, 'mru': 3.199887493215182e-06, 'ldu': 149.0719083147526, 'wtu': 2.030484058635028, 'etf': 115.14479147426201, 'htc': 8.254551473150782e-10, 'htn': 6.172112508266102e-08}"/>
  </r>
  <r>
    <s v="Vegetable fat (margarine type), spreadable, 30-40% fat, light, unsalted, rich in omega 3, processed in FR | Chilled | PP | No preparation | at consumer/FR [Ciqual code: 16736]"/>
    <n v="16736"/>
    <s v="consumer"/>
    <n v="3.31"/>
    <b v="0"/>
    <s v="kilogram"/>
    <s v="ee9ea8729fedfd59058219dc36b61f65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20728382429061002, 'ozd': 1.420506150445462e-07, 'cch': 1.162625810392696, 'ccb': 0.0010252035877260002, 'ccf': 1.065450779093737, 'ccl': 0.09614982771123201, 'fwe': 0.00034381692442700005, 'swe': 0.010235208536742, 'tre': 0.08613144900392601, 'pco': 0.006096928616152001, 'pma': 1.502608729670114e-07, 'ior': 0.32808694534381905, 'fru': 18.008667127093574, 'mru': 3.402772482853641e-06, 'ldu': 163.05617347477838, 'wtu': 2.230300909817496, 'etf': 126.23710569425326, 'htc': 8.807892597415774e-10, 'htn': 6.602835506056847e-08}"/>
  </r>
  <r>
    <s v="Vegetable fat (margarine type), 80% fat, unsalted, processed in FR | Chilled | PP | No preparation | at consumer/FR [Ciqual code: 16615]"/>
    <n v="16615"/>
    <s v="consumer"/>
    <n v="3.31"/>
    <b v="0"/>
    <s v="kilogram"/>
    <s v="ff47e112cbe79edf7203ae0e023b10fa"/>
    <s v="material"/>
    <s v="AGRIBALYSE v3.0"/>
    <s v="['Agricultural', 'Food', 'Preparation', 'Fats and oils', 'Margarines']"/>
    <x v="9"/>
    <x v="52"/>
    <s v="['Agricultural', 'Food', 'Preparation', 'Fats and oils', 'Margarines']"/>
    <s v="['Agricultural', 'Food', 'Preparation', 'Fats and oils', 'Margarines']"/>
    <e v="#VALUE!"/>
    <e v="#VALUE!"/>
    <x v="3"/>
    <x v="0"/>
    <s v="{'acd': 0.040195499489373, 'ozd': 2.030565137230191e-07, 'cch': 1.7705360029860682, 'ccb': 0.001572042554548, 'ccf': 1.6603816626280832, 'ccl': 0.10858229780343501, 'fwe': 0.0005854515365090001, 'swe': 0.019492462668776002, 'tre': 0.170124500383239, 'pco': 0.0105439094377, 'pma': 2.834445265382099e-07, 'ior': 0.367396593501494, 'fru': 23.538938892490304, 'mru': 5.662685135154949e-06, 'ldu': 318.825300539431, 'wtu': 4.456037915182307, 'etf': 249.79312259019585, 'htc': 1.4971495975836032e-09, 'htn': 1.1400609619853039e-07}"/>
  </r>
  <r>
    <s v="Mayonnaise (70% fat and more), processed in FR | Chilled | PVC | No preparation | at consumer/FR [Ciqual code: 11054]"/>
    <n v="11054"/>
    <s v="consumer"/>
    <n v="2.4900000000000002"/>
    <b v="0"/>
    <s v="kilogram"/>
    <s v="d3400d8d97d1d458479c44bd4080bc3b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53063300466634, 'ozd': 2.9829825215606426e-07, 'cch': 2.216423761466787, 'ccb': 0.012007087097383, 'ccf': 2.09932133082436, 'ccl': 0.105095343545043, 'fwe': 0.0007363013970580001, 'swe': 0.023552051114559002, 'tre': 0.224443129660607, 'pco': 0.012398208190706, 'pma': 3.77662905913256e-07, 'ior': 0.94016809755754, 'fru': 38.887578249100486, 'mru': 8.34808544760873e-06, 'ldu': 367.94251663432, 'wtu': 5.409711280943486, 'etf': 293.6370861313716, 'htc': 1.7220719274869413e-09, 'htn': 1.2596781643127138e-07}"/>
  </r>
  <r>
    <s v="Mayonnaise, reduced fat or light mayonnaise, processed in FR | Chilled | PVC | No preparation | at consumer/FR [Ciqual code: 11079]"/>
    <n v="11079"/>
    <s v="consumer"/>
    <n v="2.92"/>
    <b v="0"/>
    <s v="kilogram"/>
    <s v="012335f9fd2e5bd46301372aa665c1de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53063300466634, 'ozd': 2.9829825215606426e-07, 'cch': 2.216423761466787, 'ccb': 0.012007087097383, 'ccf': 2.09932133082436, 'ccl': 0.105095343545043, 'fwe': 0.0007363013970580001, 'swe': 0.023552051114559002, 'tre': 0.224443129660607, 'pco': 0.012398208190706, 'pma': 3.77662905913256e-07, 'ior': 0.94016809755754, 'fru': 38.887578249100486, 'mru': 8.34808544760873e-06, 'ldu': 367.94251663432, 'wtu': 5.409711280943486, 'etf': 293.6370861313716, 'htc': 1.7220719274869413e-09, 'htn': 1.2596781643127138e-07}"/>
  </r>
  <r>
    <s v="Mix of unsalted grains/nuts and dried fruit, processed in FR | Ambient (long) | LDPE | No preparation | at consumer/FR [Ciqual code: 15048]"/>
    <n v="15048"/>
    <s v="consumer"/>
    <n v="3.19"/>
    <b v="0"/>
    <s v="kilogram"/>
    <s v="7949139be9dfb296b89ca89a6498bfbb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40128700706616005, 'ozd': 5.37302622862889e-07, 'cch': 3.1739865347581, 'ccb': 0.034663934657069004, 'ccf': 3.195782923790152, 'ccl': -0.056460323689121, 'fwe': 0.001265165088424, 'swe': 0.019028910684778, 'tre': 0.146522324005424, 'pco': 0.013333995493252001, 'pma': 3.178062340510097e-07, 'ior': 3.700811985794275, 'fru': 106.57629536079139, 'mru': 1.6153795396399833e-05, 'ldu': 262.6853784276613, 'wtu': 56.62214246313426, 'etf': 122.51982182508166, 'htc': 2.232644820539016e-09, 'htn': 2.3097103904314528e-07}"/>
  </r>
  <r>
    <s v="Mix of unsalted grains/nuts and raisins, processed in FR | Ambient (long) | LDPE | No preparation | at consumer/FR [Ciqual code: 15049]"/>
    <n v="15049"/>
    <s v="consumer"/>
    <n v="3.68"/>
    <b v="0"/>
    <s v="kilogram"/>
    <s v="5312294fead55cd42d327343596be136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40128700706616005, 'ozd': 5.37302622862889e-07, 'cch': 3.1739865347581, 'ccb': 0.034663934657069004, 'ccf': 3.195782923790152, 'ccl': -0.056460323689121, 'fwe': 0.001265165088424, 'swe': 0.019028910684778, 'tre': 0.146522324005424, 'pco': 0.013333995493252001, 'pma': 3.178062340510097e-07, 'ior': 3.700811985794275, 'fru': 106.57629536079139, 'mru': 1.6153795396399833e-05, 'ldu': 262.6853784276613, 'wtu': 56.62214246313426, 'etf': 122.51982182508166, 'htc': 2.232644820539016e-09, 'htn': 2.3097103904314528e-07}"/>
  </r>
  <r>
    <s v="Mix of salted grains/nuts and raisins, processed in FR | Ambient (long) | LDPE | No preparation | at consumer/FR [Ciqual code: 15018]"/>
    <n v="15018"/>
    <s v="consumer"/>
    <n v="3.68"/>
    <b v="0"/>
    <s v="kilogram"/>
    <s v="cd390bbdc1c49df4b62c2c492b12e76a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40128700706616005, 'ozd': 5.37302622862889e-07, 'cch': 3.1739865347581, 'ccb': 0.034663934657069004, 'ccf': 3.195782923790152, 'ccl': -0.056460323689121, 'fwe': 0.001265165088424, 'swe': 0.019028910684778, 'tre': 0.146522324005424, 'pco': 0.013333995493252001, 'pma': 3.178062340510097e-07, 'ior': 3.700811985794275, 'fru': 106.57629536079139, 'mru': 1.6153795396399833e-05, 'ldu': 262.6853784276613, 'wtu': 56.62214246313426, 'etf': 122.51982182508166, 'htc': 2.232644820539016e-09, 'htn': 2.3097103904314528e-07}"/>
  </r>
  <r>
    <s v="Mix of cereals and legumes, raw, processed in FR | Ambient (long) | PP | No preparation | at consumer/FR [Ciqual code: 9612]"/>
    <n v="9612"/>
    <s v="consumer"/>
    <n v="2.4700000000000002"/>
    <b v="0"/>
    <s v="kilogram"/>
    <s v="e1e8f6e05794c36f76d3134bc228a02c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12652146027916, 'ozd': 8.100583653518988e-08, 'cch': 0.6894720011214951, 'ccb': 0.002074597856725, 'ccf': 0.6869624357525611, 'ccl': 0.00043496751220800005, 'fwe': 0.00026295569619, 'swe': 0.006814841851600001, 'tre': 0.051172174350044, 'pco': 0.002454629614946, 'pma': 9.297254374814003e-08, 'ior': 0.306721525202415, 'fru': 14.62825296174012, 'mru': 2.0454900512779002e-06, 'ldu': 88.8057349190018, 'wtu': 0.266789015658272, 'etf': 13.36867359051542, 'htc': 2.703945891820935e-10, 'htn': 2.8907481363266064e-08}"/>
  </r>
  <r>
    <s v="Cane molasses, processed in FR | Ambient (average) | PVC | No preparation | at consumer/FR [Ciqual code: 31067]"/>
    <n v="31067"/>
    <s v="consumer"/>
    <n v="3.68"/>
    <b v="0"/>
    <s v="kilogram"/>
    <s v="facae88928e05c42eeadf01991c3b9a5"/>
    <s v="material"/>
    <s v="AGRIBALYSE v3.0"/>
    <s v="['Agricultural', 'Food', 'Preparation', 'Sugar and confectionery', 'Sugars and honey']"/>
    <x v="7"/>
    <x v="45"/>
    <s v="['Agricultural', 'Food', 'Preparation', 'Sugar and confectionery', 'Sugars and honey']"/>
    <s v="['Agricultural', 'Food', 'Preparation', 'Sugar and confectionery', 'Sugars and honey']"/>
    <e v="#VALUE!"/>
    <e v="#VALUE!"/>
    <x v="3"/>
    <x v="0"/>
    <s v="{'acd': 0.01174697499361, 'ozd': 7.078585325030675e-08, 'cch': 1.149509943047981, 'ccb': 0.052737979458624004, 'ccf': 0.7276480964621781, 'ccl': 0.36912386712717804, 'fwe': 0.00022584652085600002, 'swe': 0.004727292170265, 'tre': 0.046705248633990004, 'pco': 0.0037543108428520003, 'pma': 2.2155796622995998e-07, 'ior': 0.14323499016170801, 'fru': 11.645798620364257, 'mru': 2.7965270165461834e-06, 'ldu': 68.27427420017494, 'wtu': 10.014016145819062, 'etf': 72.02009291545949, 'htc': 1.4448881394673681e-08, 'htn': 2.932410312132044e-07}"/>
  </r>
  <r>
    <s v="Melon, cantaloupe (ex Cavaillon or Charentais melon), pulp, raw, processed in FR | Ambient (average) | No packaging | No preparation | at consumer/FR [Ciqual code: 13026]"/>
    <n v="13026"/>
    <s v="consumer"/>
    <n v="2.81"/>
    <b v="0"/>
    <s v="kilogram"/>
    <s v="f2754a099de199a9417302fbf14e2f2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031780489931001, 'ozd': 1.2691927677334e-07, 'cch': 0.8712035458680201, 'ccb': 0.23510462138687002, 'ccf': 0.6357206276707921, 'ccl': 0.000378296810357, 'fwe': 0.00024009879453100002, 'swe': 0.004731541988291, 'tre': 0.01314917108015, 'pco': 0.0029080163009440004, 'pma': 4.091344574024719e-08, 'ior': 0.392332917691927, 'fru': 17.193691704266016, 'mru': 3.927327126493414e-06, 'ldu': 39.13171518714671, 'wtu': 0.26067376630299, 'etf': 31.137554460478228, 'htc': 3.078904784709737e-10, 'htn': 2.418394978299541e-08}"/>
  </r>
  <r>
    <s v="Melon, honeydew, pulp, raw, processed in FR | Ambient (average) | No packaging | No preparation | at consumer/FR [Ciqual code: 13742]"/>
    <n v="13742"/>
    <s v="consumer"/>
    <n v="2.57"/>
    <b v="0"/>
    <s v="kilogram"/>
    <s v="96f7c037b5ac4629c00c64f9ce7e73fa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031780489931001, 'ozd': 1.2691927677334e-07, 'cch': 0.8712035458680201, 'ccb': 0.23510462138687002, 'ccf': 0.6357206276707921, 'ccl': 0.000378296810357, 'fwe': 0.00024009879453100002, 'swe': 0.004731541988291, 'tre': 0.01314917108015, 'pco': 0.0029080163009440004, 'pma': 4.091344574024719e-08, 'ior': 0.392332917691927, 'fru': 17.193691704266016, 'mru': 3.927327126493414e-06, 'ldu': 39.13171518714671, 'wtu': 0.26067376630299, 'etf': 31.137554460478228, 'htc': 3.078904784709737e-10, 'htn': 2.418394978299541e-08}"/>
  </r>
  <r>
    <s v="Molokhia powder (dried jute leaves), processed in FR | Ambient (long) | Glass | No preparation | at consumer/FR [Ciqual code: 51500]"/>
    <n v="51500"/>
    <s v="consumer"/>
    <n v="3.75"/>
    <b v="0"/>
    <s v="kilogram"/>
    <s v="927fdf8c4726e0ad3cff1beb27f351db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06908050585741001, 'ozd': 1.763573367141878e-07, 'cch': 0.9088590209205251, 'ccb': 0.011608548584417, 'ccf': 0.8968039343944381, 'ccl': 0.00044653794166900004, 'fwe': 0.00017865410351900003, 'swe': 0.0015023685235910002, 'tre': 0.014858136384682, 'pco': 0.0033780699618560003, 'pma': 9.191455411018469e-08, 'ior': 0.637363329014356, 'fru': 24.08934705264242, 'mru': 5.406460143877681e-06, 'ldu': 8.612056783666707, 'wtu': 0.325292255565344, 'etf': 20.158050797121508, 'htc': 9.757688062881708e-10, 'htn': 7.335120138513645e-08}"/>
  </r>
  <r>
    <s v="Mint, fresh, processed in FR | Ambient (long) | LDPE | No preparation | at consumer/FR [Ciqual code: 11027]"/>
    <n v="11027"/>
    <s v="consumer"/>
    <n v="3.18"/>
    <b v="0"/>
    <s v="kilogram"/>
    <s v="36a46a33f3a42e9cacd79c416a7848b7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Merguez sausage, beef and mutton, raw, processed in FR | Chilled | PS | No preparation | at consumer/FR [Ciqual code: 30156]"/>
    <n v="30156"/>
    <s v="consumer"/>
    <n v="2.5299999999999998"/>
    <b v="0"/>
    <s v="kilogram"/>
    <s v="b3877ee1b4923ff453adcee2a15869a2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646496812646384, 'ozd': 8.963074275043248e-07, 'cch': 47.7436372692921, 'ccb': 33.98681361849928, 'ccf': 13.093853751155228, 'ccl': 0.662969899637589, 'fwe': 0.0022767711424350003, 'swe': 0.136857865296432, 'tre': 2.867907772274118, 'pco': 0.062919035901422, 'pma': 4.3413429313287735e-06, 'ior': 1.363241664782856, 'fru': 83.34292663538547, 'mru': 1.806746987920789e-05, 'ldu': 3487.1392403587292, 'wtu': 4.874697762412946, 'etf': 346.0626280882094, 'htc': -2.088156052976769e-09, 'htn': 3.030615938699801e-08}"/>
  </r>
  <r>
    <s v="Merguez sausage, beef and mutton, cooked, processed in FR | Chilled | PS | Oven | at consumer/FR [Ciqual code: 30155]"/>
    <n v="30155"/>
    <s v="consumer"/>
    <n v="2.54"/>
    <b v="0"/>
    <s v="kilogram"/>
    <s v="6115ba4f9916f1f4fe3177bbcb9f1a51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6469446032115861, 'ozd': 9.495685388716463e-07, 'cch': 47.8054043457158, 'ccb': 33.98704336375452, 'ccf': 13.155339843216037, 'ccl': 0.66302113874524, 'fwe': 0.00231711806093, 'swe': 0.13695824051476402, 'tre': 2.868789363747906, 'pco': 0.063100725640931, 'pma': 4.346336431320035e-06, 'ior': 1.978932101736363, 'fru': 96.3264520212324, 'mru': 1.8622580790433483e-05, 'ldu': 3487.4445883947487, 'wtu': 5.028597120985911, 'etf': 349.3316536434511, 'htc': -2.00373696989146e-09, 'htn': 3.192964123113379e-08}"/>
  </r>
  <r>
    <s v="Merguez sausage, beef, mutton and pork, raw, processed in FR | Chilled | PS | No preparation | at consumer/FR [Ciqual code: 30154]"/>
    <n v="30154"/>
    <s v="consumer"/>
    <n v="2.3199999999999998"/>
    <b v="0"/>
    <s v="kilogram"/>
    <s v="e1e2f8d79f770d40500564610a96c81a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5149694314431811, 'ozd': 8.650438449705167e-07, 'cch': 38.317300747006186, 'ccb': 26.91457150632975, 'ccf': 10.814251517571623, 'ccl': 0.5884777231048121, 'fwe': 0.0020866487532970003, 'swe': 0.11007492184056202, 'tre': 2.277369734805116, 'pco': 0.051970747618432005, 'pma': 3.475500406142768e-06, 'ior': 2.201352127381297, 'fru': 97.15816042357015, 'mru': 1.6825579041593224e-05, 'ldu': 2589.730932614098, 'wtu': 5.194099536066485, 'etf': 311.4193962595948, 'htc': -6.579322798166716e-10, 'htn': 8.595605345722914e-08}"/>
  </r>
  <r>
    <s v="Merguez sausage, raw, processed in FR | Chilled | PS | No preparation | at consumer/FR [Ciqual code: 30150]"/>
    <n v="30150"/>
    <s v="consumer"/>
    <n v="2.3199999999999998"/>
    <b v="0"/>
    <s v="kilogram"/>
    <s v="8d5e51c7a236536020843faff6355b31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38119371435578703, 'ozd': 8.332458411334323e-07, 'cch': 28.729829938721068, 'ccb': 19.721436120250058, 'ccf': 8.495681645032828, 'ccl': 0.5127121734381851, 'fwe': 0.001893276402166, 'swe': 0.082834149358484, 'tre': 1.676737009458387, 'pco': 0.040835308727014005, 'pma': 2.594857123870089e-06, 'ior': 3.053789293748467, 'fru': 111.20955253552238, 'mru': 1.556245925751192e-05, 'ldu': 1676.9822806565958, 'wtu': 5.518961180224628, 'etf': 276.183971227161, 'htc': 7.967398127899431e-10, 'htn': 1.425572297064635e-07}"/>
  </r>
  <r>
    <s v="Merguez sausage, pork and beef, raw, processed in FR | Chilled | PS | No preparation | at consumer/FR [Ciqual code: 30153]"/>
    <n v="30153"/>
    <s v="consumer"/>
    <n v="2.3199999999999998"/>
    <b v="0"/>
    <s v="kilogram"/>
    <s v="76cb1bdc2bd1b56c925054f13c0b060e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38119371435578703, 'ozd': 8.332458411334323e-07, 'cch': 28.729829938721068, 'ccb': 19.721436120250058, 'ccf': 8.495681645032828, 'ccl': 0.5127121734381851, 'fwe': 0.001893276402166, 'swe': 0.082834149358484, 'tre': 1.676737009458387, 'pco': 0.040835308727014005, 'pma': 2.594857123870089e-06, 'ior': 3.053789293748467, 'fru': 111.20955253552238, 'mru': 1.556245925751192e-05, 'ldu': 1676.9822806565958, 'wtu': 5.518961180224628, 'etf': 276.183971227161, 'htc': 7.967398127899431e-10, 'htn': 1.425572297064635e-07}"/>
  </r>
  <r>
    <s v="Merguez sausage, pure beef, raw, processed in FR | Chilled | PS | No preparation | at consumer/FR [Ciqual code: 30152]"/>
    <n v="30152"/>
    <s v="consumer"/>
    <n v="2.31"/>
    <b v="0"/>
    <s v="kilogram"/>
    <s v="8e010b763fece48ab4b4ad841dacf2f8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444408697445751, 'ozd': 6.869831969777807e-07, 'cch': 36.834508773674116, 'ccb': 27.03588944302999, 'ccf': 9.297170635606077, 'ccl': 0.501448695038041, 'fwe': 0.0016891408571160001, 'swe': 0.09489792379273301, 'tre': 1.9684528139242081, 'pco': 0.046668575433391, 'pma': 2.979783462755869e-06, 'ior': 1.177624536795524, 'fru': 65.89509672085367, 'mru': 1.4335460332476731e-05, 'ldu': 2123.087325199593, 'wtu': 5.882615424349897, 'etf': 257.5710574412152, 'htc': -2.355291908882096e-10, 'htn': 8.856561765880075e-08}"/>
  </r>
  <r>
    <s v="Meringue, processed in FR | Ambient (long) | Cardboard | No preparation | at consumer/FR [Ciqual code: 24520]"/>
    <n v="24520"/>
    <s v="consumer"/>
    <n v="2.4700000000000002"/>
    <b v="0"/>
    <s v="kilogram"/>
    <s v="6a37db5f7202a12c722933025443f012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4283191914291004, 'ozd': 2.0065653027574338e-07, 'cch': 1.519008356707459, 'ccb': 0.031013423782703, 'ccf': 1.313348267476578, 'ccl': 0.174646665448176, 'fwe': 0.00046483434871900003, 'swe': 0.010901653835294001, 'tre': 0.18897304888156502, 'pco': 0.005368379139531001, 'pma': 3.220186482197953e-07, 'ior': 0.8141225250002361, 'fru': 28.44619893438865, 'mru': 3.233882891532896e-06, 'ldu': 109.71562435312663, 'wtu': 1.9511769271014892, 'etf': 71.99216426431202, 'htc': 6.952299834939074e-10, 'htn': 4.747614405871847e-08}"/>
  </r>
  <r>
    <s v="Whiting, raw, processed in FR | Chilled | PS | No preparation | at consumer/FR [Ciqual code: 26095]"/>
    <n v="26095"/>
    <s v="consumer"/>
    <n v="3.57"/>
    <b v="0"/>
    <s v="kilogram"/>
    <s v="fd5a86a528c781c7e7711a1ddba1cf4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Whiting, steamed, processed in FR | Chilled | PP | Oven | at consumer/FR [Ciqual code: 26022]"/>
    <n v="26022"/>
    <s v="consumer"/>
    <n v="3.46"/>
    <b v="0"/>
    <s v="kilogram"/>
    <s v="26708fa28d3713268f1a61b45ec4391f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Whiting, fried, processed in FR | Chilled | PP | Pan frying | at consumer/FR [Ciqual code: 26021]"/>
    <n v="26021"/>
    <s v="consumer"/>
    <n v="3.46"/>
    <b v="0"/>
    <s v="kilogram"/>
    <s v="fb05a739e6cd090208ef7f1355a1d99d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83732789776305, 'ozd': 3.01547009759198e-06, 'cch': 13.392198527608759, 'ccb': 0.003802821802207, 'ccf': 13.368582111608058, 'ccl': 0.019813594198493, 'fwe': 0.000780354374105, 'swe': 0.095875494319949, 'tre': 1.047979134153712, 'pco': 0.27390956803514704, 'pma': 3.009236706856028e-06, 'ior': 1.294694897302181, 'fru': 196.80478819147862, 'mru': 2.4730970709735963e-05, 'ldu': 33.60898653847613, 'wtu': 0.600980869915832, 'etf': 112.64061188652379, 'htc': 8.190977273314793e-09, 'htn': 1.040759219160235e-07}"/>
  </r>
  <r>
    <s v="Whiting, breaded, processed in FR | Chilled | PS | Oven | at consumer/FR [Ciqual code: 26124]"/>
    <n v="26124"/>
    <s v="consumer"/>
    <n v="3.46"/>
    <b v="0"/>
    <s v="kilogram"/>
    <s v="295d30c10f7b933b647a4f15cc63c41e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39807891336030704, 'ozd': 3.0484133790121357e-06, 'cch': 13.453148433068826, 'ccb': 0.00448969344502, 'ccf': 13.439264517015285, 'ccl': 0.009394222608521, 'fwe': 0.0007874762292370001, 'swe': 0.095683916423311, 'tre': 1.047679672754744, 'pco': 0.274076217899626, 'pma': 3.013983535592818e-06, 'ior': 1.752853445270732, 'fru': 206.1512455050199, 'mru': 2.503529402349336e-05, 'ldu': 30.958859101277223, 'wtu': 0.8378354103153841, 'etf': 114.25850810279653, 'htc': 8.247192581568975e-09, 'htn': 1.0401279408999331e-07}"/>
  </r>
  <r>
    <s v="Shallow-water Cape hake, raw, processed in FR | Chilled | LDPE | No preparation | at consumer/FR [Ciqual code: 26233]"/>
    <n v="26233"/>
    <s v="consumer"/>
    <n v="3.68"/>
    <b v="0"/>
    <s v="kilogram"/>
    <s v="d28f9c3cc58da2c197d54f25e774b33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8984236121977002, 'ozd': 1.6012845501797778e-06, 'cch': 6.844070896849406, 'ccb': 0.00240424854968, 'ccf': 6.839415058845675, 'ccl': 0.0022515894540500003, 'fwe': 0.000474598291084, 'swe': 0.045715637579679, 'tre': 0.5008003514108971, 'pco': 0.131029681535023, 'pma': 1.43908174299256e-06, 'ior': 0.6694598006680771, 'fru': 99.44066428532582, 'mru': 1.9227314599788783e-05, 'ldu': 17.69543099362177, 'wtu': 0.449666201593347, 'etf': 57.273600318557676, 'htc': 3.7645162340994584e-09, 'htn': 5.129792990197993e-08}"/>
  </r>
  <r>
    <s v="European hake, raw, processed in FR | Chilled | PS | No preparation | at consumer/FR [Ciqual code: 26044]"/>
    <n v="26044"/>
    <s v="consumer"/>
    <n v="3.68"/>
    <b v="0"/>
    <s v="kilogram"/>
    <s v="bb5f36837d913743aa6f2cc28688e54c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89626364530863, 'ozd': 1.598302161341202e-06, 'cch': 6.859260603074049, 'ccb': 0.0025770914677560003, 'ccf': 6.8545363197689415, 'ccl': 0.0021471918373510003, 'fwe': 0.000436963229692, 'swe': 0.045679093752689005, 'tre': 0.500197928157728, 'pco': 0.13094644320631602, 'pma': 1.438076393237805e-06, 'ior': 0.647732745905045, 'fru': 98.71686296737954, 'mru': 1.9141533970494633e-05, 'ldu': 16.650109811281506, 'wtu': 0.403534835358319, 'etf': 57.13036905184755, 'htc': 3.762652778391379e-09, 'htn': 5.091787828452814e-08}"/>
  </r>
  <r>
    <s v="European hake, braised, processed in FR | Chilled | PP | Oven | at consumer/FR [Ciqual code: 26120]"/>
    <n v="26120"/>
    <s v="consumer"/>
    <n v="3.56"/>
    <b v="0"/>
    <s v="kilogram"/>
    <s v="660c0a09708a483065b8a2d2af6983f8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231827490361798, 'ozd': 2.008840982765779e-06, 'cch': 8.342454923767972, 'ccb': 0.0028522606008850003, 'ccf': 8.336881031938558, 'ccl': 0.0027216312285280003, 'fwe': 0.000592878075907, 'swe': 0.055860959775892005, 'tre': 0.611617817853335, 'pco': 0.159915651960467, 'pma': 1.758633153417005e-06, 'ior': 1.4704332430955651, 'fru': 134.21138105678168, 'mru': 2.398125917958054e-05, 'ldu': 20.75658637182993, 'wtu': 0.534281931301386, 'etf': 72.8559928449123, 'htc': 4.660129790537424e-09, 'htn': 6.406384093154559e-08}"/>
  </r>
  <r>
    <s v="Hake, fillet, frozen, raw, processed in FR | Frozen | LDPE | No preparation | at consumer/FR [Ciqual code: 26048]"/>
    <n v="26048"/>
    <s v="consumer"/>
    <n v="3.68"/>
    <b v="0"/>
    <s v="kilogram"/>
    <s v="ec3fad0ca7211c3dabfaefdbe6edddd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9235950936533003, 'ozd': 1.6393528172500371e-06, 'cch': 7.337799473953583, 'ccb': 0.0039365453756900004, 'ccf': 7.331171146940671, 'ccl': 0.0026917816372210002, 'fwe': 0.0006681754928210001, 'swe': 0.046196504513691006, 'tre': 0.505722156052079, 'pco': 0.132668141786973, 'pma': 1.462754087746761e-06, 'ior': 0.9738368359875911, 'fru': 114.52610449880356, 'mru': 2.4043162561197173e-05, 'ldu': 19.300512622907263, 'wtu': 0.730207904827269, 'etf': 64.50026272308132, 'htc': 3.9416794899690655e-09, 'htn': 5.597719924697963e-08}"/>
  </r>
  <r>
    <s v="Grouper, raw, processed in FR | Chilled | PS | No preparation | at consumer/FR [Ciqual code: 26178]"/>
    <n v="26178"/>
    <s v="consumer"/>
    <n v="3.68"/>
    <b v="0"/>
    <s v="kilogram"/>
    <s v="372d5d076b9df181075777127fb01d8b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94712154319063, 'ozd': 8.149868237591573e-07, 'cch': 4.244202234910628, 'ccb': 0.003885284854369, 'ccf': 4.205653370422938, 'ccl': 0.03466357963332, 'fwe': 0.001054683859003, 'swe': 0.022319715047913, 'tre': 0.242173887636659, 'pco': 0.06406809289428, 'pma': 7.219304148596072e-07, 'ior': 0.46906939349623705, 'fru': 61.87849216558758, 'mru': 6.656848899125289e-05, 'ldu': 13.827586626195613, 'wtu': 0.616995630266691, 'etf': 62.70175484122555, 'htc': 3.1110245464650065e-09, 'htn': 8.624853251982313e-08}"/>
  </r>
  <r>
    <s v="Mesclun or salads, mix of baby leaves, processed in FR | Chilled | No packaging | No preparation | at consumer/FR [Ciqual code: 20272]"/>
    <n v="20272"/>
    <s v="consumer"/>
    <n v="2.74"/>
    <b v="0"/>
    <s v="kilogram"/>
    <s v="0c0ac61a07c8d84e9cca0424a909dc0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518289150583, 'ozd': 2.047518432174713e-07, 'cch': 1.088207148558182, 'ccb': 0.24735277724586802, 'ccf': 0.840470828128817, 'ccl': 0.000383543183497, 'fwe': 0.00019269527701100002, 'swe': 0.0019263709583880002, 'tre': 0.015164740585549001, 'pco': 0.0030324678647730002, 'pma': 4.992774468350431e-08, 'ior': 1.089620825364832, 'fru': 30.894004012599904, 'mru': 7.335406211095598e-06, 'ldu': 5.051139977059369, 'wtu': 0.41745035472644504, 'etf': 29.38879213757707, 'htc': 1.4809149276735202e-09, 'htn': 1.24807729797624e-07}"/>
  </r>
  <r>
    <s v="Honey, processed in FR | Ambient (average) | PVC | No preparation | at consumer/FR [Ciqual code: 31008]"/>
    <n v="31008"/>
    <s v="consumer"/>
    <n v="3.68"/>
    <b v="0"/>
    <s v="kilogram"/>
    <s v="4800e1abc2714337050b0b28f03ab91f"/>
    <s v="material"/>
    <s v="AGRIBALYSE v3.0"/>
    <s v="['Agricultural', 'Food', 'Preparation', 'Sugar and confectionery', 'Sugars and honey']"/>
    <x v="7"/>
    <x v="45"/>
    <s v="['Agricultural', 'Food', 'Preparation', 'Sugar and confectionery', 'Sugars and honey']"/>
    <s v="['Agricultural', 'Food', 'Preparation', 'Sugar and confectionery', 'Sugars and honey']"/>
    <e v="#VALUE!"/>
    <e v="#VALUE!"/>
    <x v="3"/>
    <x v="0"/>
    <s v="{'acd': 0.01174697499361, 'ozd': 7.078585325030675e-08, 'cch': 1.149509943047981, 'ccb': 0.052737979458624004, 'ccf': 0.7276480964621781, 'ccl': 0.36912386712717804, 'fwe': 0.00022584652085600002, 'swe': 0.004727292170265, 'tre': 0.046705248633990004, 'pco': 0.0037543108428520003, 'pma': 2.2155796622995998e-07, 'ior': 0.14323499016170801, 'fru': 11.645798620364257, 'mru': 2.7965270165461834e-06, 'ldu': 68.27427420017494, 'wtu': 10.014016145819062, 'etf': 72.02009291545949, 'htc': 1.4448881394673681e-08, 'htn': 2.932410312132044e-07}"/>
  </r>
  <r>
    <s v="Tuna, flaked, in tomato sauce, canned, drained, processed in FR | Ambient (average) | Already packed - Aluminium | No preparation | at consumer/FR [Ciqual code: 26242]"/>
    <n v="26242"/>
    <s v="consumer"/>
    <n v="2.89"/>
    <b v="0"/>
    <s v="kilogram"/>
    <s v="39603b4cd39f2863aae5a029856ccf64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9082087293999903, 'ozd': 1.5363708477555039e-06, 'cch': 9.724268591778957, 'ccb': 0.14870503527810502, 'ccf': 8.482958883920652, 'ccl': 1.092604672580201, 'fwe': 0.0018136860796800001, 'swe': 0.048927076203236004, 'tre': 0.49638607943564805, 'pco': 0.12957219269965, 'pma': 1.525747044038761e-06, 'ior': 0.70073703550595, 'fru': 113.18294244076488, 'mru': 7.379420437428616e-05, 'ldu': 98.542605760497, 'wtu': 3.013701653467322, 'etf': 151.2545613985602, 'htc': 2.126288161155264e-08, 'htn': 1.2900291594260978e-07}"/>
  </r>
  <r>
    <s v="Tuna, flaked, in oil, canned, drained, processed in FR | Ambient (average) | Already packed - Aluminium | No preparation | at consumer/FR [Ciqual code: 26245]"/>
    <n v="26245"/>
    <s v="consumer"/>
    <n v="2.89"/>
    <b v="0"/>
    <s v="kilogram"/>
    <s v="f8e19de50b608845c05c06294fdf1d1b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9082087293999903, 'ozd': 1.5363708477555039e-06, 'cch': 9.724268591778957, 'ccb': 0.14870503527810502, 'ccf': 8.482958883920652, 'ccl': 1.092604672580201, 'fwe': 0.0018136860796800001, 'swe': 0.048927076203236004, 'tre': 0.49638607943564805, 'pco': 0.12957219269965, 'pma': 1.525747044038761e-06, 'ior': 0.70073703550595, 'fru': 113.18294244076488, 'mru': 7.379420437428616e-05, 'ldu': 98.542605760497, 'wtu': 3.013701653467322, 'etf': 151.2545613985602, 'htc': 2.126288161155264e-08, 'htn': 1.2900291594260978e-07}"/>
  </r>
  <r>
    <s v="Millet, whole, processed in FR | Ambient (average) | LDPE | No preparation | at consumer/FR [Ciqual code: 9330]"/>
    <n v="9330"/>
    <s v="consumer"/>
    <m/>
    <b v="0"/>
    <s v="kilogram"/>
    <s v="70895b4f86688aac596348b5cbfabe3a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12644409017829001, 'ozd': 9.763205462923147e-08, 'cch': 0.9863518425920941, 'ccb': 0.0011546402605020001, 'ccf': 0.9838179145581071, 'ccl': 0.001379287773484, 'fwe': 0.00021694225890600002, 'swe': 0.011551252183262, 'tre': 0.050086012410308, 'pco': 0.0027963906277730004, 'pma': 1.036511132857403e-07, 'ior': 0.15891520887457, 'fru': 12.956939998322971, 'mru': 2.8713116629734256e-06, 'ldu': 84.93945233795012, 'wtu': 4.9411466204777, 'etf': 21.89060650113783, 'htc': 6.13956107753324e-10, 'htn': 3.916589505559895e-08}"/>
  </r>
  <r>
    <s v="Millet, cooked, unsalted, processed in FR | Ambient (average) | PP | Microwave | at consumer/FR [Ciqual code: 9331]"/>
    <n v="9331"/>
    <s v="consumer"/>
    <m/>
    <b v="0"/>
    <s v="kilogram"/>
    <s v="1d42e9c9eb0ae77756c2077a1eaa03be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55074536012290004, 'ozd': 5.078424294010926e-08, 'cch': 0.418360959734964, 'ccb': 0.00043204629622200006, 'ccf': 0.417339223798937, 'ccl': 0.000589689639804, 'fwe': 9.209308096265742e-05, 'swe': 0.005105415078837001, 'tre': 0.022020139187895003, 'pco': 0.00117083955129, 'pma': 4.531276366484576e-08, 'ior': 0.16934486211753402, 'fru': 7.479713880530349, 'mru': 1.330157596584852e-06, 'ldu': 37.22938366344775, 'wtu': 2.148669749780726, 'etf': 10.023607846448622, 'htc': 2.76173832717258e-10, 'htn': 1.7494035470838112e-08}"/>
  </r>
  <r>
    <s v="Milkshake, from fast foods restaurant, processed in FR | Chilled | Cardboard | No preparation | at consumer/FR [Ciqual code: 39001]"/>
    <n v="39001"/>
    <s v="consumer"/>
    <n v="1.95"/>
    <b v="0"/>
    <s v="kilogram"/>
    <s v="d9d9f042a492962a8e34ec7f6e6919a6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6069576656618, 'ozd': 1.1600842887586089e-07, 'cch': 1.5835401164564482, 'ccb': 0.8479179354660651, 'ccf': 0.673376697512169, 'ccl': 0.062245483478212, 'fwe': 0.000200481664903, 'swe': 0.004750887240031001, 'tre': 0.068063323777186, 'pco': 0.003069959833481, 'pma': 1.213982327764519e-07, 'ior': 0.30443611419641403, 'fru': 11.974501697939807, 'mru': 1.986803368294338e-06, 'ldu': 76.40840201220547, 'wtu': 0.42726954138544404, 'etf': 35.84297852302688, 'htc': 2.7190121130874513e-10, 'htn': 2.1071309425368653e-08}"/>
  </r>
  <r>
    <s v="Mille-feuille pastry, processed in FR | Ambient (long) | PS | No preparation | at consumer/FR [Ciqual code: 24666]"/>
    <n v="24666"/>
    <s v="consumer"/>
    <n v="2.13"/>
    <b v="0"/>
    <s v="kilogram"/>
    <s v="b3099283b2fe2a17f1e17c33f3534b9b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8657285975850003, 'ozd': 1.87343749335516e-07, 'cch': 3.397037818264811, 'ccb': 1.476099726240786, 'ccf': 1.625462812609487, 'ccl': 0.29547527941453805, 'fwe': 0.000441536055734, 'swe': 0.010534553887393001, 'tre': 0.117687723792011, 'pco': 0.006308898540321001, 'pma': 2.2048374742723501e-07, 'ior': 0.7695379074862501, 'fru': 30.36644030751271, 'mru': 3.956399534784323e-06, 'ldu': 122.63162399889174, 'wtu': 2.458934691560234, 'etf': 39.16221510274196, 'htc': 7.554452446126778e-10, 'htn': 2.9768483711108843e-08}"/>
  </r>
  <r>
    <s v="Mimolette cheese, half-old, from cow's milk, processed in FR | Chilled | LDPE | No preparation | at consumer/FR [Ciqual code: 12737]"/>
    <n v="12737"/>
    <s v="consumer"/>
    <n v="2.2400000000000002"/>
    <b v="0"/>
    <s v="kilogram"/>
    <s v="3031fdb735416b0fcaf1a3fd0effe989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Mimolette cheese, extra old, from cow's milk, processed in FR | Chilled | LDPE | No preparation | at consumer/FR [Ciqual code: 12742]"/>
    <n v="12742"/>
    <s v="consumer"/>
    <n v="2.2400000000000002"/>
    <b v="0"/>
    <s v="kilogram"/>
    <s v="885fec3215334e1cc71fa54ce6599d99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Mimolette cheese, young, from cow's milk, processed in FR | Chilled | LDPE | No preparation | at consumer/FR [Ciqual code: 12735]"/>
    <n v="12735"/>
    <s v="consumer"/>
    <n v="2.2400000000000002"/>
    <b v="0"/>
    <s v="kilogram"/>
    <s v="823e8647e62a79129dd51febdc0c3b71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Mimolette cheese, old, from cow's milk, processed in FR | Chilled | LDPE | No preparation | at consumer/FR [Ciqual code: 12738]"/>
    <n v="12738"/>
    <s v="consumer"/>
    <n v="2.2400000000000002"/>
    <b v="0"/>
    <s v="kilogram"/>
    <s v="73bdd7e307672e069f4f798432ed7e63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Mimolette cheese, from cow's milk, processed in FR | Chilled | LDPE | No preparation | at consumer/FR [Ciqual code: 12740]"/>
    <n v="12740"/>
    <s v="consumer"/>
    <n v="2.2400000000000002"/>
    <b v="0"/>
    <s v="kilogram"/>
    <s v="bdf74ba12db593637f066d89e5281a71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Miso, processed in FR | Ambient (long) | Cardboard | No preparation | at consumer/FR [Ciqual code: 20916]"/>
    <n v="20916"/>
    <s v="consumer"/>
    <n v="2.52"/>
    <b v="0"/>
    <s v="kilogram"/>
    <s v="83b548fec7556acf9baaccfbe59a1bae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07164786230725001, 'ozd': 1.423593197333952e-07, 'cch': 0.9575693732642031, 'ccb': 0.15894789452090802, 'ccf': 0.798177092219671, 'ccl': 0.00044438652362300006, 'fwe': 0.00025907995835200003, 'swe': 0.006617419638392, 'tre': 0.024889543631824003, 'pco': 0.003145075339005, 'pma': 6.290692371649086e-08, 'ior': 0.6827527297174231, 'fru': 21.73798641028627, 'mru': 3.823738125549994e-06, 'ldu': 76.328527808377, 'wtu': 3.5244162150871423, 'etf': 43.7778109183257, 'htc': 8.035038391994766e-10, 'htn': 3.14407659597224e-08}"/>
  </r>
  <r>
    <s v="Vacherin cheese or Mont d'or cheese, from cow's milk, processed in FR | Chilled | LDPE | No preparation | at consumer/FR [Ciqual code: 12051]"/>
    <n v="12051"/>
    <s v="consumer"/>
    <n v="2.2400000000000002"/>
    <b v="0"/>
    <s v="kilogram"/>
    <s v="820ae1a2caa0fa4ccf6ce9e917dc113c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Morbier cheese, from cow's milk, processed in FR | Chilled | LDPE | No preparation | at consumer/FR [Ciqual code: 12743]"/>
    <n v="12743"/>
    <s v="consumer"/>
    <n v="2.2400000000000002"/>
    <b v="0"/>
    <s v="kilogram"/>
    <s v="859354fedf538d4e6bf2a339ebb88c35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Mortadella, processed in FR | Chilled | PS | Oven | at consumer/FR [Ciqual code: 30789]"/>
    <n v="30789"/>
    <s v="consumer"/>
    <n v="2.36"/>
    <b v="0"/>
    <s v="kilogram"/>
    <s v="76a3509ce1c6018545d537106ef7a4fc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6317664708864402, 'ozd': 8.055858376988285e-07, 'cch': 8.26264987376277, 'ccb': 3.286101916986687, 'ccf': 4.615913558739343, 'ccl': 0.36063439803674, 'fwe': 0.0014971813310570002, 'swe': 0.037932421374925, 'tre': 0.698992282736974, 'pco': 0.019101081812759, 'pma': 1.169598257789687e-06, 'ior': 5.153737271499102, 'fru': 147.003115330367, 'mru': 1.235560380787045e-05, 'ldu': 500.54967542451857, 'wtu': 3.027963596126174, 'etf': 202.30404129801155, 'htc': 1.9828254828623063e-09, 'htn': 1.664076233545299e-07}"/>
  </r>
  <r>
    <s v="Mortadella with pistachios, pure pork, processed in FR | Chilled | PS | Oven | at consumer/FR [Ciqual code: 30797]"/>
    <n v="30797"/>
    <s v="consumer"/>
    <n v="2.33"/>
    <b v="0"/>
    <s v="kilogram"/>
    <s v="ff51d86ee8a6749e57a889f6fa198557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6317664708864402, 'ozd': 8.055858376988285e-07, 'cch': 8.26264987376277, 'ccb': 3.286101916986687, 'ccf': 4.615913558739343, 'ccl': 0.36063439803674, 'fwe': 0.0014971813310570002, 'swe': 0.037932421374925, 'tre': 0.698992282736974, 'pco': 0.019101081812759, 'pma': 1.169598257789687e-06, 'ior': 5.153737271499102, 'fru': 147.003115330367, 'mru': 1.235560380787045e-05, 'ldu': 500.54967542451857, 'wtu': 3.027963596126174, 'etf': 202.30404129801155, 'htc': 1.9828254828623063e-09, 'htn': 1.664076233545299e-07}"/>
  </r>
  <r>
    <s v="Pork and beef mortadella, processed in FR | Chilled | PS | Oven | at consumer/FR [Ciqual code: 30791]"/>
    <n v="30791"/>
    <s v="consumer"/>
    <n v="2.33"/>
    <b v="0"/>
    <s v="kilogram"/>
    <s v="5ef3471aa5738a8174300eaa34eeb25f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6317664708864402, 'ozd': 8.055858376988285e-07, 'cch': 8.26264987376277, 'ccb': 3.286101916986687, 'ccf': 4.615913558739343, 'ccl': 0.36063439803674, 'fwe': 0.0014971813310570002, 'swe': 0.037932421374925, 'tre': 0.698992282736974, 'pco': 0.019101081812759, 'pma': 1.169598257789687e-06, 'ior': 5.153737271499102, 'fru': 147.003115330367, 'mru': 1.235560380787045e-05, 'ldu': 500.54967542451857, 'wtu': 3.027963596126174, 'etf': 202.30404129801155, 'htc': 1.9828254828623063e-09, 'htn': 1.664076233545299e-07}"/>
  </r>
  <r>
    <s v="Mortadella, pure pork, processed in FR | Chilled | PS | Oven | at consumer/FR [Ciqual code: 30790]"/>
    <n v="30790"/>
    <s v="consumer"/>
    <n v="2.33"/>
    <b v="0"/>
    <s v="kilogram"/>
    <s v="795a252998adaf275e20f33748ed2f31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6317664708864402, 'ozd': 8.055858376988285e-07, 'cch': 8.26264987376277, 'ccb': 3.286101916986687, 'ccf': 4.615913558739343, 'ccl': 0.36063439803674, 'fwe': 0.0014971813310570002, 'swe': 0.037932421374925, 'tre': 0.698992282736974, 'pco': 0.019101081812759, 'pma': 1.169598257789687e-06, 'ior': 5.153737271499102, 'fru': 147.003115330367, 'mru': 1.235560380787045e-05, 'ldu': 500.54967542451857, 'wtu': 3.027963596126174, 'etf': 202.30404129801155, 'htc': 1.9828254828623063e-09, 'htn': 1.664076233545299e-07}"/>
  </r>
  <r>
    <s v="Cod, salted, boiled/cooked in water, processed in FR | Chilled | PP | Oven | at consumer/FR [Ciqual code: 26024]"/>
    <n v="26024"/>
    <s v="consumer"/>
    <n v="3.74"/>
    <b v="0"/>
    <s v="kilogram"/>
    <s v="e62e2b69e5e0681f19f1ab6a671acbf6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"/>
  </r>
  <r>
    <s v="Cod, salted, dried, processed in FR | Chilled | PS | No preparation | at consumer/FR [Ciqual code: 26098]"/>
    <n v="26098"/>
    <s v="consumer"/>
    <n v="3.78"/>
    <b v="0"/>
    <s v="kilogram"/>
    <s v="cec45e9015de9c16c1a74b734960be7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Mussel, common, raw, processed in FR | Chilled | PS | No preparation | at consumer/FR [Ciqual code: 10014]"/>
    <n v="10014"/>
    <s v="consumer"/>
    <n v="2.85"/>
    <b v="0"/>
    <s v="kilogram"/>
    <s v="ceb9f15d78d55710bd5ea05746be549d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025557118083698004, 'ozd': 6.467146303281822e-07, 'cch': 5.243839724085151, 'ccb': 1.084892274103799, 'ccf': 4.15596829293824, 'ccl': 0.002979157043111, 'fwe': 0.0006056648672720001, 'swe': -0.030822472264720003, 'tre': 0.094708286733913, 'pco': 0.026873060131986003, 'pma': 1.794529851480484e-07, 'ior': 1.216312767863772, 'fru': 79.86144875643654, 'mru': 1.237304477873497e-05, 'ldu': 244.63710463440373, 'wtu': 1.391454484744324, 'etf': 76.48672760419967, 'htc': 1.8856786021481794e-09, 'htn': 4.556204444212877e-08}"/>
  </r>
  <r>
    <s v="Mediterranean mussel, raw, processed in FR | Chilled | PS | No preparation | at consumer/FR [Ciqual code: 10026]"/>
    <n v="10026"/>
    <s v="consumer"/>
    <n v="2.85"/>
    <b v="0"/>
    <s v="kilogram"/>
    <s v="9719dc223a8d99a1125041ef38124a52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025557118083698004, 'ozd': 6.467146303281822e-07, 'cch': 5.243839724085151, 'ccb': 1.084892274103799, 'ccf': 4.15596829293824, 'ccl': 0.002979157043111, 'fwe': 0.0006056648672720001, 'swe': -0.030822472264720003, 'tre': 0.094708286733913, 'pco': 0.026873060131986003, 'pma': 1.794529851480484e-07, 'ior': 1.216312767863772, 'fru': 79.86144875643654, 'mru': 1.237304477873497e-05, 'ldu': 244.63710463440373, 'wtu': 1.391454484744324, 'etf': 76.48672760419967, 'htc': 1.8856786021481794e-09, 'htn': 4.556204444212877e-08}"/>
  </r>
  <r>
    <s v="Mussel, canned, drained, processed in FR | Ambient (average) | Already packed - Aluminium | No preparation | at consumer/FR [Ciqual code: 10028]"/>
    <n v="10028"/>
    <s v="consumer"/>
    <n v="2.83"/>
    <b v="0"/>
    <s v="kilogram"/>
    <s v="a8bd7808813805cac442d0b4526dfc11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43598105338574, 'ozd': 6.485239808821599e-07, 'cch': 5.1613291020369925, 'ccb': 0.25290884055600904, 'ccf': 4.9033214142335755, 'ccl': 0.005098847247407, 'fwe': 0.00171628637802, 'swe': -0.038520083760822006, 'tre': 0.14779341673068, 'pco': 0.034915525277519004, 'pma': 3.2114790498090185e-07, 'ior': 0.673641468916202, 'fru': 72.65988736832887, 'mru': 5.3322801544821526e-05, 'ldu': 313.9690012757818, 'wtu': 1.197795953825388, 'etf': 120.35136341048772, 'htc': 1.860708518043867e-08, 'htn': 9.814716484923757e-08}"/>
  </r>
  <r>
    <s v="Mussel, boiled/cooked in water, processed in FR | Chilled | PS | Boiling | at consumer/FR [Ciqual code: 10013]"/>
    <n v="10013"/>
    <s v="consumer"/>
    <n v="2.9"/>
    <b v="0"/>
    <s v="kilogram"/>
    <s v="74d3b9643f32a145d98615f7ebcae29e"/>
    <s v="material"/>
    <s v="AGRIBALYSE v3.0"/>
    <s v="['Agricultural', 'Food', 'Preparation', 'Meat, egg and fish', 'Seafood, cooked']"/>
    <x v="1"/>
    <x v="36"/>
    <s v="['Agricultural', 'Food', 'Preparation', 'Meat, egg and fish', 'Seafood, cooked']"/>
    <s v="['Agricultural', 'Food', 'Preparation', 'Meat, egg and fish', 'Seafood, cooked']"/>
    <e v="#VALUE!"/>
    <e v="#VALUE!"/>
    <x v="3"/>
    <x v="1"/>
    <s v="{'acd': 0.032397381437551005, 'ozd': 9.118583187207045e-07, 'cch': 7.017082419181707, 'ccb': 1.325158204062285, 'ccf': 5.688167695363266, 'ccl': 0.003756519756157, 'fwe': 0.0008145180023170001, 'swe': -0.037396838325628005, 'tre': 0.11802675256014102, 'pco': 0.033567159661891, 'pma': 2.283412399283092e-07, 'ior': 2.292086015640051, 'fru': 121.92386068848704, 'mru': 1.600851487489623e-05, 'ldu': 299.38283542094416, 'wtu': 1.9091639734062071, 'etf': 100.35273419535162, 'htc': 2.5074117398463632e-09, 'htn': 5.909946764584477e-08}"/>
  </r>
  <r>
    <s v="Mussels, in Catalan-style sauce or marinade (tomatoes), canned, drained, processed in FR | Chilled | Steel | Oven | at consumer/FR [Ciqual code: 10081]"/>
    <n v="10081"/>
    <s v="consumer"/>
    <n v="2.86"/>
    <b v="0"/>
    <s v="kilogram"/>
    <s v="519b582a5e8f78f90cff0b2e1ce78e87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32224034105998, 'ozd': 7.283231106464158e-07, 'cch': 3.584624764503666, 'ccb': 0.20253985672263003, 'ccf': 3.37841846190918, 'ccl': 0.0036664458718550005, 'fwe': 0.000736777843031, 'swe': -0.039198468377134005, 'tre': 0.127889428672945, 'pco': 0.029516450687235, 'pma': 2.0070479138382187e-07, 'ior': 2.401520237589711, 'fru': 91.96299984469931, 'mru': 1.3390558620414571e-05, 'ldu': 301.97280491180555, 'wtu': 1.220397950644709, 'etf': 77.02664487694582, 'htc': 3.1715608025120813e-09, 'htn': 5.262862306470016e-08}"/>
  </r>
  <r>
    <s v="Mussels, filled (fat, parsley and garlic¬Ö), processed in FR | Chilled | PP | Microwave | at consumer/FR [Ciqual code: 10083]"/>
    <n v="10083"/>
    <s v="consumer"/>
    <n v="3.13"/>
    <b v="0"/>
    <s v="kilogram"/>
    <s v="1f4e7999145bca3437ae4bb8a1eb2b41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026928576827921002, 'ozd': 5.310387150259409e-07, 'cch': 2.9099248747947932, 'ccb': 0.09703846506888501, 'ccf': 2.8098114657551063, 'ccl': 0.003074943970802, 'fwe': 0.000499963417863, 'swe': -0.032043648784967, 'tre': 0.10906601301281801, 'pco': 0.023997460426054003, 'pma': 1.543804664183947e-07, 'ior': 1.146660133519204, 'fru': 61.49153020582741, 'mru': 1.0565427600354631e-05, 'ldu': 256.8538045993231, 'wtu': 1.015821411436652, 'etf': 57.33254381708384, 'htc': 1.597290355174807e-09, 'htn': 4.015663103823948e-08}"/>
  </r>
  <r>
    <s v="Mussels, in a shallot and white wine broth, processed in FR | Chilled | PP | Microwave | at consumer/FR [Ciqual code: 10082]"/>
    <n v="10082"/>
    <s v="consumer"/>
    <n v="2.69"/>
    <b v="0"/>
    <s v="kilogram"/>
    <s v="bb822f20b8dc4687fb0cb8c9a61106a4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026928576827921002, 'ozd': 5.310387150259409e-07, 'cch': 2.9099248747947932, 'ccb': 0.09703846506888501, 'ccf': 2.8098114657551063, 'ccl': 0.003074943970802, 'fwe': 0.000499963417863, 'swe': -0.032043648784967, 'tre': 0.10906601301281801, 'pco': 0.023997460426054003, 'pma': 1.543804664183947e-07, 'ior': 1.146660133519204, 'fru': 61.49153020582741, 'mru': 1.0565427600354631e-05, 'ldu': 256.8538045993231, 'wtu': 1.015821411436652, 'etf': 57.33254381708384, 'htc': 1.597290355174807e-09, 'htn': 4.015663103823948e-08}"/>
  </r>
  <r>
    <s v="Moussaka, processed in FR | Chilled | PP | Microwave | at consumer/FR [Ciqual code: 25123]"/>
    <n v="25123"/>
    <s v="consumer"/>
    <n v="2.62"/>
    <b v="0"/>
    <s v="kilogram"/>
    <s v="aa3aaf42b91beea3252d98420dead188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42392957328343406, 'ozd': 6.829608750632605e-07, 'cch': 29.29729894087643, 'ccb': 18.712784676786733, 'ccf': 10.1617575922654, 'ccl': 0.42275667182429805, 'fwe': 0.0020109998093920003, 'swe': 0.089657726084809, 'tre': 1.8523186878047402, 'pco': 0.045318107919625004, 'pma': 2.918464686980792e-06, 'ior': 1.479882005820805, 'fru': 80.97958983532696, 'mru': 1.2464736093444461e-05, 'ldu': 2433.294340775671, 'wtu': 1.862048862488456, 'etf': 285.1810446887107, 'htc': -1.230630420864765e-09, 'htn': 9.902841799039548e-08}"/>
  </r>
  <r>
    <s v="Chestnut mousse, refrigerated, processed in FR | Chilled | PP | No preparation | at consumer/FR [Ciqual code: 19852]"/>
    <n v="19852"/>
    <s v="consumer"/>
    <n v="4.32"/>
    <b v="0"/>
    <s v="kilogram"/>
    <s v="72b11d1f7c0d4ca3fdac3d7d386f9c65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28760014899009003, 'ozd': 1.0829582168390159e-06, 'cch': 2.222765496496833, 'ccb': 0.257567728902375, 'ccf': 1.6805548491847402, 'ccl': 0.284642918409718, 'fwe': 0.000495088071658, 'swe': 0.009752675834114, 'tre': 0.11536742030334601, 'pco': 0.006512236700193, 'pma': 2.755236442399377e-07, 'ior': 0.841093318959212, 'fru': 35.16865008697216, 'mru': 1.2047176234942851e-05, 'ldu': 89.8866873500616, 'wtu': 2.339030450018765, 'etf': 316.1105937449578, 'htc': 2.4785375849734842e-09, 'htn': 7.525396113021824e-08}"/>
  </r>
  <r>
    <s v="Chocolate mousse (milk-based), refrigerated, processed in FR | Chilled | PP | No preparation | at consumer/FR [Ciqual code: 39206]"/>
    <n v="39206"/>
    <s v="consumer"/>
    <n v="2.5"/>
    <b v="0"/>
    <s v="kilogram"/>
    <s v="69e00b03cfa8e15d18baeb41147dad80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7367747349257901, 'ozd': 4.908482633224559e-07, 'cch': 9.694429399499198, 'ccb': 0.07532739805727001, 'ccf': 2.744391805674863, 'ccl': 6.874710195767064, 'fwe': 0.001281711174992, 'swe': 0.035997884911467, 'tre': 0.302673668142714, 'pco': 0.018988472895622003, 'pma': 5.29402055333158e-07, 'ior': 0.719930928903587, 'fru': 40.52837133022771, 'mru': 9.469353627628647e-06, 'ldu': 441.6075201595214, 'wtu': 10.33673331696016, 'etf': 276.07873383503215, 'htc': 6.0486247051185204e-09, 'htn': 2.1455846586561267e-07}"/>
  </r>
  <r>
    <s v="Mousse, chocolate, refrigerated, processed in FR | Chilled | PP | No preparation | at consumer/FR [Ciqual code: 39210]"/>
    <n v="39210"/>
    <s v="consumer"/>
    <n v="2.5"/>
    <b v="0"/>
    <s v="kilogram"/>
    <s v="f4162bb84fc5739ebf0ddcda165b6ccf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7367747349257901, 'ozd': 4.908482633224559e-07, 'cch': 9.694429399499198, 'ccb': 0.07532739805727001, 'ccf': 2.744391805674863, 'ccl': 6.874710195767064, 'fwe': 0.001281711174992, 'swe': 0.035997884911467, 'tre': 0.302673668142714, 'pco': 0.018988472895622003, 'pma': 5.29402055333158e-07, 'ior': 0.719930928903587, 'fru': 40.52837133022771, 'mru': 9.469353627628647e-06, 'ldu': 441.6075201595214, 'wtu': 10.33673331696016, 'etf': 276.07873383503215, 'htc': 6.0486247051185204e-09, 'htn': 2.1455846586561267e-07}"/>
  </r>
  <r>
    <s v="Fruit mousse, refrigerated, processed in FR | Chilled | PP | No preparation | at consumer/FR [Ciqual code: 39228]"/>
    <n v="39228"/>
    <s v="consumer"/>
    <n v="3.65"/>
    <b v="0"/>
    <s v="kilogram"/>
    <s v="fe7ea4b53edb0ca764506d2e2af5e9c7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8760014899009003, 'ozd': 1.0829582168390159e-06, 'cch': 2.222765496496833, 'ccb': 0.257567728902375, 'ccf': 1.6805548491847402, 'ccl': 0.284642918409718, 'fwe': 0.000495088071658, 'swe': 0.009752675834114, 'tre': 0.11536742030334601, 'pco': 0.006512236700193, 'pma': 2.755236442399377e-07, 'ior': 0.841093318959212, 'fru': 35.16865008697216, 'mru': 1.2047176234942851e-05, 'ldu': 89.8866873500616, 'wtu': 2.339030450018765, 'etf': 316.1105937449578, 'htc': 2.4785375849734842e-09, 'htn': 7.525396113021824e-08}"/>
  </r>
  <r>
    <s v="Duck mousse, processed in FR | Chilled | PS | No preparation | at consumer/FR [Ciqual code: 8315]"/>
    <n v="8315"/>
    <s v="consumer"/>
    <n v="2.5099999999999998"/>
    <b v="0"/>
    <s v="kilogram"/>
    <s v="62ea4f998db8eed83fc8f27392ad3fad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10864224522553101, 'ozd': 5.406420597608531e-07, 'cch': 5.596036730742478, 'ccb': 1.050026488166775, 'ccf': 3.924265199203094, 'ccl': 0.621745043372609, 'fwe': 0.0011864796820190001, 'swe': 0.025914260655975, 'tre': 0.457201434407759, 'pco': 0.015440489004084, 'pma': 7.715201137165455e-07, 'ior': 2.046015342266766, 'fru': 80.5339836541554, 'mru': 8.638977520037049e-06, 'ldu': 325.4889954930887, 'wtu': 2.818610166019589, 'etf': 152.24811411285694, 'htc': 2.0725969527534803e-09, 'htn': 1.827219487121073e-07}"/>
  </r>
  <r>
    <s v="Pork liver mousse, processed in FR | Chilled | PS | No preparation | at consumer/FR [Ciqual code: 8313]"/>
    <n v="8313"/>
    <s v="consumer"/>
    <n v="2.78"/>
    <b v="0"/>
    <s v="kilogram"/>
    <s v="2c77f16e7754c69aa1f5e94d38a361ab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781917840925401, 'ozd': 4.761528659068536e-07, 'cch': 4.91107713791653, 'ccb': 1.790139748409288, 'ccf': 2.880222318392871, 'ccl': 0.24071507111437002, 'fwe': 0.0008753320726480001, 'swe': 0.023006847339351003, 'tre': 0.419097713944631, 'pco': 0.011676945445910001, 'pma': 7.009079450319922e-07, 'ior': 2.784053244206215, 'fru': 83.30760766821206, 'mru': 6.757078965939425e-06, 'ldu': 292.773328276889, 'wtu': 2.063134232561955, 'etf': 119.83844560747826, 'htc': 1.223202908234952e-09, 'htn': 1.048786017058297e-07}"/>
  </r>
  <r>
    <s v="Pork liver mousse, superior quality, processed in FR | Chilled | PS | No preparation | at consumer/FR [Ciqual code: 8312]"/>
    <n v="8312"/>
    <s v="consumer"/>
    <n v="2.78"/>
    <b v="0"/>
    <s v="kilogram"/>
    <s v="128bcb23655fb3abf2eebbf6087778ff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781917840925401, 'ozd': 4.761528659068536e-07, 'cch': 4.91107713791653, 'ccb': 1.790139748409288, 'ccf': 2.880222318392871, 'ccl': 0.24071507111437002, 'fwe': 0.0008753320726480001, 'swe': 0.023006847339351003, 'tre': 0.419097713944631, 'pco': 0.011676945445910001, 'pma': 7.009079450319922e-07, 'ior': 2.784053244206215, 'fru': 83.30760766821206, 'mru': 6.757078965939425e-06, 'ldu': 292.773328276889, 'wtu': 2.063134232561955, 'etf': 119.83844560747826, 'htc': 1.223202908234952e-09, 'htn': 1.048786017058297e-07}"/>
  </r>
  <r>
    <s v="Mousse (chocolate, coffee, caramel or vanilla) topped with whipped cream, refrigerated, processed in FR | Chilled | PP | No preparation | at consumer/FR [Ciqual code: 39235]"/>
    <n v="39235"/>
    <s v="consumer"/>
    <n v="2.5"/>
    <b v="0"/>
    <s v="kilogram"/>
    <s v="36f3f98dd773c307130efd93c792e923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7230849525926002, 'ozd': 2.759132971457824e-07, 'cch': 5.3073147182203915, 'ccb': 0.6791770670914911, 'ccf': 1.633687505058366, 'ccl': 2.994450146070532, 'fwe': 0.000638674071092, 'swe': 0.017469659859988003, 'tre': 0.10702465289261301, 'pco': 0.009513792958373, 'pma': 2.090262960886014e-07, 'ior': 0.44980863754660105, 'fru': 25.33220573469014, 'mru': 6.3108945049787e-06, 'ldu': 208.33790337543036, 'wtu': 5.163878028235364, 'etf': 128.4677760715262, 'htc': 2.9286939087107257e-09, 'htn': 8.156781639696563e-08}"/>
  </r>
  <r>
    <s v="Mustard, processed in FR | Ambient (average) | Glass | No preparation | at consumer/FR [Ciqual code: 11013]"/>
    <n v="11013"/>
    <s v="consumer"/>
    <n v="2.4700000000000002"/>
    <b v="0"/>
    <s v="kilogram"/>
    <s v="212db14ab2a3e8aa715f70dfe7a4a7d9"/>
    <s v="material"/>
    <s v="AGRIBALYSE v3.0"/>
    <s v="['Agricultural', 'Food', 'Preparation', 'Miscellaneous', 'Condiments']"/>
    <x v="2"/>
    <x v="53"/>
    <s v="['Agricultural', 'Food', 'Preparation', 'Miscellaneous', 'Condiments']"/>
    <s v="['Agricultural', 'Food', 'Preparation', 'Miscellaneous', 'Condiments']"/>
    <e v="#VALUE!"/>
    <e v="#VALUE!"/>
    <x v="3"/>
    <x v="0"/>
    <s v="{'acd': 0.017538290893901, 'ozd': 2.896800035266584e-07, 'cch': 1.6852624304518, 'ccb': 0.01164028304009, 'ccf': 1.506823936626483, 'ccl': 0.16679821078522702, 'fwe': 0.000726999428408, 'swe': 0.012787496235595, 'tre': 0.056687056219361, 'pco': 0.007610712694464001, 'pma': 1.664261748711786e-07, 'ior': 0.6982076353807161, 'fru': 30.53498322541475, 'mru': 6.1919495868981065e-06, 'ldu': 227.73653280609784, 'wtu': 1.61044365052078, 'etf': 179.81563720508393, 'htc': 3.4381614671348747e-10, 'htn': 1.6576223632364032e-09}"/>
  </r>
  <r>
    <s v="Mustard, with grains, processed in FR | Ambient (average) | Glass | No preparation | at consumer/FR [Ciqual code: 11021]"/>
    <n v="11021"/>
    <s v="consumer"/>
    <n v="2.21"/>
    <b v="0"/>
    <s v="kilogram"/>
    <s v="5b5afd78af7f434a6808705da30221af"/>
    <s v="material"/>
    <s v="AGRIBALYSE v3.0"/>
    <s v="['Agricultural', 'Food', 'Preparation', 'Miscellaneous', 'Condiments']"/>
    <x v="2"/>
    <x v="53"/>
    <s v="['Agricultural', 'Food', 'Preparation', 'Miscellaneous', 'Condiments']"/>
    <s v="['Agricultural', 'Food', 'Preparation', 'Miscellaneous', 'Condiments']"/>
    <e v="#VALUE!"/>
    <e v="#VALUE!"/>
    <x v="3"/>
    <x v="0"/>
    <s v="{'acd': 0.021991200815972, 'ozd': 3.0936063377156017e-07, 'cch': 1.8393225471025292, 'ccb': 0.012567361704839, 'ccf': 1.668302367135994, 'ccl': 0.15845281826169502, 'fwe': 0.0007562565312210001, 'swe': 0.015219121642554002, 'tre': 0.07434233422014301, 'pco': 0.008103290433786001, 'pma': 2.0291724520318648e-07, 'ior': 0.7374540418191851, 'fru': 32.93007372119006, 'mru': 8.131833072590774e-06, 'ldu': 246.00866203177057, 'wtu': 1.377615506256158, 'etf': 156.88006676942888, 'htc': 4.0048256242771976e-10, 'htn': 1.8816640135581023e-09}"/>
  </r>
  <r>
    <s v="Mutton, shoulder, raw, processed in FR | Chilled | PS | No preparation | at consumer/FR [Ciqual code: 21003]"/>
    <n v="21003"/>
    <s v="consumer"/>
    <n v="3.17"/>
    <b v="0"/>
    <s v="kilogram"/>
    <s v="4fd81a463082bd0bb443e796935b4458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5995683678391011, 'ozd': 7.843453986084916e-07, 'cch': 39.64981458702048, 'ccb': 27.068285076619837, 'ccf': 11.984473296572592, 'ccl': 0.5970562138280501, 'fwe': 0.002005274367008, 'swe': 0.12588134676148702, 'tre': 2.661259818979895, 'pco': 0.054946778547366, 'pma': 4.036727027791659e-06, 'ior': 1.107917878077111, 'fru': 72.91819524132649, 'mru': 1.4646389675153361e-05, 'ldu': 3515.792072743312, 'wtu': 1.525502121675409, 'etf': 303.10389221785204, 'htc': -3.120609445451812e-09, 'htn': -3.548212776468267e-08}"/>
  </r>
  <r>
    <s v="Mutton, leg, raw, processed in FR | Chilled | PS | No preparation | at consumer/FR [Ciqual code: 21006]"/>
    <n v="21006"/>
    <s v="consumer"/>
    <n v="3.17"/>
    <b v="0"/>
    <s v="kilogram"/>
    <s v="f1a514b67e50b59168d54e52e69b74cc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7495122459725051, 'ozd': 9.810851879981347e-07, 'cch': 49.66183304657815, 'ccb': 33.92267969717108, 'ccf': 14.99283184640906, 'ccl': 0.746321502998012, 'fwe': 0.002520436501114, 'swe': 0.157444729220826, 'tre': 3.326789574278393, 'pco': 0.06876471521218401, 'pma': 5.0464940267064865e-06, 'ior': 1.385095255301021, 'fru': 91.19950102234823, 'mru': 1.831971148103806e-05, 'ldu': 4394.785259382088, 'wtu': 1.921265397226481, 'etf': 381.93668285051433, 'htc': -3.881191743891982e-09, 'htn': -4.345055121345224e-08}"/>
  </r>
  <r>
    <s v="Sheep, foot, raw, processed in FR | Chilled | PS | No preparation | at consumer/FR [Ciqual code: 21004]"/>
    <n v="21004"/>
    <s v="consumer"/>
    <n v="2.73"/>
    <b v="0"/>
    <s v="kilogram"/>
    <s v="5e52c98165480e87c54394bab0aa1545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48738049108034304, 'ozd': 6.671338345845586e-07, 'cch': 32.50547506792045, 'ccb': 22.058647558276075, 'ccf': 9.962173534687006, 'ccl': 0.48465397495736606, 'fwe': 0.001657512812136, 'swe': 0.102423332253501, 'tre': 2.161893373818914, 'pco': 0.045252354351701, 'pma': 3.28615614129548e-06, 'ior': 0.998224388675739, 'fru': 64.16804640593287, 'mru': 1.230032038470752e-05, 'ldu': 2854.3686780437956, 'wtu': 1.345599291606399, 'etf': 250.73342772820854, 'htc': -2.455595687190936e-09, 'htn': -2.6483517622963602e-08}"/>
  </r>
  <r>
    <s v="Sheep, head, raw, processed in FR | Chilled | PS | No preparation | at consumer/FR [Ciqual code: 21005]"/>
    <n v="21005"/>
    <s v="consumer"/>
    <n v="2.73"/>
    <b v="0"/>
    <s v="kilogram"/>
    <s v="d80495ba8799f4a27e741b3c6b7884c7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48738049108034304, 'ozd': 6.671338345845586e-07, 'cch': 32.50547506792045, 'ccb': 22.058647558276075, 'ccf': 9.962173534687006, 'ccl': 0.48465397495736606, 'fwe': 0.001657512812136, 'swe': 0.102423332253501, 'tre': 2.161893373818914, 'pco': 0.045252354351701, 'pma': 3.28615614129548e-06, 'ior': 0.998224388675739, 'fru': 64.16804640593287, 'mru': 1.230032038470752e-05, 'ldu': 2854.3686780437956, 'wtu': 1.345599291606399, 'etf': 250.73342772820854, 'htc': -2.455595687190936e-09, 'htn': -2.6483517622963602e-08}"/>
  </r>
  <r>
    <s v="Mutton, meat, raw, processed in FR | Chilled | PS | No preparation | at consumer/FR [Ciqual code: 21001]"/>
    <n v="21001"/>
    <s v="consumer"/>
    <n v="3.17"/>
    <b v="0"/>
    <s v="kilogram"/>
    <s v="3818e61d5f1a782a8fcd1c1f3ad6744f"/>
    <s v="material"/>
    <s v="AGRIBALYSE v3.0"/>
    <s v="['Agricultural', 'Food', 'Preparation', 'Meat, egg and fish', 'Raw meat', 'Lamb and mutton']"/>
    <x v="1"/>
    <x v="4"/>
    <s v="['Agricultural', 'Food', 'Preparation', 'Meat, egg and fish', 'Raw meat', ÇLamb and mutton']"/>
    <s v="['Agricultural', 'Food', 'Preparation', 'Meat, egg and fish', 'Raw meat', 'Lamb and muttonÉ]"/>
    <n v="75"/>
    <n v="91"/>
    <x v="4"/>
    <x v="0"/>
    <s v="{'acd': 0.5995683678391011, 'ozd': 7.843453986084916e-07, 'cch': 39.64981458702048, 'ccb': 27.068285076619837, 'ccf': 11.984473296572592, 'ccl': 0.5970562138280501, 'fwe': 0.002005274367008, 'swe': 0.12588134676148702, 'tre': 2.661259818979895, 'pco': 0.054946778547366, 'pma': 4.036727027791659e-06, 'ior': 1.107917878077111, 'fru': 72.91819524132649, 'mru': 1.4646389675153361e-05, 'ldu': 3515.792072743312, 'wtu': 1.525502121675409, 'etf': 303.10389221785204, 'htc': -3.120609445451812e-09, 'htn': -3.548212776468267e-08}"/>
  </r>
  <r>
    <s v="Mozzarella cheese, from cow's milk, processed in FR | Chilled | LDPE | No preparation | at consumer/FR [Ciqual code: 19590]"/>
    <n v="19590"/>
    <s v="consumer"/>
    <n v="1.88"/>
    <b v="0"/>
    <s v="kilogram"/>
    <s v="1cf89b6716717230f9270c13f0ecf38d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Muesli, crunchy, with chocolate (not fortified with vitamins and chemical elements), processed in FR | Ambient (long) | Cardboard | No preparation | at consumer/FR [Ciqual code: 32109]"/>
    <n v="32109"/>
    <s v="consumer"/>
    <n v="3.55"/>
    <b v="0"/>
    <s v="kilogram"/>
    <s v="f8ea7ad3ebdf8936e2bb9d4b96af26dd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3889266360001, 'ozd': 1.622347882492986e-07, 'cch': 1.88327202169032, 'ccb': 0.125706891597895, 'ccf': 0.8327892776387761, 'ccl': 0.924775852453648, 'fwe': 0.00030453652571, 'swe': 0.008077171805758001, 'tre': 0.043538499405446004, 'pco': 0.004092132960311, 'pma': 1.072885462714578e-07, 'ior': 0.718638626835549, 'fru': 22.88228009181231, 'mru': 2.798669901611289e-06, 'ldu': 64.48620579134145, 'wtu': 1.845579278136425, 'etf': 59.93225898088596, 'htc': 1.005877878495343e-09, 'htn': 2.714051033573244e-08}"/>
  </r>
  <r>
    <s v="Muesli, crunchy, with chocolate, with or without fruits, fortified with vitamins and chemical elements, processed in FR | Ambient (long) | Cardboard | No preparation | at consumer/FR [Ciqual code: 32112]"/>
    <n v="32112"/>
    <s v="consumer"/>
    <n v="3.31"/>
    <b v="0"/>
    <s v="kilogram"/>
    <s v="6e5785ff1c35dc00a523526be25042c5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"/>
  </r>
  <r>
    <s v="Muesli, crunchy, with fruits and/or dried fruits, grains (not fortified with vitamins and chemical elements), processed in FR | Ambient (long) | Cardboard | No preparation | at consumer/FR [Ciqual code: 32108]"/>
    <n v="32108"/>
    <s v="consumer"/>
    <n v="3.71999999999999"/>
    <b v="0"/>
    <s v="kilogram"/>
    <s v="51f0b389e0ba2a6f34b26087b6310905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"/>
  </r>
  <r>
    <s v="Muesli, crunchy, with fruits or dried fruits, fortified with vitamins and chemical elements, processed in FR | Ambient (long) | Cardboard | No preparation | at consumer/FR [Ciqual code: 32111]"/>
    <n v="32111"/>
    <s v="consumer"/>
    <n v="3.71999999999999"/>
    <b v="0"/>
    <s v="kilogram"/>
    <s v="323fff40b3ebc027497a7529cb121611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"/>
  </r>
  <r>
    <s v="Muesli, flakes (Bircher-style), with fruits or dried fruits (not fortified with vitamins and chemical elements), processed in FR | Ambient (long) | Cardboard | No preparation | at consumer/FR [Ciqual code: 32138]"/>
    <n v="32138"/>
    <s v="consumer"/>
    <n v="3.71999999999999"/>
    <b v="0"/>
    <s v="kilogram"/>
    <s v="8cd7ae4f3f863f1fe6807901f86ec487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"/>
  </r>
  <r>
    <s v="Muesli, flakes (Bircher-style), with fruits or dried fruits, fortified with vitamins and chemical elements, processed in FR | Ambient (long) | Cardboard | No preparation | at consumer/FR [Ciqual code: 32110]"/>
    <n v="32110"/>
    <s v="consumer"/>
    <n v="3.71999999999999"/>
    <b v="0"/>
    <s v="kilogram"/>
    <s v="6cdf71699ed7544fc4b4ac9576d828fb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"/>
  </r>
  <r>
    <s v="Muesli, flakes (Bircher-style), with fruits or dried fruits, without sugar, processed in FR | Ambient (long) | Cardboard | No preparation | at consumer/FR [Ciqual code: 32113]"/>
    <n v="32113"/>
    <s v="consumer"/>
    <n v="3.71999999999999"/>
    <b v="0"/>
    <s v="kilogram"/>
    <s v="9db7208136aafb9c294dc6cad2c7226b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"/>
  </r>
  <r>
    <s v="Muesli, flakes (Bircher-style), processed in FR | Ambient (long) | Cardboard | No preparation | at consumer/FR [Ciqual code: 32128]"/>
    <n v="32128"/>
    <s v="consumer"/>
    <n v="3.71999999999999"/>
    <b v="0"/>
    <s v="kilogram"/>
    <s v="9e24cfbe5650e761116c23fabc6ecc6d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1134451928223, 'ozd': 1.622424657938028e-07, 'cch': 1.883361782443898, 'ccb': 0.12570736067284602, 'ccf': 0.8328784333068521, 'ccl': 0.9247759884641991, 'fwe': 0.0003046058203, 'swe': 0.008077273959128, 'tre': 0.043539898201195006, 'pco': 0.004092437600305, 'pma': 1.0729397269114049e-07, 'ior': 0.7186706124066671, 'fru': 22.88382583917402, 'mru': 2.799073619643326e-06, 'ldu': 64.4866198072292, 'wtu': 1.856429210669064, 'etf': 59.93392507570282, 'htc': 1.006115351540787e-09, 'htn': 2.714588718628046e-08}"/>
  </r>
  <r>
    <s v="English muffin, wholewheat flour, prepacked, processed in FR | Ambient (short) | PS | No preparation | at consumer/FR [Ciqual code: 7256]"/>
    <n v="7256"/>
    <s v="consumer"/>
    <n v="2.34"/>
    <b v="0"/>
    <s v="kilogram"/>
    <s v="68089cdb5c9ebb1ffa48f01af62d5383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8402096048786, 'ozd': 1.063234371884217e-07, 'cch': 0.8360052398176141, 'ccb': 0.0021960414962410003, 'ccf': 0.83355427248045, 'ccl': 0.00025492584092300005, 'fwe': 0.000156446180492, 'swe': 0.005513560001007001, 'tre': 0.033241568602022, 'pco': 0.0024809432766730003, 'pma': 6.656095746490807e-08, 'ior': 0.5440219319793791, 'fru': 20.13543609318662, 'mru': 1.228282611014037e-06, 'ldu': 59.96670292425216, 'wtu': 0.464847457269402, 'etf': 22.964437786677777, 'htc': 2.121190537046254e-10, 'htn': 9.516169295722968e-09}"/>
  </r>
  <r>
    <s v="English muffin, prepacked, processed in FR | Ambient (short) | PS | No preparation | at consumer/FR [Ciqual code: 7257]"/>
    <n v="7257"/>
    <s v="consumer"/>
    <n v="2.52"/>
    <b v="0"/>
    <s v="kilogram"/>
    <s v="6a0630a065df48e98413a8a9e556e15b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25510402873699004, 'ozd': 1.6344246906052339e-07, 'cch': 2.493728840902225, 'ccb': 0.8699332311416861, 'ccf': 1.428181771931577, 'ccl': 0.19561383782896202, 'fwe': 0.000404091269807, 'swe': 0.011409194175817, 'tre': 0.105730379123151, 'pco': 0.005573848152144001, 'pma': 1.9052675100232399e-07, 'ior': 0.613768519130639, 'fru': 25.556104812009753, 'mru': 3.25373050647298e-06, 'ldu': 140.8885396993142, 'wtu': 1.393698546798569, 'etf': 38.52047314816254, 'htc': 6.222235295365521e-10, 'htn': 3.344540527239067e-08}"/>
  </r>
  <r>
    <s v="Muffin, with blueberry or chocolate, processed in FR | Ambient (long) | PS | No preparation | at consumer/FR [Ciqual code: 23950]"/>
    <n v="23950"/>
    <s v="consumer"/>
    <n v="2.19"/>
    <b v="0"/>
    <s v="kilogram"/>
    <s v="bd5a1907307b9a7e81a3476316cc088b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6979738932411, 'ozd': 2.727201113535149e-07, 'cch': 5.022018243529989, 'ccb': 0.9487239712075951, 'ccf': 1.90456994603566, 'ccl': 2.168724326286733, 'fwe': 0.000652741630737, 'swe': 0.017830470801684, 'tre': 0.150660322546378, 'pco': 0.009559870727249, 'pma': 2.762683289071106e-07, 'ior': 0.847955170545018, 'fru': 34.912341105825, 'mru': 5.234034404374596e-06, 'ldu': 211.59931171683567, 'wtu': 4.683644424350149, 'etf': 106.93200593448239, 'htc': 2.2315939593311314e-09, 'htn': 7.655412310634575e-08}"/>
  </r>
  <r>
    <s v="Mullet, raw, processed in FR | Chilled | PS | No preparation | at consumer/FR [Ciqual code: 26091]"/>
    <n v="26091"/>
    <s v="consumer"/>
    <n v="3.64"/>
    <b v="0"/>
    <s v="kilogram"/>
    <s v="83bbba74c81507c60ac788eaf2ea0358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Mullet, roasted/baked, processed in FR | Chilled | PP | Oven | at consumer/FR [Ciqual code: 26026]"/>
    <n v="26026"/>
    <s v="consumer"/>
    <n v="3.52"/>
    <b v="0"/>
    <s v="kilogram"/>
    <s v="f5ef775a6d0cb1c4f147cd0e000fd28f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Breakfast cereals, mix of puffed or extruded cereals, fortified with vitamins and chemical elements, processed in FR | Ambient (long) | LDPE | No preparation | at consumer/FR [Ciqual code: 32135]"/>
    <n v="32135"/>
    <s v="consumer"/>
    <n v="4.03"/>
    <b v="0"/>
    <s v="kilogram"/>
    <s v="77d57b930bd12ea8774c362343b8697a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Munster cheese, from cow's milk, processed in FR | Chilled | LDPE | No preparation | at consumer/FR [Ciqual code: 12039]"/>
    <n v="12039"/>
    <s v="consumer"/>
    <n v="2.2400000000000002"/>
    <b v="0"/>
    <s v="kilogram"/>
    <s v="0256d39b29f98451b66a38e14f3558dc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Blackberry, raw, processed in FR | Ambient (average) | No packaging | No preparation | at consumer/FR [Ciqual code: 13029]"/>
    <n v="13029"/>
    <s v="consumer"/>
    <n v="3.12"/>
    <b v="0"/>
    <s v="kilogram"/>
    <s v="4e2782e1eb2611a4c9d88af46f2cccc7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548139183852, 'ozd': 3.7709392647913696e-06, 'cch': 0.6271019486704851, 'ccb': 0.012327583755932, 'ccf': 0.613867001966364, 'ccl': 0.0009073629481880001, 'fwe': 0.00019138895239700001, 'swe': 0.0018260398934300001, 'tre': 0.015224327537474, 'pco': 0.0018603395277830002, 'pma': 1.71188454937713e-07, 'ior': 0.221226434501981, 'fru': 12.19221147570914, 'mru': 1.7999642409468562e-05, 'ldu': 18.974189840358306, 'wtu': 4.120633832681405, 'etf': 1153.3671241301754, 'htc': 3.5569528627835315e-09, 'htn': 1.320923879715127e-07}"/>
  </r>
  <r>
    <s v="Blackberry, frozen, raw, processed in FR | Frozen | LDPE | No preparation | at consumer/FR [Ciqual code: 13150]"/>
    <n v="13150"/>
    <s v="consumer"/>
    <n v="3.58"/>
    <b v="0"/>
    <s v="kilogram"/>
    <s v="546217361adaf23fa3c37112d4012ccb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0"/>
    <s v="{'acd': 0.006422119282531001, 'ozd': 3.855109301246264e-06, 'cch': 1.096697961248941, 'ccb': 0.002986944830827, 'ccf': 1.092609589533562, 'ccl': 0.0011014268845510001, 'fwe': 0.000287995024936, 'swe': 0.002236951544312, 'tre': 0.019751601641425, 'pco': 0.0031911056089390004, 'pma': 1.887415224921818e-07, 'ior': 0.917536534989674, 'fru': 32.491069798297715, 'mru': 1.9100224492006815e-05, 'ldu': 20.638063527287986, 'wtu': 4.494420462289764, 'etf': 1157.3046554630198, 'htc': 3.7174222855499253e-09, 'htn': 1.354618021723547e-07}"/>
  </r>
  <r>
    <s v="Black mulberry, raw, processed in FR | Ambient (average) | No packaging | No preparation | at consumer/FR [Ciqual code: 13071]"/>
    <n v="13071"/>
    <s v="consumer"/>
    <n v="3.12"/>
    <b v="0"/>
    <s v="kilogram"/>
    <s v="bd494defc05d8ded1f64f8c8f7cdb01e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558637314233001, 'ozd': 4.572819538252853e-06, 'cch': 0.844991244460585, 'ccb': 0.089172043492713, 'ccf': 0.754717972975803, 'ccl': 0.001101227992068, 'fwe': 0.000243826128411, 'swe': 0.002293162396647, 'tre': 0.018642078637187, 'pco': 0.002324717525675, 'pma': 2.0806346888280419e-07, 'ior': 0.268405285484974, 'fru': 14.827050605415197, 'mru': 2.183453337054263e-05, 'ldu': 23.044599653432858, 'wtu': 5.008498384518688, 'etf': 1401.0560112414066, 'htc': 4.3294401406061556e-09, 'htn': 1.609288215886494e-07}"/>
  </r>
  <r>
    <s v="Ox muzzle in salad dressing sauce, processed in FR | Chilled | PS | No preparation | at consumer/FR [Ciqual code: 25610]"/>
    <n v="25610"/>
    <s v="consumer"/>
    <n v="2.21"/>
    <b v="0"/>
    <s v="kilogram"/>
    <s v="69172ca0f4c20628450895df940e195f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322003128995203, 'ozd': 5.113423597360188e-07, 'cch': 27.08205194600854, 'ccb': 19.87103959865471, 'ccf': 6.869201000794911, 'ccl': 0.34181134655892204, 'fwe': 0.0012057079169910001, 'swe': 0.068852899549877, 'tre': 1.425929694241725, 'pco': 0.034131471680482, 'pma': 2.160757284022249e-06, 'ior': 0.9041171514556701, 'fru': 50.21898800990839, 'mru': 1.0217456600430472e-05, 'ldu': 1548.6254723927434, 'wtu': 4.332390476193444, 'etf': 183.8962446570021, 'htc': -2.139833380444907e-10, 'htn': 5.8127525307754254e-08}"/>
  </r>
  <r>
    <s v="Pork snout in salad dressing sauce, processed in FR | Chilled | PS | Oven | at consumer/FR [Ciqual code: 8406]"/>
    <n v="8406"/>
    <s v="consumer"/>
    <n v="2.92"/>
    <b v="0"/>
    <s v="kilogram"/>
    <s v="97308ef2662ac3f96caad6ea359e5100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033855351612543, 'ozd': 2.391784292341912e-07, 'cch': 1.976651060157924, 'ccb': 0.6677370763986621, 'ccf': 1.235325105119577, 'ccl': 0.07358887863968401, 'fwe': 0.00031093239378900004, 'swe': 0.0077418518783370005, 'tre': 0.143599087177103, 'pco': 0.0045208061762900004, 'pma': 2.464289727738648e-07, 'ior': 1.577216803161231, 'fru': 43.86766368700448, 'mru': 2.996049240317729e-06, 'ldu': 92.80119620402589, 'wtu': 0.704888054250816, 'etf': 40.14302303429743, 'htc': 4.88048909207037e-10, 'htn': 3.480826089132925e-08}"/>
  </r>
  <r>
    <s v="Blueberry, raw, processed in FR | Ambient (average) | No packaging | No preparation | at consumer/FR [Ciqual code: 13028]"/>
    <n v="13028"/>
    <s v="consumer"/>
    <n v="2.79"/>
    <b v="0"/>
    <s v="kilogram"/>
    <s v="8bf51eff58663456523e93229dd33896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670863439580001, 'ozd': 2.0627664158821148e-07, 'cch': 1.377759838553299, 'ccb': 0.013353473411814, 'ccf': 1.363533361615255, 'ccl': 0.0008730035262280001, 'fwe': 0.00069596496836, 'swe': 0.00347209657176, 'tre': 0.023643665637703003, 'pco': 0.0037505234966470004, 'pma': 8.900083366968019e-08, 'ior': 0.434327287390503, 'fru': 29.85683083082936, 'mru': 2.7488944828215704e-05, 'ldu': 2.851277794150918, 'wtu': 0.42084077739813003, 'etf': 51.04452258217945, 'htc': 1.7944712245296542e-09, 'htn': 2.9434134800390083e-08}"/>
  </r>
  <r>
    <s v="Blueberry, frozen, raw, processed in FR | Frozen | LDPE | No preparation | at consumer/FR [Ciqual code: 13132]"/>
    <n v="13132"/>
    <s v="consumer"/>
    <n v="3.29"/>
    <b v="0"/>
    <s v="kilogram"/>
    <s v="9671ef03a501ab4b477e6f5fdbcef4e6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0"/>
    <s v="{'acd': 0.009542033174571, 'ozd': 2.9365477378775143e-07, 'cch': 1.8466802802189441, 'ccb': 0.004011911214975, 'ccf': 1.841601270618866, 'ccl': 0.0010670983851010002, 'fwe': 0.000792116936727, 'swe': 0.0038815268180940003, 'tre': 0.028163362575008004, 'pco': 0.0050795884655830004, 'pma': 1.066278677634608e-07, 'ior': 1.130445603125586, 'fru': 50.13979149460023, 'mru': 2.8580986806422313e-05, 'ldu': 4.529661646836618, 'wtu': 0.797957116325812, 'etf': 55.97411314223771, 'htc': 1.956526831022636e-09, 'htn': 3.2895938531452286e-08}"/>
  </r>
  <r>
    <s v="Stewed lamb garnished with potatoes and other vegetables, processed in FR | Chilled | PP | Microwave | at consumer/FR [Ciqual code: 25124]"/>
    <n v="25124"/>
    <s v="consumer"/>
    <n v="2.62"/>
    <b v="0"/>
    <s v="kilogram"/>
    <s v="ab048710898676789c3f39b10cfb9734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46920458754007804, 'ozd': 7.037728819485863e-07, 'cch': 31.088045667741472, 'ccb': 20.998591902889586, 'ccf': 9.624625960136811, 'ccl': 0.464827804715075, 'fwe': 0.0016884395138720002, 'swe': 0.10073221425919701, 'tre': 2.080398485885548, 'pco': 0.04395799692421801, 'pma': 3.1630640275783692e-06, 'ior': 1.510635518524108, 'fru': 73.70589635179834, 'mru': 1.3076431886851712e-05, 'ldu': 2757.160928253431, 'wtu': 1.572533843818193, 'etf': 262.97896313434524, 'htc': -2.2344415519169113e-09, 'htn': -1.3939278042554731e-08}"/>
  </r>
  <r>
    <s v="Turnip, cooked, processed in FR | Chilled | PP | Boiling | at consumer/FR [Ciqual code: 20033]"/>
    <n v="20033"/>
    <s v="consumer"/>
    <n v="2.92"/>
    <b v="0"/>
    <s v="kilogram"/>
    <s v="a0c5def7a829ee2e2c9d5b17ac4b83b6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244334675115, 'ozd': 1.6737345781184052e-07, 'cch': 1.049791407846012, 'ccb': 0.10402069162442701, 'ccf': 0.9454652992921221, 'ccl': 0.00030541692946300003, 'fwe': 0.00016557995896, 'swe': 0.0021502935643590002, 'tre': 0.011651208509201, 'pco': 0.0027382039713710004, 'pma': 4.564066564039927e-08, 'ior': 0.7301415340228271, 'fru': 27.587527352520276, 'mru': 4.229841739294404e-06, 'ldu': 13.18283907205705, 'wtu': 0.32407168182628204, 'etf': 43.98280532395056, 'htc': 2.8049671930065817e-10, 'htn': 1.2107618069828781e-08}"/>
  </r>
  <r>
    <s v="Turnip, peeled, raw, processed in FR | Ambient (average) | No packaging | No preparation | at consumer/FR [Ciqual code: 20064]"/>
    <n v="20064"/>
    <s v="consumer"/>
    <n v="2.4300000000000002"/>
    <b v="0"/>
    <s v="kilogram"/>
    <s v="77e9bc114726dc5a559363a528342bfc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"/>
  </r>
  <r>
    <s v="Turnip, frozen, raw, processed in FR | Frozen | LDPE | No preparation | at consumer/FR [Ciqual code: 20234]"/>
    <n v="20234"/>
    <s v="consumer"/>
    <n v="2.95"/>
    <b v="0"/>
    <s v="kilogram"/>
    <s v="fd1cdd4b42bd4e4665fe4c0fcecd8e6b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4034126730857001, 'ozd': 1.359832794149246e-07, 'cch': 0.7306492545180711, 'ccb': 0.007071666976633001, 'ccf': 0.7232645613522971, 'ccl': 0.00031302618914000004, 'fwe': 0.000155227966593, 'swe': 0.001768929099723, 'tre': 0.011257750641247, 'pco': 0.002249965390921, 'pma': 4.046476637691514e-08, 'ior': 0.727150286079653, 'fru': 24.093354451135234, 'mru': 3.5816166547362506e-06, 'ldu': 12.013489509438848, 'wtu': 0.440222858029983, 'etf': 36.18191934378309, 'htc': 2.386937934961114e-10, 'htn': 9.665992875859048e-09}"/>
  </r>
  <r>
    <s v="Mixed fruits nectar, multivitamin, processed in FR | Chilled | HDPE | Chilled at consumer | at consumer/FR [Ciqual code: 2060]"/>
    <n v="2060"/>
    <s v="consumer"/>
    <n v="3.68"/>
    <b v="0"/>
    <s v="kilogram"/>
    <s v="a3d57879190e444e4cdf9ce99defdbe3"/>
    <s v="material"/>
    <s v="AGRIBALYSE v3.0"/>
    <s v="['Agricultural', 'Food', 'Preparation', 'Beverages', 'Non-alcoholic beverages', 'Nectars']"/>
    <x v="3"/>
    <x v="28"/>
    <s v="['Agricultural', 'Food', 'Preparation', 'Beverages', 'Non-alcoholic beverages', ÇNectars']"/>
    <s v="['Agricultural', 'Food', 'Preparation', 'Beverages', 'Non-alcoholic beverages', 'NectarsÉ]"/>
    <n v="81"/>
    <n v="89"/>
    <x v="64"/>
    <x v="0"/>
    <s v="{'acd': 0.007434011725012001, 'ozd': 1.28067839695531e-07, 'cch': 0.8012341204795481, 'ccb': 0.015108714083286002, 'ccf': 0.8108248304726311, 'ccl': -0.024699424076369002, 'fwe': 0.000158296691806, 'swe': 0.002176083227694, 'tre': 0.023894364228313, 'pco': 0.0038428520481580005, 'pma': 5.593863180734941e-08, 'ior': 0.309320805084814, 'fru': 16.659272660885755, 'mru': 2.620173278421511e-06, 'ldu': 28.37604206110623, 'wtu': 4.074201284448442, 'etf': 28.29473133258249, 'htc': 4.194962488566757e-10, 'htn': 2.193431281610339e-08}"/>
  </r>
  <r>
    <s v="Mixed fruits nectar, processed in FR | Chilled | HDPE | Chilled at consumer | at consumer/FR [Ciqual code: 2061]"/>
    <n v="2061"/>
    <s v="consumer"/>
    <n v="3.68"/>
    <b v="0"/>
    <s v="kilogram"/>
    <s v="f484e39615960805276bbb7633a629f7"/>
    <s v="material"/>
    <s v="AGRIBALYSE v3.0"/>
    <s v="['Agricultural', 'Food', 'Preparation', 'Beverages', 'Non-alcoholic beverages', 'Nectars']"/>
    <x v="3"/>
    <x v="28"/>
    <s v="['Agricultural', 'Food', 'Preparation', 'Beverages', 'Non-alcoholic beverages', ÇNectars']"/>
    <s v="['Agricultural', 'Food', 'Preparation', 'Beverages', 'Non-alcoholic beverages', 'NectarsÉ]"/>
    <n v="81"/>
    <n v="89"/>
    <x v="64"/>
    <x v="0"/>
    <s v="{'acd': 0.007434011725012001, 'ozd': 1.28067839695531e-07, 'cch': 0.8012341204795481, 'ccb': 0.015108714083286002, 'ccf': 0.8108248304726311, 'ccl': -0.024699424076369002, 'fwe': 0.000158296691806, 'swe': 0.002176083227694, 'tre': 0.023894364228313, 'pco': 0.0038428520481580005, 'pma': 5.593863180734941e-08, 'ior': 0.309320805084814, 'fru': 16.659272660885755, 'mru': 2.620173278421511e-06, 'ldu': 28.37604206110623, 'wtu': 4.074201284448442, 'etf': 28.29473133258249, 'htc': 4.194962488566757e-10, 'htn': 2.193431281610339e-08}"/>
  </r>
  <r>
    <s v="Nectarine, pulp and peel, raw, processed in FR | Ambient (average) | No packaging | No preparation | at consumer/FR [Ciqual code: 13030]"/>
    <n v="13030"/>
    <s v="consumer"/>
    <n v="2.9"/>
    <b v="0"/>
    <s v="kilogram"/>
    <s v="18eb594e8f8a14c983a3aab14e4d05eb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4572921916491, 'ozd': 9.64404681437422e-08, 'cch': 0.5551676176411531, 'ccb': 0.10060189349636901, 'ccf': 0.454379464112709, 'ccl': 0.00018626003207400003, 'fwe': 9.856703112879286e-05, 'swe': 0.003217317313009, 'tre': 0.017563377589801, 'pco': 0.001915906601845, 'pma': 3.867092609037247e-08, 'ior': 0.32812253948304904, 'fru': 11.184696013015799, 'mru': 2.080097463393444e-06, 'ldu': 35.456685907105104, 'wtu': 0.17965738510252402, 'etf': 48.108569849328504, 'htc': 6.888095509232998e-10, 'htn': 7.36159818864876e-08}"/>
  </r>
  <r>
    <s v="Egg roll or Nem, processed in FR | Chilled | Cardboard | Oven | at consumer/FR [Ciqual code: 25420]"/>
    <n v="25420"/>
    <s v="consumer"/>
    <n v="1.92"/>
    <b v="0"/>
    <s v="kilogram"/>
    <s v="199c933d15ba218a860eeccb2086df94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328751915913007, 'ozd': 3.5391953917682284e-07, 'cch': 2.5680062562232138, 'ccb': 0.706308613540058, 'ccf': 1.7812048349327951, 'ccl': 0.08049280775036001, 'fwe': 0.000646002203928, 'swe': 0.014750181458502001, 'tre': 0.19247872271264402, 'pco': 0.007391627895771, 'pma': 3.394350357270418e-07, 'ior': 2.065316135279431, 'fru': 58.740623640465245, 'mru': 6.168751623651526e-06, 'ldu': 176.29154203285282, 'wtu': 3.9971223504398212, 'etf': 80.68477100785239, 'htc': 1.153277360223056e-09, 'htn': 7.485718049730698e-08}"/>
  </r>
  <r>
    <s v="Egg roll or Nem, with pork, cooked, processed in FR | Chilled | Cardboard | Oven | at consumer/FR [Ciqual code: 25583]"/>
    <n v="25583"/>
    <s v="consumer"/>
    <n v="2.3199999999999998"/>
    <b v="0"/>
    <s v="kilogram"/>
    <s v="f3beee30e48526eeb0dbe75caeb8b2b7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328751915913007, 'ozd': 3.5391953917682284e-07, 'cch': 2.5680062562232138, 'ccb': 0.706308613540058, 'ccf': 1.7812048349327951, 'ccl': 0.08049280775036001, 'fwe': 0.000646002203928, 'swe': 0.014750181458502001, 'tre': 0.19247872271264402, 'pco': 0.007391627895771, 'pma': 3.394350357270418e-07, 'ior': 2.065316135279431, 'fru': 58.740623640465245, 'mru': 6.168751623651526e-06, 'ldu': 176.29154203285282, 'wtu': 3.9971223504398212, 'etf': 80.68477100785239, 'htc': 1.153277360223056e-09, 'htn': 7.485718049730698e-08}"/>
  </r>
  <r>
    <s v="Egg roll or Nem, with chicken, cooked, processed in FR | Chilled | Cardboard | Oven | at consumer/FR [Ciqual code: 25582]"/>
    <n v="25582"/>
    <s v="consumer"/>
    <n v="2.3199999999999998"/>
    <b v="0"/>
    <s v="kilogram"/>
    <s v="48af5f0bd9526e99316a990a688873be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328751915913007, 'ozd': 3.5391953917682284e-07, 'cch': 2.5680062562232138, 'ccb': 0.706308613540058, 'ccf': 1.7812048349327951, 'ccl': 0.08049280775036001, 'fwe': 0.000646002203928, 'swe': 0.014750181458502001, 'tre': 0.19247872271264402, 'pco': 0.007391627895771, 'pma': 3.394350357270418e-07, 'ior': 2.065316135279431, 'fru': 58.740623640465245, 'mru': 6.168751623651526e-06, 'ldu': 176.29154203285282, 'wtu': 3.9971223504398212, 'etf': 80.68477100785239, 'htc': 1.153277360223056e-09, 'htn': 7.485718049730698e-08}"/>
  </r>
  <r>
    <s v="Egg roll or Nem, with shrimp and/or crab, cooked, processed in FR | Chilled | Cardboard | Oven | at consumer/FR [Ciqual code: 25584]"/>
    <n v="25584"/>
    <s v="consumer"/>
    <n v="2.3199999999999998"/>
    <b v="0"/>
    <s v="kilogram"/>
    <s v="8dcb9faaf42f909466886eae7b5c84da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46328751915913007, 'ozd': 3.5391953917682284e-07, 'cch': 2.5680062562232138, 'ccb': 0.706308613540058, 'ccf': 1.7812048349327951, 'ccl': 0.08049280775036001, 'fwe': 0.000646002203928, 'swe': 0.014750181458502001, 'tre': 0.19247872271264402, 'pco': 0.007391627895771, 'pma': 3.394350357270418e-07, 'ior': 2.065316135279431, 'fru': 58.740623640465245, 'mru': 6.168751623651526e-06, 'ldu': 176.29154203285282, 'wtu': 3.9971223504398212, 'etf': 80.68477100785239, 'htc': 1.153277360223056e-09, 'htn': 7.485718049730698e-08}"/>
  </r>
  <r>
    <s v="Neufch√¢tel cheese, from cow's milk, processed in FR | Chilled | LDPE | No preparation | at consumer/FR [Ciqual code: 12031]"/>
    <n v="12031"/>
    <s v="consumer"/>
    <n v="2.2400000000000002"/>
    <b v="0"/>
    <s v="kilogram"/>
    <s v="3ef7e87825db8dd2d46dc9f00039bf34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Hazelnut, processed in FR | Ambient (long) | No packaging | No preparation | at consumer/FR [Ciqual code: 15004]"/>
    <n v="15004"/>
    <s v="consumer"/>
    <n v="3.76"/>
    <b v="0"/>
    <s v="kilogram"/>
    <s v="9106bcd5b115d9a831559467e60b5d13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69367357258637, 'ozd': 2.702069193246183e-07, 'cch': 4.511038781318652, 'ccb': 0.022352656586829, 'ccf': 2.587218843028634, 'ccl': 1.901467281703189, 'fwe': 0.0014886909260280001, 'swe': 0.040873337374613, 'tre': 0.291213046864274, 'pco': 0.012619110715689, 'pma': 4.912364389944508e-07, 'ior': 0.35297710703532, 'fru': 28.85592962052348, 'mru': 1.0606446610777142e-05, 'ldu': 539.1044815408709, 'wtu': 17.203315719607488, 'etf': 63.56172771241959, 'htc': 1.7001917084004453e-09, 'htn': 9.141908127775244e-08}"/>
  </r>
  <r>
    <s v="Hazelnut, grilled, processed in FR | Ambient (long) | LDPE | No preparation | at consumer/FR [Ciqual code: 15033]"/>
    <n v="15033"/>
    <s v="consumer"/>
    <n v="4.2699999999999996"/>
    <b v="0"/>
    <s v="kilogram"/>
    <s v="8733483c8cfc58d0a130b669043d3216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70282665266272, 'ozd': 2.771874691283746e-07, 'cch': 4.785559953248024, 'ccb': 0.022876140934263003, 'ccf': 2.8611094316621, 'ccl': 1.90157438065166, 'fwe': 0.0015324131029640002, 'swe': 0.041037887196398004, 'tre': 0.29303761621572505, 'pco': 0.013319769888328002, 'pma': 5.000417664421339e-07, 'ior': 0.37508684182172103, 'fru': 33.87744542236303, 'mru': 1.073644613551307e-05, 'ldu': 540.228115111743, 'wtu': 17.394016504327002, 'etf': 64.43495275574818, 'htc': 1.74182103275226e-09, 'htn': 9.24601347884175e-08}"/>
  </r>
  <r>
    <s v="Hazelnut, grilled, salted, processed in FR | Ambient (long) | LDPE | No preparation | at consumer/FR [Ciqual code: 15050]"/>
    <n v="15050"/>
    <s v="consumer"/>
    <n v="4.2699999999999996"/>
    <b v="0"/>
    <s v="kilogram"/>
    <s v="2eb259a51ecc94cd83485200d81bb8a6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70282665266272, 'ozd': 2.771874691283746e-07, 'cch': 4.785559953248024, 'ccb': 0.022876140934263003, 'ccf': 2.8611094316621, 'ccl': 1.90157438065166, 'fwe': 0.0015324131029640002, 'swe': 0.041037887196398004, 'tre': 0.29303761621572505, 'pco': 0.013319769888328002, 'pma': 5.000417664421339e-07, 'ior': 0.37508684182172103, 'fru': 33.87744542236303, 'mru': 1.073644613551307e-05, 'ldu': 540.228115111743, 'wtu': 17.394016504327002, 'etf': 64.43495275574818, 'htc': 1.74182103275226e-09, 'htn': 9.24601347884175e-08}"/>
  </r>
  <r>
    <s v="Cashew nut, grilled, salted, processed in FR | Ambient (long) | LDPE | No preparation | at consumer/FR [Ciqual code: 15019]"/>
    <n v="15019"/>
    <s v="consumer"/>
    <n v="4.03"/>
    <b v="0"/>
    <s v="kilogram"/>
    <s v="43f1adde39fe83c77486df90aafa5c8e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160671298213579, 'ozd': 6.844257660587975e-07, 'cch': 8.445992418356791, 'ccb': 0.39524253009077404, 'ccf': 6.509004376549538, 'ccl': 1.5417455117164791, 'fwe': 0.0033348500882740004, 'swe': 0.092020080593518, 'tre': 0.653339678517163, 'pco': 0.034803577153374, 'pma': 1.1045162655208448e-06, 'ior': 0.795278282330211, 'fru': 75.57606296136566, 'mru': 2.4096026371057852e-05, 'ldu': 1178.6250912847981, 'wtu': 32.50252691278297, 'etf': 146.75177518522662, 'htc': 4.144480544764875e-09, 'htn': 2.255861394968912e-07}"/>
  </r>
  <r>
    <s v="Coconut, immature kernel, fresh, processed in FR | Ambient (long) | LDPE | No preparation | at consumer/FR [Ciqual code: 15014]"/>
    <n v="15014"/>
    <s v="consumer"/>
    <n v="4.83"/>
    <b v="0"/>
    <s v="kilogram"/>
    <s v="1bf92f2e28cba1f816c852da12e0073d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31196880362209002, 'ozd': 2.573583320365993e-07, 'cch': 2.940689393772974, 'ccb': 0.36694610962234103, 'ccf': 2.1716365224528102, 'ccl': 0.40210676169782206, 'fwe': 0.0007156259735680001, 'swe': 0.022750328513457003, 'tre': 0.11215499721802501, 'pco': 0.011939348206356, 'pma': 2.3816429389120086e-07, 'ior': 0.897780756784292, 'fru': 43.88955317364713, 'mru': 6.201423127003238e-06, 'ldu': 184.88947422811276, 'wtu': 12.348327352888072, 'etf': 163.97613111703475, 'htc': 7.914602253340833e-09, 'htn': 9.977048226913032e-08}"/>
  </r>
  <r>
    <s v="Coconut, ripe kernel, fresh, processed in FR | Ambient (long) | LDPE | No preparation | at consumer/FR [Ciqual code: 15006]"/>
    <n v="15006"/>
    <s v="consumer"/>
    <n v="4.3600000000000003"/>
    <b v="0"/>
    <s v="kilogram"/>
    <s v="6a09cbc89484e868c1d7cf3e15af4958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31196880362209002, 'ozd': 2.573583320365993e-07, 'cch': 2.940689393772974, 'ccb': 0.36694610962234103, 'ccf': 2.1716365224528102, 'ccl': 0.40210676169782206, 'fwe': 0.0007156259735680001, 'swe': 0.022750328513457003, 'tre': 0.11215499721802501, 'pco': 0.011939348206356, 'pma': 2.3816429389120086e-07, 'ior': 0.897780756784292, 'fru': 43.88955317364713, 'mru': 6.201423127003238e-06, 'ldu': 184.88947422811276, 'wtu': 12.348327352888072, 'etf': 163.97613111703475, 'htc': 7.914602253340833e-09, 'htn': 9.977048226913032e-08}"/>
  </r>
  <r>
    <s v="Coconut, kernel, dried, processed in FR | Ambient (long) | LDPE | No preparation | at consumer/FR [Ciqual code: 15007]"/>
    <n v="15007"/>
    <s v="consumer"/>
    <n v="4.3600000000000003"/>
    <b v="0"/>
    <s v="kilogram"/>
    <s v="fc236321c9b739c42c258a597b3ccb6f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31196880362209002, 'ozd': 2.573583320365993e-07, 'cch': 2.940689393772974, 'ccb': 0.36694610962234103, 'ccf': 2.1716365224528102, 'ccl': 0.40210676169782206, 'fwe': 0.0007156259735680001, 'swe': 0.022750328513457003, 'tre': 0.11215499721802501, 'pco': 0.011939348206356, 'pma': 2.3816429389120086e-07, 'ior': 0.897780756784292, 'fru': 43.88955317364713, 'mru': 6.201423127003238e-06, 'ldu': 184.88947422811276, 'wtu': 12.348327352888072, 'etf': 163.97613111703475, 'htc': 7.914602253340833e-09, 'htn': 9.977048226913032e-08}"/>
  </r>
  <r>
    <s v="Macadamia nut, processed in FR | Ambient (long) | LDPE | No preparation | at consumer/FR [Ciqual code: 15027]"/>
    <n v="15027"/>
    <s v="consumer"/>
    <n v="3.7"/>
    <b v="0"/>
    <s v="kilogram"/>
    <s v="9c1a9f0b3d5a4784811f3145be40dc47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27466700532298, 'ozd': 4.643503425810805e-07, 'cch': 3.047919972790406, 'ccb': 0.021710074061218002, 'ccf': 3.024936847958347, 'ccl': 0.00127305077084, 'fwe': 0.0008612117280160001, 'swe': 0.015183175129689001, 'tre': 0.106999767876992, 'pco': 0.015111462823769002, 'pma': 1.491780499945967e-07, 'ior': 0.6014161944681401, 'fru': 44.01896662565214, 'mru': 1.643931883077116e-05, 'ldu': 634.1633677866399, 'wtu': 0.9358624455780831, 'etf': 402.8690546815669, 'htc': 7.95795282434525e-10, 'htn': 5.471359842056127e-08}"/>
  </r>
  <r>
    <s v="Macadamia nut, grilled, salted, processed in FR | Ambient (long) | LDPE | No preparation | at consumer/FR [Ciqual code: 15043]"/>
    <n v="15043"/>
    <s v="consumer"/>
    <n v="3.33"/>
    <b v="0"/>
    <s v="kilogram"/>
    <s v="ffea9e0906d9cb0916a730d098f9ee31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27466700532298, 'ozd': 4.643503425810805e-07, 'cch': 3.047919972790406, 'ccb': 0.021710074061218002, 'ccf': 3.024936847958347, 'ccl': 0.00127305077084, 'fwe': 0.0008612117280160001, 'swe': 0.015183175129689001, 'tre': 0.106999767876992, 'pco': 0.015111462823769002, 'pma': 1.491780499945967e-07, 'ior': 0.6014161944681401, 'fru': 44.01896662565214, 'mru': 1.643931883077116e-05, 'ldu': 634.1633677866399, 'wtu': 0.9358624455780831, 'etf': 402.8690546815669, 'htc': 7.95795282434525e-10, 'htn': 5.471359842056127e-08}"/>
  </r>
  <r>
    <s v="Nutmeg, processed in FR | Ambient (long) | Glass | No preparation | at consumer/FR [Ciqual code: 11048]"/>
    <n v="11048"/>
    <s v="consumer"/>
    <n v="3.75"/>
    <b v="0"/>
    <s v="kilogram"/>
    <s v="bba80d51e1cdfad983be5212558ff609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12327982371363, 'ozd': 2.122721040443198e-07, 'cch': 1.305400660919795, 'ccb': 0.005038004447694, 'ccf': 1.244652002806023, 'ccl': 0.055710653666078004, 'fwe': 0.00023779912307300002, 'swe': 0.005021916668866, 'tre': 0.027890675622468, 'pco': 0.006624933676344, 'pma': 1.0813580610974448e-07, 'ior': 0.40447319287634004, 'fru': 23.205986533635766, 'mru': 4.266524637927059e-06, 'ldu': 16.75385326695128, 'wtu': 1.5669653024126782, 'etf': 54.75022842729824, 'htc': 5.395199662633833e-10, 'htn': 2.438385949735201e-08}"/>
  </r>
  <r>
    <s v="Pecan nut, processed in FR | Ambient (long) | LDPE | No preparation | at consumer/FR [Ciqual code: 15026]"/>
    <n v="15026"/>
    <s v="consumer"/>
    <n v="3.7"/>
    <b v="0"/>
    <s v="kilogram"/>
    <s v="90e82cbb9b7bbde8f94311ec248d4ed1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27466700532298, 'ozd': 4.643503425810805e-07, 'cch': 3.047919972790406, 'ccb': 0.021710074061218002, 'ccf': 3.024936847958347, 'ccl': 0.00127305077084, 'fwe': 0.0008612117280160001, 'swe': 0.015183175129689001, 'tre': 0.106999767876992, 'pco': 0.015111462823769002, 'pma': 1.491780499945967e-07, 'ior': 0.6014161944681401, 'fru': 44.01896662565214, 'mru': 1.643931883077116e-05, 'ldu': 634.1633677866399, 'wtu': 0.9358624455780831, 'etf': 402.8690546815669, 'htc': 7.95795282434525e-10, 'htn': 5.471359842056127e-08}"/>
  </r>
  <r>
    <s v="Pecan nut, salted, processed in FR | Ambient (long) | LDPE | No preparation | at consumer/FR [Ciqual code: 15046]"/>
    <n v="15046"/>
    <s v="consumer"/>
    <n v="3.33"/>
    <b v="0"/>
    <s v="kilogram"/>
    <s v="3f6fe1e883e28365eb7000d779f6724b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27466700532298, 'ozd': 4.643503425810805e-07, 'cch': 3.047919972790406, 'ccb': 0.021710074061218002, 'ccf': 3.024936847958347, 'ccl': 0.00127305077084, 'fwe': 0.0008612117280160001, 'swe': 0.015183175129689001, 'tre': 0.106999767876992, 'pco': 0.015111462823769002, 'pma': 1.491780499945967e-07, 'ior': 0.6014161944681401, 'fru': 44.01896662565214, 'mru': 1.643931883077116e-05, 'ldu': 634.1633677866399, 'wtu': 0.9358624455780831, 'etf': 402.8690546815669, 'htc': 7.95795282434525e-10, 'htn': 5.471359842056127e-08}"/>
  </r>
  <r>
    <s v="Brazil nut, processed in FR | Ambient (long) | LDPE | No preparation | at consumer/FR [Ciqual code: 15008]"/>
    <n v="15008"/>
    <s v="consumer"/>
    <n v="3.65"/>
    <b v="0"/>
    <s v="kilogram"/>
    <s v="1f2b09598d7728f401efd5e26e2e71e3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26839712061118, 'ozd': 3.918445126353887e-07, 'cch': 7.782331905817742, 'ccb': 0.022335228131867002, 'ccf': 2.261794166757492, 'ccl': 5.498202510928381, 'fwe': 0.001149235565334, 'swe': 0.029706884160936003, 'tre': 0.089571081166471, 'pco': 0.019183514029593, 'pma': 1.897324410149577e-07, 'ior': 0.40532636865939603, 'fru': 33.16552564003854, 'mru': 6.344656417171113e-06, 'ldu': 507.79164599501, 'wtu': 20.014669715943395, 'etf': 39.41594630497586, 'htc': 5.906598112072028e-09, 'htn': 6.469367346923537e-08}"/>
  </r>
  <r>
    <s v="Walnut, fresh, processed in FR | Ambient (long) | LDPE | No preparation | at consumer/FR [Ciqual code: 15023]"/>
    <n v="15023"/>
    <s v="consumer"/>
    <n v="2.95"/>
    <b v="0"/>
    <s v="kilogram"/>
    <s v="17c8934ab744d1ac34b5d99eb841fea3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27664483422289003, 'ozd': 5.125898736878718e-07, 'cch': 3.787451327147079, 'ccb': 0.352259611656193, 'ccf': 3.433771764812137, 'ccl': 0.0014199506787480002, 'fwe': 0.000958408454285, 'swe': 0.015672250053518, 'tre': 0.10459584190083501, 'pco': 0.016152990154318002, 'pma': 1.611861851356578e-07, 'ior': 0.873388055228373, 'fru': 55.54450699458673, 'mru': 1.7082100032540682e-05, 'ldu': 636.2752794824639, 'wtu': 1.209776566350034, 'etf': 412.8386516463852, 'htc': 9.253371149179314e-10, 'htn': 5.905459042185399e-08}"/>
  </r>
  <r>
    <s v="Walnut, dried, husked, processed in FR | Ambient (long) | LDPE | No preparation | at consumer/FR [Ciqual code: 15005]"/>
    <n v="15005"/>
    <s v="consumer"/>
    <n v="2.95"/>
    <b v="0"/>
    <s v="kilogram"/>
    <s v="39291e229338d75ec27d78ef98025a14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27664483422289003, 'ozd': 5.125898736878718e-07, 'cch': 3.787451327147079, 'ccb': 0.352259611656193, 'ccf': 3.433771764812137, 'ccl': 0.0014199506787480002, 'fwe': 0.000958408454285, 'swe': 0.015672250053518, 'tre': 0.10459584190083501, 'pco': 0.016152990154318002, 'pma': 1.611861851356578e-07, 'ior': 0.873388055228373, 'fru': 55.54450699458673, 'mru': 1.7082100032540682e-05, 'ldu': 636.2752794824639, 'wtu': 1.209776566350034, 'etf': 412.8386516463852, 'htc': 9.253371149179314e-10, 'htn': 5.905459042185399e-08}"/>
  </r>
  <r>
    <s v="Laver (Porphyra sp.), dried or dehydrated, processed in FR | Ambient (long) | LDPE | No preparation | at consumer/FR [Ciqual code: 20987]"/>
    <n v="20987"/>
    <s v="consumer"/>
    <n v="2.99"/>
    <b v="0"/>
    <s v="kilogram"/>
    <s v="29f7afdd760b857cbac737e24c1d764a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54970294883801, 'ozd': 1.905789637443422e-06, 'cch': 6.568730476074905, 'ccb': 0.048183635510571005, 'ccf': 6.516124263727136, 'ccl': 0.004422576837199, 'fwe': 0.0022506451889090003, 'swe': 0.011729865202366001, 'tre': 0.11639654115947501, 'pco': 0.034869469623989, 'pma': 7.527988162940193e-07, 'ior': 12.395398648463715, 'fru': 343.6803458174814, 'mru': 3.8499773917860195e-05, 'ldu': 21.832982669715392, 'wtu': 5.825486024283393, 'etf': 161.97198565654747, 'htc': 5.509078087298887e-09, 'htn': 9.949813066171858e-08}"/>
  </r>
  <r>
    <s v="Iced nougat, processed in FR | Frozen | PP | No preparation | at consumer/FR [Ciqual code: 39529]"/>
    <n v="39529"/>
    <s v="consumer"/>
    <n v="3.45"/>
    <b v="0"/>
    <s v="kilogram"/>
    <s v="bf29e7c5e842394b478dc811d60301a6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Nougat, processed in FR | Ambient (average) | LDPE | No preparation | at consumer/FR [Ciqual code: 31033]"/>
    <n v="31033"/>
    <s v="consumer"/>
    <n v="2.89"/>
    <b v="0"/>
    <s v="kilogram"/>
    <s v="38f134e744886c96e9e28e565a66d68f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40320933897562, 'ozd': 2.660027911566905e-07, 'cch': 2.848314683441142, 'ccb': 0.053680969912850006, 'ccf': 3.200437433136495, 'ccl': -0.40580371960820305, 'fwe': 0.00109520533847, 'swe': 0.014139518300295001, 'tre': 0.151288119975054, 'pco': 0.013065628374213002, 'pma': 3.2774435595517027e-07, 'ior': 0.7470978243271471, 'fru': 46.739941066939195, 'mru': 1.9687388330379622e-05, 'ldu': 170.6809315243714, 'wtu': 77.46781978026344, 'etf': 131.84911871419848, 'htc': 2.306969593972713e-09, 'htn': 3.369548423359763e-07}"/>
  </r>
  <r>
    <s v="Asian noodles, flavoured, dehydrated, processed in FR | Chilled | LDPE | No preparation | at consumer/FR [Ciqual code: 9863]"/>
    <n v="9863"/>
    <s v="consumer"/>
    <n v="2.2200000000000002"/>
    <b v="0"/>
    <s v="kilogram"/>
    <s v="2410a2a4aed31bfe7653abc90dc3e345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408298747384767, 'ozd': 3.906249393752783e-06, 'cch': 16.04411336990944, 'ccb': 0.255399018153187, 'ccf': 14.210201248883703, 'ccl': 1.578513102872546, 'fwe': 0.0053177054796820005, 'swe': 0.13867095243694702, 'tre': 1.732405793448204, 'pco': 0.057180674600735004, 'pma': 2.8883155190064637e-06, 'ior': 33.478917733851816, 'fru': 788.6285601768598, 'mru': 3.154585255790744e-05, 'ldu': 1585.0942704624636, 'wtu': 12.619180216100553, 'etf': 725.5507726761718, 'htc': 7.730071647863241e-09, 'htn': 5.852869334054918e-07}"/>
  </r>
  <r>
    <s v="Asian noodles, flavoured, cooked, processed in FR | Chilled | PP | Microwave | at consumer/FR [Ciqual code: 9085]"/>
    <n v="9085"/>
    <s v="consumer"/>
    <n v="2.2200000000000002"/>
    <b v="0"/>
    <s v="kilogram"/>
    <s v="26cef8228546e86eed872cdb5620ce66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23157178156508, 'ozd': 1.791365650824348e-07, 'cch': 1.176181298826611, 'ccb': 0.014422115825768002, 'ccf': 1.074508923250566, 'ccl': 0.087250259750276, 'fwe': 0.000293575139341, 'swe': 0.007801762047742001, 'tre': 0.097516724372968, 'pco': 0.00394857371172, 'pma': 1.686070922489458e-07, 'ior': 0.902372189349609, 'fru': 29.2833047826577, 'mru': 2.362519485177762e-06, 'ldu': 88.49979222036698, 'wtu': 0.504823933572224, 'etf': 38.282763445399105, 'htc': 4.4518945566199507e-10, 'htn': 3.389350383713787e-08}"/>
  </r>
  <r>
    <s v="Asian noodles, plain, cooked, unsalted, processed in FR | Chilled | PP | Microwave | at consumer/FR [Ciqual code: 9086]"/>
    <n v="9086"/>
    <s v="consumer"/>
    <n v="2.2200000000000002"/>
    <b v="0"/>
    <s v="kilogram"/>
    <s v="77a8ff126f785469f339e382a93bd220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23157178156508, 'ozd': 1.791365650824348e-07, 'cch': 1.176181298826611, 'ccb': 0.014422115825768002, 'ccf': 1.074508923250566, 'ccl': 0.087250259750276, 'fwe': 0.000293575139341, 'swe': 0.007801762047742001, 'tre': 0.097516724372968, 'pco': 0.00394857371172, 'pma': 1.686070922489458e-07, 'ior': 0.902372189349609, 'fru': 29.2833047826577, 'mru': 2.362519485177762e-06, 'ldu': 88.49979222036698, 'wtu': 0.504823933572224, 'etf': 38.282763445399105, 'htc': 4.4518945566199507e-10, 'htn': 3.389350383713787e-08}"/>
  </r>
  <r>
    <s v="Noodles with shrimps saut√©ed/pan-fried, processed in FR | Chilled | PP | Microwave | at consumer/FR [Ciqual code: 25183]"/>
    <n v="25183"/>
    <s v="consumer"/>
    <n v="2.2200000000000002"/>
    <b v="0"/>
    <s v="kilogram"/>
    <s v="58a1ae442c21a5920bb03f3c355d3edf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21066921324169003, 'ozd': 2.3850025437105156e-07, 'cch': 1.7010022362208321, 'ccb': 0.005582729797931001, 'ccf': 1.5865623386821301, 'ccl': 0.10885716774077, 'fwe': 0.000573531799349, 'swe': 0.010786360211034001, 'tre': 0.07754068775417, 'pco': 0.006340268109709, 'pma': 1.6688524113620068e-07, 'ior': 0.9449243416620541, 'fru': 37.32473882226789, 'mru': 6.747937034801832e-06, 'ldu': 112.35372861338163, 'wtu': 1.313408642241944, 'etf': 59.204555559924984, 'htc': 1.7821132074340692e-09, 'htn': 5.1783069704076365e-08}"/>
  </r>
  <r>
    <s v="Duck egg, raw, processed in FR | Ambient (average) | Cardboard | No preparation | at consumer/FR [Ciqual code: 22060]"/>
    <n v="22060"/>
    <s v="consumer"/>
    <n v="3.41"/>
    <b v="0"/>
    <s v="kilogram"/>
    <s v="2f61bfe756aab4c26ca3e55d9e8b7b2c"/>
    <s v="material"/>
    <s v="AGRIBALYSE v3.0"/>
    <s v="['Agricultural', 'Food', 'Preparation', 'Meat, egg and fish', 'Eggs', 'Eggs, raw']"/>
    <x v="1"/>
    <x v="54"/>
    <s v="['Agricultural', 'Food', 'Preparation', 'Meat, egg and fish', 'Eggs', ÇEggs, raw']"/>
    <s v="['Agricultural', 'Food', 'Preparation', 'Meat, egg and fish', 'Eggs', 'Eggs, rawÉ]"/>
    <n v="71"/>
    <n v="81"/>
    <x v="65"/>
    <x v="1"/>
    <s v="{'acd': 0.084416427790082, 'ozd': 2.3578782991375782e-07, 'cch': 2.403014167703271, 'ccb': 0.157680370303268, 'ccf': 1.7844752590596982, 'ccl': 0.46085853834030405, 'fwe': 0.0007340876261940001, 'swe': 0.016847355400163, 'tre': 0.36539257519843804, 'pco': 0.008641544852959001, 'pma': 5.988844325731544e-07, 'ior': 0.527733750642521, 'fru': 25.444435306943042, 'mru': 4.232802467201059e-06, 'ldu': 220.09830351398878, 'wtu': 0.6277922896639201, 'etf': 110.61993777946824, 'htc': 1.1846133090424e-09, 'htn': 1.296681086466358e-07}"/>
  </r>
  <r>
    <s v="Turkey egg, raw, processed in FR | Ambient (average) | Cardboard | No preparation | at consumer/FR [Ciqual code: 22080]"/>
    <n v="22080"/>
    <s v="consumer"/>
    <n v="3.41"/>
    <b v="0"/>
    <s v="kilogram"/>
    <s v="99bb9e61e0f19efde67818f0128c60d1"/>
    <s v="material"/>
    <s v="AGRIBALYSE v3.0"/>
    <s v="['Agricultural', 'Food', 'Preparation', 'Meat, egg and fish', 'Eggs', 'Eggs, raw']"/>
    <x v="1"/>
    <x v="54"/>
    <s v="['Agricultural', 'Food', 'Preparation', 'Meat, egg and fish', 'Eggs', ÇEggs, raw']"/>
    <s v="['Agricultural', 'Food', 'Preparation', 'Meat, egg and fish', 'Eggs', 'Eggs, rawÉ]"/>
    <n v="71"/>
    <n v="81"/>
    <x v="65"/>
    <x v="1"/>
    <s v="{'acd': 0.075013812202607, 'ozd': 2.0929877459144158e-07, 'cch': 2.091761662633629, 'ccb': 0.101349952921611, 'ccf': 1.580760205303676, 'ccl': 0.40965150440834003, 'fwe': 0.000646369679645, 'swe': 0.014934074057337002, 'tre': 0.32469794874642005, 'pco': 0.0076452659982430005, 'pma': 5.320816356800761e-07, 'ior': 0.46900873214937905, 'fru': 22.594273839556827, 'mru': 3.7572804237211256e-06, 'ldu': 195.62287091695802, 'wtu': 0.55164306398482, 'etf': 96.97025253609824, 'htc': 1.0442918521028659e-09, 'htn': 1.148596093824163e-07}"/>
  </r>
  <r>
    <s v="Goose egg, raw, processed in FR | Ambient (average) | Cardboard | No preparation | at consumer/FR [Ciqual code: 22070]"/>
    <n v="22070"/>
    <s v="consumer"/>
    <n v="3.41"/>
    <b v="0"/>
    <s v="kilogram"/>
    <s v="9ac94d1d8913acfb9f10fc4e1ce22e0b"/>
    <s v="material"/>
    <s v="AGRIBALYSE v3.0"/>
    <s v="['Agricultural', 'Food', 'Preparation', 'Meat, egg and fish', 'Eggs', 'Eggs, raw']"/>
    <x v="1"/>
    <x v="54"/>
    <s v="['Agricultural', 'Food', 'Preparation', 'Meat, egg and fish', 'Eggs', ÇEggs, raw']"/>
    <s v="['Agricultural', 'Food', 'Preparation', 'Meat, egg and fish', 'Eggs', 'Eggs, rawÉ]"/>
    <n v="71"/>
    <n v="81"/>
    <x v="65"/>
    <x v="1"/>
    <s v="{'acd': 0.084416427790082, 'ozd': 2.3578782991375782e-07, 'cch': 2.403014167703271, 'ccb': 0.157680370303268, 'ccf': 1.7844752590596982, 'ccl': 0.46085853834030405, 'fwe': 0.0007340876261940001, 'swe': 0.016847355400163, 'tre': 0.36539257519843804, 'pco': 0.008641544852959001, 'pma': 5.988844325731544e-07, 'ior': 0.527733750642521, 'fru': 25.444435306943042, 'mru': 4.232802467201059e-06, 'ldu': 220.09830351398878, 'wtu': 0.6277922896639201, 'etf': 110.61993777946824, 'htc': 1.1846133090424e-09, 'htn': 1.296681086466358e-07}"/>
  </r>
  <r>
    <s v="Egg, soft-boiled, processed in FR | Chilled | Cardboard | Boiling | at consumer/FR [Ciqual code: 22014]"/>
    <n v="22014"/>
    <s v="consumer"/>
    <n v="2.44"/>
    <b v="0"/>
    <s v="kilogram"/>
    <s v="d64f6e907cb94e2c518a6f5747f105a3"/>
    <s v="material"/>
    <s v="AGRIBALYSE v3.0"/>
    <s v="['Agricultural', 'Food', 'Preparation', 'Meat, egg and fish', 'Eggs', 'Eggs, cooked']"/>
    <x v="1"/>
    <x v="54"/>
    <s v="['Agricultural', 'Food', 'Preparation', 'Meat, egg and fish', 'Eggs', ÇEggs, cooked']"/>
    <s v="['Agricultural', 'Food', 'Preparation', 'Meat, egg and fish', 'Eggs', 'Eggs, cookedÉ]"/>
    <n v="71"/>
    <n v="84"/>
    <x v="66"/>
    <x v="1"/>
    <s v="{'acd': 0.08797966635311201, 'ozd': 3.6029176445616345e-07, 'cch': 2.957523674767986, 'ccb': 0.162264374389956, 'ccf': 2.322011517771041, 'ccl': 0.473247782606989, 'fwe': 0.0008212051690350001, 'swe': 0.01763988996357, 'tre': 0.37864905561362006, 'pco': 0.00984885458449, 'pma': 6.255221888941608e-07, 'ior': 1.245135662964106, 'fru': 45.97318106225421, 'mru': 5.556738477667847e-06, 'ldu': 226.6555142501607, 'wtu': 0.8293210763459171, 'etf': 119.68562769124526, 'htc': 1.4047386242288621e-09, 'htn': 1.366663744473086e-07}"/>
  </r>
  <r>
    <s v="Egg, fried without added fat, processed in FR | Chilled | Cardboard | Pan frying | at consumer/FR [Ciqual code: 22505]"/>
    <n v="22505"/>
    <s v="consumer"/>
    <n v="2.81"/>
    <b v="0"/>
    <s v="kilogram"/>
    <s v="d8ec2d1a0a6c14b5fca4f7646afaee25"/>
    <s v="material"/>
    <s v="AGRIBALYSE v3.0"/>
    <s v="['Agricultural', 'Food', 'Preparation', 'Meat, egg and fish', 'Eggs', 'Eggs, cooked']"/>
    <x v="1"/>
    <x v="54"/>
    <s v="['Agricultural', 'Food', 'Preparation', 'Meat, egg and fish', 'Eggs', ÇEggs, cooked']"/>
    <s v="['Agricultural', 'Food', 'Preparation', 'Meat, egg and fish', 'Eggs', 'Eggs, cookedÉ]"/>
    <n v="71"/>
    <n v="84"/>
    <x v="66"/>
    <x v="1"/>
    <s v="{'acd': 0.08767517401769001, 'ozd': 3.1187881955750286e-07, 'cch': 2.7245435895562933, 'ccb': 0.16208742756973202, 'ccf': 2.080508809860474, 'ccl': 0.481947352126086, 'fwe': 0.0007937804572720001, 'swe': 0.017775604522624, 'tre': 0.378434412598457, 'pco': 0.009606924084047001, 'pma': 6.229075738385522e-07, 'ior': 0.913742628920806, 'fru': 36.03280860707039, 'mru': 5.257976203645073e-06, 'ldu': 228.69256128299716, 'wtu': 0.7461275582115481, 'etf': 117.65465055363627, 'htc': 1.335541143140763e-09, 'htn': 1.359960558772317e-07}"/>
  </r>
  <r>
    <s v="Egg white, raw, processed in FR | Ambient (average) | Cardboard | No preparation | at consumer/FR [Ciqual code: 22001]"/>
    <n v="22001"/>
    <s v="consumer"/>
    <n v="2.64"/>
    <b v="0"/>
    <s v="kilogram"/>
    <s v="b1b663bac4930996bf9bf50f143bb56c"/>
    <s v="material"/>
    <s v="AGRIBALYSE v3.0"/>
    <s v="['Agricultural', 'Food', 'Preparation', 'Meat, egg and fish', 'Eggs', 'Eggs, raw']"/>
    <x v="1"/>
    <x v="54"/>
    <s v="['Agricultural', 'Food', 'Preparation', 'Meat, egg and fish', 'Eggs', ÇEggs, raw']"/>
    <s v="['Agricultural', 'Food', 'Preparation', 'Meat, egg and fish', 'Eggs', 'Eggs, rawÉ]"/>
    <n v="71"/>
    <n v="81"/>
    <x v="65"/>
    <x v="0"/>
    <s v="{'acd': 0.093860246740378, 'ozd': 2.559042170437077e-07, 'cch': 2.6368393862470283, 'ccb': 0.167774421588073, 'ccf': 1.957054337194187, 'ccl': 0.512010627464767, 'fwe': 0.0008088118985700001, 'swe': 0.018690136306818, 'tre': 0.40648240687629805, 'pco': 0.009543791645486, 'pma': 6.640682476940835e-07, 'ior': 0.5657469645855421, 'fru': 27.51647184167942, 'mru': 4.606910849745327e-06, 'ldu': 243.82993116327512, 'wtu': 0.691651091954769, 'etf': 121.27940100820621, 'htc': 1.3077120810427451e-09, 'htn': 1.438333939917005e-07}"/>
  </r>
  <r>
    <s v="Egg white, cooked, processed in FR | Chilled | Cardboard | Pan frying | at consumer/FR [Ciqual code: 22008]"/>
    <n v="22008"/>
    <s v="consumer"/>
    <n v="2.64"/>
    <b v="0"/>
    <s v="kilogram"/>
    <s v="41d45c81dd8dff4f7056b90aae1a7301"/>
    <s v="material"/>
    <s v="AGRIBALYSE v3.0"/>
    <s v="['Agricultural', 'Food', 'Preparation', 'Meat, egg and fish', 'Eggs', 'Eggs, cooked']"/>
    <x v="1"/>
    <x v="54"/>
    <s v="['Agricultural', 'Food', 'Preparation', 'Meat, egg and fish', 'Eggs', ÇEggs, cooked']"/>
    <s v="['Agricultural', 'Food', 'Preparation', 'Meat, egg and fish', 'Eggs', 'Eggs, cookedÉ]"/>
    <n v="71"/>
    <n v="84"/>
    <x v="66"/>
    <x v="0"/>
    <s v="{'acd': 0.097370439727106, 'ozd': 3.325308163148354e-07, 'cch': 2.96459453031189, 'ccb': 0.172450238399306, 'ccf': 2.257682898775802, 'ccl': 0.5344613931367801, 'fwe': 0.0008704943035930001, 'swe': 0.019667450462099, 'tre': 0.42061828314582306, 'pco': 0.010533193682719, 'pma': 6.898269430976452e-07, 'ior': 0.9527679651313131, 'fru': 38.16001422903517, 'mru': 5.642045423097124e-06, 'ldu': 253.05605628303167, 'wtu': 0.8116866354612741, 'etf': 128.59792772426957, 'htc': 1.461917486157037e-09, 'htn': 1.505384995637235e-07}"/>
  </r>
  <r>
    <s v="Egg white, powder, processed in FR | Ambient (average) | Cardboard | No preparation | at consumer/FR [Ciqual code: 22004]"/>
    <n v="22004"/>
    <s v="consumer"/>
    <n v="2.64"/>
    <b v="0"/>
    <s v="kilogram"/>
    <s v="b296ac84b197a7449086db440af753ee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076789739549059, 'ozd': 3.328019013095353e-07, 'cch': 3.330902888773265, 'ccb': 0.065101286106391, 'ccf': 2.855997034374676, 'ccl': 0.409804568292197, 'fwe': 0.000736591948994, 'swe': 0.015380332733214002, 'tre': 0.32860697815807705, 'pco': 0.008885401363819, 'pma': 5.386631636367298e-07, 'ior': 0.492658316130377, 'fru': 40.64438281715085, 'mru': 4.178420821146096e-06, 'ldu': 195.84904828513868, 'wtu': 0.630433316803046, 'etf': 104.53238059300719, 'htc': 1.2290480091743201e-09, 'htn': 1.188427197159793e-07}"/>
  </r>
  <r>
    <s v="Egg, scrambled, with added fat, processed in FR | Chilled | Cardboard | Pan frying | at consumer/FR [Ciqual code: 22502]"/>
    <n v="22502"/>
    <s v="consumer"/>
    <n v="2.4900000000000002"/>
    <b v="0"/>
    <s v="kilogram"/>
    <s v="cc43fb522ad79e2fc2dd5714005914fd"/>
    <s v="material"/>
    <s v="AGRIBALYSE v3.0"/>
    <s v="['Agricultural', 'Food', 'Preparation', 'Meat, egg and fish', 'Eggs', 'Eggs, cooked']"/>
    <x v="1"/>
    <x v="54"/>
    <s v="['Agricultural', 'Food', 'Preparation', 'Meat, egg and fish', 'Eggs', ÇEggs, cooked']"/>
    <s v="['Agricultural', 'Food', 'Preparation', 'Meat, egg and fish', 'Eggs', 'Eggs, cookedÉ]"/>
    <n v="71"/>
    <n v="84"/>
    <x v="66"/>
    <x v="0"/>
    <s v="{'acd': 0.10420236772589601, 'ozd': 3.744652999474378e-07, 'cch': 4.723386434284237, 'ccb': 1.19568428618103, 'ccf': 2.7847858090602333, 'ccl': 0.742916339042973, 'fwe': 0.0010552637767630001, 'swe': 0.023044676857769, 'tre': 0.447661161300264, 'pco': 0.012981832704164002, 'pma': 7.48518948436233e-07, 'ior': 0.9886847292383851, 'fru': 42.24027469039605, 'mru': 7.568859592551157e-06, 'ldu': 295.6066512692338, 'wtu': 2.114388461820151, 'etf': 133.1024544427682, 'htc': 1.7958294037707973e-09, 'htn': 1.551072655487258e-07}"/>
  </r>
  <r>
    <s v="Egg, raw, processed in FR | Ambient (average) | Cardboard | No preparation | at consumer/FR [Ciqual code: 22000]"/>
    <n v="22000"/>
    <s v="consumer"/>
    <n v="2.4300000000000002"/>
    <b v="0"/>
    <s v="kilogram"/>
    <s v="7ed6742cd6f7889bddafc2180a6a970b"/>
    <s v="material"/>
    <s v="AGRIBALYSE v3.0"/>
    <s v="['Agricultural', 'Food', 'Preparation', 'Meat, egg and fish', 'Eggs', 'Eggs, raw']"/>
    <x v="1"/>
    <x v="54"/>
    <s v="['Agricultural', 'Food', 'Preparation', 'Meat, egg and fish', 'Eggs', ÇEggs, raw']"/>
    <s v="['Agricultural', 'Food', 'Preparation', 'Meat, egg and fish', 'Eggs', 'Eggs, rawÉ]"/>
    <n v="71"/>
    <n v="81"/>
    <x v="65"/>
    <x v="1"/>
    <s v="{'acd': 0.084416427790082, 'ozd': 2.3578782991375782e-07, 'cch': 2.403014167703271, 'ccb': 0.157680370303268, 'ccf': 1.7844752590596982, 'ccl': 0.46085853834030405, 'fwe': 0.0007340876261940001, 'swe': 0.016847355400163, 'tre': 0.36539257519843804, 'pco': 0.008641544852959001, 'pma': 5.988844325731544e-07, 'ior': 0.527733750642521, 'fru': 25.444435306943042, 'mru': 4.232802467201059e-06, 'ldu': 220.09830351398878, 'wtu': 0.6277922896639201, 'etf': 110.61993777946824, 'htc': 1.1846133090424e-09, 'htn': 1.296681086466358e-07}"/>
  </r>
  <r>
    <s v="Egg, hard-boiled, processed in FR | Chilled | No packaging | Boiling | at consumer/FR [Ciqual code: 22010]"/>
    <n v="22010"/>
    <s v="consumer"/>
    <n v="2.42"/>
    <b v="0"/>
    <s v="kilogram"/>
    <s v="5e6e5ccc283e0f2d1e496c272614f97d"/>
    <s v="material"/>
    <s v="AGRIBALYSE v3.0"/>
    <s v="['Agricultural', 'Food', 'Preparation', 'Meat, egg and fish', 'Eggs', 'Eggs, cooked']"/>
    <x v="1"/>
    <x v="54"/>
    <s v="['Agricultural', 'Food', 'Preparation', 'Meat, egg and fish', 'Eggs', ÇEggs, cooked']"/>
    <s v="['Agricultural', 'Food', 'Preparation', 'Meat, egg and fish', 'Eggs', 'Eggs, cookedÉ]"/>
    <n v="71"/>
    <n v="84"/>
    <x v="66"/>
    <x v="1"/>
    <s v="{'acd': 0.087253665287673, 'ozd': 3.3841654389036693e-07, 'cch': 2.808300411458703, 'ccb': 0.15863930458300302, 'ccf': 2.1771223229504892, 'ccl': 0.47253878392521104, 'fwe': 0.000758712439053, 'swe': 0.017356756716032002, 'tre': 0.37636020028704403, 'pco': 0.009320823868071001, 'pma': 6.128560622737402e-07, 'ior': 1.228568815427749, 'fru': 43.882624469778335, 'mru': 5.09588815599351e-06, 'ldu': 220.84102908840853, 'wtu': 0.785418488235419, 'etf': 102.84464382368472, 'htc': 1.3327818030702121e-09, 'htn': 1.3439140017305958e-07}"/>
  </r>
  <r>
    <s v="Egg, powder, processed in FR | Ambient (average) | Cardboard | No preparation | at consumer/FR [Ciqual code: 22013]"/>
    <n v="22013"/>
    <s v="consumer"/>
    <n v="2.65"/>
    <b v="0"/>
    <s v="kilogram"/>
    <s v="4fb0ce0db6560dfc73bb90f5f52a06e5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09603432652740701, 'ozd': 4.166461567407232e-07, 'cch': 4.263080795237868, 'ccb': 0.168696121272352, 'ccf': 3.582153299001015, 'ccl': 0.5122313749645, 'fwe': 0.0009345478086840001, 'swe': 0.019317549470364, 'tre': 0.41095335845263703, 'pco': 0.011187561373523001, 'pma': 6.738821840873608e-07, 'ior': 0.6160019666817731, 'fru': 50.856230776620556, 'mru': 5.2345672807472784e-06, 'ldu': 244.84463703343954, 'wtu': 0.802400071113169, 'etf': 133.71731251359057, 'htc': 1.5558222004558663e-09, 'htn': 1.494485666281192e-07}"/>
  </r>
  <r>
    <s v="Egg yolk, raw, processed in FR | Ambient (average) | Cardboard | No preparation | at consumer/FR [Ciqual code: 22002]"/>
    <n v="22002"/>
    <s v="consumer"/>
    <n v="2.62"/>
    <b v="0"/>
    <s v="kilogram"/>
    <s v="c6048f59027a62fd733bdbb95d02d247"/>
    <s v="material"/>
    <s v="AGRIBALYSE v3.0"/>
    <s v="['Agricultural', 'Food', 'Preparation', 'Meat, egg and fish', 'Eggs', 'Eggs, raw']"/>
    <x v="1"/>
    <x v="54"/>
    <s v="['Agricultural', 'Food', 'Preparation', 'Meat, egg and fish', 'Eggs', ÇEggs, raw']"/>
    <s v="['Agricultural', 'Food', 'Preparation', 'Meat, egg and fish', 'Eggs', 'Eggs, rawÉ]"/>
    <n v="71"/>
    <n v="81"/>
    <x v="65"/>
    <x v="0"/>
    <s v="{'acd': 0.09384634589123901, 'ozd': 2.5587524194412027e-07, 'cch': 2.636501535544918, 'ccb': 0.16776290947285402, 'ccf': 1.956804704274656, 'ccl': 0.511933921797407, 'fwe': 0.0008087049002160001, 'swe': 0.018687399937089, 'tre': 0.40642191854839904, 'pco': 0.009542494701127, 'pma': 6.639722201125845e-07, 'ior': 0.5656904720037751, 'fru': 27.51345821493151, 'mru': 4.606361515785725e-06, 'ldu': 243.79440939450404, 'wtu': 0.691563143369406, 'etf': 121.2644601430911, 'htc': 1.3075384781096512e-09, 'htn': 1.438125715782746e-07}"/>
  </r>
  <r>
    <s v="Egg yolk, cooked, processed in FR | Chilled | Cardboard | Pan frying | at consumer/FR [Ciqual code: 22009]"/>
    <n v="22009"/>
    <s v="consumer"/>
    <n v="2.63"/>
    <b v="0"/>
    <s v="kilogram"/>
    <s v="86a4b82bc1517795e25d7031ef322823"/>
    <s v="material"/>
    <s v="AGRIBALYSE v3.0"/>
    <s v="['Agricultural', 'Food', 'Preparation', 'Meat, egg and fish', 'Eggs', 'Eggs, cooked']"/>
    <x v="1"/>
    <x v="54"/>
    <s v="['Agricultural', 'Food', 'Preparation', 'Meat, egg and fish', 'Eggs', ÇEggs, cooked']"/>
    <s v="['Agricultural', 'Food', 'Preparation', 'Meat, egg and fish', 'Eggs', 'Eggs, cookedÉ]"/>
    <n v="71"/>
    <n v="84"/>
    <x v="66"/>
    <x v="0"/>
    <s v="{'acd': 0.09735616876038201, 'ozd': 3.325010697376367e-07, 'cch': 2.9642476841531162, 'ccb': 0.172438419767827, 'ccf': 2.257426619245518, 'ccl': 0.5343826451397691, 'fwe': 0.0008703844563500001, 'swe': 0.019664641235054, 'tre': 0.42055618428365804, 'pco': 0.010531862206519001, 'pma': 6.897283587301375e-07, 'ior': 0.9527099684041721, 'fru': 38.156920362854166, 'mru': 5.641481462825378e-06, 'ldu': 253.01958872806054, 'wtu': 0.8115963451975191, 'etf': 128.58258905058443, 'htc': 1.4617392609524732e-09, 'htn': 1.505171227423403e-07}"/>
  </r>
  <r>
    <s v="Egg yolk, powder, processed in FR | Ambient (average) | Cardboard | No preparation | at consumer/FR [Ciqual code: 22003]"/>
    <n v="22003"/>
    <s v="consumer"/>
    <n v="2.62"/>
    <b v="0"/>
    <s v="kilogram"/>
    <s v="0743f5aa368fa611cb3cd8d83c747dd7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076778618869748, 'ozd': 3.327787212298654e-07, 'cch': 3.330632608211577, 'ccb': 0.06509207641421501, 'ccf': 2.855797328039052, 'ccl': 0.409743203758309, 'fwe': 0.0007365063503110001, 'swe': 0.015378143637431, 'tre': 0.328558587495757, 'pco': 0.008884363808331, 'pma': 5.385863415715301e-07, 'ior': 0.49261312206496405, 'fru': 40.641971915752535, 'mru': 4.177981353978413e-06, 'ldu': 195.82063087012176, 'wtu': 0.630362957934755, 'etf': 104.52042790091505, 'htc': 1.2289091268278441e-09, 'htn': 1.188260617852386e-07}"/>
  </r>
  <r>
    <s v="Egg, poached, processed in FR | Chilled | Cardboard | Boiling | at consumer/FR [Ciqual code: 22011]"/>
    <n v="22011"/>
    <s v="consumer"/>
    <n v="2.44"/>
    <b v="0"/>
    <s v="kilogram"/>
    <s v="c9e484f8efc2a46c1221dd848f269339"/>
    <s v="material"/>
    <s v="AGRIBALYSE v3.0"/>
    <s v="['Agricultural', 'Food', 'Preparation', 'Meat, egg and fish', 'Eggs', 'Eggs, cooked']"/>
    <x v="1"/>
    <x v="54"/>
    <s v="['Agricultural', 'Food', 'Preparation', 'Meat, egg and fish', 'Eggs', ÇEggs, cooked']"/>
    <s v="['Agricultural', 'Food', 'Preparation', 'Meat, egg and fish', 'Eggs', 'Eggs, cookedÉ]"/>
    <n v="71"/>
    <n v="84"/>
    <x v="66"/>
    <x v="1"/>
    <s v="{'acd': 0.08797966635311201, 'ozd': 3.6029176445616345e-07, 'cch': 2.957523674767986, 'ccb': 0.162264374389956, 'ccf': 2.322011517771041, 'ccl': 0.473247782606989, 'fwe': 0.0008212051690350001, 'swe': 0.01763988996357, 'tre': 0.37864905561362006, 'pco': 0.00984885458449, 'pma': 6.255221888941608e-07, 'ior': 1.245135662964106, 'fru': 45.97318106225421, 'mru': 5.556738477667847e-06, 'ldu': 226.6555142501607, 'wtu': 0.8293210763459171, 'etf': 119.68562769124526, 'htc': 1.4047386242288621e-09, 'htn': 1.366663744473086e-07}"/>
  </r>
  <r>
    <s v="Goose, meat, raw, processed in FR | Chilled | PS | No preparation | at consumer/FR [Ciqual code: 36500]"/>
    <n v="36500"/>
    <s v="consumer"/>
    <n v="3.11"/>
    <b v="0"/>
    <s v="kilogram"/>
    <s v="efd877b41981fb61c28ac63874d7d462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Goose, meat and skin, raw, processed in FR | Chilled | PS | No preparation | at consumer/FR [Ciqual code: 36501]"/>
    <n v="36501"/>
    <s v="consumer"/>
    <n v="3.11"/>
    <b v="0"/>
    <s v="kilogram"/>
    <s v="759377ac92397de966bda840341e6d09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Goose, meat and skin, roasted/baked, processed in FR | Chilled | PS | Oven | at consumer/FR [Ciqual code: 36503]"/>
    <n v="36503"/>
    <s v="consumer"/>
    <n v="2.67"/>
    <b v="0"/>
    <s v="kilogram"/>
    <s v="01e3d531a1d16c6ff8b3afb8e1e26811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Goose, meat, roasted/baked, processed in FR | Chilled | PS | Oven | at consumer/FR [Ciqual code: 36502]"/>
    <n v="36502"/>
    <s v="consumer"/>
    <n v="2.67"/>
    <b v="0"/>
    <s v="kilogram"/>
    <s v="9b20270df573bc14946464a29a52c7b4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Onion, raw, processed in FR | Ambient (average) | No packaging | No preparation | at consumer/FR [Ciqual code: 20034]"/>
    <n v="20034"/>
    <s v="consumer"/>
    <n v="2.21"/>
    <b v="0"/>
    <s v="kilogram"/>
    <s v="d043646bdffd80c322bbad436f92923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180298382111, 'ozd': 7.46215922880163e-08, 'cch': 0.41545653219489304, 'ccb': 0.08853820821984101, 'ccf': 0.32247361184578804, 'ccl': 0.0044447121292630004, 'fwe': 9.788352564334386e-05, 'swe': 0.002509708015667, 'tre': 0.006995567147354001, 'pco': 0.001266875823881, 'pma': 2.562688516596957e-08, 'ior': 0.219193563836404, 'fru': 8.166296861807153, 'mru': 1.6321691468589572e-06, 'ldu': 20.021856978944047, 'wtu': 0.36768874140184304, 'etf': 18.609090820681438, 'htc': 1.642413824003704e-10, 'htn': 8.728566063749376e-09}"/>
  </r>
  <r>
    <s v="Onion, cooked, processed in FR | Chilled | PP | Boiling | at consumer/FR [Ciqual code: 20035]"/>
    <n v="20035"/>
    <s v="consumer"/>
    <n v="2.81"/>
    <b v="0"/>
    <s v="kilogram"/>
    <s v="3f0024ed3b163f37f3d466b21414637c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3869096954680005, 'ozd': 1.758033565654139e-07, 'cch': 1.08427140040346, 'ccb': 0.104077281383884, 'ccf': 0.9748557890619151, 'ccl': 0.00533832995766, 'fwe': 0.00018951256300000002, 'swe': 0.00339467233723, 'tre': 0.012993651462130001, 'pco': 0.00302274453148, 'pma': 4.714180693735061e-08, 'ior': 0.7525375657583371, 'fru': 28.238456006673914, 'mru': 3.002181327734889e-06, 'ldu': 24.171396149835843, 'wtu': 0.6260305338920501, 'etf': 26.329201829237675, 'htc': 3.4478360957105963e-10, 'htn': 1.389761325355992e-08}"/>
  </r>
  <r>
    <s v="Onion, dried, processed in FR | Ambient (average) | LDPE | No preparation | at consumer/FR [Ciqual code: 20180]"/>
    <n v="20180"/>
    <s v="consumer"/>
    <n v="2.4300000000000002"/>
    <b v="0"/>
    <s v="kilogram"/>
    <s v="c9817db53c6c384368402679d7b44320"/>
    <s v="material"/>
    <s v="AGRIBALYSE v3.0"/>
    <s v="['Agricultural', 'Food', 'Preparation', 'Fruits, vegetables, legumes and nuts', 'Vegetables', 'Vegetables, dried or dehydrated']"/>
    <x v="0"/>
    <x v="13"/>
    <s v="['Agricultural', 'Food', 'Preparation', 'Fruits, vegetables, legumes and nuts', 'Vegetables', ÇVegetables, dried or dehydrated']"/>
    <s v="['Agricultural', 'Food', 'Preparation', 'Fruits, vegetables, legumes and nuts', 'Vegetables', 'Vegetables, dried or dehydratedÉ]"/>
    <n v="95"/>
    <n v="127"/>
    <x v="68"/>
    <x v="1"/>
    <s v="{'acd': 0.021601657892851, 'ozd': 1.51799330665254e-06, 'cch': 2.8644857775243198, 'ccb': 0.09510154497593401, 'ccf': 2.767118285163794, 'ccl': 0.002265947384591, 'fwe': 0.0012003718450070001, 'swe': 0.022927308234645002, 'tre': 0.05780842026775201, 'pco': 0.010915105057940001, 'pma': 1.824242895341062e-07, 'ior': 15.728485426506033, 'fru': 346.5384293243927, 'mru': 1.2650646996949102e-05, 'ldu': 180.00184825625163, 'wtu': 4.476255221721972, 'etf': 198.26431160821755, 'htc': 1.5341680023168101e-09, 'htn': 6.92248330878389e-08}"/>
  </r>
  <r>
    <s v="Onion, frozen, raw, processed in FR | Frozen | LDPE | No preparation | at consumer/FR [Ciqual code: 20235]"/>
    <n v="20235"/>
    <s v="consumer"/>
    <n v="2.75"/>
    <b v="0"/>
    <s v="kilogram"/>
    <s v="183fc015331347e36cbda4fcc28ff98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4159313068985, 'ozd': 1.435701167977156e-07, 'cch': 0.7609484900005361, 'ccb': 0.00712170122079, 'ccf': 0.7492048771883181, 'ccl': 0.0046219115914270005, 'fwe': 0.000175994771361, 'swe': 0.0028349041281510003, 'tre': 0.012413147385065002, 'pco': 0.0024948519534920004, 'pma': 4.178433909698824e-08, 'ior': 0.7505382762675531, 'fru': 24.740278260382617, 'mru': 2.534472955621167e-06, 'ldu': 21.422589946142338, 'wtu': 0.6997757117084851, 'etf': 21.091860323142637, 'htc': 2.9431670310458023e-10, 'htn': 1.120962983476771e-08}"/>
  </r>
  <r>
    <s v="Olive, green, stuffed (anchovy, sweet peppers, etc¬Ö), processed in FR | Chilled | Glass | No preparation | at consumer/FR [Ciqual code: 13147]"/>
    <n v="13147"/>
    <s v="consumer"/>
    <n v="2.46"/>
    <b v="0"/>
    <s v="kilogram"/>
    <s v="9f0bb3cb561cd53913dc96900382493e"/>
    <s v="material"/>
    <s v="AGRIBALYSE v3.0"/>
    <s v="['Agricultural', 'Food', 'Preparation', 'Miscellaneous', 'Condiments']"/>
    <x v="2"/>
    <x v="53"/>
    <s v="['Agricultural', 'Food', 'Preparation', 'Miscellaneous', 'Condiments']"/>
    <s v="['Agricultural', 'Food', 'Preparation', 'Miscellaneous', 'Condiments']"/>
    <e v="#VALUE!"/>
    <e v="#VALUE!"/>
    <x v="3"/>
    <x v="0"/>
    <s v="{'acd': 0.009742699322659, 'ozd': 1.8722777532359779e-07, 'cch': 0.9277489586262201, 'ccb': 0.014956455021704002, 'ccf': 1.02124550258499, 'ccl': -0.108452998980474, 'fwe': 0.00018925181390700002, 'swe': 0.002584594672584, 'tre': 0.024963470698303, 'pco': 0.004652781403948, 'pma': 1.1277052014350439e-07, 'ior': 0.29812987056649204, 'fru': 17.675351654155598, 'mru': 4.8481579102355484e-06, 'ldu': 51.26050784210893, 'wtu': 1.235272355872606, 'etf': 23.36421623960561, 'htc': 5.710990037725092e-10, 'htn': 2.6407758023096004e-08}"/>
  </r>
  <r>
    <s v="Arctic char, raw, processed in FR | Chilled | PS | No preparation | at consumer/FR [Ciqual code: 26171]"/>
    <n v="26171"/>
    <s v="consumer"/>
    <n v="3.64"/>
    <b v="0"/>
    <s v="kilogram"/>
    <s v="56ffbecb309406b8702743bc0eb01771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3748710456403, 'ozd': 8.201283033821317e-07, 'cch': 4.844014946041986, 'ccb': 0.034197302024754, 'ccf': 4.703672303034905, 'ccl': 0.106145340982324, 'fwe': 0.0010195292697200002, 'swe': 0.014890235804332002, 'tre': 0.11902270245936601, 'pco': 0.023101165907754, 'pma': 3.1580244119636497e-07, 'ior': 2.037164865265736, 'fru': 93.87700872370348, 'mru': 8.554615716425509e-06, 'ldu': 112.3104383939427, 'wtu': 1.5818249685378891, 'etf': 107.35207323914794, 'htc': 1.4844816656276761e-09, 'htn': 8.549478400728853e-08}"/>
  </r>
  <r>
    <s v="Omelette, with cheese, processed in FR | Chilled | LDPE | Microwave | at consumer/FR [Ciqual code: 22506]"/>
    <n v="22506"/>
    <s v="consumer"/>
    <n v="2.29"/>
    <b v="0"/>
    <s v="kilogram"/>
    <s v="0e032064ff159d0e4a9df5ddf2a0538a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07935113006559501, 'ozd': 3.058909035045196e-07, 'cch': 3.396184958680319, 'ccb': 0.841097737153587, 'ccf': 2.147696332794407, 'ccl': 0.40739088873232504, 'fwe': 0.0007177703867620001, 'swe': 0.017635680267252003, 'tre': 0.34035695358593304, 'pco': 0.009607854380544002, 'pma': 5.631448788628803e-07, 'ior': 1.135433633771845, 'fru': 42.6602160846078, 'mru': 4.721375666053204e-06, 'ldu': 231.64697978067846, 'wtu': 1.061693494557339, 'etf': 95.30049712568484, 'htc': 1.1906548267340651e-09, 'htn': 1.212442038526341e-07}"/>
  </r>
  <r>
    <s v="Omelette, with mushrooms, processed in FR | Chilled | LDPE | Microwave | at consumer/FR [Ciqual code: 22508]"/>
    <n v="22508"/>
    <s v="consumer"/>
    <n v="2.2999999999999998"/>
    <b v="0"/>
    <s v="kilogram"/>
    <s v="e1a5e7e550b4283f84c21959c07acd69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061988136090004003, 'ozd': 2.7408424862612854e-07, 'cch': 3.042604108003472, 'ccb': 0.643462404451215, 'ccf': 1.9762336197453272, 'ccl': 0.422908083806928, 'fwe': 0.000667120330064, 'swe': 0.014838129071905001, 'tre': 0.263402088037949, 'pco': 0.008532368190725, 'pma': 4.4672418019056064e-07, 'ior': 1.031287840563468, 'fru': 39.21317725068196, 'mru': 4.972120424563343e-06, 'ldu': 175.26067397928227, 'wtu': 1.6621518831986601, 'etf': 75.81002050794874, 'htc': 1.153965856606595e-09, 'htn': 9.520136223393219e-08}"/>
  </r>
  <r>
    <s v="Omelette, with herbs, processed in FR | Chilled | LDPE | Microwave | at consumer/FR [Ciqual code: 22509]"/>
    <n v="22509"/>
    <s v="consumer"/>
    <n v="2.29"/>
    <b v="0"/>
    <s v="kilogram"/>
    <s v="6237855c725b128300c086010ab6d695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08254148948876501, 'ozd': 2.925290748814166e-07, 'cch': 2.57773396144953, 'ccb': 0.067296606589014, 'ccf': 2.071192456232562, 'ccl': 0.439244898627953, 'fwe': 0.000731727759657, 'swe': 0.017066412441742, 'tre': 0.35481642355069304, 'pco': 0.009185110288478, 'pma': 5.81592423331408e-07, 'ior': 1.09550867462308, 'fru': 41.41558093020576, 'mru': 4.503411012246009e-06, 'ldu': 208.61194561688973, 'wtu': 0.9836683285488371, 'etf': 95.37317183717487, 'htc': 1.2483027614707522e-09, 'htn': 1.282341671612208e-07}"/>
  </r>
  <r>
    <s v="Omelette, with lardoons, processed in FR | Chilled | LDPE | Microwave | at consumer/FR [Ciqual code: 22507]"/>
    <n v="22507"/>
    <s v="consumer"/>
    <n v="2.2999999999999998"/>
    <b v="0"/>
    <s v="kilogram"/>
    <s v="4ed86f95fb3f096a01f8b5f43e6bba4e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101688856377142, 'ozd': 3.780522543111016e-07, 'cch': 3.823447144102556, 'ccb': 0.906631498177573, 'ccf': 2.502842420184992, 'ccl': 0.41397322573999, 'fwe': 0.0008554353753450001, 'swe': 0.02213067267708, 'tre': 0.438972593260311, 'pco': 0.010977628194659, 'pma': 7.138656135815737e-07, 'ior': 1.735136028626283, 'fru': 57.11988492162931, 'mru': 5.52373626557938e-06, 'ldu': 270.2202763744698, 'wtu': 1.228217928140519, 'etf': 113.45233476101077, 'htc': 1.3049279382875141e-09, 'htn': 1.338024859712999e-07}"/>
  </r>
  <r>
    <s v="Baked Alaska, processed in FR | Frozen | PP | No preparation | at consumer/FR [Ciqual code: 39518]"/>
    <n v="39518"/>
    <s v="consumer"/>
    <n v="3.45"/>
    <b v="0"/>
    <s v="kilogram"/>
    <s v="bbd290867c0fce0b690fba0834141d86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Orange, pulp, raw, processed in FR | Ambient (average) | No packaging | No preparation | at consumer/FR [Ciqual code: 13034]"/>
    <n v="13034"/>
    <s v="consumer"/>
    <n v="2.68"/>
    <b v="0"/>
    <s v="kilogram"/>
    <s v="e596889a801f421fc8adbe6bd66e5b03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8187617971761001, 'ozd': 1.253531441058317e-07, 'cch': 0.9701986828845081, 'ccb': 0.24241605142097603, 'ccf': 0.799976139958365, 'ccl': -0.07219350849483201, 'fwe': 0.000195242095951, 'swe': 0.002217572156485, 'tre': 0.028953507906319002, 'pco': 0.003491190258871, 'pma': 7.085316690929948e-08, 'ior': 0.28126358782863603, 'fru': 13.604188486158058, 'mru': 2.6182953349399357e-06, 'ldu': 36.15299295843901, 'wtu': 7.725571246717045, 'etf': 29.303898866070462, 'htc': 5.925683180815667e-10, 'htn': 3.486065537661579e-08}"/>
  </r>
  <r>
    <s v="Pork ear sat-cured, processed in FR | Chilled | PVC | Oven | at consumer/FR [Ciqual code: 28530]"/>
    <n v="28530"/>
    <s v="consumer"/>
    <n v="2.4900000000000002"/>
    <b v="0"/>
    <s v="kilogram"/>
    <s v="8e8370ee281babe847991c0b20543fd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041998076820772, 'ozd': 2.923636806963167e-07, 'cch': 2.3295105832629, 'ccb': 0.8342212606497931, 'ccf': 1.403253228711272, 'ccl': 0.09203609390183401, 'fwe': 0.00039971858473600004, 'swe': 0.009657997310181, 'tre': 0.179464340124237, 'pco': 0.005570002924641, 'pma': 3.035351437239724e-07, 'ior': 1.887441923757479, 'fru': 51.521537203662916, 'mru': 4.3692142646542115e-06, 'ldu': 116.10807201081995, 'wtu': 1.274731862446977, 'etf': 54.931049090544185, 'htc': 6.343009536762928e-10, 'htn': 4.609741692252731e-08}"/>
  </r>
  <r>
    <s v="Barley, whole, raw, processed in FR | Ambient (long) | LDPE | No preparation | at consumer/FR [Ciqual code: 9320]"/>
    <n v="9320"/>
    <s v="consumer"/>
    <n v="2.5499999999999998"/>
    <b v="0"/>
    <s v="kilogram"/>
    <s v="b6fbe9f0b57a1565a267006fab17900a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10890293841251002, 'ozd': 9.365722896090326e-08, 'cch': 0.8873332508950771, 'ccb': 0.0011633205842150002, 'ccf': 0.8857860321806311, 'ccl': 0.00038389813023000005, 'fwe': 0.00020632442437800002, 'swe': 0.010843032583917, 'tre': 0.042508165122350006, 'pco': 0.002603302097606, 'pma': 9.01474422735548e-08, 'ior': 0.265645820892765, 'fru': 14.681866393179927, 'mru': 2.711361077351877e-06, 'ldu': 82.89276329861994, 'wtu': 5.074820308298098, 'etf': 25.801663583531262, 'htc': 6.039332829492884e-10, 'htn': 3.868877938210377e-08}"/>
  </r>
  <r>
    <s v="Pearled barley, boiled/cooked in water, unsalted, processed in FR | Ambient (average) | PP | No preparation | at consumer/FR [Ciqual code: 9322]"/>
    <n v="9322"/>
    <s v="consumer"/>
    <n v="2.85"/>
    <b v="0"/>
    <s v="kilogram"/>
    <s v="35cb2f63b9d11598033a7133b4be5a2a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10473343696696, 'ozd': 8.553318970514172e-08, 'cch': 0.8132739635117031, 'ccb': 0.0008751981246030001, 'ccf': 0.8120866042686291, 'ccl': 0.00031216111847, 'fwe': 0.000178257541721, 'swe': 0.010778083124454, 'tre': 0.041746092260285, 'pco': 0.002362759179194, 'pma': 8.65034482264187e-08, 'ior': 0.202220912667638, 'fru': 12.513564414159186, 'mru': 2.583895219344292e-06, 'ldu': 81.91658163078391, 'wtu': 4.915958228699887, 'etf': 25.0083679602067, 'htc': 5.731444664092704e-10, 'htn': 3.8262356032907485e-08}"/>
  </r>
  <r>
    <s v="Pearled barley, raw, processed in FR | Ambient (long) | LDPE | No preparation | at consumer/FR [Ciqual code: 9321]"/>
    <n v="9321"/>
    <s v="consumer"/>
    <n v="2.86"/>
    <b v="0"/>
    <s v="kilogram"/>
    <s v="43150327a44f11de506b8be5caedcf14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10890293841251002, 'ozd': 9.365722896090326e-08, 'cch': 0.8873332508950771, 'ccb': 0.0011633205842150002, 'ccf': 0.8857860321806311, 'ccl': 0.00038389813023000005, 'fwe': 0.00020632442437800002, 'swe': 0.010843032583917, 'tre': 0.042508165122350006, 'pco': 0.002603302097606, 'pma': 9.01474422735548e-08, 'ior': 0.265645820892765, 'fru': 14.681866393179927, 'mru': 2.711361077351877e-06, 'ldu': 82.89276329861994, 'wtu': 5.074820308298098, 'etf': 25.801663583531262, 'htc': 6.039332829492884e-10, 'htn': 3.868877938210377e-08}"/>
  </r>
  <r>
    <s v="Oregano, dried, processed in FR | Ambient (long) | Glass | No preparation | at consumer/FR [Ciqual code: 11035]"/>
    <n v="11035"/>
    <s v="consumer"/>
    <n v="3.75"/>
    <b v="0"/>
    <s v="kilogram"/>
    <s v="62e420a39f33efdbfb83d7c5a8358664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Garfish, raw, processed in FR | Chilled | PS | No preparation | at consumer/FR [Ciqual code: 26166]"/>
    <n v="26166"/>
    <s v="consumer"/>
    <n v="3.68"/>
    <b v="0"/>
    <s v="kilogram"/>
    <s v="08cb63b736c7c1a5863b37c8af64fca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0071803966841, 'ozd': 4.033343607678872e-07, 'cch': 1.939667303522468, 'ccb': 0.0016638819820460002, 'ccf': 1.9350426088083452, 'ccl': 0.0029608127320770003, 'fwe': 0.000156620666917, 'swe': 0.007364111600270001, 'tre': 0.080325140191326, 'pco': 0.021606147564683, 'pma': 2.374051014268108e-07, 'ior': 0.320331589224776, 'fru': 30.71098546228199, 'mru': 7.846086420813515e-06, 'ldu': 7.141514219043439, 'wtu': 0.282875340231791, 'etf': 17.662087596718777, 'htc': 8.018495737444871e-10, 'htn': 1.7334188175583152e-08}"/>
  </r>
  <r>
    <s v="Sorrel, raw, processed in FR | Ambient (average) | No packaging | No preparation | at consumer/FR [Ciqual code: 20111]"/>
    <n v="20111"/>
    <s v="consumer"/>
    <n v="2.6"/>
    <b v="0"/>
    <s v="kilogram"/>
    <s v="d8400b3026d3743dc32bc7a69341ca3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607002188161, 'ozd': 9.039022250316714e-08, 'cch': 0.5426680112934601, 'ccb': 0.09800246431960301, 'ccf': 0.44444047198066305, 'ccl': 0.000225074993193, 'fwe': 9.596360120152799e-05, 'swe': 0.0011253470365890001, 'tre': 0.00885346920861, 'pco': 0.0016243328900090001, 'pma': 3.024590160221096e-08, 'ior': 0.39215959560427704, 'fru': 13.4584933943305, 'mru': 4.660299832105317e-06, 'ldu': 3.355956325255832, 'wtu': 0.189777831571165, 'etf': 15.957672369625143, 'htc': 1.001903946556449e-09, 'htn': 9.082197278451941e-08}"/>
  </r>
  <r>
    <s v="Ossau-Iraty cheese, from ewe's milk, processed in FR | Chilled | LDPE | No preparation | at consumer/FR [Ciqual code: 12119]"/>
    <n v="12119"/>
    <s v="consumer"/>
    <n v="2.4500000000000002"/>
    <b v="0"/>
    <s v="kilogram"/>
    <s v="76fdc6563726f7c81eaa94f75eec8c33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138998688956389, 'ozd': 3.0941272829300766e-07, 'cch': 8.179542030589204, 'ccb': 4.8612576543880675, 'ccf': 3.317427379354483, 'ccl': 0.0008569968466540001, 'fwe': 0.00045235705973300003, 'swe': 0.030955565830775, 'tre': 0.609749877132701, 'pco': 0.010418584818069001, 'pma': 9.878907119964739e-07, 'ior': 0.8346178575933461, 'fru': 37.84697529229156, 'mru': 4.737188704375633e-06, 'ldu': 721.3806602270191, 'wtu': 1.347304836984827, 'etf': 94.40207345762202, 'htc': -1.2916241408578682e-09, 'htn': -6.405093931760722e-08}"/>
  </r>
  <r>
    <s v="Osso buco, processed in FR | Chilled | PP | Microwave | at consumer/FR [Ciqual code: 25164]"/>
    <n v="25164"/>
    <s v="consumer"/>
    <n v="2.56"/>
    <b v="0"/>
    <s v="kilogram"/>
    <s v="17b8c42d29fd95fc3dfe23a2ce19e55c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146039934871619, 'ozd': 5.944039795825175e-07, 'cch': 14.538816389864035, 'ccb': 8.085146204773892, 'ccf': 6.010254538399989, 'ccl': 0.44341564669015404, 'fwe': 0.0014628258987290001, 'swe': 0.096924679295699, 'tre': 0.6228689663840391, 'pco': 0.026606870683362004, 'pma': 9.941111282322408e-07, 'ior': 1.576542563643515, 'fru': 80.84317493354105, 'mru': 9.977983477849765e-06, 'ldu': 950.5721735177104, 'wtu': 4.817764230938604, 'etf': 219.55352175041048, 'htc': 3.415438289208678e-09, 'htn': 2.663686136915324e-07}"/>
  </r>
  <r>
    <s v="Pa√´lla, processed in FR | Chilled | PP | Microwave | at consumer/FR [Ciqual code: 25031]"/>
    <n v="25031"/>
    <s v="consumer"/>
    <n v="2.83"/>
    <b v="0"/>
    <s v="kilogram"/>
    <s v="13664d01b3484f9237a22258bf79cdd8"/>
    <s v="material"/>
    <s v="AGRIBALYSE v3.0"/>
    <s v="['Agricultural', 'Food', 'Preparation', 'Starters and dishes', 'Dishes', 'Fish dishes, with starchy food']"/>
    <x v="4"/>
    <x v="7"/>
    <s v="['Agricultural', 'Food', 'Preparation', 'Starters and dishes', 'Dishes', ÇFish dishes, with starchy food']"/>
    <s v="['Agricultural', 'Food', 'Preparation', 'Starters and dishes', 'Dishes', 'Fish dishes, with starchy foodÉ]"/>
    <n v="74"/>
    <n v="105"/>
    <x v="45"/>
    <x v="0"/>
    <s v="{'acd': 0.05269259089151301, 'ozd': 4.3991884321084595e-07, 'cch': 2.720094968276154, 'ccb': 0.27625148489990703, 'ccf': 2.328081637405704, 'ccl': 0.11576184597054301, 'fwe': 0.00041792773104100005, 'swe': 0.014889665295314, 'tre': 0.169714412324093, 'pco': 0.025682750713364, 'pma': 3.919362832845049e-07, 'ior': 1.038753305687361, 'fru': 48.81877120662335, 'mru': 5.3137674843956136e-06, 'ldu': 79.5308023044129, 'wtu': 4.543919336388521, 'etf': 54.123139164054294, 'htc': 1.357019768347906e-09, 'htn': 5.804259818144172e-08}"/>
  </r>
  <r>
    <s v="Chocolate croissant, puff pastry, from bakery, processed in FR | Ambient (short) | PS | No preparation | at consumer/FR [Ciqual code: 7730]"/>
    <n v="7730"/>
    <s v="consumer"/>
    <n v="2.19"/>
    <b v="0"/>
    <s v="kilogram"/>
    <s v="b8f49a608d04fadbae9d76c75a4831cf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40622475995798005, 'ozd': 3.105386310687714e-07, 'cch': 6.957017590003401, 'ccb': 1.7723739295402, 'ccf': 2.368727472026339, 'ccl': 2.815916188436862, 'fwe': 0.000839118193298, 'swe': 0.021707236117348, 'tre': 0.16338849685076, 'pco': 0.012207729189215002, 'pma': 3.12577396089749e-07, 'ior': 0.7324073028986241, 'fru': 35.58499429234825, 'mru': 7.1027727998416595e-06, 'ldu': 260.5568182627933, 'wtu': 6.294211805351251, 'etf': 120.58358739513366, 'htc': 2.8575296090922283e-09, 'htn': 8.777322716073974e-08}"/>
  </r>
  <r>
    <s v="Chocolate croissant, prepacked, processed in FR | Ambient (short) | PS | No preparation | at consumer/FR [Ciqual code: 7733]"/>
    <n v="7733"/>
    <s v="consumer"/>
    <n v="2.19"/>
    <b v="0"/>
    <s v="kilogram"/>
    <s v="b0ae7c7c241db9f634e7c054f87816f2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40622475995798005, 'ozd': 3.105386310687714e-07, 'cch': 6.957017590003401, 'ccb': 1.7723739295402, 'ccf': 2.368727472026339, 'ccl': 2.815916188436862, 'fwe': 0.000839118193298, 'swe': 0.021707236117348, 'tre': 0.16338849685076, 'pco': 0.012207729189215002, 'pma': 3.12577396089749e-07, 'ior': 0.7324073028986241, 'fru': 35.58499429234825, 'mru': 7.1027727998416595e-06, 'ldu': 260.5568182627933, 'wtu': 6.294211805351251, 'etf': 120.58358739513366, 'htc': 2.8575296090922283e-09, 'htn': 8.777322716073974e-08}"/>
  </r>
  <r>
    <s v="Milk roll filled with chocolate drops, prepacked, processed in FR | Ambient (short) | PS | No preparation | at consumer/FR [Ciqual code: 7712]"/>
    <n v="7712"/>
    <s v="consumer"/>
    <n v="2.19"/>
    <b v="0"/>
    <s v="kilogram"/>
    <s v="14f920c5834bd0c49cb04a171835ed80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2780460493678, 'ozd': 2.2196332748916752e-07, 'cch': 4.262918045775997, 'ccb': 0.9845243880339841, 'ccf': 1.672197444666474, 'ccl': 1.6061962130755392, 'fwe': 0.000532237655267, 'swe': 0.015084829857995, 'tre': 0.112413710127475, 'pco': 0.007962446177971, 'pma': 2.107559043104596e-07, 'ior': 0.65628536804823, 'fru': 28.800649112282727, 'mru': 4.349966236864345e-06, 'ldu': 181.6515202293337, 'wtu': 3.673895654387451, 'etf': 82.70103209445006, 'htc': 1.691177294221554e-09, 'htn': 5.538535552717092e-08}"/>
  </r>
  <r>
    <s v="Milk roll, from bakery, processed in FR | Ambient (short) | PS | No preparation | at consumer/FR [Ciqual code: 7710]"/>
    <n v="7710"/>
    <s v="consumer"/>
    <n v="2.13"/>
    <b v="0"/>
    <s v="kilogram"/>
    <s v="35227cc66982adf88c94d3ff1888b609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615068027471, 'ozd': 1.9456012070138002e-07, 'cch': 3.549758965546624, 'ccb': 1.41120813619447, 'ccf': 1.787343392279098, 'ccl': 0.351207437073055, 'fwe': 0.000513489521985, 'swe': 0.012977233407282001, 'tre': 0.150769303837986, 'pco': 0.00717944014607, 'pma': 2.715745670303603e-07, 'ior': 0.66180704427308, 'fru': 29.021567382425104, 'mru': 4.23135892879251e-06, 'ldu': 157.69033631364124, 'wtu': 2.212710892631525, 'etf': 48.46410650041916, 'htc': 8.42532756796404e-10, 'htn': 4.376130729349808e-08}"/>
  </r>
  <r>
    <s v="Milk roll, prepacked, processed in FR | Ambient (short) | PS | No preparation | at consumer/FR [Ciqual code: 7711]"/>
    <n v="7711"/>
    <s v="consumer"/>
    <n v="2.13"/>
    <b v="0"/>
    <s v="kilogram"/>
    <s v="40a54a0aeaf3728fd07a6906d2d9c4f1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615068027471, 'ozd': 1.9456012070138002e-07, 'cch': 3.549758965546624, 'ccb': 1.41120813619447, 'ccf': 1.787343392279098, 'ccl': 0.351207437073055, 'fwe': 0.000513489521985, 'swe': 0.012977233407282001, 'tre': 0.150769303837986, 'pco': 0.00717944014607, 'pma': 2.715745670303603e-07, 'ior': 0.66180704427308, 'fru': 29.021567382425104, 'mru': 4.23135892879251e-06, 'ldu': 157.69033631364124, 'wtu': 2.212710892631525, 'etf': 48.46410650041916, 'htc': 8.42532756796404e-10, 'htn': 4.376130729349808e-08}"/>
  </r>
  <r>
    <s v="Bran grain bread, processed in FR | Ambient (short) | Paper | No preparation | at consumer/FR [Ciqual code: 7115]"/>
    <n v="7115"/>
    <s v="consumer"/>
    <n v="1.95"/>
    <b v="0"/>
    <s v="kilogram"/>
    <s v="815d72c9d054b4ed10490436371d4b64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7635086822909001, 'ozd': 1.147786355355301e-07, 'cch': 0.604641202345323, 'ccb': 0.001943434678373, 'ccf': 0.6013799432254511, 'ccl': 0.001317824441498, 'fwe': 0.000207234515767, 'swe': 0.004973665184643, 'tre': 0.030361048689585002, 'pco': 0.002158231575836, 'pma': 6.919691264017096e-08, 'ior': 0.5710678745303861, 'fru': 17.06567856226036, 'mru': 1.3358080618104982e-06, 'ldu': 77.99476976774523, 'wtu': 0.539351627100303, 'etf': 31.875783400638788, 'htc': 2.614259680998899e-10, 'htn': 1.177336109807712e-08}"/>
  </r>
  <r>
    <s v="Raisin puff pastry (Viennese pastries), processed in FR | Ambient (short) | PS | No preparation | at consumer/FR [Ciqual code: 7720]"/>
    <n v="7720"/>
    <s v="consumer"/>
    <n v="2.13"/>
    <b v="0"/>
    <s v="kilogram"/>
    <s v="321c7d47971b7f221a36d122037294bb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33488393249164, 'ozd': 2.442428764431051e-07, 'cch': 4.263932266415024, 'ccb': 1.88678159779192, 'ccf': 1.969315779986359, 'ccl': 0.40783488863674305, 'fwe': 0.0005779543755660001, 'swe': 0.012822196404841, 'tre': 0.13665078852888402, 'pco': 0.007865251926034001, 'pma': 2.601484069714794e-07, 'ior': 1.136746249552957, 'fru': 40.108249754617205, 'mru': 5.092977094698438e-06, 'ldu': 156.686704654905, 'wtu': 4.22491635863966, 'etf': 47.64704547268, 'htc': 9.880295945672693e-10, 'htn': 4.034913306758874e-08}"/>
  </r>
  <r>
    <s v="Bread, home-made, with flour for home-made bread preparation, processed in FR | Ambient (short) | Paper | No preparation | at consumer/FR [Ciqual code: 7260]"/>
    <n v="7260"/>
    <s v="consumer"/>
    <n v="1.95"/>
    <b v="0"/>
    <s v="kilogram"/>
    <s v="b46197835bf9d103fb965b9015476a02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"/>
  </r>
  <r>
    <s v="Brioche or Vienna bread, processed in FR | Ambient (short) | LDPE | No preparation | at consumer/FR [Ciqual code: 7225]"/>
    <n v="7225"/>
    <s v="consumer"/>
    <n v="2.13"/>
    <b v="0"/>
    <s v="kilogram"/>
    <s v="2396db435e5579ce95dba24605cb5018"/>
    <s v="material"/>
    <s v="AGRIBALYSE v3.0"/>
    <s v="['Agricultural', 'Food', 'Preparation', 'Cereal products', 'Breads and pastries', 'Pastries']"/>
    <x v="5"/>
    <x v="16"/>
    <s v="['Agricultural', 'Food', 'Preparation', 'Cereal products', 'Breads and pastries', ÇPastries']"/>
    <s v="['Agricultural', 'Food', 'Preparation', 'Cereal products', 'Breads and pastries', 'PastriesÉ]"/>
    <n v="83"/>
    <n v="92"/>
    <x v="33"/>
    <x v="0"/>
    <s v="{'acd': 0.023920851934843, 'ozd': 1.62257967888931e-07, 'cch': 2.6931948490427002, 'ccb': 1.073995147034504, 'ccf': 1.409683294973747, 'ccl': 0.20951640703444702, 'fwe': 0.000410304883736, 'swe': 0.010164953417297002, 'tre': 0.09827557500638401, 'pco': 0.0054997746168110005, 'pma': 1.814852538780396e-07, 'ior': 0.633363121057115, 'fru': 26.18528920083976, 'mru': 3.2177984332294338e-06, 'ldu': 123.54439036644163, 'wtu': 1.718988789560124, 'etf': 37.468263948960384, 'htc': 5.786080373009535e-10, 'htn': 2.6437451414515083e-08}"/>
  </r>
  <r>
    <s v="Bread, wholemeal or integral bread (made with flour type 150), processed in FR | Ambient (short) | Paper | No preparation | at consumer/FR [Ciqual code: 7110]"/>
    <n v="7110"/>
    <s v="consumer"/>
    <n v="1.95"/>
    <b v="0"/>
    <s v="kilogram"/>
    <s v="90ac7cb785aec0901d04a6f878e5f5d7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8485635188460001, 'ozd': 1.1730506509460298e-07, 'cch': 0.6359178944279581, 'ccb': 0.00194189905746, 'ccf': 0.6326367837822661, 'ccl': 0.001339211588231, 'fwe': 0.00021872237572300002, 'swe': 0.005560201816110001, 'tre': 0.034121587316256, 'pco': 0.002317243707043, 'pma': 7.467223890408211e-08, 'ior': 0.573544749205617, 'fru': 17.22858429173078, 'mru': 1.40917024068823e-06, 'ldu': 85.92990445288504, 'wtu': 0.54985437003378, 'etf': 33.83303880618473, 'htc': 2.616615540619702e-10, 'htn': 1.199340628222803e-08}"/>
  </r>
  <r>
    <s v="Bread, French bread, ball, 400g, processed in FR | Ambient (short) | Paper | No preparation | at consumer/FR [Ciqual code: 7012]"/>
    <n v="7012"/>
    <s v="consumer"/>
    <n v="1.95"/>
    <b v="0"/>
    <s v="kilogram"/>
    <s v="55bbb4db172224747810b50557fceb7b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"/>
  </r>
  <r>
    <s v="Country-style bread, home-made (with flour for bread making machine), processed in FR | Ambient (short) | Paper | No preparation | at consumer/FR [Ciqual code: 7261]"/>
    <n v="7261"/>
    <s v="consumer"/>
    <n v="1.95"/>
    <b v="0"/>
    <s v="kilogram"/>
    <s v="26ac41862b484461c630fb46fc0bc23d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8485635188460001, 'ozd': 1.1730506509460298e-07, 'cch': 0.6359178944279581, 'ccb': 0.00194189905746, 'ccf': 0.6326367837822661, 'ccl': 0.001339211588231, 'fwe': 0.00021872237572300002, 'swe': 0.005560201816110001, 'tre': 0.034121587316256, 'pco': 0.002317243707043, 'pma': 7.467223890408211e-08, 'ior': 0.573544749205617, 'fru': 17.22858429173078, 'mru': 1.40917024068823e-06, 'ldu': 85.92990445288504, 'wtu': 0.54985437003378, 'etf': 33.83303880618473, 'htc': 2.616615540619702e-10, 'htn': 1.199340628222803e-08}"/>
  </r>
  <r>
    <s v="Brioche sandwich bread, prepacked, processed in FR | Ambient (short) | LDPE | No preparation | at consumer/FR [Ciqual code: 7210]"/>
    <n v="7210"/>
    <s v="consumer"/>
    <n v="2.13"/>
    <b v="0"/>
    <s v="kilogram"/>
    <s v="540d4324ed52a53a73ab3f553a89ea13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23735976043891, 'ozd': 1.5640119811032962e-07, 'cch': 2.31639682596281, 'ccb': 0.8215274144939161, 'ccf': 1.322739361697135, 'ccl': 0.17213004977175703, 'fwe': 0.00038285970294900005, 'swe': 0.009802175041309001, 'tre': 0.09809094475634701, 'pco': 0.005100770434634001, 'pma': 1.7765634562373467e-07, 'ior': 0.632438561388446, 'fru': 25.61361215913046, 'mru': 2.856726398348486e-06, 'ldu': 119.15322748637719, 'wtu': 1.405492995183848, 'etf': 38.17266733365209, 'htc': 5.233276475118354e-10, 'htn': 2.776689098196758e-08}"/>
  </r>
  <r>
    <s v="Sandwich loaf, bran grain, processed in FR | Ambient (short) | LDPE | No preparation | at consumer/FR [Ciqual code: 7112]"/>
    <n v="7112"/>
    <s v="consumer"/>
    <n v="2.52"/>
    <b v="0"/>
    <s v="kilogram"/>
    <s v="0587536009187740cc5eb1749f924b2a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8471084052568, 'ozd': 1.5890385396528349e-07, 'cch': 2.177509832738287, 'ccb': 0.7174451639710671, 'ccf': 1.311018550848388, 'ccl': 0.14904611791883102, 'fwe': 0.000348930343994, 'swe': 0.008818726303387, 'tre': 0.075182668584407, 'pco': 0.004640945623942, 'pma': 1.40572991303188e-07, 'ior': 0.611952020050448, 'fru': 25.980526787988005, 'mru': 2.571650498864274e-06, 'ldu': 107.66654038544696, 'wtu': 1.225029570410455, 'etf': 33.568555088896886, 'htc': 4.710704547296894e-10, 'htn': 2.273979564024764e-08}"/>
  </r>
  <r>
    <s v="Sandwich loaf, wholemeal, processed in FR | Ambient (short) | LDPE | No preparation | at consumer/FR [Ciqual code: 7111]"/>
    <n v="7111"/>
    <s v="consumer"/>
    <n v="2.13"/>
    <b v="0"/>
    <s v="kilogram"/>
    <s v="c1ed44aa2d78d8b049cc7044109e86b1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8471084052568, 'ozd': 1.5890385396528349e-07, 'cch': 2.177509832738287, 'ccb': 0.7174451639710671, 'ccf': 1.311018550848388, 'ccl': 0.14904611791883102, 'fwe': 0.000348930343994, 'swe': 0.008818726303387, 'tre': 0.075182668584407, 'pco': 0.004640945623942, 'pma': 1.40572991303188e-07, 'ior': 0.611952020050448, 'fru': 25.980526787988005, 'mru': 2.571650498864274e-06, 'ldu': 107.66654038544696, 'wtu': 1.225029570410455, 'etf': 33.568555088896886, 'htc': 4.710704547296894e-10, 'htn': 2.273979564024764e-08}"/>
  </r>
  <r>
    <s v="Sandwich loaf, processed in FR | Ambient (short) | LDPE | No preparation | at consumer/FR [Ciqual code: 7200]"/>
    <n v="7200"/>
    <s v="consumer"/>
    <n v="2.13"/>
    <b v="0"/>
    <s v="kilogram"/>
    <s v="089d2fe4789989b5f47e2c15be3ffbe7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8471084052568, 'ozd': 1.5890385396528349e-07, 'cch': 2.177509832738287, 'ccb': 0.7174451639710671, 'ccf': 1.311018550848388, 'ccl': 0.14904611791883102, 'fwe': 0.000348930343994, 'swe': 0.008818726303387, 'tre': 0.075182668584407, 'pco': 0.004640945623942, 'pma': 1.40572991303188e-07, 'ior': 0.611952020050448, 'fru': 25.980526787988005, 'mru': 2.571650498864274e-06, 'ldu': 107.66654038544696, 'wtu': 1.225029570410455, 'etf': 33.568555088896886, 'htc': 4.710704547296894e-10, 'htn': 2.273979564024764e-08}"/>
  </r>
  <r>
    <s v="Sandwich loaf, multigrain, processed in FR | Ambient (short) | LDPE | No preparation | at consumer/FR [Ciqual code: 7113]"/>
    <n v="7113"/>
    <s v="consumer"/>
    <n v="2.0099999999999998"/>
    <b v="0"/>
    <s v="kilogram"/>
    <s v="0db6021199064060da40da9a641bcb5d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6197929588275, 'ozd': 1.335367177752941e-07, 'cch': 1.3007369986120652, 'ccb': 0.23769201090004802, 'ccf': 1.043694460189351, 'ccl': 0.019350527522666, 'fwe': 0.000347304040259, 'swe': 0.011014422876740001, 'tre': 0.06609107734410401, 'pco': 0.003979625846557, 'pma': 1.188274259798292e-07, 'ior': 0.591363912909166, 'fru': 23.012570671025543, 'mru': 2.899538779751996e-06, 'ldu': 133.17233014573168, 'wtu': 0.7970413693268951, 'etf': 38.29450121147869, 'htc': 4.0773525386462615e-10, 'htn': 2.568117361928497e-08}"/>
  </r>
  <r>
    <s v="Sandwich loaf, crust less, prepacked, processed in FR | Ambient (short) | LDPE | No preparation | at consumer/FR [Ciqual code: 7201]"/>
    <n v="7201"/>
    <s v="consumer"/>
    <n v="1.95"/>
    <b v="0"/>
    <s v="kilogram"/>
    <s v="ab5c23834007ca14563f949ac0f95230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2981287146824, 'ozd': 1.271806519502499e-07, 'cch': 1.376358806450365, 'ccb': 0.286916638032846, 'ccf': 1.020456021995873, 'ccl': 0.06898614642164501, 'fwe': 0.000270516112966, 'swe': 0.007214480603910001, 'tre': 0.052084807174548005, 'pco': 0.0035258924343240005, 'pma': 1.006289395871562e-07, 'ior': 0.5887186631031961, 'fru': 22.6525592042668, 'mru': 1.973779641602074e-06, 'ldu': 82.3413586843021, 'wtu': 0.8933654660270961, 'etf': 27.704514043604366, 'htc': 3.3233450202971285e-10, 'htn': 1.4290796301156221e-08}"/>
  </r>
  <r>
    <s v="Rye bread, and wheat, processed in FR | Ambient (short) | Paper | No preparation | at consumer/FR [Ciqual code: 7125]"/>
    <n v="7125"/>
    <s v="consumer"/>
    <n v="2.73"/>
    <b v="0"/>
    <s v="kilogram"/>
    <s v="1da181eb165bba78232a92f06a871881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0702297412936001, 'ozd': 1.4686509174474008e-07, 'cch': 0.8534946092897321, 'ccb': 0.002148281430675, 'ccf': 0.8499179210370761, 'ccl': 0.00142840682198, 'fwe': 0.000281509537097, 'swe': 0.010443001979554, 'tre': 0.04273141858899, 'pco': 0.003227535896994, 'pma': 9.463810098038678e-08, 'ior': 0.61619638948541, 'fru': 19.960475022517628, 'mru': 2.511642226736371e-06, 'ldu': 88.07611459953111, 'wtu': 0.6934749668784921, 'etf': 40.84629770125767, 'htc': 6.582044625536007e-10, 'htn': 2.8483671882049987e-08}"/>
  </r>
  <r>
    <s v="Gingerbread, processed in FR | Ambient (long) | PS | No preparation | at consumer/FR [Ciqual code: 23200]"/>
    <n v="23200"/>
    <s v="consumer"/>
    <n v="2.57"/>
    <b v="0"/>
    <s v="kilogram"/>
    <s v="6cc50a48402f19c0829ccaa8eb3e0b6e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0747193851484002, 'ozd': 1.421130335737382e-07, 'cch': 1.327849889654974, 'ccb': 0.209669095241129, 'ccf': 1.050742400263634, 'ccl': 0.06743839415021001, 'fwe': 0.000244375095672, 'swe': 0.007077467545269001, 'tre': 0.086334797702987, 'pco': 0.0035960402099850003, 'pma': 1.5316558901594968e-07, 'ior': 0.7334427830518341, 'fru': 25.901914272713313, 'mru': 1.839135312351749e-06, 'ldu': 78.56563639131878, 'wtu': 0.8944647321166431, 'etf': 34.612865412046965, 'htc': 3.895315128029032e-10, 'htn': 2.5546139523776985e-08}"/>
  </r>
  <r>
    <s v="Rusk with eggs, sliced, prepacked, processed in FR | Ambient (short) | Cardboard | No preparation | at consumer/FR [Ciqual code: 7403]"/>
    <n v="7403"/>
    <s v="consumer"/>
    <n v="2.91"/>
    <b v="0"/>
    <s v="kilogram"/>
    <s v="b326495266ef797934890fdf2649739e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23325090839553003, 'ozd': 1.652441310202461e-07, 'cch': 2.14462359212238, 'ccb': 0.824061477506223, 'ccf': 1.1479433412839821, 'ccl': 0.172618773332175, 'fwe': 0.00038813363981800005, 'swe': 0.009853405288811, 'tre': 0.097924537885977, 'pco': 0.004752971767064001, 'pma': 1.7864231566504919e-07, 'ior': 0.6221804187370661, 'fru': 21.851854902749032, 'mru': 3.072250629118736e-06, 'ldu': 122.89674203975552, 'wtu': 1.235110582953292, 'etf': 51.58120889403749, 'htc': 5.367433508210312e-10, 'htn': 2.851316251650819e-08}"/>
  </r>
  <r>
    <s v="Wheat swedish toast, wholemeal, processed in FR | Ambient (short) | Cardboard | No preparation | at consumer/FR [Ciqual code: 7420]"/>
    <n v="7420"/>
    <s v="consumer"/>
    <n v="2.8"/>
    <b v="0"/>
    <s v="kilogram"/>
    <s v="29cda68f205c26d74e58a78d523c5944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5787044383938, 'ozd': 1.423796506852107e-07, 'cch': 1.128963764771637, 'ccb': 0.240226073912355, 'ccf': 0.8688984397761981, 'ccl': 0.019839251083083, 'fwe': 0.000352577977128, 'swe': 0.011065653124243001, 'tre': 0.065924670473734, 'pco': 0.0036318271789870004, 'pma': 1.198133960211438e-07, 'ior': 0.5811057702577861, 'fru': 19.250813414644096, 'mru': 3.1150630105222457e-06, 'ldu': 136.91584469910984, 'wtu': 0.626658957096339, 'etf': 51.70304277186409, 'htc': 4.21150957173822e-10, 'htn': 2.6427445153825592e-08}"/>
  </r>
  <r>
    <s v="Wheat swedish toast, processed in FR | Ambient (short) | Cardboard | No preparation | at consumer/FR [Ciqual code: 7407]"/>
    <n v="7407"/>
    <s v="consumer"/>
    <n v="2.8"/>
    <b v="0"/>
    <s v="kilogram"/>
    <s v="8904f31d5e123e711b43ebce5f42c570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5787044383938, 'ozd': 1.423796506852107e-07, 'cch': 1.128963764771637, 'ccb': 0.240226073912355, 'ccf': 0.8688984397761981, 'ccl': 0.019839251083083, 'fwe': 0.000352577977128, 'swe': 0.011065653124243001, 'tre': 0.065924670473734, 'pco': 0.0036318271789870004, 'pma': 1.198133960211438e-07, 'ior': 0.5811057702577861, 'fru': 19.250813414644096, 'mru': 3.1150630105222457e-06, 'ldu': 136.91584469910984, 'wtu': 0.626658957096339, 'etf': 51.70304277186409, 'htc': 4.21150957173822e-10, 'htn': 2.6427445153825592e-08}"/>
  </r>
  <r>
    <s v="Swedish toast, with fruits, processed in FR | Ambient (short) | Cardboard | No preparation | at consumer/FR [Ciqual code: 7421]"/>
    <n v="7421"/>
    <s v="consumer"/>
    <n v="2.8"/>
    <b v="0"/>
    <s v="kilogram"/>
    <s v="b45d26207caf5e625fc211eaede5c5a3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5787044383938, 'ozd': 1.423796506852107e-07, 'cch': 1.128963764771637, 'ccb': 0.240226073912355, 'ccf': 0.8688984397761981, 'ccl': 0.019839251083083, 'fwe': 0.000352577977128, 'swe': 0.011065653124243001, 'tre': 0.065924670473734, 'pco': 0.0036318271789870004, 'pma': 1.198133960211438e-07, 'ior': 0.5811057702577861, 'fru': 19.250813414644096, 'mru': 3.1150630105222457e-06, 'ldu': 136.91584469910984, 'wtu': 0.626658957096339, 'etf': 51.70304277186409, 'htc': 4.21150957173822e-10, 'htn': 2.6427445153825592e-08}"/>
  </r>
  <r>
    <s v="Swedish toast, with linseeds, processed in FR | Ambient (short) | Cardboard | No preparation | at consumer/FR [Ciqual code: 7409]"/>
    <n v="7409"/>
    <s v="consumer"/>
    <n v="2.8"/>
    <b v="0"/>
    <s v="kilogram"/>
    <s v="a860a83fcd522448b3ddeafa91333a5d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5787044383938, 'ozd': 1.423796506852107e-07, 'cch': 1.128963764771637, 'ccb': 0.240226073912355, 'ccf': 0.8688984397761981, 'ccl': 0.019839251083083, 'fwe': 0.000352577977128, 'swe': 0.011065653124243001, 'tre': 0.065924670473734, 'pco': 0.0036318271789870004, 'pma': 1.198133960211438e-07, 'ior': 0.5811057702577861, 'fru': 19.250813414644096, 'mru': 3.1150630105222457e-06, 'ldu': 136.91584469910984, 'wtu': 0.626658957096339, 'etf': 51.70304277186409, 'htc': 4.21150957173822e-10, 'htn': 2.6427445153825592e-08}"/>
  </r>
  <r>
    <s v="Toasted bread, home-made, processed in FR | Ambient (short) | LDPE | No preparation | at consumer/FR [Ciqual code: 7004]"/>
    <n v="7004"/>
    <s v="consumer"/>
    <n v="2.34"/>
    <b v="0"/>
    <s v="kilogram"/>
    <s v="9a583b71ea5622561e46269a6eb7fdeb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9659580337838002, 'ozd': 1.131366298822686e-07, 'cch': 0.857046412981677, 'ccb': 0.0020380695065640004, 'ccf': 0.8489823974446471, 'ccl': 0.006025946030465, 'fwe': 0.00021179382393400002, 'swe': 0.006026628778948001, 'tre': 0.038241821076169004, 'pco': 0.002844191835443, 'pma': 7.472575181141904e-08, 'ior': 0.568434579690103, 'fru': 21.221365288680204, 'mru': 1.455710940866232e-06, 'ldu': 69.40758769774408, 'wtu': 0.6486087105419901, 'etf': 30.54749399828113, 'htc': 2.624343018029024e-10, 'htn': 1.3883743793901252e-08}"/>
  </r>
  <r>
    <s v="Rusk, slice, wheat, processed in FR | Ambient (short) | Cardboard | No preparation | at consumer/FR [Ciqual code: 7400]"/>
    <n v="7400"/>
    <s v="consumer"/>
    <n v="2.73"/>
    <b v="0"/>
    <s v="kilogram"/>
    <s v="b34928895cac7b281db528a5be0612a6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9248695133501001, 'ozd': 1.2197956279218509e-07, 'cch': 0.6852731791412491, 'ccb': 0.0045721325188710004, 'ccf': 0.6741863770314941, 'ccl': 0.006514669590883, 'fwe': 0.00021706776080400003, 'swe': 0.006077859026450001, 'tre': 0.038075414205799005, 'pco': 0.002496393167873, 'pma': 7.571172185273359e-08, 'ior': 0.558176437038723, 'fru': 17.459608032298753, 'mru': 1.6712351716364821e-06, 'ldu': 73.1511022511223, 'wtu': 0.47822629831143404, 'etf': 43.95603555866653, 'htc': 2.758500051120982e-10, 'htn': 1.4630015328441862e-08}"/>
  </r>
  <r>
    <s v="Rusk , slice, multigrain, processed in FR | Ambient (short) | Cardboard | No preparation | at consumer/FR [Ciqual code: 7425]"/>
    <n v="7425"/>
    <s v="consumer"/>
    <n v="2.73"/>
    <b v="0"/>
    <s v="kilogram"/>
    <s v="d4e5c2c91b0642c695045cdac9a6b4a4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07371067013333001, 'ozd': 1.1582153330504239e-07, 'cch': 0.617044451004498, 'ccb': 0.004547282502234001, 'ccf': 0.611663547804295, 'ccl': 0.0008336206979680001, 'fwe': 0.000190376852692, 'swe': 0.0050175540567, 'tre': 0.029957192134546003, 'pco': 0.002062922900844, 'pma': 6.314424647077474e-08, 'ior': 0.554462631425058, 'fru': 16.982844442203245, 'mru': 1.4619522731142539e-06, 'ldu': 56.89010228187454, 'wtu': 0.333169171388769, 'etf': 34.596941838891986, 'htc': 2.274051227416423e-10, 'htn': 1.0454488899528872e-08}"/>
  </r>
  <r>
    <s v="Panini bread, processed in FR | Ambient (short) | LDPE | No preparation | at consumer/FR [Ciqual code: 7170]"/>
    <n v="7170"/>
    <s v="consumer"/>
    <n v="1.95"/>
    <b v="0"/>
    <s v="kilogram"/>
    <s v="c64e5ef25cb4690d58181d64688c0fa9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1794283028388001, 'ozd': 1.213984816261937e-07, 'cch': 1.088555770709283, 'ccb': 0.159996875431828, 'ccf': 0.9119226480780761, 'ccl': 0.016636247199379003, 'fwe': 0.00024143287088900002, 'swe': 0.006334571266690001, 'tre': 0.047279498743809004, 'pco': 0.0034587029400530004, 'pma': 8.89831799125134e-08, 'ior': 0.5785376362593, 'fru': 21.973758498403562, 'mru': 1.681133680341318e-06, 'ldu': 85.13451951829246, 'wtu': 0.9532366002083301, 'etf': 56.025988588667346, 'htc': 3.3731067728751717e-10, 'htn': 2.267940501706466e-08}"/>
  </r>
  <r>
    <s v="French toast, processed in FR | Chilled | PP | No preparation | at consumer/FR [Ciqual code: 39236]"/>
    <n v="39236"/>
    <s v="consumer"/>
    <n v="2.37"/>
    <b v="0"/>
    <s v="kilogram"/>
    <s v="15b7ce9e88f1a034554e20dee583f772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28180176018463003, 'ozd': 1.8921334004930198e-07, 'cch': 2.305231219057416, 'ccb': 0.8471118053830561, 'ccf': 1.274910973363425, 'ccl': 0.183208440310934, 'fwe': 0.000354813889386, 'swe': 0.008629558671486001, 'tre': 0.118244126139024, 'pco': 0.0050788654987360005, 'pma': 2.0765642838520558e-07, 'ior': 0.8367703700390231, 'fru': 29.350293522798772, 'mru': 3.0804972486794836e-06, 'ldu': 103.91823056244186, 'wtu': 1.230222721535524, 'etf': 39.50795482617718, 'htc': 5.892435287821941e-10, 'htn': 3.814057089853705e-08}"/>
  </r>
  <r>
    <s v="Pita bread, processed in FR | Ambient (short) | LDPE | No preparation | at consumer/FR [Ciqual code: 7180]"/>
    <n v="7180"/>
    <s v="consumer"/>
    <n v="1.95"/>
    <b v="0"/>
    <s v="kilogram"/>
    <s v="b4eb66d87c3f2815a64258c0573d2d45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484843849548001, 'ozd': 1.1531860060410218e-07, 'cch': 0.867798705826136, 'ccb': 0.002060733416984, 'ccf': 0.8620162487292161, 'ccl': 0.0037217236799350004, 'fwe': 0.00022032431509300002, 'swe': 0.005872030763043001, 'tre': 0.037336315649904, 'pco': 0.0030339092526880003, 'pma': 7.337461022068941e-08, 'ior': 0.56977959647677, 'fru': 21.414037336424407, 'mru': 1.5227625634068698e-06, 'ldu': 72.81724086624534, 'wtu': 0.8061160135429111, 'etf': 44.997788805623756, 'htc': 2.8658686691497025e-10, 'htn': 1.6700399014153952e-08}"/>
  </r>
  <r>
    <s v="Rolls for hamburger/hotdog (buns), wholemeal, prepacked, processed in FR | Ambient (short) | Paper | No preparation | at consumer/FR [Ciqual code: 7262]"/>
    <n v="7262"/>
    <s v="consumer"/>
    <n v="1.95"/>
    <b v="0"/>
    <s v="kilogram"/>
    <s v="893a2f0650436201c84d2051d1f25b86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8485635188460001, 'ozd': 1.1730506509460298e-07, 'cch': 0.6359178944279581, 'ccb': 0.00194189905746, 'ccf': 0.6326367837822661, 'ccl': 0.001339211588231, 'fwe': 0.00021872237572300002, 'swe': 0.005560201816110001, 'tre': 0.034121587316256, 'pco': 0.002317243707043, 'pma': 7.467223890408211e-08, 'ior': 0.573544749205617, 'fru': 17.22858429173078, 'mru': 1.40917024068823e-06, 'ldu': 85.92990445288504, 'wtu': 0.54985437003378, 'etf': 33.83303880618473, 'htc': 2.616615540619702e-10, 'htn': 1.199340628222803e-08}"/>
  </r>
  <r>
    <s v="Rolls for hamburger/hotdog (buns), prepacked, processed in FR | Ambient (short) | Paper | No preparation | at consumer/FR [Ciqual code: 7259]"/>
    <n v="7259"/>
    <s v="consumer"/>
    <n v="2.13"/>
    <b v="0"/>
    <s v="kilogram"/>
    <s v="0aa41da1befc1d0143405cf01da240c3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25593942013373002, 'ozd': 1.744240969667047e-07, 'cch': 2.293641495512569, 'ccb': 0.8696790887029051, 'ccf': 1.227264283233393, 'ccl': 0.19669812357627, 'fwe': 0.00046636746503800005, 'swe': 0.011455835990920002, 'tre': 0.106610397837385, 'pco': 0.005410148582514001, 'pma': 1.98638032441498e-07, 'ior': 0.6432913363568761, 'fru': 22.64925301055392, 'mru': 3.434618136147174e-06, 'ldu': 166.85174122794714, 'wtu': 1.478705459562947, 'etf': 49.38907416766948, 'htc': 6.71766029893897e-10, 'htn': 3.592264225889573e-08}"/>
  </r>
  <r>
    <s v="Bread, French bread (baguette or ball), with yeast, processed in FR | Ambient (short) | Paper | No preparation | at consumer/FR [Ciqual code: 7002]"/>
    <n v="7002"/>
    <s v="consumer"/>
    <n v="1.95"/>
    <b v="0"/>
    <s v="kilogram"/>
    <s v="e9230505ef80080bb28aa8bcb4880578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8038268824109001, 'ozd': 1.1940039924199e-07, 'cch': 0.638654073773889, 'ccb': 0.0019410030749980002, 'ccf': 0.6353796482573321, 'ccl': 0.0013334224415580001, 'fwe': 0.000216979745138, 'swe': 0.0058779841180750005, 'tre': 0.031941357963120004, 'pco': 0.002320541877045, 'pma': 7.287659536616534e-08, 'ior': 0.575235540788235, 'fru': 17.409241930142016, 'mru': 1.541614412542765e-06, 'ldu': 78.3513956958169, 'wtu': 0.5652463871102601, 'etf': 33.022426372820405, 'htc': 3.350405574195102e-10, 'htn': 1.4872480198493469e-08}"/>
  </r>
  <r>
    <s v="Bread, French bread, (baguette or ball), multigrain, from bakery, processed in FR | Ambient (short) | Paper | No preparation | at consumer/FR [Ciqual code: 7255]"/>
    <n v="7255"/>
    <s v="consumer"/>
    <n v="2.82"/>
    <b v="0"/>
    <s v="kilogram"/>
    <s v="92a9a82d04c6f585e2d84d72391f3fab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2151878250757, 'ozd': 1.635085203035249e-07, 'cch': 1.104556946000046, 'ccb': 0.0023106529770380003, 'ccf': 1.038096223284662, 'ccl': 0.064150069738345, 'fwe': 0.000563439926746, 'swe': 0.014174089681071, 'tre': 0.088860513273242, 'pco': 0.004909288362709, 'pma': 1.6353503236757132e-07, 'ior': 0.5813574439958621, 'fru': 20.680311571323188, 'mru': 3.701090397428972e-06, 'ldu': 192.3873328481279, 'wtu': 1.227256363131718, 'etf': 37.401333202449166, 'htc': 7.014115209737007e-10, 'htn': 4.8174849423001664e-08}"/>
  </r>
  <r>
    <s v="Brear (baguette or ball), made with type T55-T110 flour, processed in FR | Ambient (short) | Paper | No preparation | at consumer/FR [Ciqual code: 7025]"/>
    <n v="7025"/>
    <s v="consumer"/>
    <n v="1.95"/>
    <b v="0"/>
    <s v="kilogram"/>
    <s v="8aba9ec00681dc0c0cc61de1f8dd8c5b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"/>
  </r>
  <r>
    <s v="Brown bread, French bread (baguette or ball), with flour type 80 or 110, processed in FR | Ambient (short) | Paper | No preparation | at consumer/FR [Ciqual code: 7010]"/>
    <n v="7010"/>
    <s v="consumer"/>
    <n v="2.34"/>
    <b v="0"/>
    <s v="kilogram"/>
    <s v="7f49fd0648423f9a2e3ce0f505e781f2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"/>
  </r>
  <r>
    <s v="Country-style bread, French bread (baguette or ball), processed in FR | Ambient (short) | Paper | No preparation | at consumer/FR [Ciqual code: 7100]"/>
    <n v="7100"/>
    <s v="consumer"/>
    <n v="1.95"/>
    <b v="0"/>
    <s v="kilogram"/>
    <s v="bc33513ae43c15c7b7631b350ba468c6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8485635188460001, 'ozd': 1.1730506509460298e-07, 'cch': 0.6359178944279581, 'ccb': 0.00194189905746, 'ccf': 0.6326367837822661, 'ccl': 0.001339211588231, 'fwe': 0.00021872237572300002, 'swe': 0.005560201816110001, 'tre': 0.034121587316256, 'pco': 0.002317243707043, 'pma': 7.467223890408211e-08, 'ior': 0.573544749205617, 'fru': 17.22858429173078, 'mru': 1.40917024068823e-06, 'ldu': 85.92990445288504, 'wtu': 0.54985437003378, 'etf': 33.83303880618473, 'htc': 2.616615540619702e-10, 'htn': 1.199340628222803e-08}"/>
  </r>
  <r>
    <s v="Bread, French bread, baguette, processed in FR | Ambient (short) | Paper | No preparation | at consumer/FR [Ciqual code: 7001]"/>
    <n v="7001"/>
    <s v="consumer"/>
    <n v="1.95"/>
    <b v="0"/>
    <s v="kilogram"/>
    <s v="0a35aeb95741acd68fe5769c3f31c4f7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"/>
  </r>
  <r>
    <s v="Bread, French bread, baguette, unsalted, processed in FR | Ambient (short) | Paper | No preparation | at consumer/FR [Ciqual code: 7007]"/>
    <n v="7007"/>
    <s v="consumer"/>
    <n v="1.95"/>
    <b v="0"/>
    <s v="kilogram"/>
    <s v="a92c083cda872d78b7ceb9d3ddefd79e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"/>
  </r>
  <r>
    <s v="Bread, French bread, without salt, processed in FR | Ambient (short) | Paper | No preparation | at consumer/FR [Ciqual code: 7160]"/>
    <n v="7160"/>
    <s v="consumer"/>
    <n v="2.34"/>
    <b v="0"/>
    <s v="kilogram"/>
    <s v="47989c770e4fcd00a495a95beff66440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09512714943077, 'ozd': 1.209366650226728e-07, 'cch': 0.672869930482074, 'ccb': 0.0019682846950090003, 'ccf': 0.6639027724526511, 'ccl': 0.006998873334413001, 'fwe': 0.000233925423878, 'swe': 0.006033970154394001, 'tre': 0.038479270760838, 'pco': 0.002591701842864, 'pma': 8.176438802212983e-08, 'ior': 0.5747816801440511, 'fru': 17.542442152355868, 'mru': 1.545090960332726e-06, 'ldu': 94.255769736993, 'wtu': 0.6844087540229681, 'etf': 41.23487712041333, 'htc': 3.098708504703457e-10, 'htn': 1.594888752699011e-08}"/>
  </r>
  <r>
    <s v="Bread, gluten free, processed in FR | Ambient (short) | Paper | No preparation | at consumer/FR [Ciqual code: 7130]"/>
    <n v="7130"/>
    <s v="consumer"/>
    <n v="2.63"/>
    <b v="0"/>
    <s v="kilogram"/>
    <s v="14b3168dec7018d66685d6d7e4d8d7c0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2574400068502, 'ozd': 1.552831956636341e-07, 'cch': 1.219018706743027, 'ccb': 0.251980113675083, 'ccf': 0.9628314809767351, 'ccl': 0.004207112091208, 'fwe': 0.000335319465429, 'swe': 0.007353874774991001, 'tre': 0.045765077674450004, 'pco': 0.004434377820562, 'pma': 1.0511642358451421e-07, 'ior': 0.585447793052301, 'fru': 22.00685274393678, 'mru': 4.109910205190533e-06, 'ldu': 88.88078304147058, 'wtu': 6.176327868126492, 'etf': 57.71271365454224, 'htc': 8.920217937466209e-10, 'htn': 4.898557771648731e-08}"/>
  </r>
  <r>
    <s v="Vegetable rosti, pre-fried, frozen, processed in FR | Frozen | Cardboard | Microwave | at consumer/FR [Ciqual code: 25199]"/>
    <n v="25199"/>
    <s v="consumer"/>
    <n v="2.57"/>
    <b v="0"/>
    <s v="kilogram"/>
    <s v="3aa04c7d6f37792f6c6d134daa511fa6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3433390140085, 'ozd': 2.0827090048751331e-07, 'cch': 0.9429890821223491, 'ccb': 0.010875485515898, 'ccf': 0.891204346330636, 'ccl': 0.040909250275813006, 'fwe': 0.000300873753873, 'swe': 0.006565820856001, 'tre': 0.053827016255315004, 'pco': 0.003869745882303, 'pma': 1.076455788326756e-07, 'ior': 1.065045231478552, 'fru': 30.383840728666065, 'mru': 3.9605841017871355e-06, 'ldu': 70.71874362743097, 'wtu': 0.9945722156047031, 'etf': 62.55253783558723, 'htc': 4.934678958008743e-10, 'htn': 3.358190374260949e-08}"/>
  </r>
  <r>
    <s v="Vegetable rosti, pre-fried, frozen, cooked, processed in FR | Frozen | Cardboard | Microwave | at consumer/FR [Ciqual code: 25208]"/>
    <n v="25208"/>
    <s v="consumer"/>
    <n v="2.57"/>
    <b v="0"/>
    <s v="kilogram"/>
    <s v="a60ce009b5c68957d8af4ee28bb18438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3433390140085, 'ozd': 2.0827090048751331e-07, 'cch': 0.9429890821223491, 'ccb': 0.010875485515898, 'ccf': 0.891204346330636, 'ccl': 0.040909250275813006, 'fwe': 0.000300873753873, 'swe': 0.006565820856001, 'tre': 0.053827016255315004, 'pco': 0.003869745882303, 'pma': 1.076455788326756e-07, 'ior': 1.065045231478552, 'fru': 30.383840728666065, 'mru': 3.9605841017871355e-06, 'ldu': 70.71874362743097, 'wtu': 0.9945722156047031, 'etf': 62.55253783558723, 'htc': 4.934678958008743e-10, 'htn': 3.358190374260949e-08}"/>
  </r>
  <r>
    <s v="Biscuit ( puff pastry), palmier, from bakery, processed in FR | Ambient (long) | Cardboard | No preparation | at consumer/FR [Ciqual code: 24660]"/>
    <n v="24660"/>
    <s v="consumer"/>
    <n v="2.14"/>
    <b v="0"/>
    <s v="kilogram"/>
    <s v="bb79a0268d3ee39ed4ddf409d874b080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0324914778084, 'ozd': 2.564035010302753e-07, 'cch': 4.954506601595696, 'ccb': 2.28554277057252, 'ccf': 2.118785384114826, 'ccl': 0.55017844690835, 'fwe': 0.0007366686832120001, 'swe': 0.015391393392195002, 'tre': 0.16661728832088601, 'pco': 0.009102923215832, 'pma': 3.181176178142456e-07, 'ior': 0.8389049079514731, 'fru': 33.101532055822005, 'mru': 6.630617587383729e-06, 'ldu': 179.64220775014198, 'wtu': 3.881321582013899, 'etf': 62.97729816824652, 'htc': 1.206431136338447e-09, 'htn': 4.060751383020166e-08}"/>
  </r>
  <r>
    <s v="Pummelo, pulp, raw, processed in FR | Ambient (average) | No packaging | No preparation | at consumer/FR [Ciqual code: 13614]"/>
    <n v="13614"/>
    <s v="consumer"/>
    <n v="3.12"/>
    <b v="0"/>
    <s v="kilogram"/>
    <s v="b4c838cd5ad36ddfe185a1fe22a4fb8b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537837661576, 'ozd': 8.224839897461049e-08, 'cch': 0.58400829591166, 'ccb': 0.09415347042956, 'ccf': 0.544080129759345, 'ccl': -0.05422530427724501, 'fwe': 0.0001320783451, 'swe': 0.0013860798197430002, 'tre': 0.021023443936027, 'pco': 0.0021031261908590003, 'pma': 5.078653240303487e-08, 'ior': 0.25537280593099804, 'fru': 10.265777764187316, 'mru': 1.934060469876224e-06, 'ldu': 27.106713922044847, 'wtu': 6.163349249123573, 'etf': 19.354315561302794, 'htc': 4.27738815397878e-10, 'htn': 2.7069795124322332e-08}"/>
  </r>
  <r>
    <s v="Large round sandwich with lettuce, tuna, anchovy and black olives, processed in FR | Chilled | LDPE | No preparation | at consumer/FR [Ciqual code: 25513]"/>
    <n v="25513"/>
    <s v="consumer"/>
    <n v="2.56"/>
    <b v="0"/>
    <s v="kilogram"/>
    <s v="9874eb8f56e85c3b14028c1379de4513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34351004891358006, 'ozd': 3.23809672358428e-07, 'cch': 1.7936552200230271, 'ccb': 0.009850341202014001, 'ccf': 1.738016700120077, 'ccl': 0.045788178700936, 'fwe': 0.00033283429466100003, 'swe': 0.010653436511592, 'tre': 0.11087631170542701, 'pco': 0.017607652517164, 'pma': 2.599975384357177e-07, 'ior': 0.8264318411712941, 'fru': 37.26026219713998, 'mru': 7.295508208902374e-06, 'ldu': 77.70275930506035, 'wtu': 1.336917440007893, 'etf': 77.33574301835668, 'htc': 1.0066604582341062e-09, 'htn': 4.807261748964254e-08}"/>
  </r>
  <r>
    <s v="Shandy (beer + lemonade), processed in FR | Chilled | Glass | Chilled at consumer | at consumer/FR [Ciqual code: 5004]"/>
    <n v="5004"/>
    <s v="consumer"/>
    <n v="2.39"/>
    <b v="0"/>
    <s v="kilogram"/>
    <s v="367c12a4bb94d79fcc39e37801a117a0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0804943920416, 'ozd': 2.249702687723539e-07, 'cch': 1.005784318472266, 'ccb': 0.008296929961164, 'ccf': 1.003089564024087, 'ccl': -0.005602175512985001, 'fwe': 0.00018186510581000002, 'swe': 0.0018970305274170001, 'tre': 0.019874415740117002, 'pco': 0.0036244424889400003, 'pma': 9.774537505332148e-08, 'ior': 0.452165682612967, 'fru': 20.810113941936784, 'mru': 3.208281463998579e-06, 'ldu': 17.51968582945113, 'wtu': 1.002126378519913, 'etf': 19.516177567098655, 'htc': 4.1132136287495105e-10, 'htn': 1.3876988756689762e-08}"/>
  </r>
  <r>
    <s v="Shandy, prepacked (&lt;1¬∞ alcohol), processed in FR | Chilled | Glass | Chilled at consumer | at consumer/FR [Ciqual code: 5005]"/>
    <n v="5005"/>
    <s v="consumer"/>
    <n v="2.39"/>
    <b v="0"/>
    <s v="kilogram"/>
    <s v="50be84aadd32683137494f07d1cf9a48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0804943920416, 'ozd': 2.249702687723539e-07, 'cch': 1.005784318472266, 'ccb': 0.008296929961164, 'ccf': 1.003089564024087, 'ccl': -0.005602175512985001, 'fwe': 0.00018186510581000002, 'swe': 0.0018970305274170001, 'tre': 0.019874415740117002, 'pco': 0.0036244424889400003, 'pma': 9.774537505332148e-08, 'ior': 0.452165682612967, 'fru': 20.810113941936784, 'mru': 3.208281463998579e-06, 'ldu': 17.51968582945113, 'wtu': 1.002126378519913, 'etf': 19.516177567098655, 'htc': 4.1132136287495105e-10, 'htn': 1.3876988756689762e-08}"/>
  </r>
  <r>
    <s v="Parsnip, raw, processed in FR | Ambient (average) | No packaging | No preparation | at consumer/FR [Ciqual code: 20181]"/>
    <n v="20181"/>
    <s v="consumer"/>
    <n v="2.6"/>
    <b v="0"/>
    <s v="kilogram"/>
    <s v="96e836b3227232f9b580ed846957a3e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"/>
  </r>
  <r>
    <s v="Parsnip, cooked, processed in FR | Chilled | PP | Boiling | at consumer/FR [Ciqual code: 20133]"/>
    <n v="20133"/>
    <s v="consumer"/>
    <m/>
    <b v="0"/>
    <s v="kilogram"/>
    <s v="3d1f61e4f8b8e44a200a407d773988a5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244334675115, 'ozd': 1.6737345781184052e-07, 'cch': 1.049791407846012, 'ccb': 0.10402069162442701, 'ccf': 0.9454652992921221, 'ccl': 0.00030541692946300003, 'fwe': 0.00016557995896, 'swe': 0.0021502935643590002, 'tre': 0.011651208509201, 'pco': 0.0027382039713710004, 'pma': 4.564066564039927e-08, 'ior': 0.7301415340228271, 'fru': 27.587527352520276, 'mru': 4.229841739294404e-06, 'ldu': 13.18283907205705, 'wtu': 0.32407168182628204, 'etf': 43.98280532395056, 'htc': 2.8049671930065817e-10, 'htn': 1.2107618069828781e-08}"/>
  </r>
  <r>
    <s v="Pancetta, dried, processed in FR | Chilled | Already packed - PP/PE | No preparation | at consumer/FR [Ciqual code: 28858]"/>
    <n v="28858"/>
    <s v="consumer"/>
    <n v="2.5099999999999998"/>
    <b v="0"/>
    <s v="kilogram"/>
    <s v="e5222755ad20a383300a9d4b7c2a991b"/>
    <s v="material"/>
    <s v="AGRIBALYSE v3.0"/>
    <s v="['Agricultural', 'Food', 'Preparation', 'Meat, egg and fish', 'Delicatessen meat', 'Raw and cured ham']"/>
    <x v="1"/>
    <x v="12"/>
    <s v="['Agricultural', 'Food', 'Preparation', 'Meat, egg and fish', 'Delicatessen meat', ÇRaw and cured ham']"/>
    <s v="['Agricultural', 'Food', 'Preparation', 'Meat, egg and fish', 'Delicatessen meat', 'Raw and cured hamÉ]"/>
    <n v="84"/>
    <n v="102"/>
    <x v="43"/>
    <x v="0"/>
    <s v="{'acd': 0.32348936420961805, 'ozd': 1.3522721815568921e-06, 'cch': 15.899870659958879, 'ccb': 6.77212682486522, 'ccf': 8.390366373245412, 'ccl': 0.737377461848248, 'fwe': 0.002551099211106, 'swe': 0.07400275856209501, 'tre': 1.40568238168873, 'pco': 0.032795701569005, 'pma': 2.2685734173446067e-06, 'ior': 8.186204261965178, 'fru': 221.94614126711792, 'mru': 2.477393795089133e-05, 'ldu': 945.6236055559147, 'wtu': 3.917004940233189, 'etf': 358.25487866784204, 'htc': 3.1887464327384073e-09, 'htn': 3.125393168140509e-07}"/>
  </r>
  <r>
    <s v="Pangasius, filets, cooked, processed in FR | Chilled | PP | Oven | at consumer/FR [Ciqual code: 27018]"/>
    <n v="27018"/>
    <s v="consumer"/>
    <n v="3.68"/>
    <b v="0"/>
    <s v="kilogram"/>
    <s v="fe987a384c5507ebf699d6a604d0fe02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9832981000039001, 'ozd': 1.0812265183264289e-06, 'cch': 18.695821670504724, 'ccb': 1.391619124008877, 'ccf': 15.017667465978217, 'ccl': 2.286535080517628, 'fwe': 0.033277122210487, 'swe': 0.036005909489705, 'tre': 0.25386201278264403, 'pco': 0.049964099385698006, 'pma': 7.702559872472694e-07, 'ior': 2.747605225335761, 'fru': 205.7914610173535, 'mru': 1.588570694158639e-05, 'ldu': 332.8346401354919, 'wtu': 469.15177627218094, 'etf': 319.2162795186921, 'htc': 6.2297242267737014e-09, 'htn': 2.148598764927791e-07}"/>
  </r>
  <r>
    <s v="Brown bullhead, raw, processed in FR | Chilled | PS | No preparation | at consumer/FR [Ciqual code: 27017]"/>
    <n v="27017"/>
    <s v="consumer"/>
    <n v="3.68"/>
    <b v="0"/>
    <s v="kilogram"/>
    <s v="92163ba575ec7369e5ea498f6d44dbb0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Panna cotta, refrigerated, processed in FR | Chilled | PP | No preparation | at consumer/FR [Ciqual code: 19685]"/>
    <n v="19685"/>
    <s v="consumer"/>
    <n v="3.07"/>
    <b v="0"/>
    <s v="kilogram"/>
    <s v="ecab7dd30f757cc0d0db1e27276db0e9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6091992309138, 'ozd': 3.079715008812576e-07, 'cch': 3.566617748715074, 'ccb': 0.833848498876214, 'ccf': 2.050910561399815, 'ccl': 0.6818586884390441, 'fwe': 0.000670571135215, 'swe': 0.014950973902610002, 'tre': 0.100388995951165, 'pco': 0.0074348626483200005, 'pma': 2.248643891237735e-07, 'ior': 0.8229296837487681, 'fru': 36.31419800542653, 'mru': 9.520294432000547e-06, 'ldu': 127.32803553833352, 'wtu': 3.003736345071283, 'etf': 87.20572645378437, 'htc': 2.1336413625566763e-09, 'htn': 4.0768290985696586e-08}"/>
  </r>
  <r>
    <s v="Papaya, pulp, raw, processed in FR | Ambient (average) | No packaging | No preparation | at consumer/FR [Ciqual code: 13035]"/>
    <n v="13035"/>
    <s v="consumer"/>
    <n v="2.46"/>
    <b v="0"/>
    <s v="kilogram"/>
    <s v="bc055ff6d6223f440284b34a78b6fdc8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913817354546, 'ozd': 1.470474199348579e-07, 'cch': 0.864076427640426, 'ccb': 0.08887390561764201, 'ccf': 0.760936673632562, 'ccl': 0.014265848390221, 'fwe': 0.00015652914799700002, 'swe': 0.003375386399813, 'tre': 0.017254727378522003, 'pco': 0.004105671211301, 'pma': 4.9362173289472406e-08, 'ior': 0.276855507569357, 'fru': 14.258143629902646, 'mru': 2.4486921023743868e-06, 'ldu': 15.06305915015868, 'wtu': 2.452015311307017, 'etf': 34.72917849969265, 'htc': 3.7275583757639673e-10, 'htn': 1.8231478369322912e-08}"/>
  </r>
  <r>
    <s v="Paprika, processed in FR | Ambient (long) | Glass | No preparation | at consumer/FR [Ciqual code: 11049]"/>
    <n v="11049"/>
    <s v="consumer"/>
    <n v="4.3099999999999996"/>
    <b v="0"/>
    <s v="kilogram"/>
    <s v="39e13f2a4c0039c56c171540c206fcf9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8577483066529001, 'ozd': 1.818605955239803e-07, 'cch': 1.151577067827706, 'ccb': 0.004948432873605, 'ccf': 1.090997202935179, 'ccl': 0.055631432018921005, 'fwe': 0.00021770632505500003, 'swe': 0.004283900173133, 'tre': 0.019625518218011003, 'pco': 0.004443404228731, 'pma': 1.030534148575209e-07, 'ior': 0.39098645156002804, 'fru': 21.03958073748722, 'mru': 4.213259843148805e-06, 'ldu': 16.358675709959197, 'wtu': 1.556558662414731, 'etf': 53.23918189381455, 'htc': 4.90823264515694e-10, 'htn': 2.3226814066865562e-08}"/>
  </r>
  <r>
    <s v="Shepherd's pie with duck, processed in FR | Chilled | PP | Microwave | at consumer/FR [Ciqual code: 25195]"/>
    <n v="25195"/>
    <s v="consumer"/>
    <n v="2.4700000000000002"/>
    <b v="0"/>
    <s v="kilogram"/>
    <s v="94182aecb893a823802e846492fc0fca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07040847160168401, 'ozd': 4.1069157040404664e-07, 'cch': 5.012197367374288, 'ccb': 1.184091782370118, 'ccf': 3.169245977184702, 'ccl': 0.6588596078194671, 'fwe': 0.000963506705688, 'swe': 0.01901234882417, 'tre': 0.29138317372940103, 'pco': 0.012656617379913, 'pma': 5.089808276803473e-07, 'ior': 1.170401078064296, 'fru': 55.13248975965227, 'mru': 7.643266932368846e-06, 'ldu': 238.926391853832, 'wtu': 2.98504877325114, 'etf': 107.74891397932772, 'htc': 1.8242763927556613e-09, 'htn': 1.429794975309391e-07}"/>
  </r>
  <r>
    <s v="Shepherd's pie with duck, cooked, processed in FR | Chilled | PP | Microwave | at consumer/FR [Ciqual code: 25587]"/>
    <n v="25587"/>
    <s v="consumer"/>
    <n v="2.4700000000000002"/>
    <b v="0"/>
    <s v="kilogram"/>
    <s v="c58fe725ca97234e67ee88afdad0e684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07040847160168401, 'ozd': 4.1069157040404664e-07, 'cch': 5.012197367374288, 'ccb': 1.184091782370118, 'ccf': 3.169245977184702, 'ccl': 0.6588596078194671, 'fwe': 0.000963506705688, 'swe': 0.01901234882417, 'tre': 0.29138317372940103, 'pco': 0.012656617379913, 'pma': 5.089808276803473e-07, 'ior': 1.170401078064296, 'fru': 55.13248975965227, 'mru': 7.643266932368846e-06, 'ldu': 238.926391853832, 'wtu': 2.98504877325114, 'etf': 107.74891397932772, 'htc': 1.8242763927556613e-09, 'htn': 1.429794975309391e-07}"/>
  </r>
  <r>
    <s v="Parmesan cheese, from cow's milk, processed in FR | Chilled | LDPE | No preparation | at consumer/FR [Ciqual code: 12120]"/>
    <n v="12120"/>
    <s v="consumer"/>
    <n v="1.8399999999999901"/>
    <b v="0"/>
    <s v="kilogram"/>
    <s v="494f20c4dd01d8a490d47b14ef0cce30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Watermelon, pulp, raw, processed in FR | Ambient (average) | No packaging | No preparation | at consumer/FR [Ciqual code: 13036]"/>
    <n v="13036"/>
    <s v="consumer"/>
    <n v="2.68"/>
    <b v="0"/>
    <s v="kilogram"/>
    <s v="dbff95456f54a8972325ee1206ea2dbb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32091270661550003, 'ozd': 1.013777648696049e-07, 'cch': 0.584528334721916, 'ccb': 0.089016428476948, 'ccf': 0.49521912193656903, 'ccl': 0.00029278430839800004, 'fwe': 0.00016903032404800002, 'swe': 0.003501383546578, 'tre': 0.010158643578869002, 'pco': 0.0022519415981160002, 'pma': 3.225983608587838e-08, 'ior': 0.296408642958009, 'fru': 13.297632283551335, 'mru': 3.008776793349651e-06, 'ldu': 29.569056795758954, 'wtu': 0.182908429115856, 'etf': 20.62981563095307, 'htc': 2.209213156668608e-10, 'htn': 1.7578249590592373e-08}"/>
  </r>
  <r>
    <s v="Pastilla, filled with chicken (pie), processed in FR | Chilled | Cardboard | Oven | at consumer/FR [Ciqual code: 25568]"/>
    <n v="25568"/>
    <s v="consumer"/>
    <n v="2.58"/>
    <b v="0"/>
    <s v="kilogram"/>
    <s v="ceef70b264c47ec49a8fa52e4fa0ee38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64369542907265, 'ozd': 4.3275148885976963e-07, 'cch': 3.4437602586493012, 'ccb': 0.10006002992816401, 'ccf': 3.046587031477568, 'ccl': 0.29711319724356905, 'fwe': 0.0010388999622370002, 'swe': 0.017178033952384, 'tre': 0.262700759298505, 'pco': 0.012273522046783001, 'pma': 4.7432196295271703e-07, 'ior': 1.617089565529373, 'fru': 62.342260730484156, 'mru': 1.137481330806935e-05, 'ldu': 208.91286745865074, 'wtu': 24.30223813739324, 'etf': 135.18157148504787, 'htc': 2.052115646736399e-09, 'htn': 2.1181563075707932e-07}"/>
  </r>
  <r>
    <s v="Pastis (anise-flavoured spirit), processed in FR | Ambient (average) | Glass | Chilled at consumer | at consumer/FR [Ciqual code: 1000]"/>
    <n v="1000"/>
    <s v="consumer"/>
    <n v="3.29"/>
    <b v="0"/>
    <s v="kilogram"/>
    <s v="06a8253eb0375635b64ffc8c18f86936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6727559280001, 'ozd': 1.831108048534943e-07, 'cch': 1.156806181920933, 'ccb': 0.006265898467726, 'ccf': 1.15002241195014, 'ccl': 0.000517871503066, 'fwe': 0.00016933668968700002, 'swe': 0.001216177282786, 'tre': 0.014824594588531002, 'pco': 0.008398928530876001, 'pma': 1.483772225391079e-07, 'ior': 0.31848518673562404, 'fru': 19.86431329888648, 'mru': 2.6283480923764272e-06, 'ldu': 21.316974730996726, 'wtu': 0.24102800507542202, 'etf': 17.710964247564206, 'htc': 4.2149475250246224e-10, 'htn': 1.373044536962926e-08}"/>
  </r>
  <r>
    <s v="Sweet potato, raw, processed in FR | Chilled | No packaging | No preparation | at consumer/FR [Ciqual code: 4101]"/>
    <n v="4101"/>
    <s v="consumer"/>
    <n v="2.6"/>
    <b v="0"/>
    <s v="kilogram"/>
    <s v="96257b76586bb3b9abb22278c3abdd4d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25096565409760004, 'ozd': 9.20531300929833e-08, 'cch': 0.36250303375896303, 'ccb': 0.011823222858068002, 'ccf': 0.350547198456342, 'ccl': 0.000132612444553, 'fwe': 6.826508976595923e-05, 'swe': 0.001198385631111, 'tre': 0.009172337533375001, 'pco': 0.0012891687761940002, 'pma': 2.5877267347939423e-08, 'ior': 0.343843772640126, 'fru': 10.469835956428781, 'mru': 1.492565247762457e-06, 'ldu': 18.47295827293695, 'wtu': 0.116661847372604, 'etf': 14.229159920464669, 'htc': 1.4876081589609802e-10, 'htn': 1.0225167321747011e-08}"/>
  </r>
  <r>
    <s v="Sweet potato, cooked, processed in FR | Chilled | Cardboard | Boiling | at consumer/FR [Ciqual code: 4102]"/>
    <n v="4102"/>
    <s v="consumer"/>
    <m/>
    <b v="0"/>
    <s v="kilogram"/>
    <s v="e185055aa8a0a4462ec6959f76cb5106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664396894720001, 'ozd': 1.768248103131763e-07, 'cch': 0.795816177409842, 'ccb': 0.021462502815714, 'ccf': 0.7732547593236371, 'ccl': 0.001098915270491, 'fwe': 0.00018723124674300003, 'swe': 0.0020976828364410002, 'tre': 0.016290598428405002, 'pco': 0.002610962793218, 'pma': 5.4133231804116603e-08, 'ior': 0.631935420604516, 'fru': 21.20673823737146, 'mru': 2.838964418596948e-06, 'ldu': 33.713693067537235, 'wtu': 0.252903325913918, 'etf': 42.4881203150976, 'htc': 3.334290034707037e-10, 'htn': 1.7941762557844153e-08}"/>
  </r>
  <r>
    <s v="Sweet potato, puree, cooked with cream, processed in FR | Chilled | Cardboard | Microwave | at consumer/FR [Ciqual code: 4103]"/>
    <n v="4103"/>
    <s v="consumer"/>
    <n v="2.96"/>
    <b v="0"/>
    <s v="kilogram"/>
    <s v="dd347e4b74704d50ee28facd4dcfbb21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0491263829419001, 'ozd': 2.065219293429478e-07, 'cch': 1.4565813343809602, 'ccb': 0.253731368654499, 'ccf': 0.9975272363989831, 'ccl': 0.20532272932747703, 'fwe': 0.00031852067712100004, 'swe': 0.0062323342563800005, 'tre': 0.039632801318798004, 'pco': 0.0036557894305200003, 'pma': 9.822817731039038e-08, 'ior': 0.805220862188123, 'fru': 25.825389684979047, 'mru': 4.4867544192790685e-06, 'ldu': 60.996582388957975, 'wtu': 1.062600316465842, 'etf': 54.77717955217051, 'htc': 8.705670062953237e-10, 'htn': 2.6892146650869312e-08}"/>
  </r>
  <r>
    <s v="Pizza base, raw, processed in FR | Chilled | LDPE | Oven | at consumer/FR [Ciqual code: 37001]"/>
    <n v="37001"/>
    <s v="consumer"/>
    <n v="1.95"/>
    <b v="0"/>
    <s v="kilogram"/>
    <s v="04100aa3042ae8e51856278d193dc585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09889728174269, 'ozd': 2.0207975921746567e-07, 'cch': 0.9982706733105401, 'ccb': 0.0019236575620440002, 'ccf': 0.9922790279646101, 'ccl': 0.004067987783885001, 'fwe': 0.000268462785914, 'swe': 0.005759150467559, 'tre': 0.037703365803975, 'pco': 0.003515892624185, 'pma': 7.85604213033026e-08, 'ior': 1.35302594803181, 'fru': 38.215128685342485, 'mru': 2.559075860246251e-06, 'ldu': 69.71920514967951, 'wtu': 1.006239393355515, 'etf': 50.177817157215294, 'htc': 4.196870947727109e-10, 'htn': 1.9444665896281523e-08}"/>
  </r>
  <r>
    <s v="Pizza base, cooked, processed in FR | Chilled | LDPE | Oven | at consumer/FR [Ciqual code: 96778]"/>
    <n v="96778"/>
    <s v="consumer"/>
    <n v="1.95"/>
    <b v="0"/>
    <s v="kilogram"/>
    <s v="a0691564e168d60217e771ee35a789b6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09889728174269, 'ozd': 2.0207975921746567e-07, 'cch': 0.9982706733105401, 'ccb': 0.0019236575620440002, 'ccf': 0.9922790279646101, 'ccl': 0.004067987783885001, 'fwe': 0.000268462785914, 'swe': 0.005759150467559, 'tre': 0.037703365803975, 'pco': 0.003515892624185, 'pma': 7.85604213033026e-08, 'ior': 1.35302594803181, 'fru': 38.215128685342485, 'mru': 2.559075860246251e-06, 'ldu': 69.71920514967951, 'wtu': 1.006239393355515, 'etf': 50.177817157215294, 'htc': 4.196870947727109e-10, 'htn': 1.9444665896281523e-08}"/>
  </r>
  <r>
    <s v="Thin-crust pizza shell, raw, processed in FR | Chilled | LDPE | Oven | at consumer/FR [Ciqual code: 23402]"/>
    <n v="23402"/>
    <s v="consumer"/>
    <n v="1.95"/>
    <b v="0"/>
    <s v="kilogram"/>
    <s v="b5be890fd7eefdfbfc9e0fb8c4e1ff59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09889728174269, 'ozd': 2.0207975921746567e-07, 'cch': 0.9982706733105401, 'ccb': 0.0019236575620440002, 'ccf': 0.9922790279646101, 'ccl': 0.004067987783885001, 'fwe': 0.000268462785914, 'swe': 0.005759150467559, 'tre': 0.037703365803975, 'pco': 0.003515892624185, 'pma': 7.85604213033026e-08, 'ior': 1.35302594803181, 'fru': 38.215128685342485, 'mru': 2.559075860246251e-06, 'ldu': 69.71920514967951, 'wtu': 1.006239393355515, 'etf': 50.177817157215294, 'htc': 4.196870947727109e-10, 'htn': 1.9444665896281523e-08}"/>
  </r>
  <r>
    <s v="Chocolate spread with hazelnuts, processed in FR | Ambient (average) | PVC | No preparation | at consumer/FR [Ciqual code: 31032]"/>
    <n v="31032"/>
    <s v="consumer"/>
    <n v="2.54"/>
    <b v="0"/>
    <s v="kilogram"/>
    <s v="802d82ddec86750bed9d3ab3fc3ac0b0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50911095271792, 'ozd': 4.292602679538601e-07, 'cch': 9.87156038583268, 'ccb': 2.213548981530707, 'ccf': 2.8725631354797763, 'ccl': 4.785448268822198, 'fwe': 0.001173487454264, 'swe': 0.029049161091963004, 'tre': 0.20259660104874103, 'pco': 0.016800417567671002, 'pma': 3.9318817895320826e-07, 'ior': 0.8972984214142301, 'fru': 42.95694096206775, 'mru': 1.0488098430055371e-05, 'ldu': 356.1494620183628, 'wtu': 9.992842982691318, 'etf': 183.6508786632847, 'htc': 4.6060653177347955e-09, 'htn': 1.36194667397234e-07}"/>
  </r>
  <r>
    <s v="P√¢t√© w green pepper, processed in FR | Chilled | Steel | No preparation | at consumer/FR [Ciqual code: 8201]"/>
    <n v="8201"/>
    <s v="consumer"/>
    <n v="2.78"/>
    <b v="0"/>
    <s v="kilogram"/>
    <s v="49421b112f5b7e7ae6bc3c61abd3b22c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Breton p√¢t√©, processed in FR | Chilled | Steel | No preparation | at consumer/FR [Ciqual code: 8214]"/>
    <n v="8214"/>
    <s v="consumer"/>
    <n v="2.78"/>
    <b v="0"/>
    <s v="kilogram"/>
    <s v="40fe0bc0d0fcbec3aae3fa0215f253e9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Short crust pastry, raw, processed in FR | Chilled | LDPE | Oven | at consumer/FR [Ciqual code: 23410]"/>
    <n v="23410"/>
    <s v="consumer"/>
    <n v="2.13"/>
    <b v="0"/>
    <s v="kilogram"/>
    <s v="22d95bc505e6903d7a771d99a9e1b8a8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087211991997, 'ozd': 3.2553821383266506e-07, 'cch': 5.407209282672448, 'ccb': 2.389649288973437, 'ccf': 2.442093940498229, 'ccl': 0.575466053200782, 'fwe': 0.0007908737994210001, 'swe': 0.016153511763517002, 'tre': 0.166547327827857, 'pco': 0.010140277810901, 'pma': 3.196613357974518e-07, 'ior': 1.497090790999227, 'fru': 50.52480546054922, 'mru': 7.4189557519206415e-06, 'ldu': 193.38699654635326, 'wtu': 3.8070877236275633, 'etf': 53.50882334517449, 'htc': 1.321519274568878e-09, 'htn': 4.7367055041933317e-08}"/>
  </r>
  <r>
    <s v="Pastry, short crust, baked, processed in FR | Chilled | LDPE | Oven | at consumer/FR [Ciqual code: 23412]"/>
    <n v="23412"/>
    <s v="consumer"/>
    <n v="2.13"/>
    <b v="0"/>
    <s v="kilogram"/>
    <s v="c6d41eca80e0041e184e4352ead0b3fb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087211991997, 'ozd': 3.2553821383266506e-07, 'cch': 5.407209282672448, 'ccb': 2.389649288973437, 'ccf': 2.442093940498229, 'ccl': 0.575466053200782, 'fwe': 0.0007908737994210001, 'swe': 0.016153511763517002, 'tre': 0.166547327827857, 'pco': 0.010140277810901, 'pma': 3.196613357974518e-07, 'ior': 1.497090790999227, 'fru': 50.52480546054922, 'mru': 7.4189557519206415e-06, 'ldu': 193.38699654635326, 'wtu': 3.8070877236275633, 'etf': 53.50882334517449, 'htc': 1.321519274568878e-09, 'htn': 4.7367055041933317e-08}"/>
  </r>
  <r>
    <s v="Short crust pastry, pure butter, raw, processed in FR | Chilled | LDPE | Oven | at consumer/FR [Ciqual code: 23414]"/>
    <n v="23414"/>
    <s v="consumer"/>
    <n v="2.13"/>
    <b v="0"/>
    <s v="kilogram"/>
    <s v="0e8b3438e44e09361a9092eef5f0689e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087211991997, 'ozd': 3.2553821383266506e-07, 'cch': 5.407209282672448, 'ccb': 2.389649288973437, 'ccf': 2.442093940498229, 'ccl': 0.575466053200782, 'fwe': 0.0007908737994210001, 'swe': 0.016153511763517002, 'tre': 0.166547327827857, 'pco': 0.010140277810901, 'pma': 3.196613357974518e-07, 'ior': 1.497090790999227, 'fru': 50.52480546054922, 'mru': 7.4189557519206415e-06, 'ldu': 193.38699654635326, 'wtu': 3.8070877236275633, 'etf': 53.50882334517449, 'htc': 1.321519274568878e-09, 'htn': 4.7367055041933317e-08}"/>
  </r>
  <r>
    <s v="Short crust pastry, pure butter, frozen, raw, processed in FR | Frozen | LDPE | Oven | at consumer/FR [Ciqual code: 23415]"/>
    <n v="23415"/>
    <s v="consumer"/>
    <n v="2.13"/>
    <b v="0"/>
    <s v="kilogram"/>
    <s v="844af12db7d36d0d0964516c1ec52043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39284410071579005, 'ozd': 3.379335726003977e-07, 'cch': 5.213333658607531, 'ccb': 2.283679539276818, 'ccf': 2.379635632960013, 'ccl': 0.5500184863706991, 'fwe': 0.0007752255786670001, 'swe': 0.015488692903745, 'tre': 0.15960599122177502, 'pco': 0.009784314315464001, 'pma': 3.0802387811850585e-07, 'ior': 1.734244699567355, 'fru': 54.722493612849235, 'mru': 7.370964159430595e-06, 'ldu': 184.9876365387488, 'wtu': 3.7135253948221623, 'etf': 52.72354475934364, 'htc': 1.3041842025544622e-09, 'htn': 4.6024071356307634e-08}"/>
  </r>
  <r>
    <s v="Almond paste or marzipan, prepacked, processed in FR | Ambient (long) | LDPE | No preparation | at consumer/FR [Ciqual code: 15201]"/>
    <n v="15201"/>
    <s v="consumer"/>
    <n v="3.19"/>
    <b v="0"/>
    <s v="kilogram"/>
    <s v="f1cff05ae2cfbec221fa7ef622622ac4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60051101247568, 'ozd': 3.563332276568267e-07, 'cch': 3.87732142511172, 'ccb': 0.07617602360931301, 'ccf': 4.330445731507454, 'ccl': -0.5293003300050471, 'fwe': 0.0015143740959830002, 'swe': 0.020267991742033, 'tre': 0.229286145640328, 'pco': 0.017993198127326002, 'pma': 4.788231475206295e-07, 'ior': 0.9548602499466351, 'fru': 61.18382893570394, 'mru': 2.687527724088961e-05, 'ldu': 244.07194899628087, 'wtu': 105.31702961891008, 'etf': 184.37638151340184, 'htc': 3.1464493798915014e-09, 'htn': 4.5904719477966673e-07}"/>
  </r>
  <r>
    <s v="Pork liver p√¢t√©, processed in FR | Chilled | Steel | No preparation | at consumer/FR [Ciqual code: 8305]"/>
    <n v="8305"/>
    <s v="consumer"/>
    <n v="2.78"/>
    <b v="0"/>
    <s v="kilogram"/>
    <s v="f5eecdcebf5b067a8fd408082124a365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Pork liver p√¢t√©, superior quality, processed in FR | Chilled | Steel | No preparation | at consumer/FR [Ciqual code: 8300]"/>
    <n v="8300"/>
    <s v="consumer"/>
    <n v="2.78"/>
    <b v="0"/>
    <s v="kilogram"/>
    <s v="dd12a9c9ba31d879dc1fda480dd3dca8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Poultry liver p√¢t√©, processed in FR | Chilled | Steel | No preparation | at consumer/FR [Ciqual code: 8316]"/>
    <n v="8316"/>
    <s v="consumer"/>
    <n v="2.78"/>
    <b v="0"/>
    <s v="kilogram"/>
    <s v="1a93441a6fd8858211fbfbd8515c30b5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Goose liver p√¢t√©, processed in FR | Chilled | Steel | No preparation | at consumer/FR [Ciqual code: 8326]"/>
    <n v="8326"/>
    <s v="consumer"/>
    <n v="2.78"/>
    <b v="0"/>
    <s v="kilogram"/>
    <s v="7db79e372d4740df6927de8345794f38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Fruit jelly, processed in FR | Ambient (average) | LDPE | No preparation | at consumer/FR [Ciqual code: 31014]"/>
    <n v="31014"/>
    <s v="consumer"/>
    <n v="3.16"/>
    <b v="0"/>
    <s v="kilogram"/>
    <s v="c1439e6a3fb1ff4fdecf1add8f427af6"/>
    <s v="material"/>
    <s v="AGRIBALYSE v3.0"/>
    <s v="['Agricultural', 'Food', 'Preparation', 'Sugar and confectionery', 'Non-chocolate confectionery']"/>
    <x v="7"/>
    <x v="31"/>
    <s v="['Agricultural', 'Food', 'Preparation', 'Sugar and confectionery', 'Non-chocolate confectionery']"/>
    <s v="['Agricultural', 'Food', 'Preparation', 'Sugar and confectionery', 'Non-chocolate confectionery']"/>
    <e v="#VALUE!"/>
    <e v="#VALUE!"/>
    <x v="3"/>
    <x v="0"/>
    <s v="{'acd': 0.013427546616485, 'ozd': 1.797918800131109e-06, 'cch': 1.118596951807895, 'ccb': 0.002533170210873, 'ccf': 1.114663791849194, 'ccl': 0.0013999897478280002, 'fwe': 0.00027908264698600003, 'swe': 0.004886310102665, 'tre': 0.051122308295841, 'pco': 0.003522344284596, 'pma': 1.714497620699414e-07, 'ior': 0.5927406200365261, 'fru': 25.893002943895098, 'mru': 1.0432726481058061e-05, 'ldu': 30.644000325252502, 'wtu': 3.431635544411312, 'etf': 540.270175419209, 'htc': 2.022475997438487e-09, 'htn': 6.104435397956578e-08}"/>
  </r>
  <r>
    <s v="Game p√¢t√©, processed in FR | Chilled | Steel | No preparation | at consumer/FR [Ciqual code: 8245]"/>
    <n v="8245"/>
    <s v="consumer"/>
    <n v="2.78"/>
    <b v="0"/>
    <s v="kilogram"/>
    <s v="fbe5cacc198f92b98c41fcd153859127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abbit p√¢t√©, processed in FR | Chilled | Steel | No preparation | at consumer/FR [Ciqual code: 8240]"/>
    <n v="8240"/>
    <s v="consumer"/>
    <n v="2.5"/>
    <b v="0"/>
    <s v="kilogram"/>
    <s v="d11458a978763dcfdbc4297e9f159004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10088680691813401, 'ozd': 5.205369487374923e-07, 'cch': 5.132887181383291, 'ccb': 1.082680203900445, 'ccf': 3.51551806632466, 'ccl': 0.5346889111581851, 'fwe': 0.0011684224309050002, 'swe': 0.024086434823286002, 'tre': 0.42500442300498903, 'pco': 0.014549442082476001, 'pma': 7.262563536749024e-07, 'ior': 2.101915491815011, 'fru': 75.8390179429228, 'mru': 8.072137793518254e-06, 'ldu': 301.3915834595298, 'wtu': 2.443916294269056, 'etf': 144.50821046325842, 'htc': 2.8081970438743154e-09, 'htn': 1.682816274808619e-07}"/>
  </r>
  <r>
    <s v="P√¢t√© in crust, processed in FR | Chilled | Steel | No preparation | at consumer/FR [Ciqual code: 8391]"/>
    <n v="8391"/>
    <s v="consumer"/>
    <n v="2.3199999999999998"/>
    <b v="0"/>
    <s v="kilogram"/>
    <s v="253cfedaea93b835cb5ce8e199edd6d9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22785169923577903, 'ozd': 7.535968195638592e-07, 'cch': 13.718461753722867, 'ccb': 7.428714679592864, 'ccf': 5.782987241651837, 'ccl': 0.506759832478164, 'fwe': 0.001666517951997, 'swe': 0.052442611113635004, 'tre': 0.9901433630430581, 'pco': 0.025846806295349002, 'pma': 1.604994028002531e-06, 'ior': 3.727265086630309, 'fru': 116.61756596178935, 'mru': 1.225533734701761e-05, 'ldu': 991.3498607410538, 'wtu': 3.161267026318199, 'etf': 214.12404659976755, 'htc': 2.143702411229219e-09, 'htn': 1.330669588188872e-07}"/>
  </r>
  <r>
    <s v="Puff pastry, pure butter, raw, processed in FR | Chilled | LDPE | Oven | at consumer/FR [Ciqual code: 23424]"/>
    <n v="23424"/>
    <s v="consumer"/>
    <n v="2.13"/>
    <b v="0"/>
    <s v="kilogram"/>
    <s v="6e3b06dd5ba991fd94781af35894b5d8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5746753755335004, 'ozd': 3.453851233742549e-07, 'cch': 6.202417966706877, 'ccb': 2.843608457359446, 'ccf': 2.674037538092306, 'ccl': 0.684771971255124, 'fwe': 0.0008763402486640001, 'swe': 0.017359750880475002, 'tre': 0.18651941142111902, 'pco': 0.011262778256020001, 'pma': 3.5901858982776296e-07, 'ior': 1.516223616501575, 'fru': 52.505952221463005, 'mru': 8.279432240790804e-06, 'ldu': 208.35183596005112, 'wtu': 4.3835054268521, 'etf': 55.70187662390491, 'htc': 1.505339299006571e-09, 'htn': 5.372780464396476e-08}"/>
  </r>
  <r>
    <s v="Puff pastry, pure butter, cooked, processed in FR | Chilled | LDPE | Oven | at consumer/FR [Ciqual code: 23426]"/>
    <n v="23426"/>
    <s v="consumer"/>
    <n v="2.13"/>
    <b v="0"/>
    <s v="kilogram"/>
    <s v="353d0e3cd49288e0616684b8539d4fac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5746753755335004, 'ozd': 3.453851233742549e-07, 'cch': 6.202417966706877, 'ccb': 2.843608457359446, 'ccf': 2.674037538092306, 'ccl': 0.684771971255124, 'fwe': 0.0008763402486640001, 'swe': 0.017359750880475002, 'tre': 0.18651941142111902, 'pco': 0.011262778256020001, 'pma': 3.5901858982776296e-07, 'ior': 1.516223616501575, 'fru': 52.505952221463005, 'mru': 8.279432240790804e-06, 'ldu': 208.35183596005112, 'wtu': 4.3835054268521, 'etf': 55.70187662390491, 'htc': 1.505339299006571e-09, 'htn': 5.372780464396476e-08}"/>
  </r>
  <r>
    <s v="Puff pastry, pure butter, frozen, raw, processed in FR | Frozen | LDPE | Oven | at consumer/FR [Ciqual code: 23425]"/>
    <n v="23425"/>
    <s v="consumer"/>
    <n v="2.13"/>
    <b v="0"/>
    <s v="kilogram"/>
    <s v="e47850e087f70c2fd4e1f830e047b248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3943264925851, 'ozd': 3.569019451967758e-07, 'cch': 5.973341889563187, 'ccb': 2.717543896417332, 'ccf': 2.601312089503002, 'ccl': 0.6544859036428521, 'fwe': 0.0008569087974240001, 'swe': 0.016641537026042, 'tre': 0.178693996955319, 'pco': 0.010857126515166, 'pma': 3.456389565392966e-07, 'ior': 1.7525305975400092, 'fru': 56.61594356536556, 'mru': 8.193351071463908e-06, 'ldu': 199.29004716087317, 'wtu': 4.264427576494307, 'etf': 54.819521043585546, 'htc': 1.479867308627116e-09, 'htn': 5.2103258052390685e-08}"/>
  </r>
  <r>
    <s v="Puff pastry, cooked, processed in FR | Chilled | LDPE | Oven | at consumer/FR [Ciqual code: 23422]"/>
    <n v="23422"/>
    <s v="consumer"/>
    <n v="2.13"/>
    <b v="0"/>
    <s v="kilogram"/>
    <s v="16ac4d858b5557e8037901f667e68211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7665980481942004, 'ozd': 3.449256463171805e-07, 'cch': 6.010875409028366, 'ccb': 2.69571352886301, 'ccf': 2.643828281511798, 'ccl': 0.671333598653557, 'fwe': 0.0008700837966470001, 'swe': 0.017339389715658002, 'tre': 0.195257495696076, 'pco': 0.011155400868626, 'pma': 3.706792859411717e-07, 'ior': 1.5221682415068072, 'fru': 52.50569902084001, 'mru': 8.101952405434118e-06, 'ldu': 208.25835164468518, 'wtu': 4.209244142479383, 'etf': 57.90791292802889, 'htc': 1.494753931251772e-09, 'htn': 5.767325051633055e-08}"/>
  </r>
  <r>
    <s v="Puff pastry, raw, processed in FR | Chilled | LDPE | Oven | at consumer/FR [Ciqual code: 23420]"/>
    <n v="23420"/>
    <s v="consumer"/>
    <n v="2.52"/>
    <b v="0"/>
    <s v="kilogram"/>
    <s v="8a4e740988a81726caf3c53c8c70e74f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5746753755335004, 'ozd': 3.453851233742549e-07, 'cch': 6.202417966706877, 'ccb': 2.843608457359446, 'ccf': 2.674037538092306, 'ccl': 0.684771971255124, 'fwe': 0.0008763402486640001, 'swe': 0.017359750880475002, 'tre': 0.18651941142111902, 'pco': 0.011262778256020001, 'pma': 3.5901858982776296e-07, 'ior': 1.516223616501575, 'fru': 52.505952221463005, 'mru': 8.279432240790804e-06, 'ldu': 208.35183596005112, 'wtu': 4.3835054268521, 'etf': 55.70187662390491, 'htc': 1.505339299006571e-09, 'htn': 5.372780464396476e-08}"/>
  </r>
  <r>
    <s v="Puff pastry, frozen, raw, processed in FR | Frozen | LDPE | Oven | at consumer/FR [Ciqual code: 23421]"/>
    <n v="23421"/>
    <s v="consumer"/>
    <n v="2.13"/>
    <b v="0"/>
    <s v="kilogram"/>
    <s v="0d1014895dbc316084026fffad8ff27e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3943264925851, 'ozd': 3.569019451967758e-07, 'cch': 5.973341889563187, 'ccb': 2.717543896417332, 'ccf': 2.601312089503002, 'ccl': 0.6544859036428521, 'fwe': 0.0008569087974240001, 'swe': 0.016641537026042, 'tre': 0.178693996955319, 'pco': 0.010857126515166, 'pma': 3.456389565392966e-07, 'ior': 1.7525305975400092, 'fru': 56.61594356536556, 'mru': 8.193351071463908e-06, 'ldu': 199.29004716087317, 'wtu': 4.264427576494307, 'etf': 54.819521043585546, 'htc': 1.479867308627116e-09, 'htn': 5.2103258052390685e-08}"/>
  </r>
  <r>
    <s v="Country-style p√¢t√© with mushrooms, processed in FR | Chilled | Steel | No preparation | at consumer/FR [Ciqual code: 8250]"/>
    <n v="8250"/>
    <s v="consumer"/>
    <n v="2.65"/>
    <b v="0"/>
    <s v="kilogram"/>
    <s v="97bbfe97df9b968d5a43582e41a4f79d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26676050856229, 'ozd': 2.49950686257654e-07, 'cch': 2.4862375207698513, 'ccb': 0.692628274844407, 'ccf': 1.528167951092805, 'ccl': 0.265441294832637, 'fwe': 0.000519373581089, 'swe': 0.010195101910267, 'tre': 0.10807033783113801, 'pco': 0.006619706896403001, 'pma': 2.1298843136079498e-07, 'ior': 0.9457173376884521, 'fru': 32.80075248540822, 'mru': 4.87179179078093e-06, 'ldu': 115.34454967788292, 'wtu': 1.539164620366714, 'etf': 74.5174877653158, 'htc': 1.865889537803904e-09, 'htn': 5.835984400847309e-08}"/>
  </r>
  <r>
    <s v="Country-style p√¢t√© or terrine, processed in FR | Chilled | Steel | No preparation | at consumer/FR [Ciqual code: 8211]"/>
    <n v="8211"/>
    <s v="consumer"/>
    <n v="2.3199999999999998"/>
    <b v="0"/>
    <s v="kilogram"/>
    <s v="76f3b8d332d07b1f683b6c6f450deb11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Phyllo or filo dough, raw, processed in FR | Chilled | LDPE | Oven | at consumer/FR [Ciqual code: 23445]"/>
    <n v="23445"/>
    <s v="consumer"/>
    <n v="2.5499999999999998"/>
    <b v="0"/>
    <s v="kilogram"/>
    <s v="51b54e08bc323ad86617b548b454a23a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23158204770216, 'ozd': 2.396280144149016e-07, 'cch': 1.377679468288578, 'ccb': 0.002244785234346, 'ccf': 1.359520309990007, 'ccl': 0.015914373064223, 'fwe': 0.00041490793907800004, 'swe': 0.011880080636496001, 'tre': 0.09502738558948301, 'pco': 0.0063278142153540004, 'pma': 1.700618888139819e-07, 'ior': 1.370618191673061, 'fru': 41.5740073073444, 'mru': 4.0677398661446305e-06, 'ldu': 169.056819168937, 'wtu': 2.467415044679973, 'etf': 122.71577358739647, 'htc': 8.476215588422941e-10, 'htn': 5.089815201924081e-08}"/>
  </r>
  <r>
    <s v="Shortbread dough, pure butter, raw, processed in FR | Chilled | LDPE | Oven | at consumer/FR [Ciqual code: 23444]"/>
    <n v="23444"/>
    <s v="consumer"/>
    <n v="2.13"/>
    <b v="0"/>
    <s v="kilogram"/>
    <s v="6180f03b7f9473f3ded594bf2f469922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4499815950201006, 'ozd': 3.245814278587312e-07, 'cch': 5.002312408386691, 'ccb': 2.066670004042716, 'ccf': 2.407245533295717, 'ccl': 0.528396871048257, 'fwe': 0.0007785535052160001, 'swe': 0.016257241463053, 'tre': 0.18285132074624003, 'pco': 0.009938334612875, 'pma': 3.416169085784355e-07, 'ior': 1.5014761307201772, 'fru': 50.72473176128197, 'mru': 7.1249285130607904e-06, 'ldu': 188.68678832683105, 'wtu': 3.809780054465309, 'etf': 58.676241334324544, 'htc': 1.275451392366472e-09, 'htn': 4.84607053234485e-08}"/>
  </r>
  <r>
    <s v="Shortbread dough, pure butter, cooked, processed in FR | Chilled | LDPE | Oven | at consumer/FR [Ciqual code: 23448]"/>
    <n v="23448"/>
    <s v="consumer"/>
    <n v="2.13"/>
    <b v="0"/>
    <s v="kilogram"/>
    <s v="49a420cdc589b993f19d98d9b020a076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4499815950201006, 'ozd': 3.245814278587312e-07, 'cch': 5.002312408386691, 'ccb': 2.066670004042716, 'ccf': 2.407245533295717, 'ccl': 0.528396871048257, 'fwe': 0.0007785535052160001, 'swe': 0.016257241463053, 'tre': 0.18285132074624003, 'pco': 0.009938334612875, 'pma': 3.416169085784355e-07, 'ior': 1.5014761307201772, 'fru': 50.72473176128197, 'mru': 7.1249285130607904e-06, 'ldu': 188.68678832683105, 'wtu': 3.809780054465309, 'etf': 58.676241334324544, 'htc': 1.275451392366472e-09, 'htn': 4.84607053234485e-08}"/>
  </r>
  <r>
    <s v="Shortbread dough, pure butter, frozen, raw, processed in FR | Frozen | LDPE | Oven | at consumer/FR [Ciqual code: 23446]"/>
    <n v="23446"/>
    <s v="consumer"/>
    <n v="2.13"/>
    <b v="0"/>
    <s v="kilogram"/>
    <s v="bb98a7e3683c3ed03756b27e4b6f9ce3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2751523670481004, 'ozd': 3.370191394081403e-07, 'cch': 4.826359819760384, 'ccb': 1.9749971519943241, 'ccf': 2.346329814196524, 'ccl': 0.5050328535695361, 'fwe': 0.000763450650662, 'swe': 0.015587830937602002, 'tre': 0.17518827680818103, 'pco': 0.009591310270404, 'pma': 3.290075725422597e-07, 'ior': 1.7384359192438672, 'fru': 54.91357003994572, 'mru': 7.089952236214504e-06, 'ldu': 180.49548623183873, 'wtu': 3.716098547804807, 'etf': 57.662223477762055, 'htc': 1.260155546480319e-09, 'htn': 4.706931046451453e-08}"/>
  </r>
  <r>
    <s v="Shortbread dough, raw, processed in FR | Chilled | LDPE | Oven | at consumer/FR [Ciqual code: 23440]"/>
    <n v="23440"/>
    <s v="consumer"/>
    <n v="2.13"/>
    <b v="0"/>
    <s v="kilogram"/>
    <s v="4ae5f85be2c2e0adb466707dd9bf3990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4499815950201006, 'ozd': 3.245814278587312e-07, 'cch': 5.002312408386691, 'ccb': 2.066670004042716, 'ccf': 2.407245533295717, 'ccl': 0.528396871048257, 'fwe': 0.0007785535052160001, 'swe': 0.016257241463053, 'tre': 0.18285132074624003, 'pco': 0.009938334612875, 'pma': 3.416169085784355e-07, 'ior': 1.5014761307201772, 'fru': 50.72473176128197, 'mru': 7.1249285130607904e-06, 'ldu': 188.68678832683105, 'wtu': 3.809780054465309, 'etf': 58.676241334324544, 'htc': 1.275451392366472e-09, 'htn': 4.84607053234485e-08}"/>
  </r>
  <r>
    <s v="Shortbread dough, cooked, processed in FR | Chilled | LDPE | Oven | at consumer/FR [Ciqual code: 23442]"/>
    <n v="23442"/>
    <s v="consumer"/>
    <n v="2.13"/>
    <b v="0"/>
    <s v="kilogram"/>
    <s v="a6b38ceea2633bb93b13f604d4630317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44499815950201006, 'ozd': 3.245814278587312e-07, 'cch': 5.002312408386691, 'ccb': 2.066670004042716, 'ccf': 2.407245533295717, 'ccl': 0.528396871048257, 'fwe': 0.0007785535052160001, 'swe': 0.016257241463053, 'tre': 0.18285132074624003, 'pco': 0.009938334612875, 'pma': 3.416169085784355e-07, 'ior': 1.5014761307201772, 'fru': 50.72473176128197, 'mru': 7.1249285130607904e-06, 'ldu': 188.68678832683105, 'wtu': 3.809780054465309, 'etf': 58.676241334324544, 'htc': 1.275451392366472e-09, 'htn': 4.84607053234485e-08}"/>
  </r>
  <r>
    <s v="Bolognese-style pasta (spaghetti, tagliatelle¬Ö), processed in FR | Chilled | PP | Microwave | at consumer/FR [Ciqual code: 25085]"/>
    <n v="25085"/>
    <s v="consumer"/>
    <n v="2.29"/>
    <b v="0"/>
    <s v="kilogram"/>
    <s v="b129eecfc5680b6fb25ac1076d6a05e1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75042356967517, 'ozd': 2.8765210042600866e-07, 'cch': 5.872849468645401, 'ccb': 3.336028984850403, 'ccf': 2.404581346778863, 'ccl': 0.13223913701613402, 'fwe': 0.0006955865105980001, 'swe': 0.021901023060681, 'tre': 0.32289277972832003, 'pco': 0.010176044897473, 'pma': 5.195405186744531e-07, 'ior': 1.15635007771846, 'fru': 42.37898435369311, 'mru': 6.794797378703675e-06, 'ldu': 367.57120593289034, 'wtu': 1.6699664411371962, 'etf': 65.21621905188505, 'htc': 9.378512287814638e-10, 'htn': 7.647395137044428e-08}"/>
  </r>
  <r>
    <s v="Carbonara-style pasta (spaghetti, tagliatelle¬Ö), processed in FR | Chilled | PP | Microwave | at consumer/FR [Ciqual code: 25135]"/>
    <n v="25135"/>
    <s v="consumer"/>
    <n v="2.4300000000000002"/>
    <b v="0"/>
    <s v="kilogram"/>
    <s v="152c09bed65cbe1551a8a60ab41ac06e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42139717873155, 'ozd': 2.554521641728258e-07, 'cch': 2.724553296915336, 'ccb': 0.871694774934842, 'ccf': 1.7426654404501831, 'ccl': 0.11019308153031, 'fwe': 0.0006082382342000001, 'swe': 0.015020611282956, 'tre': 0.176277333441783, 'pco': 0.006689957930086, 'pma': 3.0198123663261576e-07, 'ior': 1.19236287817514, 'fru': 41.07273697667503, 'mru': 5.975352694122907e-06, 'ldu': 188.4559825681327, 'wtu': 1.193256997369901, 'etf': 50.93211564709955, 'htc': 1.058793566066941e-09, 'htn': 7.85901901708674e-08}"/>
  </r>
  <r>
    <s v="Pasta with cheese sauce (spaghetti, tagliatelle¬Ö), processed in FR | Chilled | PP | Microwave | at consumer/FR [Ciqual code: 25198]"/>
    <n v="25198"/>
    <s v="consumer"/>
    <n v="2.2000000000000002"/>
    <b v="0"/>
    <s v="kilogram"/>
    <s v="992148818391b5b87557eed37aa8cbef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8976578824833005, 'ozd': 2.4517090248298126e-07, 'cch': 3.241059849239553, 'ccb': 1.360150779264329, 'ccf': 1.6532792519988861, 'ccl': 0.22762981797633802, 'fwe': 0.00047281648833400006, 'swe': 0.012593551539007, 'tre': 0.16447014456088502, 'pco': 0.006907307321986001, 'pma': 2.875274938175134e-07, 'ior': 1.028888883095677, 'fru': 35.94321135449033, 'mru': 4.033503199021605e-06, 'ldu': 168.22996934140892, 'wtu': 1.5326370013813202, 'etf': 56.569240708765435, 'htc': 7.372421926781974e-10, 'htn': 5.3833706946685424e-08}"/>
  </r>
  <r>
    <s v="Fresh pasta, stuffed with vegetables (e.g. ravioli), raw, processed in FR | Chilled | LDPE | Microwave | at consumer/FR [Ciqual code: 25203]"/>
    <n v="25203"/>
    <s v="consumer"/>
    <n v="3.09"/>
    <b v="0"/>
    <s v="kilogram"/>
    <s v="b89537b58712804bc9e0aece9525f947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3260225257172, 'ozd': 2.1464984069560218e-07, 'cch': 1.94142881890697, 'ccb': 0.41688332522967303, 'ccf': 1.384472739073249, 'ccl': 0.140072754604048, 'fwe': 0.00039333640637900005, 'swe': 0.009685532063969, 'tre': 0.13960393230898702, 'pco': 0.005446853553912, 'pma': 2.421956596738184e-07, 'ior': 0.9440948824597821, 'fru': 33.207756285849875, 'mru': 3.812152304907797e-06, 'ldu': 118.35563115861461, 'wtu': 0.7620346917426161, 'etf': 55.07248939159201, 'htc': 6.421961104763127e-10, 'htn': 5.1979567211425694e-08}"/>
  </r>
  <r>
    <s v="Fresh pasta, stuffed with meat (e.g. bolognese-style ravioli), raw, processed in FR | Chilled | LDPE | Microwave | at consumer/FR [Ciqual code: 25157]"/>
    <n v="25157"/>
    <s v="consumer"/>
    <n v="1.97"/>
    <b v="0"/>
    <s v="kilogram"/>
    <s v="a5f3a4416e8331295f5ec5fa3802890f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215416703081057, 'ozd': 4.816317823995655e-07, 'cch': 17.06963411881751, 'ccb': 11.73401677009777, 'ccf': 5.000880026035919, 'ccl': 0.334737322683825, 'fwe': 0.001059846184398, 'swe': 0.048484590660795, 'tre': 0.948246246378537, 'pco': 0.024027022335105, 'pma': 1.458840275952802e-06, 'ior': 1.5619716374471029, 'fru': 59.620734699569866, 'mru': 8.350198702971559e-06, 'ldu': 998.8077308621621, 'wtu': 3.16254733056269, 'etf': 152.7557629336457, 'htc': 4.2847444366271543e-10, 'htn': 8.087352091264414e-08}"/>
  </r>
  <r>
    <s v="Fresh pasta, stuffed with meat (e.g. bolognese-style ravioli), cooked, processed in FR | Chilled | LDPE | Microwave | at consumer/FR [Ciqual code: 25158]"/>
    <n v="25158"/>
    <s v="consumer"/>
    <n v="1.97"/>
    <b v="0"/>
    <s v="kilogram"/>
    <s v="284b36ef8b54c2c4bdba5322f2d735a3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215416703081057, 'ozd': 4.816317823995655e-07, 'cch': 17.06963411881751, 'ccb': 11.73401677009777, 'ccf': 5.000880026035919, 'ccl': 0.334737322683825, 'fwe': 0.001059846184398, 'swe': 0.048484590660795, 'tre': 0.948246246378537, 'pco': 0.024027022335105, 'pma': 1.458840275952802e-06, 'ior': 1.5619716374471029, 'fru': 59.620734699569866, 'mru': 8.350198702971559e-06, 'ldu': 998.8077308621621, 'wtu': 3.16254733056269, 'etf': 152.7557629336457, 'htc': 4.2847444366271543e-10, 'htn': 8.087352091264414e-08}"/>
  </r>
  <r>
    <s v="Fresh pasta, stuffed with cheese and vegetables (e.g. ravioli), raw, processed in FR | Chilled | LDPE | Microwave | at consumer/FR [Ciqual code: 25182]"/>
    <n v="25182"/>
    <s v="consumer"/>
    <n v="2.2000000000000002"/>
    <b v="0"/>
    <s v="kilogram"/>
    <s v="156a20c251cdbb7f615e0f8a66e62ac3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9331460151005006, 'ozd': 2.449071855855785e-07, 'cch': 3.30408217791933, 'ccb': 1.3604099868356991, 'ccf': 1.715977052765135, 'ccl': 0.22769513831849603, 'fwe': 0.000495145328464, 'swe': 0.012643895454412002, 'tre': 0.16510734397253402, 'pco': 0.007123185336847001, 'pma': 2.904758723483355e-07, 'ior': 0.9980253634152211, 'fru': 36.104552528653336, 'mru': 4.076137520063957e-06, 'ldu': 169.18657798315135, 'wtu': 1.6722376280315512, 'etf': 56.856732006396896, 'htc': 7.54604429327548e-10, 'htn': 5.399695575584631e-08}"/>
  </r>
  <r>
    <s v="Fresh pasta, stuffed with cheese and vegetables (e.g. ravioli), cooked, processed in FR | Chilled | LDPE | Microwave | at consumer/FR [Ciqual code: 25155]"/>
    <n v="25155"/>
    <s v="consumer"/>
    <n v="2.2000000000000002"/>
    <b v="0"/>
    <s v="kilogram"/>
    <s v="e2d4b9b72b6820622b12253cec61e512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9331460151005006, 'ozd': 2.449071855855785e-07, 'cch': 3.30408217791933, 'ccb': 1.3604099868356991, 'ccf': 1.715977052765135, 'ccl': 0.22769513831849603, 'fwe': 0.000495145328464, 'swe': 0.012643895454412002, 'tre': 0.16510734397253402, 'pco': 0.007123185336847001, 'pma': 2.904758723483355e-07, 'ior': 0.9980253634152211, 'fru': 36.104552528653336, 'mru': 4.076137520063957e-06, 'ldu': 169.18657798315135, 'wtu': 1.6722376280315512, 'etf': 56.856732006396896, 'htc': 7.54604429327548e-10, 'htn': 5.399695575584631e-08}"/>
  </r>
  <r>
    <s v="Fresh pasta, stuffed with vegetables (e.g. ravioli), cooked, processed in FR | Chilled | LDPE | Microwave | at consumer/FR [Ciqual code: 25193]"/>
    <n v="25193"/>
    <s v="consumer"/>
    <n v="3.09"/>
    <b v="0"/>
    <s v="kilogram"/>
    <s v="41869692f41050fea6b93371657d632c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3260225257172, 'ozd': 2.1464984069560218e-07, 'cch': 1.94142881890697, 'ccb': 0.41688332522967303, 'ccf': 1.384472739073249, 'ccl': 0.140072754604048, 'fwe': 0.00039333640637900005, 'swe': 0.009685532063969, 'tre': 0.13960393230898702, 'pco': 0.005446853553912, 'pma': 2.421956596738184e-07, 'ior': 0.9440948824597821, 'fru': 33.207756285849875, 'mru': 3.812152304907797e-06, 'ldu': 118.35563115861461, 'wtu': 0.7620346917426161, 'etf': 55.07248939159201, 'htc': 6.421961104763127e-10, 'htn': 5.1979567211425694e-08}"/>
  </r>
  <r>
    <s v="Fresh pasta, stuffed with cheese (e.g. ravioli), raw, processed in FR | Chilled | LDPE | Microwave | at consumer/FR [Ciqual code: 25181]"/>
    <n v="25181"/>
    <s v="consumer"/>
    <n v="1.81"/>
    <b v="0"/>
    <s v="kilogram"/>
    <s v="3e260cccc91501ed13ff63f239a91207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9331460151005006, 'ozd': 2.449071855855785e-07, 'cch': 3.30408217791933, 'ccb': 1.3604099868356991, 'ccf': 1.715977052765135, 'ccl': 0.22769513831849603, 'fwe': 0.000495145328464, 'swe': 0.012643895454412002, 'tre': 0.16510734397253402, 'pco': 0.007123185336847001, 'pma': 2.904758723483355e-07, 'ior': 0.9980253634152211, 'fru': 36.104552528653336, 'mru': 4.076137520063957e-06, 'ldu': 169.18657798315135, 'wtu': 1.6722376280315512, 'etf': 56.856732006396896, 'htc': 7.54604429327548e-10, 'htn': 5.399695575584631e-08}"/>
  </r>
  <r>
    <s v="Fresh pasta, stuffed with cheese (e.g. ravioli), cooked, processed in FR | Chilled | LDPE | Microwave | at consumer/FR [Ciqual code: 25149]"/>
    <n v="25149"/>
    <s v="consumer"/>
    <n v="1.81"/>
    <b v="0"/>
    <s v="kilogram"/>
    <s v="8dc7f928ebe9f9025071923c9ff2f3a7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9331460151005006, 'ozd': 2.449071855855785e-07, 'cch': 3.30408217791933, 'ccb': 1.3604099868356991, 'ccf': 1.715977052765135, 'ccl': 0.22769513831849603, 'fwe': 0.000495145328464, 'swe': 0.012643895454412002, 'tre': 0.16510734397253402, 'pco': 0.007123185336847001, 'pma': 2.904758723483355e-07, 'ior': 0.9980253634152211, 'fru': 36.104552528653336, 'mru': 4.076137520063957e-06, 'ldu': 169.18657798315135, 'wtu': 1.6722376280315512, 'etf': 56.856732006396896, 'htc': 7.54604429327548e-10, 'htn': 5.399695575584631e-08}"/>
  </r>
  <r>
    <s v="Fresh egg pasta, raw, processed in FR | Chilled | LDPE | No preparation | at consumer/FR [Ciqual code: 9815]"/>
    <n v="9815"/>
    <s v="consumer"/>
    <n v="2.2200000000000002"/>
    <b v="0"/>
    <s v="kilogram"/>
    <s v="aae520c9d926683957d14d1fdb1c8e71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32728148143149005, 'ozd': 1.4137781960193808e-07, 'cch': 1.316173212666377, 'ccb': 0.019436415640166002, 'ccf': 1.178229461551548, 'ccl': 0.11850733547466301, 'fwe': 0.000385361984306, 'swe': 0.009600160144784, 'tre': 0.138510324518184, 'pco': 0.004708215366198001, 'pma': 2.329931885270024e-07, 'ior': 0.39550038635129303, 'fru': 19.889312266590345, 'mru': 2.915863944122041e-06, 'ldu': 122.03047995067193, 'wtu': 0.5257971435590181, 'etf': 37.57273319485269, 'htc': 5.836477572782966e-10, 'htn': 5.209063313731452e-08}"/>
  </r>
  <r>
    <s v="Fresh egg pasta, cooked, unsalted, processed in FR | Chilled | LDPE | Microwave | at consumer/FR [Ciqual code: 9816]"/>
    <n v="9816"/>
    <s v="consumer"/>
    <n v="2.2200000000000002"/>
    <b v="0"/>
    <s v="kilogram"/>
    <s v="395cced0e4768f6af3afe0b9f89b0876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33950289042820006, 'ozd': 1.965591667299992e-07, 'cch': 1.463161147492656, 'ccb': 0.019801031325376, 'ccf': 1.324792458399573, 'ccl': 0.118567657767705, 'fwe': 0.00042974422425300004, 'swe': 0.010612582226705001, 'tre': 0.142882011561975, 'pco': 0.005069333164783, 'pma': 2.431839668113783e-07, 'ior': 0.9203172275319471, 'fru': 32.01151053550548, 'mru': 3.269074297968534e-06, 'ldu': 124.8611944502577, 'wtu': 0.7442563368096781, 'etf': 43.48466299171598, 'htc': 7.034348190541488e-10, 'htn': 5.7502244708066776e-08}"/>
  </r>
  <r>
    <s v="Dried pasta, raw, processed in FR | Ambient (long) | LDPE | No preparation | at consumer/FR [Ciqual code: 9810]"/>
    <n v="9810"/>
    <s v="consumer"/>
    <n v="2.88"/>
    <b v="0"/>
    <s v="kilogram"/>
    <s v="3987aec1e3c900e6b50b200767f0ce2c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42770407004995, 'ozd': 1.6500620845544e-07, 'cch': 1.717833611216547, 'ccb': 0.005661826399634, 'ccf': 1.710677959951216, 'ccl': 0.001493824865696, 'fwe': 0.00076626542471, 'swe': 0.018101867588239, 'tre': 0.176658576858775, 'pco': 0.006025016539329, 'pma': 2.96654044324768e-07, 'ior': 0.49547289482765805, 'fru': 27.68472017277051, 'mru': 6.60737660162291e-06, 'ldu': 231.1593717990142, 'wtu': 0.8492951134556761, 'etf': 25.52339896239586, 'htc': 1.252373875004118e-09, 'htn': 1.0023538078380609e-07}"/>
  </r>
  <r>
    <s v="Dried pasta, cooked, unsalted, processed in FR | Chilled | PP | Microwave | at consumer/FR [Ciqual code: 9811]"/>
    <n v="9811"/>
    <s v="consumer"/>
    <n v="2.88"/>
    <b v="0"/>
    <s v="kilogram"/>
    <s v="837ff8db00dc23f3f4461d27b5a93f1c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40602478853075004, 'ozd': 1.897109577129308e-07, 'cch': 1.66565105560954, 'ccb': 0.004818922858642, 'ccf': 1.659449309097453, 'ccl': 0.0013828236534450002, 'fwe': 0.0007174057585720001, 'swe': 0.017247377672212003, 'tre': 0.168271126315163, 'pco': 0.005892401275477001, 'pma': 2.817815077159608e-07, 'ior': 0.633787958276645, 'fru': 29.539774110344418, 'mru': 6.702321597108923e-06, 'ldu': 218.25798024633588, 'wtu': 0.699580272427569, 'etf': 25.203713249051077, 'htc': 1.212349711538834e-09, 'htn': 9.571229963722106e-08}"/>
  </r>
  <r>
    <s v="Dried pasta, wholemeal, raw, processed in FR | Chilled | LDPE | No preparation | at consumer/FR [Ciqual code: 9870]"/>
    <n v="9870"/>
    <s v="consumer"/>
    <n v="2.88"/>
    <b v="0"/>
    <s v="kilogram"/>
    <s v="81819f49538cdaed41b51995688c6115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40899893724803, 'ozd': 1.826120650260343e-07, 'cch': 1.720746609677962, 'ccb': 0.00504864645632, 'ccf': 1.7142563949113572, 'ccl': 0.0014415683102840002, 'fwe': 0.0007345567442910001, 'swe': 0.017284840101583, 'tre': 0.168795188157146, 'pco': 0.0060849624410120005, 'pma': 2.840890537637784e-07, 'ior': 0.523910834477716, 'fru': 28.034896234597255, 'mru': 6.673716686308642e-06, 'ldu': 219.17540255775847, 'wtu': 0.8194304818835021, 'etf': 25.071679610818478, 'htc': 1.2188781661272642e-09, 'htn': 9.566720161487875e-08}"/>
  </r>
  <r>
    <s v="Dried pasta, wholemeal, cooked, unsalted, processed in FR | Chilled | PP | Microwave | at consumer/FR [Ciqual code: 9871]"/>
    <n v="9871"/>
    <s v="consumer"/>
    <n v="2.88"/>
    <b v="0"/>
    <s v="kilogram"/>
    <s v="f10e08ccb118411bac14a61e50637a28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40602478853075004, 'ozd': 1.897109577129308e-07, 'cch': 1.66565105560954, 'ccb': 0.004818922858642, 'ccf': 1.659449309097453, 'ccl': 0.0013828236534450002, 'fwe': 0.0007174057585720001, 'swe': 0.017247377672212003, 'tre': 0.168271126315163, 'pco': 0.005892401275477001, 'pma': 2.817815077159608e-07, 'ior': 0.633787958276645, 'fru': 29.539774110344418, 'mru': 6.702321597108923e-06, 'ldu': 218.25798024633588, 'wtu': 0.699580272427569, 'etf': 25.203713249051077, 'htc': 1.212349711538834e-09, 'htn': 9.571229963722106e-08}"/>
  </r>
  <r>
    <s v="Dried egg pasta, raw, processed in FR | Chilled | LDPE | No preparation | at consumer/FR [Ciqual code: 9821]"/>
    <n v="9821"/>
    <s v="consumer"/>
    <n v="2.88"/>
    <b v="0"/>
    <s v="kilogram"/>
    <s v="4acf1a976b013c281a79b0b4b6551ba9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40899893724803, 'ozd': 1.826120650260343e-07, 'cch': 1.720746609677962, 'ccb': 0.00504864645632, 'ccf': 1.7142563949113572, 'ccl': 0.0014415683102840002, 'fwe': 0.0007345567442910001, 'swe': 0.017284840101583, 'tre': 0.168795188157146, 'pco': 0.0060849624410120005, 'pma': 2.840890537637784e-07, 'ior': 0.523910834477716, 'fru': 28.034896234597255, 'mru': 6.673716686308642e-06, 'ldu': 219.17540255775847, 'wtu': 0.8194304818835021, 'etf': 25.071679610818478, 'htc': 1.2188781661272642e-09, 'htn': 9.566720161487875e-08}"/>
  </r>
  <r>
    <s v="Dried egg pasta, cooked, unsalted, processed in FR | Chilled | PP | Microwave | at consumer/FR [Ciqual code: 9822]"/>
    <n v="9822"/>
    <s v="consumer"/>
    <n v="2.2200000000000002"/>
    <b v="0"/>
    <s v="kilogram"/>
    <s v="5d1156435c35f0dc9557c93acd9a71d9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33595407716647, 'ozd': 1.96822883627402e-07, 'cch': 1.400138818812878, 'ccb': 0.019541823754006, 'ccf': 1.262094657633325, 'ccl': 0.11850233742554701, 'fwe': 0.00040741538412200005, 'swe': 0.010562238311300001, 'tre': 0.142244812150326, 'pco': 0.0048534551499210005, 'pma': 2.402355882805562e-07, 'ior': 0.9511807472124031, 'fru': 31.850169361342456, 'mru': 3.226439976926183e-06, 'ldu': 123.90458580851539, 'wtu': 0.6046557101594481, 'etf': 43.19717169408452, 'htc': 6.860725824047983e-10, 'htn': 5.7338995898905864e-08}"/>
  </r>
  <r>
    <s v="Dried pasta, gluten-free, raw, processed in FR | Chilled | LDPE | No preparation | at consumer/FR [Ciqual code: 9874]"/>
    <n v="9874"/>
    <s v="consumer"/>
    <n v="2.88"/>
    <b v="0"/>
    <s v="kilogram"/>
    <s v="500b440b1158cecfc70fdb9f099618ff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40899893724803, 'ozd': 1.826120650260343e-07, 'cch': 1.720746609677962, 'ccb': 0.00504864645632, 'ccf': 1.7142563949113572, 'ccl': 0.0014415683102840002, 'fwe': 0.0007345567442910001, 'swe': 0.017284840101583, 'tre': 0.168795188157146, 'pco': 0.0060849624410120005, 'pma': 2.840890537637784e-07, 'ior': 0.523910834477716, 'fru': 28.034896234597255, 'mru': 6.673716686308642e-06, 'ldu': 219.17540255775847, 'wtu': 0.8194304818835021, 'etf': 25.071679610818478, 'htc': 1.2188781661272642e-09, 'htn': 9.566720161487875e-08}"/>
  </r>
  <r>
    <s v="Dried pasta, gluten-free, cooked, unsalted, processed in FR | Chilled | PP | Microwave | at consumer/FR [Ciqual code: 9824]"/>
    <n v="9824"/>
    <s v="consumer"/>
    <n v="2.88"/>
    <b v="0"/>
    <s v="kilogram"/>
    <s v="432324194b485d96c55a224f5b0df44f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40602478853075004, 'ozd': 1.897109577129308e-07, 'cch': 1.66565105560954, 'ccb': 0.004818922858642, 'ccf': 1.659449309097453, 'ccl': 0.0013828236534450002, 'fwe': 0.0007174057585720001, 'swe': 0.017247377672212003, 'tre': 0.168271126315163, 'pco': 0.005892401275477001, 'pma': 2.817815077159608e-07, 'ior': 0.633787958276645, 'fru': 29.539774110344418, 'mru': 6.702321597108923e-06, 'ldu': 218.25798024633588, 'wtu': 0.699580272427569, 'etf': 25.203713249051077, 'htc': 1.212349711538834e-09, 'htn': 9.571229963722106e-08}"/>
  </r>
  <r>
    <s v="Veal olive or veal paupiette, processed in FR | Chilled | PP | Oven | at consumer/FR [Ciqual code: 25125]"/>
    <n v="25125"/>
    <s v="consumer"/>
    <n v="2.56"/>
    <b v="0"/>
    <s v="kilogram"/>
    <s v="057da0841a0a91a8e08dfaea0b930370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8867907762791, 'ozd': 7.825570451197341e-07, 'cch': 17.41311162730523, 'ccb': 9.570906068514438, 'ccf': 7.2157085656578674, 'ccl': 0.6264969931329241, 'fwe': 0.0018666348607340002, 'swe': 0.11140655468928001, 'tre': 0.805970381464795, 'pco': 0.031874552792683, 'pma': 1.2943870823759998e-06, 'ior': 2.766464281567788, 'fru': 114.09816813724288, 'mru': 1.2290160452548472e-05, 'ldu': 1111.4232292180704, 'wtu': 5.693199513887088, 'etf': 254.14607910264397, 'htc': 4.024887619998729e-09, 'htn': 3.152146547150626e-07}"/>
  </r>
  <r>
    <s v="Veal paupiette, cooked in oven, processed in FR | Chilled | PP | Oven | at consumer/FR [Ciqual code: 25213]"/>
    <n v="25213"/>
    <s v="consumer"/>
    <n v="2.56"/>
    <b v="0"/>
    <s v="kilogram"/>
    <s v="1652316b0c5b7e3cccd152698e60efe3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8867907762791, 'ozd': 7.825570451197341e-07, 'cch': 17.41311162730523, 'ccb': 9.570906068514438, 'ccf': 7.2157085656578674, 'ccl': 0.6264969931329241, 'fwe': 0.0018666348607340002, 'swe': 0.11140655468928001, 'tre': 0.805970381464795, 'pco': 0.031874552792683, 'pma': 1.2943870823759998e-06, 'ior': 2.766464281567788, 'fru': 114.09816813724288, 'mru': 1.2290160452548472e-05, 'ldu': 1111.4232292180704, 'wtu': 5.693199513887088, 'etf': 254.14607910264397, 'htc': 4.024887619998729e-09, 'htn': 3.152146547150626e-07}"/>
  </r>
  <r>
    <s v="Poultry paupiette, processed in FR | Chilled | PP | Microwave | at consumer/FR [Ciqual code: 25126]"/>
    <n v="25126"/>
    <s v="consumer"/>
    <n v="3.42"/>
    <b v="0"/>
    <s v="kilogram"/>
    <s v="fd32a3c576d1bb2796b680600b8a57cd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2483060554648501, 'ozd': 6.13755445088181e-07, 'cch': 6.642201176202085, 'ccb': 1.46242783649625, 'ccf': 4.409871988592242, 'ccl': 0.769901351113593, 'fwe': 0.0014078047706420002, 'swe': 0.029916073267272, 'tre': 0.525886341472362, 'pco': 0.017824189298528, 'pma': 8.888154252276796e-07, 'ior': 2.370632893554879, 'fru': 91.46496960617876, 'mru': 1.0263813707626539e-05, 'ldu': 380.4187345978905, 'wtu': 3.443356680300713, 'etf': 171.87635560218115, 'htc': 2.4079712615651173e-09, 'htn': 2.06852259980392e-07}"/>
  </r>
  <r>
    <s v="Poppy, seed, processed in FR | Ambient (long) | Glass | No preparation | at consumer/FR [Ciqual code: 11061]"/>
    <n v="11061"/>
    <s v="consumer"/>
    <n v="3.75"/>
    <b v="0"/>
    <s v="kilogram"/>
    <s v="a7704a7185f4b110db8ed8e8734f571c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5730999879035201, 'ozd': 2.284252992046076e-07, 'cch': 1.945427632329019, 'ccb': 0.005630336887897, 'ccf': 1.9388808880547541, 'ccl': 0.0009164073863670001, 'fwe': 0.0015913705360350002, 'swe': 0.029658289694823002, 'tre': 0.23550574231159602, 'pco': 0.008962979834527, 'pma': 4.4065131723742866e-07, 'ior': 0.41899658936343803, 'fru': 25.827055909554332, 'mru': 6.885666949511616e-06, 'ldu': 289.682442663034, 'wtu': 6.218874646477975, 'etf': 44.525360498498, 'htc': 3.79088212019141e-10, 'htn': 1.856624399499675e-07}"/>
  </r>
  <r>
    <s v="Peach, canned in light syrup, drained, processed in FR | Ambient (average) | Steel | No preparation | at consumer/FR [Ciqual code: 13730]"/>
    <n v="13730"/>
    <s v="consumer"/>
    <n v="2.5499999999999998"/>
    <b v="0"/>
    <s v="kilogram"/>
    <s v="c061d7c109162049bfc1edb6e50a0107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10612796942227, 'ozd': 2.95837433002842e-07, 'cch': 1.5031815257902021, 'ccb': 0.25117458272755, 'ccf': 1.269253104805435, 'ccl': -0.017246161742783, 'fwe': 0.00044948545017100004, 'swe': 0.004788922767686, 'tre': 0.035848931281379004, 'pco': 0.00576374990915, 'pma': 1.093767197831488e-07, 'ior': 1.915184628416175, 'fru': 51.2961544739913, 'mru': 4.253251158994963e-06, 'ldu': 58.47825025754493, 'wtu': 6.489139633425339, 'etf': 101.66627075039915, 'htc': 3.3230487299856513e-09, 'htn': 1.069599879706993e-07}"/>
  </r>
  <r>
    <s v="Peach, canned in light syrup, not drained, processed in FR | Ambient (average) | Steel | No preparation | at consumer/FR [Ciqual code: 13731]"/>
    <n v="13731"/>
    <s v="consumer"/>
    <n v="2.5499999999999998"/>
    <b v="0"/>
    <s v="kilogram"/>
    <s v="0579da7aa07901353a69bf8cc1a3d31a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6544498917096001, 'ozd': 1.836197859916684e-07, 'cch': 0.788239791471333, 'ccb': 0.025398613544032, 'ccf': 0.7736046414076571, 'ccl': -0.010763463480356, 'fwe': 0.000259658234613, 'swe': 0.002848346978869, 'tre': 0.022046673186003, 'pco': 0.003474391948047, 'pma': 6.737086953952251e-08, 'ior': 1.19477756468055, 'fru': 31.930958140176127, 'mru': 2.6363952601838142e-06, 'ldu': 36.42249494870582, 'wtu': 4.027583979867369, 'etf': 58.84229939615841, 'htc': 2.044149041935516e-09, 'htn': 6.538626160633359e-08}"/>
  </r>
  <r>
    <s v="Peach melba (with vanilla ice cream and raspberry sauce), processed in FR | Frozen | PP | No preparation | at consumer/FR [Ciqual code: 39401]"/>
    <n v="39401"/>
    <s v="consumer"/>
    <n v="3.48"/>
    <b v="0"/>
    <s v="kilogram"/>
    <s v="a86eaa36f2b2d23216760a7bdbaf6d7e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2300245698312002, 'ozd': 2.146626287985081e-07, 'cch': 2.468803539508772, 'ccb': 0.8658846099790061, 'ccf': 1.450157664548896, 'ccl': 0.152761264980869, 'fwe': 0.00040172585068900006, 'swe': 0.017659402711277, 'tre': 0.09020370595195601, 'pco': 0.005422294981566001, 'pma': 1.6642033039647218e-07, 'ior': 1.04492949239823, 'fru': 34.482602818977306, 'mru': 4.699712902875465e-06, 'ldu': 138.73737776801033, 'wtu': 1.317332666317959, 'etf': 36.3775972929278, 'htc': 8.934772668097496e-10, 'htn': 4.508263850009173e-08}"/>
  </r>
  <r>
    <s v="Peach, pulp and peel, raw, processed in FR | Ambient (average) | No packaging | No preparation | at consumer/FR [Ciqual code: 13043]"/>
    <n v="13043"/>
    <s v="consumer"/>
    <n v="2.25"/>
    <b v="0"/>
    <s v="kilogram"/>
    <s v="c3ac8ce863504c56fd7b9b1483977191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6744586522840006, 'ozd': 1.550764784330191e-07, 'cch': 1.124547502460642, 'ccb': 0.368044155903336, 'ccf': 0.773909185659973, 'ccl': -0.017405839102667003, 'fwe': 0.000219996116753, 'swe': 0.0042284433092080005, 'tre': 0.023973975481637003, 'pco': 0.0034554363697970004, 'pma': 6.16745714163597e-08, 'ior': 0.49946219732621305, 'fru': 18.200009918083552, 'mru': 3.4139552317739926e-06, 'ldu': 56.672213538852304, 'wtu': 6.011705887334235, 'etf': 84.19236444557455, 'htc': 1.5019786041101422e-09, 'htn': 9.23250778912043e-08}"/>
  </r>
  <r>
    <s v="Peach, dried, processed in FR | Ambient (average) | LDPE | No preparation | at consumer/FR [Ciqual code: 13118]"/>
    <n v="13118"/>
    <s v="consumer"/>
    <n v="2.64"/>
    <b v="0"/>
    <s v="kilogram"/>
    <s v="c7483e54558c15e37e4d2ee9e3d11969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1"/>
    <s v="{'acd': 0.068288515891805, 'ozd': 2.378984819653149e-06, 'cch': 6.581073441690862, 'ccb': 0.5174989186260991, 'ccf': 6.060081586103116, 'ccl': 0.0034929369616450005, 'fwe': 0.0017639063241310002, 'swe': 0.043356932390911006, 'tre': 0.24658742382196602, 'pco': 0.027112183425060003, 'pma': 4.829200519347191e-07, 'ior': 22.34006096099606, 'fru': 507.7048073008793, 'mru': 2.4650296008881475e-05, 'ldu': 448.5897804898424, 'wtu': 6.947281971821511, 'etf': 652.5947044592544, 'htc': 9.474432045437223e-09, 'htn': 9.47195630846925e-07}"/>
  </r>
  <r>
    <s v="American or Canadian sea scallop, without coral, raw, processed in FR | Chilled | LDPE | No preparation | at consumer/FR [Ciqual code: 10048]"/>
    <n v="10048"/>
    <s v="consumer"/>
    <n v="3.81"/>
    <b v="0"/>
    <s v="kilogram"/>
    <s v="cb8049a31446421ab2e11dde77fc20c3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19597056280733102, 'ozd': 2.2723789356509672e-06, 'cch': 13.590469968770986, 'ccb': 2.155106456675425, 'ccf': 11.428713475949625, 'ccl': 0.006650036145936001, 'fwe': 0.0016646717223140002, 'swe': 0.049293917272687005, 'tre': 0.519859602082661, 'pco': 0.139860659496015, 'pma': 1.552191765151321e-06, 'ior': 2.28437461546112, 'fru': 192.10697649043556, 'mru': 4.6253032007169226e-05, 'ldu': 46.564868634364004, 'wtu': 2.533907173004167, 'etf': 179.1132452380025, 'htc': 6.3316446132073125e-09, 'htn': 1.269665037173674e-07}"/>
  </r>
  <r>
    <s v="P√©lardon cheese, from goat's milk, processed in FR | Chilled | LDPE | No preparation | at consumer/FR [Ciqual code: 12831]"/>
    <n v="12831"/>
    <s v="consumer"/>
    <n v="2.4500000000000002"/>
    <b v="0"/>
    <s v="kilogram"/>
    <s v="2f42bd269bf4b9f0f0d6fa1de1d3927e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Nile perch, raw, processed in FR | Chilled | PS | No preparation | at consumer/FR [Ciqual code: 27025]"/>
    <n v="27025"/>
    <s v="consumer"/>
    <n v="3.68"/>
    <b v="0"/>
    <s v="kilogram"/>
    <s v="5210fc5a9483846857d52d93ffd1abf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691889619133004, 'ozd': 8.491801084207482e-07, 'cch': 5.699589682001218, 'ccb': 0.034650484860801, 'ccf': 5.197112876394935, 'ccl': 0.46782632074548103, 'fwe': 0.001728890659214, 'swe': 0.018450915760162, 'tre': 0.13916748168321602, 'pco': 0.024939451870733, 'pma': 3.329050014680744e-07, 'ior': 2.128751648359261, 'fru': 101.08344120211537, 'mru': 9.250437691819662e-06, 'ldu': 175.45063906110803, 'wtu': 2.547114764338426, 'etf': 115.37430166206646, 'htc': 2.4298047798018073e-09, 'htn': 1.911909014622234e-07}"/>
  </r>
  <r>
    <s v="European perch, raw, processed in FR | Chilled | PS | No preparation | at consumer/FR [Ciqual code: 27010]"/>
    <n v="27010"/>
    <s v="consumer"/>
    <n v="3.68"/>
    <b v="0"/>
    <s v="kilogram"/>
    <s v="912e53cee43014efd3f25fd009ab608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3748710456403, 'ozd': 8.201283033821317e-07, 'cch': 4.844014946041986, 'ccb': 0.034197302024754, 'ccf': 4.703672303034905, 'ccl': 0.106145340982324, 'fwe': 0.0010195292697200002, 'swe': 0.014890235804332002, 'tre': 0.11902270245936601, 'pco': 0.023101165907754, 'pma': 3.1580244119636497e-07, 'ior': 2.037164865265736, 'fru': 93.87700872370348, 'mru': 8.554615716425509e-06, 'ldu': 112.3104383939427, 'wtu': 1.5818249685378891, 'etf': 107.35207323914794, 'htc': 1.4844816656276761e-09, 'htn': 8.549478400728853e-08}"/>
  </r>
  <r>
    <s v="European perch, roasted/baked, processed in FR | Chilled | PP | Oven | at consumer/FR [Ciqual code: 27005]"/>
    <n v="27005"/>
    <s v="consumer"/>
    <n v="3.56"/>
    <b v="0"/>
    <s v="kilogram"/>
    <s v="673b02f37459a056511f5c57e62bfc36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1491832109719004, 'ozd': 1.058645559511284e-06, 'cch': 5.881723070005187, 'ccb': 0.041462372012753004, 'ccf': 5.710551293615543, 'ccl': 0.12970940437688902, 'fwe': 0.0013042250060510002, 'swe': 0.018265978126817, 'tre': 0.146180754898656, 'pco': 0.028230312160612003, 'pma': 3.88271553678458e-07, 'ior': 3.167010463258054, 'fru': 128.30163826020245, 'mru': 1.10540178330651e-05, 'ldu': 137.5633969278411, 'wtu': 1.973042537767353, 'etf': 134.1796070716495, 'htc': 1.8783507027432354e-09, 'htn': 1.0628424866181528e-07}"/>
  </r>
  <r>
    <s v="Parsley, fresh, processed in FR | Ambient (long) | LDPE | No preparation | at consumer/FR [Ciqual code: 11014]"/>
    <n v="11014"/>
    <s v="consumer"/>
    <n v="3.75"/>
    <b v="0"/>
    <s v="kilogram"/>
    <s v="7638114b3f3dfa124be83d64078071a5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Parsley, dried, processed in FR | Ambient (long) | Glass | No preparation | at consumer/FR [Ciqual code: 11024]"/>
    <n v="11024"/>
    <s v="consumer"/>
    <n v="3.75"/>
    <b v="0"/>
    <s v="kilogram"/>
    <s v="63ee26ebe5dac714ef3eed821d4f1d5a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Breakfast cereals, wheat flakes with walnuts, hazelnuts or almonds, fortified with vitamins and chemical elements, processed in FR | Ambient (long) | LDPE | No preparation | at consumer/FR [Ciqual code: 32123]"/>
    <n v="32123"/>
    <s v="consumer"/>
    <n v="4.03"/>
    <b v="0"/>
    <s v="kilogram"/>
    <s v="d25ec75c0aed78b605416fbfc7e445d9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chocolate wheat grain flakes (not fortified with vitamins and chemical elements), processed in FR | Ambient (long) | Cardboard | No preparation | at consumer/FR [Ciqual code: 32011]"/>
    <n v="32011"/>
    <s v="consumer"/>
    <n v="3.71"/>
    <b v="0"/>
    <s v="kilogram"/>
    <s v="fa585c46e6db7c5b74ae3cbf090fa4db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chocolate wheat grain flakes, fortified with vitamins and chemical elements, processed in FR | Ambient (long) | Cardboard | No preparation | at consumer/FR [Ciqual code: 32009]"/>
    <n v="32009"/>
    <s v="consumer"/>
    <n v="3.71"/>
    <b v="0"/>
    <s v="kilogram"/>
    <s v="abf79f716fe56bfc0f9d7e544215b498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3982236995979, 'ozd': 2.58364884163888e-07, 'cch': 3.154189261753397, 'ccb': 0.8833918825407501, 'ccf': 1.7953111863898732, 'ccl': 0.47548619282277305, 'fwe': 0.000574021860209, 'swe': 0.023899858094074, 'tre': 0.13757255476878702, 'pco': 0.008859281902805001, 'pma': 2.451067173187852e-07, 'ior': 0.8391033586525121, 'fru': 33.14032506104315, 'mru': 4.222812656458404e-06, 'ldu': 221.88007520833827, 'wtu': 8.067869606659979, 'etf': 99.93226674570056, 'htc': 1.3107999748645153e-09, 'htn': 6.968691664307024e-08}"/>
  </r>
  <r>
    <s v="Breakfast cereals, corn flakes, sugar iced (not fortified with vitamins and chemical elements), processed in FR | Ambient (long) | LDPE | No preparation | at consumer/FR [Ciqual code: 32107]"/>
    <n v="32107"/>
    <s v="consumer"/>
    <n v="4.03"/>
    <b v="0"/>
    <s v="kilogram"/>
    <s v="c79406d76277938de6f2f795810aa455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corn flakes, sugar iced, fortified with vitamins and chemical elements, processed in FR | Ambient (long) | LDPE | No preparation | at consumer/FR [Ciqual code: 32121]"/>
    <n v="32121"/>
    <s v="consumer"/>
    <n v="4.03"/>
    <b v="0"/>
    <s v="kilogram"/>
    <s v="a68ea92a8a6d6bb61f76a719a53786c1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corn flakes, plain (not fortified with vitamins and chemical elements), processed in FR | Ambient (long) | LDPE | No preparation | at consumer/FR [Ciqual code: 32014]"/>
    <n v="32014"/>
    <s v="consumer"/>
    <n v="4.03"/>
    <b v="0"/>
    <s v="kilogram"/>
    <s v="c347bae4483e94422782975383250236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Breakfast cereals, corn flakes, plain, fortified with vitamins and chemical elements, processed in FR | Ambient (long) | LDPE | No preparation | at consumer/FR [Ciqual code: 32005]"/>
    <n v="32005"/>
    <s v="consumer"/>
    <n v="4.03"/>
    <b v="0"/>
    <s v="kilogram"/>
    <s v="ea4af48a1422fa1ec06d2e632bdf226c"/>
    <s v="material"/>
    <s v="AGRIBALYSE v3.0"/>
    <s v="['Agricultural', 'Food', 'Preparation', 'Cereal products', 'Biscuits and breakfast cereals', 'Breakfast cereals']"/>
    <x v="5"/>
    <x v="20"/>
    <s v="['Agricultural', 'Food', 'Preparation', 'Cereal products', 'Biscuits and breakfast cereals', ÇBreakfast cereals']"/>
    <s v="['Agricultural', 'Food', 'Preparation', 'Cereal products', 'Biscuits and breakfast cereals', 'Breakfast cerealsÉ]"/>
    <n v="94"/>
    <n v="112"/>
    <x v="31"/>
    <x v="0"/>
    <s v="{'acd': 0.034393122200316005, 'ozd': 2.495219512539715e-07, 'cch': 3.325962495593826, 'ccb': 0.8808578195284431, 'ccf': 1.970107206803026, 'ccl': 0.47499746926235603, 'fwe': 0.00056874792334, 'swe': 0.023848627846571, 'tre': 0.137738961639156, 'pco': 0.009207080570375, 'pma': 2.441207472774707e-07, 'ior': 0.8493615013038931, 'fru': 36.9020823174246, 'mru': 4.007288425688154e-06, 'ldu': 218.13656065496036, 'wtu': 8.238252018890536, 'etf': 86.52372518531516, 'htc': 1.297384271555319e-09, 'htn': 6.894064510852962e-08}"/>
  </r>
  <r>
    <s v="Sparkling fruit wine, processed in FR | Chilled | Glass | No preparation | at consumer/FR [Ciqual code: 5100]"/>
    <n v="5100"/>
    <s v="consumer"/>
    <n v="2.7"/>
    <b v="0"/>
    <s v="kilogram"/>
    <s v="0e6cb9a71ea3ab7bc8e52d63ae3e14fa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0"/>
    <s v="{'acd': 0.010768845510258002, 'ozd': 2.314726424786675e-07, 'cch': 1.177225753413718, 'ccb': 0.005038964782094001, 'ccf': 1.1715736950877211, 'ccl': 0.000613093543902, 'fwe': 0.000267060588291, 'swe': 0.006408459357114001, 'tre': 0.031570182030679, 'pco': 0.0058844026511220004, 'pma': 1.195997828572153e-07, 'ior': 0.46684763306866706, 'fru': 22.70298517630696, 'mru': 4.7390198918308895e-06, 'ldu': 93.64750101035126, 'wtu': 0.523090708391816, 'etf': 96.33365026759861, 'htc': 4.753882751599729e-10, 'htn': 3.962472183204998e-08}"/>
  </r>
  <r>
    <s v="Baby food jar with banana, processed in FR | Ambient (long) | PP | No preparation | at consumer/FR [Ciqual code: 13157]"/>
    <n v="13157"/>
    <s v="consumer"/>
    <n v="3.03"/>
    <b v="0"/>
    <s v="kilogram"/>
    <s v="04a80705ed7c3d7479efba3417466f19"/>
    <s v="material"/>
    <s v="AGRIBALYSE v3.0"/>
    <s v="['Agricultural', 'Food', 'Preparation', 'Baby food', 'Baby deserts']"/>
    <x v="10"/>
    <x v="44"/>
    <s v="['Agricultural', 'Food', 'Preparation', 'Baby food', 'Baby deserts']"/>
    <s v="['Agricultural', 'Food', 'Preparation', 'Baby food', 'Baby deserts']"/>
    <e v="#VALUE!"/>
    <e v="#VALUE!"/>
    <x v="3"/>
    <x v="0"/>
    <s v="{'acd': 0.005814927555445001, 'ozd': 1.282372458789845e-07, 'cch': 0.689245843667424, 'ccb': 0.002204135861125, 'ccf': 0.686761852831936, 'ccl': 0.000279854974363, 'fwe': 0.000137822799351, 'swe': 0.0024655468262600004, 'tre': 0.021230831877609, 'pco': 0.002223162679806, 'pma': 5.0818893976713e-08, 'ior': 0.728211686887079, 'fru': 24.04101075937257, 'mru': 2.17152273255271e-06, 'ldu': 19.914864158234703, 'wtu': 0.703007815116496, 'etf': 22.55028125094942, 'htc': 2.807333452054936e-10, 'htn': 9.453677932344722e-09}"/>
  </r>
  <r>
    <s v="Baby food jar without banana, processed in FR | Ambient (long) | PP | No preparation | at consumer/FR [Ciqual code: 13158]"/>
    <n v="13158"/>
    <s v="consumer"/>
    <n v="2.64"/>
    <b v="0"/>
    <s v="kilogram"/>
    <s v="851576a90f692264c7977a8d103f3518"/>
    <s v="material"/>
    <s v="AGRIBALYSE v3.0"/>
    <s v="['Agricultural', 'Food', 'Preparation', 'Baby food', 'Baby deserts']"/>
    <x v="10"/>
    <x v="44"/>
    <s v="['Agricultural', 'Food', 'Preparation', 'Baby food', 'Baby deserts']"/>
    <s v="['Agricultural', 'Food', 'Preparation', 'Baby food', 'Baby deserts']"/>
    <e v="#VALUE!"/>
    <e v="#VALUE!"/>
    <x v="3"/>
    <x v="0"/>
    <s v="{'acd': 0.005814927555445001, 'ozd': 1.282372458789845e-07, 'cch': 0.689245843667424, 'ccb': 0.002204135861125, 'ccf': 0.686761852831936, 'ccl': 0.000279854974363, 'fwe': 0.000137822799351, 'swe': 0.0024655468262600004, 'tre': 0.021230831877609, 'pco': 0.002223162679806, 'pma': 5.0818893976713e-08, 'ior': 0.728211686887079, 'fru': 24.04101075937257, 'mru': 2.17152273255271e-06, 'ldu': 19.914864158234703, 'wtu': 0.703007815116496, 'etf': 22.55028125094942, 'htc': 2.807333452054936e-10, 'htn': 9.453677932344722e-09}"/>
  </r>
  <r>
    <s v="Baby food jar with vegetables and starch, from 4-6 months, processed in FR | Ambient (long) | PP | Microwave | at consumer/FR [Ciqual code: 20247]"/>
    <n v="20247"/>
    <s v="consumer"/>
    <n v="3.11"/>
    <b v="0"/>
    <s v="kilogram"/>
    <s v="01cd2f7c689fb53eb09b5ad2e68f1232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7653734959333001, 'ozd': 1.509553369947502e-07, 'cch': 1.13532760021167, 'ccb': 0.21517589507140503, 'ccf': 0.85011255097624, 'ccl': 0.07003915416402501, 'fwe': 0.00020726762967700001, 'swe': 0.0040894550133630005, 'tre': 0.027095209190063002, 'pco': 0.0028803513979730002, 'pma': 6.797322218672242e-08, 'ior': 0.8407003003801651, 'fru': 27.52629111493655, 'mru': 3.883678023800379e-06, 'ldu': 29.241096648701966, 'wtu': 0.8111636172363991, 'etf': 43.432159792908124, 'htc': 4.150170566282666e-10, 'htn': 1.808085071222308e-08}"/>
  </r>
  <r>
    <s v="Baby food jar with vegetables, from 4-6 months, processed in FR | Ambient (long) | PP | Microwave | at consumer/FR [Ciqual code: 20246]"/>
    <n v="20246"/>
    <s v="consumer"/>
    <n v="3.11"/>
    <b v="0"/>
    <s v="kilogram"/>
    <s v="4c9f90d2e4b379bdb0277d292bf3d0df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7653734959333001, 'ozd': 1.509553369947502e-07, 'cch': 1.13532760021167, 'ccb': 0.21517589507140503, 'ccf': 0.85011255097624, 'ccl': 0.07003915416402501, 'fwe': 0.00020726762967700001, 'swe': 0.0040894550133630005, 'tre': 0.027095209190063002, 'pco': 0.0028803513979730002, 'pma': 6.797322218672242e-08, 'ior': 0.8407003003801651, 'fru': 27.52629111493655, 'mru': 3.883678023800379e-06, 'ldu': 29.241096648701966, 'wtu': 0.8111636172363991, 'etf': 43.432159792908124, 'htc': 4.150170566282666e-10, 'htn': 1.808085071222308e-08}"/>
  </r>
  <r>
    <s v="Salt-cured pork belly with lentils, processed in FR | Chilled | Steel | Microwave | at consumer/FR [Ciqual code: 25010]"/>
    <n v="25010"/>
    <s v="consumer"/>
    <n v="2.38"/>
    <b v="0"/>
    <s v="kilogram"/>
    <s v="de16788d8b84eb9830cdd2b64da85792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49125101167810006, 'ozd': 3.266364142024706e-07, 'cch': 2.789394532991292, 'ccb': 0.923432945996512, 'ccf': 1.76054402207409, 'ccl': 0.105417564920689, 'fwe': 0.0006174171996230001, 'swe': 0.013451995889934001, 'tre': 0.20706264452189502, 'pco': 0.00746696642311, 'pma': 3.671530623661905e-07, 'ior': 1.856888109441054, 'fru': 53.903662675819916, 'mru': 4.4306705999258785e-06, 'ldu': 169.57946190083044, 'wtu': 1.068521989823161, 'etf': 74.84888378836507, 'htc': 1.593420332429024e-09, 'htn': 6.026567422634809e-08}"/>
  </r>
  <r>
    <s v="Garden peas and carrots, canned, drained, processed in FR | Ambient (long) | Steel | Microwave | at consumer/FR [Ciqual code: 20093]"/>
    <n v="20093"/>
    <s v="consumer"/>
    <n v="2.89"/>
    <b v="0"/>
    <s v="kilogram"/>
    <s v="8dc9674dc58be751ace842a55c54099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5807305721613001, 'ozd': 2.6005517801311413e-07, 'cch': 1.170760923916753, 'ccb': 0.21630944707937502, 'ccf': 0.9536392621498071, 'ccl': 0.0008122146875700001, 'fwe': 0.00045044651844800004, 'swe': 0.005783845560928, 'tre': 0.016350484271219, 'pco': 0.003973728689432, 'pma': 7.589044851627605e-08, 'ior': 1.890332486899581, 'fru': 47.716655079016334, 'mru': 3.4158044766920807e-06, 'ldu': 67.37984489376973, 'wtu': 0.67123831490064, 'etf': 57.11202340039257, 'htc': 1.7391214432669082e-09, 'htn': 2.2865098679328224e-08}"/>
  </r>
  <r>
    <s v="Garden peas and carrots, frozen, raw, processed in FR | Frozen | PP | No preparation | at consumer/FR [Ciqual code: 20214]"/>
    <n v="20214"/>
    <s v="consumer"/>
    <n v="2.5299999999999998"/>
    <b v="0"/>
    <s v="kilogram"/>
    <s v="8131a38714283d559a63c537b1a5bbd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545078032408, 'ozd': 1.737456964919148e-07, 'cch': 0.7757645366507351, 'ccb': 0.004456167927285, 'ccf': 0.771031538249025, 'ccl': 0.000276830474423, 'fwe': 0.000238720120147, 'swe': 0.0057063267635390005, 'tre': 0.018804303576681003, 'pco': 0.002495725277222, 'pma': 4.837513180094211e-08, 'ior': 0.9987624016724641, 'fru': 29.525340139023704, 'mru': 2.8634764000843036e-06, 'ldu': 73.33570349334138, 'wtu': 0.425067285971138, 'etf': 35.71545537269168, 'htc': 6.551058798559896e-11, 'htn': 1.190270042996074e-08}"/>
  </r>
  <r>
    <s v="Garden peas and carrots, frozen, cooked, processed in FR | Frozen | LDPE | Microwave | at consumer/FR [Ciqual code: 20215]"/>
    <n v="20215"/>
    <s v="consumer"/>
    <n v="2.89"/>
    <b v="0"/>
    <s v="kilogram"/>
    <s v="7f5befdaff23d58502954215814e1ae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5409625558439, 'ozd': 1.842834445349669e-07, 'cch': 0.8607317172773721, 'ccb': 0.0048569269230400005, 'ccf': 0.8550855816489921, 'ccl': 0.0007892087053390001, 'fwe': 0.000285277241824, 'swe': 0.006471590294449001, 'tre': 0.017315057527051002, 'pco': 0.00283924274193, 'pma': 4.870146753570591e-08, 'ior': 1.05679280194454, 'fru': 31.75149777040958, 'mru': 3.208275295242169e-06, 'ldu': 72.16925119806619, 'wtu': 0.619277458199186, 'etf': 41.22389741424585, 'htc': 4.023474453858385e-11, 'htn': 1.271353263079503e-08}"/>
  </r>
  <r>
    <s v="Garden peas, canned, drained, processed in FR | Ambient (average) | Steel | Microwave | at consumer/FR [Ciqual code: 20036]"/>
    <n v="20036"/>
    <s v="consumer"/>
    <n v="2.93"/>
    <b v="0"/>
    <s v="kilogram"/>
    <s v="759ed58898c1d9f7d7125629cae99f51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6811719375609, 'ozd': 2.794640953108039e-07, 'cch': 1.274946316614342, 'ccb': 0.21286337614903503, 'ccf': 1.061633635183904, 'ccl': 0.00044930528140100004, 'fwe': 0.000663242417339, 'swe': 0.013541358862515, 'tre': 0.021472827354716003, 'pco': 0.004789554293320001, 'pma': 7.893683663201975e-08, 'ior': 1.7696989758680202, 'fru': 45.909892835597645, 'mru': 2.6855890415399082e-06, 'ldu': 187.17128253733168, 'wtu': 0.616280568991719, 'etf': 63.81087679541328, 'htc': 1.119563285705607e-09, 'htn': 1.963043112798419e-08}"/>
  </r>
  <r>
    <s v="Garden peas, raw, processed in FR | Ambient (average) | No packaging | No preparation | at consumer/FR [Ciqual code: 20072]"/>
    <n v="20072"/>
    <s v="consumer"/>
    <n v="2.4300000000000002"/>
    <b v="0"/>
    <s v="kilogram"/>
    <s v="56b089ec421ae4828c0590552885b8d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2466267611540004, 'ozd': 9.027507739545834e-08, 'cch': 0.391108983084382, 'ccb': 0.0009381320807620001, 'ccf': 0.38999697529666305, 'ccl': 0.00017387570695600002, 'fwe': 0.000330139396661, 'swe': 0.010836025550253, 'tre': 0.012434222592459, 'pco': 0.001890813182762, 'pma': 2.585031337277382e-08, 'ior': 0.134963353268266, 'fru': 6.578848860752453, 'mru': 1.220975959823103e-06, 'ldu': 157.6873291455026, 'wtu': 0.077320678301313, 'etf': 32.710775496391875, 'htc': -6.570930685245655e-10, 'htn': 2.0175718632440114e-09}"/>
  </r>
  <r>
    <s v="Garden peas, cooked, processed in FR | Chilled | PP | Boiling | at consumer/FR [Ciqual code: 20037]"/>
    <n v="20037"/>
    <s v="consumer"/>
    <n v="2.92"/>
    <b v="0"/>
    <s v="kilogram"/>
    <s v="9b99b9f10b0c243df205de762184f0d1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52582800265740005, 'ozd': 1.751906827850217e-07, 'cch': 0.9383092006062911, 'ccb': 0.001612415082776, 'ccf': 0.9363775630215431, 'ccl': 0.000319222501971, 'fwe': 0.000444649076196, 'swe': 0.013026330595963, 'tre': 0.018370922934570003, 'pco': 0.0034454488407590004, 'pma': 4.381653896594523e-08, 'ior': 0.5302540081788241, 'fru': 22.260884706893826, 'mru': 2.284128026811042e-06, 'ldu': 184.8187284435506, 'wtu': 0.24160914487025, 'etf': 41.8031737080476, 'htc': -6.466206910407683e-10, 'htn': 5.283499800143247e-09}"/>
  </r>
  <r>
    <s v="Green peas, puree, processed in FR | Chilled | PP | Microwave | at consumer/FR [Ciqual code: 20284]"/>
    <n v="20284"/>
    <s v="consumer"/>
    <n v="2.92"/>
    <b v="0"/>
    <s v="kilogram"/>
    <s v="5b1f678ba36f62f3bed1e5ea7299cdd9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513747530651, 'ozd': 1.63884689283931e-07, 'cch': 0.8549269921406261, 'ccb': 0.001575127534128, 'ccf': 0.8530440493183761, 'ccl': 0.00030781528812000005, 'fwe': 0.00043852322912000006, 'swe': 0.013003464969301002, 'tre': 0.018126981411627, 'pco': 0.0033561858697420005, 'pma': 4.3075637464729015e-08, 'ior': 0.48951260792544105, 'fru': 20.303001717572506, 'mru': 2.220763129860736e-06, 'ldu': 184.7579232153288, 'wtu': 0.23002437352163602, 'etf': 41.186310236579985, 'htc': -6.668089996830169e-10, 'htn': 4.963486369088994e-09}"/>
  </r>
  <r>
    <s v="Garden peas, frozen, raw, processed in FR | Frozen | LDPE | No preparation | at consumer/FR [Ciqual code: 20084]"/>
    <n v="20084"/>
    <s v="consumer"/>
    <n v="2.67"/>
    <b v="0"/>
    <s v="kilogram"/>
    <s v="f2e29821054bf9b604ce06b15dee0507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94422385242, 'ozd': 1.603464500065019e-07, 'cch': 0.834880372451663, 'ccb': 0.0017095717046590002, 'ccf': 0.8328187342590121, 'ccl': 0.00035206648799200005, 'fwe': 0.000414337094155, 'swe': 0.011223272268349, 'tre': 0.016528293278188, 'pco': 0.0031714886722970003, 'pma': 4.188784022108603e-08, 'ior': 0.6193740243656041, 'fru': 22.487986775041737, 'mru': 2.156830730505714e-06, 'ldu': 159.29211974871967, 'wtu': 0.40253216229188304, 'etf': 36.80796915739307, 'htc': -5.201803050602269e-10, 'htn': 5.0414085047251855e-09}"/>
  </r>
  <r>
    <s v="Garden peas, frozen, cooked, processed in FR | Frozen | LDPE | Boiling | at consumer/FR [Ciqual code: 20124]"/>
    <n v="20124"/>
    <s v="consumer"/>
    <n v="2.99"/>
    <b v="0"/>
    <s v="kilogram"/>
    <s v="b0009d9759d4ca6b7992ff2e53234306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5953757557887, 'ozd': 2.0544634886219822e-07, 'cch': 1.066556137878018, 'ccb': 0.0020637701194070003, 'ccf': 1.064063126132704, 'ccl': 0.000429241625906, 'fwe': 0.000495302467821, 'swe': 0.013145965853184002, 'tre': 0.019664241481606, 'pco': 0.003817284582116, 'pma': 5.031209352616892e-08, 'ior': 0.843263146556892, 'fru': 29.89294922250401, 'mru': 2.6540585198575198e-06, 'ldu': 186.17357898148057, 'wtu': 0.501544282143057, 'etf': 44.032808270308465, 'htc': -5.76615096573766e-10, 'htn': 6.41737075144639e-09}"/>
  </r>
  <r>
    <s v="Peru sea scallop, without coral, raw, processed in FR | Chilled | LDPE | No preparation | at consumer/FR [Ciqual code: 10049]"/>
    <n v="10049"/>
    <s v="consumer"/>
    <n v="3.03"/>
    <b v="0"/>
    <s v="kilogram"/>
    <s v="568fb09327962f2ec2cf1fbc03cd3f8d"/>
    <s v="material"/>
    <s v="AGRIBALYSE v3.0"/>
    <s v="['Agricultural', 'Food', 'Preparation', 'Meat, egg and fish', 'Seafood, raw']"/>
    <x v="1"/>
    <x v="37"/>
    <s v="['Agricultural', 'Food', 'Preparation', 'Meat, egg and fish', 'Seafood, raw']"/>
    <s v="['Agricultural', 'Food', 'Preparation', 'Meat, egg and fish', 'Seafood, raw']"/>
    <e v="#VALUE!"/>
    <e v="#VALUE!"/>
    <x v="3"/>
    <x v="1"/>
    <s v="{'acd': 0.19597056280733102, 'ozd': 2.2723789356509672e-06, 'cch': 13.590469968770986, 'ccb': 2.155106456675425, 'ccf': 11.428713475949625, 'ccl': 0.006650036145936001, 'fwe': 0.0016646717223140002, 'swe': 0.049293917272687005, 'tre': 0.519859602082661, 'pco': 0.139860659496015, 'pma': 1.552191765151321e-06, 'ior': 2.28437461546112, 'fru': 192.10697649043556, 'mru': 4.6253032007169226e-05, 'ldu': 46.564868634364004, 'wtu': 2.533907173004167, 'etf': 179.1132452380025, 'htc': 6.3316446132073125e-09, 'htn': 1.269665037173674e-07}"/>
  </r>
  <r>
    <s v="Picodon cheese, from goat's milk, processed in FR | Chilled | LDPE | No preparation | at consumer/FR [Ciqual code: 12836]"/>
    <n v="12836"/>
    <s v="consumer"/>
    <n v="2.4500000000000002"/>
    <b v="0"/>
    <s v="kilogram"/>
    <s v="aefde7c21e17655ed0dc6d5c73a9a237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Pork trotters salt-cured, processed in FR | Chilled | PVC | Oven | at consumer/FR [Ciqual code: 28540]"/>
    <n v="28540"/>
    <s v="consumer"/>
    <n v="2.4900000000000002"/>
    <b v="0"/>
    <s v="kilogram"/>
    <s v="c24db5fa2292b9dbee33cbc06630ee21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052451064689761004, 'ozd': 3.529647686045875e-07, 'cch': 3.022222246286607, 'ccb': 1.153030906409431, 'ccf': 1.754157477763441, 'ccl': 0.11503386211373301, 'fwe': 0.000507049426277, 'swe': 0.012164942867135, 'tre': 0.22438136294031202, 'pco': 0.007019710395109, 'pma': 3.789098445085686e-07, 'ior': 2.2056297126484132, 'fru': 61.22141976948629, 'mru': 5.337550752153445e-06, 'ldu': 145.1158041744807, 'wtu': 1.573115340671755, 'etf': 71.7080978496284, 'htc': 7.964934001361949e-10, 'htn': 5.835549245839417e-08}"/>
  </r>
  <r>
    <s v="Pigeon, meat, roasted/baked, processed in FR | Chilled | PS | Oven | at consumer/FR [Ciqual code: 36602]"/>
    <n v="36602"/>
    <s v="consumer"/>
    <n v="3.11"/>
    <b v="0"/>
    <s v="kilogram"/>
    <s v="c588822db49b8696aa4d12b3d9384bf3"/>
    <s v="material"/>
    <s v="AGRIBALYSE v3.0"/>
    <s v="['Agricultural', 'Food', 'Preparation', 'Meat, egg and fish', 'Cooked meat', 'Other meats']"/>
    <x v="1"/>
    <x v="3"/>
    <s v="['Agricultural', 'Food', 'Preparation', 'Meat, egg and fish', 'Cooked meat', ÇOther meats']"/>
    <s v="['Agricultural', 'Food', 'Preparation', 'Meat, egg and fish', 'Cooked meat', 'Other meatsÉ]"/>
    <n v="78"/>
    <n v="90"/>
    <x v="36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Pine nuts, processed in FR | Ambient (long) | LDPE | No preparation | at consumer/FR [Ciqual code: 15025]"/>
    <n v="15025"/>
    <s v="consumer"/>
    <n v="3.76"/>
    <b v="0"/>
    <s v="kilogram"/>
    <s v="3e34e6bdb4351082ac86ace0b29cbbdd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68788977533058, 'ozd': 2.549598099527476e-07, 'cch': 4.680758886123171, 'ccb': 0.022826669773808, 'ccf': 2.756401171261268, 'ccl': 1.901531045088094, 'fwe': 0.001520804137115, 'swe': 0.040744433222752, 'tre': 0.28975242158312003, 'pco': 0.012417982102466, 'pma': 4.941711070851411e-07, 'ior': 0.36643669321674105, 'fru': 32.35553771997849, 'mru': 1.0567042137587941e-05, 'ldu': 539.5696641818472, 'wtu': 17.387284927626936, 'etf': 63.33424520588345, 'htc': 1.7081583315126572e-09, 'htn': 9.143176110687696e-08}"/>
  </r>
  <r>
    <s v="Pilchard, in tomato sauce, canned, drained, processed in FR | Ambient (average) | Already packed - Aluminium | No preparation | at consumer/FR [Ciqual code: 26027]"/>
    <n v="26027"/>
    <s v="consumer"/>
    <n v="2.89"/>
    <b v="0"/>
    <s v="kilogram"/>
    <s v="0df4fe45eed6974d471ce5d94bc04dcf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43864649138658, 'ozd': 5.024197708246742e-07, 'cch': 4.467913869239704, 'ccb': 0.04850028044772001, 'ccf': 3.534921368185471, 'ccl': 0.8844922206065121, 'fwe': 0.0012384664101810002, 'swe': 0.013013941880081, 'tre': 0.11143681002771001, 'pco': 0.029282278582816002, 'pma': 4.038088047185236e-07, 'ior': 0.333502546560317, 'fru': 44.87241743851911, 'mru': 4.213647688934157e-05, 'ldu': 73.40431684840401, 'wtu': 2.265631211772308, 'etf': 91.68314833993827, 'htc': 1.509857746797922e-08, 'htn': 7.883598229965573e-08}"/>
  </r>
  <r>
    <s v="Chili pepper, raw, processed in FR | Ambient (average) | No packaging | No preparation | at consumer/FR [Ciqual code: 20151]"/>
    <n v="20151"/>
    <s v="consumer"/>
    <n v="2.68"/>
    <b v="0"/>
    <s v="kilogram"/>
    <s v="bcbcc8c5b8573d940cb866009f436d49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18523561089952, 'ozd': 1.8186819031904798e-07, 'cch': 3.8090038977620333, 'ccb': 0.092173751924568, 'ccf': 3.629537032564817, 'ccl': 0.087293113272648, 'fwe': 0.001246868860218, 'swe': 0.003097571851016, 'tre': 0.024012880834626, 'pco': 0.014167555916197, 'pma': 2.449629215724911e-07, 'ior': 0.47179790205459804, 'fru': 39.19222592434589, 'mru': 2.469088835099961e-06, 'ldu': 15.621618809674466, 'wtu': 1.6935872371683751, 'etf': 121.71416968629315, 'htc': 1.4005522877678932e-09, 'htn': 2.0486714969196587e-07}"/>
  </r>
  <r>
    <s v="Guinea fowl, raw, processed in FR | Chilled | PS | No preparation | at consumer/FR [Ciqual code: 36700]"/>
    <n v="36700"/>
    <s v="consumer"/>
    <n v="3.11"/>
    <b v="0"/>
    <s v="kilogram"/>
    <s v="05673bc5418bcade17e1668a24d8e715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Guinea fowl, leg, raw, processed in FR | Chilled | PS | No preparation | at consumer/FR [Ciqual code: 36703]"/>
    <n v="36703"/>
    <s v="consumer"/>
    <n v="3.11"/>
    <b v="0"/>
    <s v="kilogram"/>
    <s v="3ed474e3fa20ad9dffa8a7d482508c74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Guinea fowl, breast, raw, processed in FR | Chilled | PS | No preparation | at consumer/FR [Ciqual code: 36702]"/>
    <n v="36702"/>
    <s v="consumer"/>
    <n v="3.11"/>
    <b v="0"/>
    <s v="kilogram"/>
    <s v="f8fd839815310d86c244486e169526e7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"/>
  </r>
  <r>
    <s v="Piperade, Basque-style (fondue of sweet peppers and tomatoes flavoured with onions and garlics), processed in FR | Chilled | PP | Microwave | at consumer/FR [Ciqual code: 20240]"/>
    <n v="20240"/>
    <s v="consumer"/>
    <n v="2.88"/>
    <b v="0"/>
    <s v="kilogram"/>
    <s v="42194ef996cd2b47d4ca46b9908a2f41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0205173043903, 'ozd': 1.849132414996099e-07, 'cch': 1.089090139255931, 'ccb': 0.0031483945607060004, 'ccf': 1.039183078273633, 'ccl': 0.04675866642159, 'fwe': 0.00024052086161000002, 'swe': 0.0059425424135300005, 'tre': 0.038135491131078, 'pco': 0.004134761246143, 'pma': 8.335653404225742e-08, 'ior': 0.8503268384461451, 'fru': 29.904909240126482, 'mru': 4.437399080499744e-06, 'ldu': 52.869773220282084, 'wtu': 1.541463574948546, 'etf': 67.53849948096081, 'htc': 6.606644450720693e-10, 'htn': 3.826654931927723e-08}"/>
  </r>
  <r>
    <s v="Pizza, onion anchovy and black olives, processed in FR | Chilled | Cardboard | Oven | at consumer/FR [Ciqual code: 25528]"/>
    <n v="25528"/>
    <s v="consumer"/>
    <n v="2.2200000000000002"/>
    <b v="0"/>
    <s v="kilogram"/>
    <s v="1bcfe7f667aff55603ae3cfd5082c7e6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20678197837207, 'ozd': 2.943687620510408e-07, 'cch': 2.39233900469594, 'ccb': 0.839566383001325, 'ccf': 1.382759203071276, 'ccl': 0.17001341862333802, 'fwe': 0.00043124099519200004, 'swe': 0.008503305238862, 'tre': 0.07881942215852601, 'pco': 0.0068079576012160005, 'pma': 1.703530806752886e-07, 'ior': 1.4815654203217201, 'fru': 42.89165298747855, 'mru': 8.150113966304015e-06, 'ldu': 91.30690407780114, 'wtu': 1.637326848070089, 'etf': 55.04265212786278, 'htc': 9.372246690439346e-10, 'htn': 3.929379683238689e-08}"/>
  </r>
  <r>
    <s v="Dandelion, raw, processed in FR | Ambient (average) | No packaging | No preparation | at consumer/FR [Ciqual code: 20038]"/>
    <n v="20038"/>
    <s v="consumer"/>
    <n v="2.6"/>
    <b v="0"/>
    <s v="kilogram"/>
    <s v="78331635c96bc0167ab28a9e2c337a5c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4839776015110004, 'ozd': 1.144335476905796e-07, 'cch': 0.8441176042014671, 'ccb': 0.24707085680860003, 'ccf': 0.5967519789937911, 'ccl': 0.000294768399076, 'fwe': 0.000141150141052, 'swe': 0.001611148838955, 'tre': 0.011970129599492, 'pco': 0.0022469524067540003, 'pma': 4.046450568526704e-08, 'ior': 0.447895781817565, 'fru': 16.363169052057998, 'mru': 6.159275864236945e-06, 'ldu': 4.494434389879587, 'wtu': 0.253220284981073, 'etf': 24.92756515821219, 'htc': 1.3503621751804651e-09, 'htn': 1.220778707909484e-07}"/>
  </r>
  <r>
    <s v="Pistachio nut, grilled, processed in FR | Ambient (long) | LDPE | No preparation | at consumer/FR [Ciqual code: 15044]"/>
    <n v="15044"/>
    <s v="consumer"/>
    <n v="4.4000000000000004"/>
    <b v="0"/>
    <s v="kilogram"/>
    <s v="565e38945ca54788c9d7925617aa8c64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43143801584635, 'ozd': 4.3069135812631633e-07, 'cch': 7.942259017626355, 'ccb': 0.35321820371981205, 'ccf': 2.9439821702419593, 'ccl': 4.645058643664584, 'fwe': 0.00158122254311, 'swe': 0.040001754774337005, 'tre': 0.16193601020699502, 'pco': 0.021736788536658003, 'pma': 3.00474140664413e-07, 'ior': 0.681130138553874, 'fru': 45.11745176117376, 'mru': 9.418893327191622e-06, 'ldu': 615.0316247558512, 'wtu': 17.357278615768617, 'etf': 53.00163192690361, 'htc': 5.802854613684157e-09, 'htn': 1.0571179589587169e-07}"/>
  </r>
  <r>
    <s v="Pistachio nut, grilled, salted, processed in FR | Ambient (long) | LDPE | No preparation | at consumer/FR [Ciqual code: 15009]"/>
    <n v="15009"/>
    <s v="consumer"/>
    <n v="4.4000000000000004"/>
    <b v="0"/>
    <s v="kilogram"/>
    <s v="94cbd838efc4205e7dcd4f99235edba3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43143801584635, 'ozd': 4.3069135812631633e-07, 'cch': 7.942259017626355, 'ccb': 0.35321820371981205, 'ccf': 2.9439821702419593, 'ccl': 4.645058643664584, 'fwe': 0.00158122254311, 'swe': 0.040001754774337005, 'tre': 0.16193601020699502, 'pco': 0.021736788536658003, 'pma': 3.00474140664413e-07, 'ior': 0.681130138553874, 'fru': 45.11745176117376, 'mru': 9.418893327191622e-06, 'ldu': 615.0316247558512, 'wtu': 17.357278615768617, 'etf': 53.00163192690361, 'htc': 5.802854613684157e-09, 'htn': 1.0571179589587169e-07}"/>
  </r>
  <r>
    <s v="Pizza, four cheeses, processed in FR | Chilled | Cardboard | Oven | at consumer/FR [Ciqual code: 25478]"/>
    <n v="25478"/>
    <s v="consumer"/>
    <n v="1.94"/>
    <b v="0"/>
    <s v="kilogram"/>
    <s v="24c413c3630485a5cc7c903d6b7597a4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9887770372032, 'ozd': 3.0092630737217726e-07, 'cch': 3.508151217518405, 'ccb': 1.654738599107518, 'ccf': 1.800390423803952, 'ccl': 0.053022194606934005, 'fwe': 0.00048167583353400005, 'swe': 0.014046582586856001, 'tre': 0.256388949726235, 'pco': 0.006758246227495, 'pma': 4.3229321662764367e-07, 'ior': 1.571661321842114, 'fru': 45.18035990702477, 'mru': 4.876974165782183e-06, 'ldu': 230.93518842255813, 'wtu': 0.8152227012516551, 'etf': 76.99556484526117, 'htc': 3.3389549623739633e-10, 'htn': 2.4966573649504928e-08}"/>
  </r>
  <r>
    <s v="Pizza, bolognese-style w meat, processed in FR | Chilled | Cardboard | Oven | at consumer/FR [Ciqual code: 25457]"/>
    <n v="25457"/>
    <s v="consumer"/>
    <n v="2.06"/>
    <b v="0"/>
    <s v="kilogram"/>
    <s v="c73ceae532515929d60be4ae89b2d998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10099960590755501, 'ozd': 3.6323571223012273e-07, 'cch': 8.702485144855892, 'ccb': 5.89553757315435, 'ccf': 2.682476376924801, 'ccl': 0.12447119477673901, 'fwe': 0.000596179085925, 'swe': 0.023960007388626, 'tre': 0.44232687318405, 'pco': 0.012433423019873002, 'pma': 6.96535252399583e-07, 'ior': 1.6917675177703, 'fru': 50.200496942472725, 'mru': 6.845029085726993e-06, 'ldu': 486.7005871409221, 'wtu': 1.773045634057542, 'etf': 95.94690210474384, 'htc': 4.71989179240085e-10, 'htn': 4.225568158690331e-08}"/>
  </r>
  <r>
    <s v="Pizza, goat cheese and lardoons, processed in FR | Chilled | Cardboard | Oven | at consumer/FR [Ciqual code: 25468]"/>
    <n v="25468"/>
    <s v="consumer"/>
    <n v="1.93"/>
    <b v="0"/>
    <s v="kilogram"/>
    <s v="3d7086a1de625c861b0cf198c5a20698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74191175572849, 'ozd': 3.622294242356352e-07, 'cch': 3.529239147466715, 'ccb': 1.395610916780303, 'ccf': 2.036538648938392, 'ccl': 0.09708958174802, 'fwe': 0.0006367048555310001, 'swe': 0.016591033142409003, 'tre': 0.318437282419166, 'pco': 0.008123747203532001, 'pma': 5.340834963153943e-07, 'ior': 2.060742538357866, 'fru': 57.4765894961426, 'mru': 5.753265068220026e-06, 'ldu': 215.0123624106985, 'wtu': 0.905318579925629, 'etf': 93.71053529534507, 'htc': 7.129690142774388e-10, 'htn': 5.555324746219121e-08}"/>
  </r>
  <r>
    <s v="Pizza, chorizo or salami, processed in FR | Chilled | Cardboard | Oven | at consumer/FR [Ciqual code: 25462]"/>
    <n v="25462"/>
    <s v="consumer"/>
    <n v="1.95"/>
    <b v="0"/>
    <s v="kilogram"/>
    <s v="269b852383775a5caab061c03610c1b1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2141769003558, 'ozd': 3.0717482690539844e-07, 'cch': 2.250189490131886, 'ccb': 0.8145549619965391, 'ccf': 1.360526446797166, 'ccl': 0.07510808133818, 'fwe': 0.00042153110212, 'swe': 0.009520636914428001, 'tre': 0.13505580880686802, 'pco': 0.005289344873258, 'pma': 2.429862856166172e-07, 'ior': 1.890290541888874, 'fru': 50.25301093141573, 'mru': 5.93683263182832e-06, 'ldu': 116.9641792383469, 'wtu': 0.8434580410311591, 'etf': 67.13772940610802, 'htc': 7.522945653130709e-10, 'htn': 4.586963625010919e-08}"/>
  </r>
  <r>
    <s v="Pizza, cheese and tomato or Margherita pizza, processed in FR | Chilled | Cardboard | Oven | at consumer/FR [Ciqual code: 25404]"/>
    <n v="25404"/>
    <s v="consumer"/>
    <n v="2.79"/>
    <b v="0"/>
    <s v="kilogram"/>
    <s v="579850d47ffdb3f2c347f6aef7263aa8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16915550138002, 'ozd': 2.4849686751978537e-07, 'cch': 1.7291712791449951, 'ccb': 0.63028888736828, 'ccf': 1.049549268616075, 'ccl': 0.04933312316064, 'fwe': 0.000321183763533, 'swe': 0.006353926461972001, 'tre': 0.068435813341768, 'pco': 0.004283749371018, 'pma': 1.324494996681629e-07, 'ior': 1.410895028269359, 'fru': 38.6473452445113, 'mru': 5.034085401124379e-06, 'ldu': 86.51714988960074, 'wtu': 0.9083989443342151, 'etf': 70.64580450443329, 'htc': 6.767711796495917e-10, 'htn': 3.908985388487005e-08}"/>
  </r>
  <r>
    <s v="Pizza, chicken, processed in FR | Chilled | Cardboard | Oven | at consumer/FR [Ciqual code: 26272]"/>
    <n v="26272"/>
    <s v="consumer"/>
    <n v="2.3199999999999998"/>
    <b v="0"/>
    <s v="kilogram"/>
    <s v="f83f3cf2bcbf707328bc5f88ad70ac07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4252341906753, 'ozd': 3.404277893624459e-07, 'cch': 2.854300736136472, 'ccb': 1.080829415992594, 'ccf': 1.669574098576597, 'ccl': 0.10389722156728001, 'fwe': 0.00053215780958, 'swe': 0.012262073430184001, 'tre': 0.17937330993904702, 'pco': 0.006944495535749001, 'pma': 3.142600180242653e-07, 'ior': 1.970950123403231, 'fru': 55.384425252703736, 'mru': 5.997155649596078e-06, 'ldu': 161.16235926405838, 'wtu': 1.310095143149699, 'etf': 101.39951480547731, 'htc': 8.992011286100157e-10, 'htn': 6.201459642358453e-08}"/>
  </r>
  <r>
    <s v="Pizza, salmon, processed in FR | Chilled | Cardboard | Oven | at consumer/FR [Ciqual code: 25464]"/>
    <n v="25464"/>
    <s v="consumer"/>
    <n v="2.88"/>
    <b v="0"/>
    <s v="kilogram"/>
    <s v="73000065bbb6db5188a479cfd583fbb1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6977293234077, 'ozd': 3.835677339768443e-07, 'cch': 2.633281398485029, 'ccb': 0.890887941106773, 'ccf': 1.674243112742758, 'ccl': 0.068150344635497, 'fwe': 0.00038291513931300005, 'swe': 0.011223150127924, 'tre': 0.127526052132752, 'pco': 0.016038827820725, 'pma': 2.8045840123490403e-07, 'ior': 1.4708507794537011, 'fru': 47.08431590413986, 'mru': 7.653284056596207e-06, 'ldu': 104.87088804130825, 'wtu': 0.9507384897201471, 'etf': 76.24820854253723, 'htc': 9.938457691180404e-10, 'htn': 4.645637355591898e-08}"/>
  </r>
  <r>
    <s v="Pizza, cured ham, processed in FR | Chilled | Cardboard | Oven | at consumer/FR [Ciqual code: 26274]"/>
    <n v="26274"/>
    <s v="consumer"/>
    <n v="2.3199999999999998"/>
    <b v="0"/>
    <s v="kilogram"/>
    <s v="ad7bc25455f56d7093739c46344e476e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4252341906753, 'ozd': 3.404277893624459e-07, 'cch': 2.854300736136472, 'ccb': 1.080829415992594, 'ccf': 1.669574098576597, 'ccl': 0.10389722156728001, 'fwe': 0.00053215780958, 'swe': 0.012262073430184001, 'tre': 0.17937330993904702, 'pco': 0.006944495535749001, 'pma': 3.142600180242653e-07, 'ior': 1.970950123403231, 'fru': 55.384425252703736, 'mru': 5.997155649596078e-06, 'ldu': 161.16235926405838, 'wtu': 1.310095143149699, 'etf': 101.39951480547731, 'htc': 8.992011286100157e-10, 'htn': 6.201459642358453e-08}"/>
  </r>
  <r>
    <s v="Pizza, tuna, processed in FR | Chilled | Cardboard | Oven | at consumer/FR [Ciqual code: 26270]"/>
    <n v="26270"/>
    <s v="consumer"/>
    <n v="2.48"/>
    <b v="0"/>
    <s v="kilogram"/>
    <s v="2151358502007e272bebb8efbf4a7cf9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6977293234077, 'ozd': 3.835677339768443e-07, 'cch': 2.633281398485029, 'ccb': 0.890887941106773, 'ccf': 1.674243112742758, 'ccl': 0.068150344635497, 'fwe': 0.00038291513931300005, 'swe': 0.011223150127924, 'tre': 0.127526052132752, 'pco': 0.016038827820725, 'pma': 2.8045840123490403e-07, 'ior': 1.4708507794537011, 'fru': 47.08431590413986, 'mru': 7.653284056596207e-06, 'ldu': 104.87088804130825, 'wtu': 0.9507384897201471, 'etf': 76.24820854253723, 'htc': 9.938457691180404e-10, 'htn': 4.645637355591898e-08}"/>
  </r>
  <r>
    <s v="Pizza, seafood, processed in FR | Chilled | Cardboard | Oven | at consumer/FR [Ciqual code: 25463]"/>
    <n v="25463"/>
    <s v="consumer"/>
    <n v="2.88"/>
    <b v="0"/>
    <s v="kilogram"/>
    <s v="9ae3f51c2fe2548ed6578fda25cca2af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6977293234077, 'ozd': 3.835677339768443e-07, 'cch': 2.633281398485029, 'ccb': 0.890887941106773, 'ccf': 1.674243112742758, 'ccl': 0.068150344635497, 'fwe': 0.00038291513931300005, 'swe': 0.011223150127924, 'tre': 0.127526052132752, 'pco': 0.016038827820725, 'pma': 2.8045840123490403e-07, 'ior': 1.4708507794537011, 'fru': 47.08431590413986, 'mru': 7.653284056596207e-06, 'ldu': 104.87088804130825, 'wtu': 0.9507384897201471, 'etf': 76.24820854253723, 'htc': 9.938457691180404e-10, 'htn': 4.645637355591898e-08}"/>
  </r>
  <r>
    <s v="Pizza, lardoons onions and cheese, processed in FR | Chilled | Cardboard | Oven | at consumer/FR [Ciqual code: 25570]"/>
    <n v="25570"/>
    <s v="consumer"/>
    <n v="2.33"/>
    <b v="0"/>
    <s v="kilogram"/>
    <s v="30c4a63dc54614445cb51457aa269297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74191175572849, 'ozd': 3.622294242356352e-07, 'cch': 3.529239147466715, 'ccb': 1.395610916780303, 'ccf': 2.036538648938392, 'ccl': 0.09708958174802, 'fwe': 0.0006367048555310001, 'swe': 0.016591033142409003, 'tre': 0.318437282419166, 'pco': 0.008123747203532001, 'pma': 5.340834963153943e-07, 'ior': 2.060742538357866, 'fru': 57.4765894961426, 'mru': 5.753265068220026e-06, 'ldu': 215.0123624106985, 'wtu': 0.905318579925629, 'etf': 93.71053529534507, 'htc': 7.129690142774388e-10, 'htn': 5.555324746219121e-08}"/>
  </r>
  <r>
    <s v="Pizza, vegetables or pizza 4 seasons, processed in FR | Chilled | Cardboard | Oven | at consumer/FR [Ciqual code: 25472]"/>
    <n v="25472"/>
    <s v="consumer"/>
    <n v="1.92"/>
    <b v="0"/>
    <s v="kilogram"/>
    <s v="e8416461ee6b8dc64d83e8928061d7d2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6778377233627, 'ozd': 3.115909590101502e-07, 'cch': 2.7776788870906812, 'ccb': 1.192532146939272, 'ccf': 1.484003748114374, 'ccl': 0.101142992037034, 'fwe': 0.00046672877681200005, 'swe': 0.011201491020460001, 'tre': 0.15482801759360101, 'pco': 0.006040594788137001, 'pma': 2.696947074197531e-07, 'ior': 1.793582379201351, 'fru': 49.6294609696779, 'mru': 5.2001283381281295e-06, 'ldu': 145.3761033480288, 'wtu': 0.9274574388229401, 'etf': 72.05487333558956, 'htc': 7.362161782934624e-10, 'htn': 5.0529005830925246e-08}"/>
  </r>
  <r>
    <s v="Pizza, cheese and mushrooms, processed in FR | Chilled | Cardboard | Oven | at consumer/FR [Ciqual code: 25477]"/>
    <n v="25477"/>
    <s v="consumer"/>
    <n v="1.8599999999999901"/>
    <b v="0"/>
    <s v="kilogram"/>
    <s v="51b87fffcc26b3ac18023d7ea1b0acf2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16130114338287, 'ozd': 2.426382179607116e-07, 'cch': 1.6199028563468012, 'ccb': 0.572773290294963, 'ccf': 1.001407258154274, 'ccl': 0.04572230789756301, 'fwe': 0.00032206329836000005, 'swe': 0.006859508385896, 'tre': 0.06521379441270901, 'pco': 0.004140419349066, 'pma': 1.2669217419934518e-07, 'ior': 1.406476793421841, 'fru': 37.78564663360684, 'mru': 3.991266083290539e-06, 'ldu': 89.47343782827119, 'wtu': 1.136175050010891, 'etf': 66.68488628989418, 'htc': 5.767686229237546e-10, 'htn': 3.346894149839476e-08}"/>
  </r>
  <r>
    <s v="Pizza, ham and cheese, processed in FR | Chilled | Cardboard | Oven | at consumer/FR [Ciqual code: 25435]"/>
    <n v="25435"/>
    <s v="consumer"/>
    <n v="1.92"/>
    <b v="0"/>
    <s v="kilogram"/>
    <s v="a6023c013be6e2d0d3c089e6f5d21de1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4252341906753, 'ozd': 3.404277893624459e-07, 'cch': 2.854300736136472, 'ccb': 1.080829415992594, 'ccf': 1.669574098576597, 'ccl': 0.10389722156728001, 'fwe': 0.00053215780958, 'swe': 0.012262073430184001, 'tre': 0.17937330993904702, 'pco': 0.006944495535749001, 'pma': 3.142600180242653e-07, 'ior': 1.970950123403231, 'fru': 55.384425252703736, 'mru': 5.997155649596078e-06, 'ldu': 161.16235926405838, 'wtu': 1.310095143149699, 'etf': 101.39951480547731, 'htc': 8.992011286100157e-10, 'htn': 6.201459642358453e-08}"/>
  </r>
  <r>
    <s v="Pizza, ham cheese and mushrooms, processed in FR | Chilled | Cardboard | Oven | at consumer/FR [Ciqual code: 25548]"/>
    <n v="25548"/>
    <s v="consumer"/>
    <n v="1.92"/>
    <b v="0"/>
    <s v="kilogram"/>
    <s v="de96523c4c030fab1cef80c4865cdf0b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2072268392546004, 'ozd': 3.0311941513238386e-07, 'cch': 2.343526595956954, 'ccb': 0.8735547565858001, 'ccf': 1.391212406478263, 'ccl': 0.07875943289289, 'fwe': 0.00043212090741800004, 'swe': 0.009791736736168, 'tre': 0.134197218014716, 'pco': 0.005466220557727001, 'pma': 2.420813621769867e-07, 'ior': 1.7864343259906752, 'fru': 49.275203459438345, 'mru': 5.31904910714314e-06, 'ldu': 118.69389139917672, 'wtu': 0.8943424146162351, 'etf': 67.3407766810906, 'htc': 7.361898935977584e-10, 'htn': 4.6069418895801724e-08}"/>
  </r>
  <r>
    <s v="Pizza, kebab, processed in FR | Chilled | Cardboard | Oven | at consumer/FR [Ciqual code: 26271]"/>
    <n v="26271"/>
    <s v="consumer"/>
    <n v="2.3199999999999998"/>
    <b v="0"/>
    <s v="kilogram"/>
    <s v="a84f87c66c46c6632e39a3277e8ca583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4252341906753, 'ozd': 3.404277893624459e-07, 'cch': 2.854300736136472, 'ccb': 1.080829415992594, 'ccf': 1.669574098576597, 'ccl': 0.10389722156728001, 'fwe': 0.00053215780958, 'swe': 0.012262073430184001, 'tre': 0.17937330993904702, 'pco': 0.006944495535749001, 'pma': 3.142600180242653e-07, 'ior': 1.970950123403231, 'fru': 55.384425252703736, 'mru': 5.997155649596078e-06, 'ldu': 161.16235926405838, 'wtu': 1.310095143149699, 'etf': 101.39951480547731, 'htc': 8.992011286100157e-10, 'htn': 6.201459642358453e-08}"/>
  </r>
  <r>
    <s v="Pizza with raclette or tartiflette cheese and lardoons, processed in FR | Chilled | Cardboard | Oven | at consumer/FR [Ciqual code: 26273]"/>
    <n v="26273"/>
    <s v="consumer"/>
    <n v="2.33"/>
    <b v="0"/>
    <s v="kilogram"/>
    <s v="47d6e33e3b943948782c525713a2a10f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74191175572849, 'ozd': 3.622294242356352e-07, 'cch': 3.529239147466715, 'ccb': 1.395610916780303, 'ccf': 2.036538648938392, 'ccl': 0.09708958174802, 'fwe': 0.0006367048555310001, 'swe': 0.016591033142409003, 'tre': 0.318437282419166, 'pco': 0.008123747203532001, 'pma': 5.340834963153943e-07, 'ior': 2.060742538357866, 'fru': 57.4765894961426, 'mru': 5.753265068220026e-06, 'ldu': 215.0123624106985, 'wtu': 0.905318579925629, 'etf': 93.71053529534507, 'htc': 7.129690142774388e-10, 'htn': 5.555324746219121e-08}"/>
  </r>
  <r>
    <s v="Topping sauce for pizza, processed in FR | Ambient (long) | Cardboard | No preparation | at consumer/FR [Ciqual code: 25525]"/>
    <n v="25525"/>
    <s v="consumer"/>
    <n v="3.19"/>
    <b v="0"/>
    <s v="kilogram"/>
    <s v="e89ce2fca1a69aea2e1b7a259fd9bcaf"/>
    <s v="material"/>
    <s v="AGRIBALYSE v3.0"/>
    <s v="['Agricultural', 'Food', 'Preparation', 'Miscellaneous', 'Cooking aids']"/>
    <x v="2"/>
    <x v="41"/>
    <s v="['Agricultural', 'Food', 'Preparation', 'Miscellaneous', 'Cooking aids']"/>
    <s v="['Agricultural', 'Food', 'Preparation', 'Miscellaneous', 'Cooking aids']"/>
    <e v="#VALUE!"/>
    <e v="#VALUE!"/>
    <x v="3"/>
    <x v="0"/>
    <s v="{'acd': 0.006694872034282, 'ozd': 1.604615701974893e-07, 'cch': 0.7763523756907781, 'ccb': 0.006016594329705, 'ccf': 0.761502825388205, 'ccl': 0.008832955972866001, 'fwe': 0.000227625533985, 'swe': 0.0029670454422780004, 'tre': 0.024213926361101003, 'pco': 0.0031093104859870003, 'pma': 6.3809763212007e-08, 'ior': 0.71994702187133, 'fru': 23.83442119414324, 'mru': 5.43921229656488e-06, 'ldu': 38.79889953987915, 'wtu': 1.06689473106294, 'etf': 89.34441533727662, 'htc': 7.253815666287246e-10, 'htn': 4.058254381586987e-08}"/>
  </r>
  <r>
    <s v="Vegetable dish for baby, with milk/cream and starch, from 12 months, processed in FR | Ambient (long) | PP | Microwave | at consumer/FR [Ciqual code: 20251]"/>
    <n v="20251"/>
    <s v="consumer"/>
    <n v="2.39"/>
    <b v="0"/>
    <s v="kilogram"/>
    <s v="6f83a924f8d23cb38f266e7368123b64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9958333259851002, 'ozd': 1.481656895863062e-07, 'cch': 1.006705062864387, 'ccb': 0.097932158614229, 'ccf': 0.840572317192781, 'ccl': 0.068200587057375, 'fwe': 0.00021864362545100002, 'swe': 0.00532712597844, 'tre': 0.038514435291653, 'pco': 0.002758456740779, 'pma': 8.362021873041034e-08, 'ior': 0.810636619289506, 'fru': 26.458507407705696, 'mru': 2.566124848322703e-06, 'ldu': 72.54571529722396, 'wtu': 1.002777638112756, 'etf': 24.879443954381266, 'htc': 5.294529763952133e-10, 'htn': 2.0519048535583808e-08}"/>
  </r>
  <r>
    <s v="Vegetable dish for baby, with milk/cream and starch, from 18 months, processed in FR | Ambient (long) | PP | Microwave | at consumer/FR [Ciqual code: 20254]"/>
    <n v="20254"/>
    <s v="consumer"/>
    <n v="2.39"/>
    <b v="0"/>
    <s v="kilogram"/>
    <s v="c3ffbcf576fe350ffd1524ca486635da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9958333259851002, 'ozd': 1.481656895863062e-07, 'cch': 1.006705062864387, 'ccb': 0.097932158614229, 'ccf': 0.840572317192781, 'ccl': 0.068200587057375, 'fwe': 0.00021864362545100002, 'swe': 0.00532712597844, 'tre': 0.038514435291653, 'pco': 0.002758456740779, 'pma': 8.362021873041034e-08, 'ior': 0.810636619289506, 'fru': 26.458507407705696, 'mru': 2.566124848322703e-06, 'ldu': 72.54571529722396, 'wtu': 1.002777638112756, 'etf': 24.879443954381266, 'htc': 5.294529763952133e-10, 'htn': 2.0519048535583808e-08}"/>
  </r>
  <r>
    <s v="Vegetable dish for baby, with milk/cream and starch, from 6-8 months, processed in FR | Ambient (long) | PP | Microwave | at consumer/FR [Ciqual code: 20249]"/>
    <n v="20249"/>
    <s v="consumer"/>
    <n v="2.39"/>
    <b v="0"/>
    <s v="kilogram"/>
    <s v="28ca0287dae95ccc8bdd4d41c97375b5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9958333259851002, 'ozd': 1.481656895863062e-07, 'cch': 1.006705062864387, 'ccb': 0.097932158614229, 'ccf': 0.840572317192781, 'ccl': 0.068200587057375, 'fwe': 0.00021864362545100002, 'swe': 0.00532712597844, 'tre': 0.038514435291653, 'pco': 0.002758456740779, 'pma': 8.362021873041034e-08, 'ior': 0.810636619289506, 'fru': 26.458507407705696, 'mru': 2.566124848322703e-06, 'ldu': 72.54571529722396, 'wtu': 1.002777638112756, 'etf': 24.879443954381266, 'htc': 5.294529763952133e-10, 'htn': 2.0519048535583808e-08}"/>
  </r>
  <r>
    <s v="Vegetable dish for baby, with milk/cream and starch, from 8-12 months, processed in FR | Ambient (long) | PP | Microwave | at consumer/FR [Ciqual code: 20250]"/>
    <n v="20250"/>
    <s v="consumer"/>
    <n v="2.39"/>
    <b v="0"/>
    <s v="kilogram"/>
    <s v="e4cee3ce45de7773fda24a20a76150b1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9958333259851002, 'ozd': 1.481656895863062e-07, 'cch': 1.006705062864387, 'ccb': 0.097932158614229, 'ccf': 0.840572317192781, 'ccl': 0.068200587057375, 'fwe': 0.00021864362545100002, 'swe': 0.00532712597844, 'tre': 0.038514435291653, 'pco': 0.002758456740779, 'pma': 8.362021873041034e-08, 'ior': 0.810636619289506, 'fru': 26.458507407705696, 'mru': 2.566124848322703e-06, 'ldu': 72.54571529722396, 'wtu': 1.002777638112756, 'etf': 24.879443954381266, 'htc': 5.294529763952133e-10, 'htn': 2.0519048535583808e-08}"/>
  </r>
  <r>
    <s v="Vegetable dish for baby, w meat/fish and starch, from 12 months, processed in FR | Ambient (long) | PP | Microwave | at consumer/FR [Ciqual code: 42605]"/>
    <n v="42605"/>
    <s v="consumer"/>
    <n v="2.8"/>
    <b v="0"/>
    <s v="kilogram"/>
    <s v="669ea5a8467271403239f2a33d702a37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41639818912582005, 'ozd': 3.7870735486641356e-07, 'cch': 1.808077343129109, 'ccb': 0.015753582007845, 'ccf': 1.790812853966974, 'ccl': 0.0015109071542890001, 'fwe': 0.000223646118116, 'swe': 0.0121744056799, 'tre': 0.119308490366509, 'pco': 0.025442927629992004, 'pma': 3.204610428139152e-07, 'ior': 0.8749149173058041, 'fru': 40.4674812585159, 'mru': 3.7598839762845418e-06, 'ldu': 63.28247925643045, 'wtu': 0.806243279071404, 'etf': 26.579939266068912, 'htc': 1.0250333138197302e-09, 'htn': 2.5546666197081753e-08}"/>
  </r>
  <r>
    <s v="Vegetable dish for baby, w meat/fish and starch, from 18 months, processed in FR | Ambient (long) | PP | Microwave | at consumer/FR [Ciqual code: 42606]"/>
    <n v="42606"/>
    <s v="consumer"/>
    <n v="2.8"/>
    <b v="0"/>
    <s v="kilogram"/>
    <s v="01acb541c629aa6abfd1fc41763c2337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41639818912582005, 'ozd': 3.7870735486641356e-07, 'cch': 1.808077343129109, 'ccb': 0.015753582007845, 'ccf': 1.790812853966974, 'ccl': 0.0015109071542890001, 'fwe': 0.000223646118116, 'swe': 0.0121744056799, 'tre': 0.119308490366509, 'pco': 0.025442927629992004, 'pma': 3.204610428139152e-07, 'ior': 0.8749149173058041, 'fru': 40.4674812585159, 'mru': 3.7598839762845418e-06, 'ldu': 63.28247925643045, 'wtu': 0.806243279071404, 'etf': 26.579939266068912, 'htc': 1.0250333138197302e-09, 'htn': 2.5546666197081753e-08}"/>
  </r>
  <r>
    <s v="Vegetable dish for baby, w meat/fish and starch, from 6-8 months, processed in FR | Ambient (long) | PP | Microwave | at consumer/FR [Ciqual code: 42603]"/>
    <n v="42603"/>
    <s v="consumer"/>
    <n v="2.4"/>
    <b v="0"/>
    <s v="kilogram"/>
    <s v="5bcce4568f12a185128dbf6bd309fbbb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41639818912582005, 'ozd': 3.7870735486641356e-07, 'cch': 1.808077343129109, 'ccb': 0.015753582007845, 'ccf': 1.790812853966974, 'ccl': 0.0015109071542890001, 'fwe': 0.000223646118116, 'swe': 0.0121744056799, 'tre': 0.119308490366509, 'pco': 0.025442927629992004, 'pma': 3.204610428139152e-07, 'ior': 0.8749149173058041, 'fru': 40.4674812585159, 'mru': 3.7598839762845418e-06, 'ldu': 63.28247925643045, 'wtu': 0.806243279071404, 'etf': 26.579939266068912, 'htc': 1.0250333138197302e-09, 'htn': 2.5546666197081753e-08}"/>
  </r>
  <r>
    <s v="Vegetable dish for baby, w meat/fish and starch, from 8-12 months, processed in FR | Ambient (long) | PP | Microwave | at consumer/FR [Ciqual code: 42604]"/>
    <n v="42604"/>
    <s v="consumer"/>
    <n v="2.8"/>
    <b v="0"/>
    <s v="kilogram"/>
    <s v="d790960ddc8fbf8fde032aa0a5986173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41639818912582005, 'ozd': 3.7870735486641356e-07, 'cch': 1.808077343129109, 'ccb': 0.015753582007845, 'ccf': 1.790812853966974, 'ccl': 0.0015109071542890001, 'fwe': 0.000223646118116, 'swe': 0.0121744056799, 'tre': 0.119308490366509, 'pco': 0.025442927629992004, 'pma': 3.204610428139152e-07, 'ior': 0.8749149173058041, 'fru': 40.4674812585159, 'mru': 3.7598839762845418e-06, 'ldu': 63.28247925643045, 'wtu': 0.806243279071404, 'etf': 26.579939266068912, 'htc': 1.0250333138197302e-09, 'htn': 2.5546666197081753e-08}"/>
  </r>
  <r>
    <s v="Vegetable dish for baby, with starch, from 6-8 months, processed in FR | Ambient (long) | PP | Microwave | at consumer/FR [Ciqual code: 20248]"/>
    <n v="20248"/>
    <s v="consumer"/>
    <n v="2.39"/>
    <b v="0"/>
    <s v="kilogram"/>
    <s v="b4698a713f055ec92ab98b9eca3a0c7f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8336498557054001, 'ozd': 1.322780460192211e-07, 'cch': 0.735667757535137, 'ccb': 0.016669949148576002, 'ccf': 0.718227285727557, 'ccl': 0.0007705226590030001, 'fwe': 0.000169793593974, 'swe': 0.00429260924451, 'tre': 0.032365805837529, 'pco': 0.002286687292184, 'pma': 6.911428215522409e-08, 'ior': 0.80270059837133, 'fru': 25.31041575412938, 'mru': 1.836665808312291e-06, 'ldu': 65.67452147926222, 'wtu': 0.8052389567739221, 'etf': 18.22879376176037, 'htc': 3.530039226132094e-10, 'htn': 1.7883728737675193e-08}"/>
  </r>
  <r>
    <s v="European plaice, raw, processed in FR | Chilled | PS | No preparation | at consumer/FR [Ciqual code: 26204]"/>
    <n v="26204"/>
    <s v="consumer"/>
    <n v="3.64"/>
    <b v="0"/>
    <s v="kilogram"/>
    <s v="e5620802afb2b983ceb53fb30498101c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Vegetables pan-fried or stir-fried, Asian-style, frozen, raw, processed in FR | Frozen | LDPE | Microwave | at consumer/FR [Ciqual code: 20273]"/>
    <n v="20273"/>
    <s v="consumer"/>
    <n v="3.23"/>
    <b v="0"/>
    <s v="kilogram"/>
    <s v="21f3a23752c47c8e0e251ef5ba33263c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1567752248056002, 'ozd': 2.1645891848978768e-07, 'cch': 2.179700076089853, 'ccb': 0.004005631587879001, 'ccf': 2.145722906582942, 'ccl': 0.029971537919031004, 'fwe': 0.000600668173153, 'swe': 0.004723939765566, 'tre': 0.023259351020046, 'pco': 0.008147478393618, 'pma': 1.3644774837650018e-07, 'ior': 1.069137451411216, 'fru': 42.228102964173644, 'mru': 3.5135217467977257e-06, 'ldu': 18.88653354994884, 'wtu': 1.730990511958061, 'etf': 82.19434069600203, 'htc': 9.244589087397675e-10, 'htn': 1.0319926102852719e-07}"/>
  </r>
  <r>
    <s v="Vegetables pan-fried with mushrooms (country-style), frozen, processed in FR | Frozen | LDPE | Microwave | at consumer/FR [Ciqual code: 20498]"/>
    <n v="20498"/>
    <s v="consumer"/>
    <n v="3.23"/>
    <b v="0"/>
    <s v="kilogram"/>
    <s v="f3508cf823b7d93c0f3ce5254932be49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1567752248056002, 'ozd': 2.1645891848978768e-07, 'cch': 2.179700076089853, 'ccb': 0.004005631587879001, 'ccf': 2.145722906582942, 'ccl': 0.029971537919031004, 'fwe': 0.000600668173153, 'swe': 0.004723939765566, 'tre': 0.023259351020046, 'pco': 0.008147478393618, 'pma': 1.3644774837650018e-07, 'ior': 1.069137451411216, 'fru': 42.228102964173644, 'mru': 3.5135217467977257e-06, 'ldu': 18.88653354994884, 'wtu': 1.730990511958061, 'etf': 82.19434069600203, 'htc': 9.244589087397675e-10, 'htn': 1.0319926102852719e-07}"/>
  </r>
  <r>
    <s v="Grilled vegetables pan-fried, Mediterranean-style, frozen, raw, processed in FR | Frozen | LDPE | Microwave | at consumer/FR [Ciqual code: 20274]"/>
    <n v="20274"/>
    <s v="consumer"/>
    <n v="2.79"/>
    <b v="0"/>
    <s v="kilogram"/>
    <s v="246ec2bb1a8164b13fbf1594af5df712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1567752248056002, 'ozd': 2.1645891848978768e-07, 'cch': 2.179700076089853, 'ccb': 0.004005631587879001, 'ccf': 2.145722906582942, 'ccl': 0.029971537919031004, 'fwe': 0.000600668173153, 'swe': 0.004723939765566, 'tre': 0.023259351020046, 'pco': 0.008147478393618, 'pma': 1.3644774837650018e-07, 'ior': 1.069137451411216, 'fru': 42.228102964173644, 'mru': 3.5135217467977257e-06, 'ldu': 18.88653354994884, 'wtu': 1.730990511958061, 'etf': 82.19434069600203, 'htc': 9.244589087397675e-10, 'htn': 1.0319926102852719e-07}"/>
  </r>
  <r>
    <s v="Vegetables pan-fried without mushrooms, frozen, raw, processed in FR | Frozen | LDPE | Microwave | at consumer/FR [Ciqual code: 20262]"/>
    <n v="20262"/>
    <s v="consumer"/>
    <n v="3.23"/>
    <b v="0"/>
    <s v="kilogram"/>
    <s v="246736bde4301662ab91cbecc928aebc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1567752248056002, 'ozd': 2.1645891848978768e-07, 'cch': 2.179700076089853, 'ccb': 0.004005631587879001, 'ccf': 2.145722906582942, 'ccl': 0.029971537919031004, 'fwe': 0.000600668173153, 'swe': 0.004723939765566, 'tre': 0.023259351020046, 'pco': 0.008147478393618, 'pma': 1.3644774837650018e-07, 'ior': 1.069137451411216, 'fru': 42.228102964173644, 'mru': 3.5135217467977257e-06, 'ldu': 18.88653354994884, 'wtu': 1.730990511958061, 'etf': 82.19434069600203, 'htc': 9.244589087397675e-10, 'htn': 1.0319926102852719e-07}"/>
  </r>
  <r>
    <s v="Pre-fried potatoes, pan-fried, lardoons or chicken, and other, without green vegetables, processed in FR | Chilled | PP | Microwave | at consumer/FR [Ciqual code: 25057]"/>
    <n v="25057"/>
    <s v="consumer"/>
    <n v="1.9"/>
    <b v="0"/>
    <s v="kilogram"/>
    <s v="2573232052e54a9ee668875cf0101ae6"/>
    <s v="material"/>
    <s v="AGRIBALYSE v3.0"/>
    <s v="['Agricultural', 'Food', 'Preparation', 'Starters and dishes', 'Dishes', 'Meat dishes, with starchy food']"/>
    <x v="4"/>
    <x v="7"/>
    <s v="['Agricultural', 'Food', 'Preparation', 'Starters and dishes', 'Dishes', ÇMeat dishes, with starchy food']"/>
    <s v="['Agricultural', 'Food', 'Preparation', 'Starters and dishes', 'Dishes', 'Meat dishes, with starchy foodÉ]"/>
    <n v="74"/>
    <n v="105"/>
    <x v="44"/>
    <x v="0"/>
    <s v="{'acd': 0.023534672273797002, 'ozd': 2.138660650687306e-07, 'cch': 1.5812895438891799, 'ccb': 0.39921636389158904, 'ccf': 1.13730183272669, 'ccl': 0.04477134727090001, 'fwe': 0.00028420459152600004, 'swe': 0.007086555654508, 'tre': 0.09827361083279601, 'pco': 0.004108848172739, 'pma': 1.749713263833784e-07, 'ior': 1.19827573805217, 'fru': 36.683654063353124, 'mru': 3.0384161666819e-06, 'ldu': 77.70743112848443, 'wtu': 0.65453071163955, 'etf': 41.71906582355322, 'htc': 4.6019456647514733e-10, 'htn': 3.44533038237608e-08}"/>
  </r>
  <r>
    <s v="Pear, canned in light syrup, not drained, processed in FR | Ambient (average) | Steel | No preparation | at consumer/FR [Ciqual code: 13735]"/>
    <n v="13735"/>
    <s v="consumer"/>
    <n v="2.84"/>
    <b v="0"/>
    <s v="kilogram"/>
    <s v="8517b9a6282a273de041b2cee7360ca0"/>
    <s v="material"/>
    <s v="AGRIBALYSE v3.0"/>
    <s v="['Agricultural', 'Food', 'Preparation', 'Fruits, vegetables, legumes and nuts', 'Fruits', 'Canned fruits']"/>
    <x v="0"/>
    <x v="0"/>
    <s v="['Agricultural', 'Food', 'Preparation', 'Fruits, vegetables, legumes and nuts', 'Fruits', ÇCanned fruits']"/>
    <s v="['Agricultural', 'Food', 'Preparation', 'Fruits, vegetables, legumes and nuts', 'Fruits', 'Canned fruitsÉ]"/>
    <n v="91"/>
    <n v="105"/>
    <x v="0"/>
    <x v="0"/>
    <s v="{'acd': 0.0031529714524580004, 'ozd': 1.499425077997405e-07, 'cch': 0.521889612593271, 'ccb': 0.0019891892160530003, 'ccf': 0.5300513815236121, 'ccl': -0.010150958146394001, 'fwe': 0.000183837721417, 'swe': 0.0008055582335270001, 'tre': 0.008824514930566001, 'pco': 0.002172672720614, 'pma': 4.414986676692866e-08, 'ior': 1.133112760178171, 'fru': 28.424468656185148, 'mru': 1.499477760370067e-06, 'ldu': 11.682038064424175, 'wtu': 0.557804504195768, 'etf': 28.21442144126912, 'htc': 1.3100019687134681e-09, 'htn': 1.3979527277714121e-08}"/>
  </r>
  <r>
    <s v="Belle Helene pear dessert (cooked pear topped with hot chocolate sauce on a bed of vanilla ice cream), processed in FR | Frozen | PP | No preparation | at consumer/FR [Ciqual code: 39519]"/>
    <n v="39519"/>
    <s v="consumer"/>
    <n v="3.83"/>
    <b v="0"/>
    <s v="kilogram"/>
    <s v="2c9022e5cfe951e46259c79fc2893d35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4264257023642002, 'ozd': 2.358660022000535e-07, 'cch': 2.376832863418363, 'ccb': 0.674178535751879, 'ccf': 1.403556917426926, 'ccl': 0.29909741023955605, 'fwe': 0.00041798334656600005, 'swe': 0.009518314269492002, 'tre': 0.098343970467283, 'pco': 0.005179613272032001, 'pma': 1.895098050508533e-07, 'ior': 1.057912933227572, 'fru': 35.287488073503894, 'mru': 5.0204712343017615e-06, 'ldu': 95.5082080556549, 'wtu': 1.6641513410868711, 'etf': 54.026151273382716, 'htc': 1.0589411619154183e-09, 'htn': 3.5103561490408754e-08}"/>
  </r>
  <r>
    <s v="Pear, pulp and peel, raw, processed in FR | Ambient (average) | No packaging | No preparation | at consumer/FR [Ciqual code: 13037]"/>
    <n v="13037"/>
    <s v="consumer"/>
    <n v="2.57"/>
    <b v="0"/>
    <s v="kilogram"/>
    <s v="9c85c19844988156125a84332eb3c2a2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2088666182636, 'ozd': 6.594808770807367e-08, 'cch': 0.25243175226548603, 'ccb': 0.011931808300692001, 'ccf': 0.256975847329588, 'ccl': -0.016475903364794, 'fwe': 5.182429356721376e-05, 'swe': 0.0006667881713410001, 'tre': 0.007476068273663001, 'pco': 0.0010670112031150002, 'pma': 2.214845733951462e-08, 'ior': 0.224004858899075, 'fru': 7.61569898775655, 'mru': 1.144960809353935e-06, 'ldu': 16.19551896220906, 'wtu': 0.406200434608734, 'etf': 27.12725104464317, 'htc': 2.53807781893831e-10, 'htn': 7.162319791339983e-09}"/>
  </r>
  <r>
    <s v="Pear, peeled, raw, processed in FR | Ambient (average) | No packaging | No preparation | at consumer/FR [Ciqual code: 13107]"/>
    <n v="13107"/>
    <s v="consumer"/>
    <n v="2.57"/>
    <b v="0"/>
    <s v="kilogram"/>
    <s v="7887ea238c2441bed37035499f5eb9b2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2088666182636, 'ozd': 6.594808770807367e-08, 'cch': 0.25243175226548603, 'ccb': 0.011931808300692001, 'ccf': 0.256975847329588, 'ccl': -0.016475903364794, 'fwe': 5.182429356721376e-05, 'swe': 0.0006667881713410001, 'tre': 0.007476068273663001, 'pco': 0.0010670112031150002, 'pma': 2.214845733951462e-08, 'ior': 0.224004858899075, 'fru': 7.61569898775655, 'mru': 1.144960809353935e-06, 'ldu': 16.19551896220906, 'wtu': 0.406200434608734, 'etf': 27.12725104464317, 'htc': 2.53807781893831e-10, 'htn': 7.162319791339983e-09}"/>
  </r>
  <r>
    <s v="Leek, raw, processed in FR | Ambient (average) | No packaging | No preparation | at consumer/FR [Ciqual code: 20039]"/>
    <n v="20039"/>
    <s v="consumer"/>
    <n v="2.2599999999999998"/>
    <b v="0"/>
    <s v="kilogram"/>
    <s v="67e97bfe421a94eafecfceecc7d58c0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91894476098, 'ozd': 9.638178735040924e-08, 'cch': 0.674751399981905, 'ccb': 0.10739558404200601, 'ccf': 0.5671489327379731, 'ccl': 0.000206883201925, 'fwe': 8.237073936422148e-05, 'swe': 0.002342746709628, 'tre': 0.015204604971516001, 'pco': 0.0025562569521900003, 'pma': 3.3377243307547733e-08, 'ior': 0.228801818162279, 'fru': 9.557265172440747, 'mru': 2.212674385619278e-06, 'ldu': 14.154754114721824, 'wtu': 0.15117699602081403, 'etf': 29.80319900377031, 'htc': 1.2963662492936502e-09, 'htn': 1.51671731710295e-07}"/>
  </r>
  <r>
    <s v="Leek, cooked, processed in FR | Chilled | PP | Boiling | at consumer/FR [Ciqual code: 20040]"/>
    <n v="20040"/>
    <s v="consumer"/>
    <n v="2.84"/>
    <b v="0"/>
    <s v="kilogram"/>
    <s v="4d6dee604c261f35d2a5afa0bcf80adc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417871236387001, 'ozd': 2.0122204999943132e-07, 'cch': 1.387160999250988, 'ccb': 0.126105110344943, 'ccf': 1.260667885635298, 'ccl': 0.00038800327074500003, 'fwe': 0.000171391642778, 'swe': 0.0031996401584570002, 'tre': 0.022582858509325003, 'pco': 0.004528906747678, 'pma': 5.61952173980449e-08, 'ior': 0.7637612367982891, 'fru': 29.863285056369946, 'mru': 3.68028575917867e-06, 'ldu': 17.317868935401457, 'wtu': 0.37311709883669303, 'etf': 39.40535318529414, 'htc': 1.6672503814945434e-09, 'htn': 1.8087352939950451e-07}"/>
  </r>
  <r>
    <s v="Leek, frozen, raw, processed in FR | Frozen | LDPE | No preparation | at consumer/FR [Ciqual code: 20236]"/>
    <n v="20236"/>
    <s v="consumer"/>
    <n v="2.8"/>
    <b v="0"/>
    <s v="kilogram"/>
    <s v="804eb56ffbeb9db7b2f893c00a5629b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5897959447854001, 'ozd': 1.653303118601086e-07, 'cch': 1.020243357787548, 'ccb': 0.025979077042955, 'ccf': 0.9938801980805031, 'ccl': 0.00038408266408800003, 'fwe': 0.00016048198508200002, 'swe': 0.0026679428221120004, 'tre': 0.020622185209228, 'pco': 0.0037842330818000005, 'pma': 4.953469723856638e-08, 'ior': 0.7601465305934291, 'fru': 26.1312465710162, 'mru': 3.114978194381487e-06, 'ldu': 15.555487081920115, 'wtu': 0.48326396632745705, 'etf': 32.28596850623151, 'htc': 1.4264415699978591e-09, 'htn': 1.541527954813133e-07}"/>
  </r>
  <r>
    <s v="Split pea, cooked, processed in FR | Chilled | Steel | Microwave | at consumer/FR [Ciqual code: 20506]"/>
    <n v="20506"/>
    <s v="consumer"/>
    <n v="3.29"/>
    <b v="0"/>
    <s v="kilogram"/>
    <s v="007b6b729705bbf4edd783a0964a63f2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1963580547537, 'ozd': 6.407644937929472e-08, 'cch': 0.29866275489091104, 'ccb': 0.00023748642157600002, 'ccf': 0.298310494854435, 'ccl': 0.00011477361490000001, 'fwe': 0.00018294144457300002, 'swe': 0.0044352801322730005, 'tre': 0.0066441454142530006, 'pco': 0.0013962328853270002, 'pma': 2.0315225390390232e-08, 'ior': 0.207672722840677, 'fru': 7.010062383818131, 'mru': 8.493864761481071e-07, 'ldu': 62.582586737179895, 'wtu': 0.090782421425214, 'etf': 16.469499109956068, 'htc': 1.875186512297752e-10, 'htn': 4.32454414876648e-09}"/>
  </r>
  <r>
    <s v="Split pea, dried, processed in FR | Ambient (average) | LDPE | No preparation | at consumer/FR [Ciqual code: 20515]"/>
    <n v="20515"/>
    <s v="consumer"/>
    <n v="3.66"/>
    <b v="0"/>
    <s v="kilogram"/>
    <s v="d982e9c22ac9f2cc02be237db91d55e2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49179412928980005, 'ozd': 1.1426020664745299e-07, 'cch': 0.892168252551742, 'ccb': 0.088356775062018, 'ccf': 0.803475585201868, 'ccl': 0.000335892287856, 'fwe': 0.00044658549774900005, 'swe': 0.012735949119110001, 'tre': 0.016726627307896, 'pco': 0.0031241903530400002, 'pma': 4.136457625695557e-08, 'ior': 0.19256657409721, 'fru': 14.106152455038217, 'mru': 1.5897968388542848e-06, 'ldu': 182.48995318674534, 'wtu': 0.34161728513682804, 'etf': 41.650559080188486, 'htc': -6.839448404065908e-10, 'htn': 4.403060106215741e-09}"/>
  </r>
  <r>
    <s v="Chick pea, canned, drained, processed in FR | Ambient (average) | Steel | No preparation | at consumer/FR [Ciqual code: 20532]"/>
    <n v="20532"/>
    <s v="consumer"/>
    <n v="3.8"/>
    <b v="0"/>
    <s v="kilogram"/>
    <s v="5f00dce6e9fdd2ec5f20346c4249753a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0"/>
    <s v="{'acd': 0.008672485569427001, 'ozd': 2.657282664303714e-07, 'cch': 1.273577989543592, 'ccb': 0.22022768908311402, 'ccf': 1.052901531373961, 'ccl': 0.00044876908651600005, 'fwe': 0.000548596098934, 'swe': 0.009983458533285, 'tre': 0.024962980600664, 'pco': 0.005666118176972001, 'pma': 7.766060941590185e-08, 'ior': 1.571218190898672, 'fru': 42.29208198910871, 'mru': 2.341670975113538e-06, 'ldu': 128.17555184491226, 'wtu': 0.567295866212786, 'etf': 53.83354542731542, 'htc': 1.296850920217099e-09, 'htn': 1.9998509445083072e-08}"/>
  </r>
  <r>
    <s v="Chick pea, cooked, processed in FR | Chilled | Steel | No preparation | at consumer/FR [Ciqual code: 20507]"/>
    <n v="20507"/>
    <s v="consumer"/>
    <n v="3.66"/>
    <b v="0"/>
    <s v="kilogram"/>
    <s v="3e09f7b7acc4124e089a3aa44bed6763"/>
    <s v="material"/>
    <s v="AGRIBALYSE v3.0"/>
    <s v="['Agricultural', 'Food', 'Preparation', 'Fruits, vegetables, legumes and nuts', 'Legumes', 'Legumes, cooked']"/>
    <x v="0"/>
    <x v="46"/>
    <s v="['Agricultural', 'Food', 'Preparation', 'Fruits, vegetables, legumes and nuts', 'Legumes', ÇLegumes, cooked']"/>
    <s v="['Agricultural', 'Food', 'Preparation', 'Fruits, vegetables, legumes and nuts', 'Legumes', 'Legumes, cookedÉ]"/>
    <n v="92"/>
    <n v="108"/>
    <x v="55"/>
    <x v="1"/>
    <s v="{'acd': 0.007531588200244001, 'ozd': 1.64519413799169e-07, 'cch': 0.8342583438274831, 'ccb': 0.0005864523247700001, 'ccf': 0.8333377695430341, 'ccl': 0.00033412195967800004, 'fwe': 0.00043706057680500005, 'swe': 0.010925225890227002, 'tre': 0.022187465946146002, 'pco': 0.005053750274492, 'pma': 5.290328517762773e-08, 'ior': 0.31454685441374003, 'fru': 14.69507951781965, 'mru': 1.953117126030541e-06, 'ldu': 146.40376639298233, 'wtu': 0.17796160887030202, 'etf': 39.02586033131178, 'htc': 4.687659840559446e-10, 'htn': 1.1008705843938711e-08}"/>
  </r>
  <r>
    <s v="Chick pea, dried, processed in FR | Ambient (average) | LDPE | No preparation | at consumer/FR [Ciqual code: 20516]"/>
    <n v="20516"/>
    <s v="consumer"/>
    <n v="3.98"/>
    <b v="0"/>
    <s v="kilogram"/>
    <s v="6820552dd3ebf199d003ec949c7dc072"/>
    <s v="material"/>
    <s v="AGRIBALYSE v3.0"/>
    <s v="['Agricultural', 'Food', 'Preparation', 'Fruits, vegetables, legumes and nuts', 'Legumes', 'Legumes, dried']"/>
    <x v="0"/>
    <x v="46"/>
    <s v="['Agricultural', 'Food', 'Preparation', 'Fruits, vegetables, legumes and nuts', 'Legumes', ÇLegumes, dried']"/>
    <s v="['Agricultural', 'Food', 'Preparation', 'Fruits, vegetables, legumes and nuts', 'Legumes', 'Legumes, driedÉ]"/>
    <n v="92"/>
    <n v="107"/>
    <x v="56"/>
    <x v="1"/>
    <s v="{'acd': 0.006983181104307, 'ozd': 1.220300970361853e-07, 'cch': 0.7909132425623081, 'ccb': 0.0009285362414040001, 'ccf': 0.789634965121992, 'ccl': 0.000349741198911, 'fwe': 0.00036905701590200004, 'swe': 0.01073516168333, 'tre': 0.020179386611324002, 'pco': 0.004289153091049, 'pma': 3.968453613393202e-08, 'ior': 0.168660285471077, 'fru': 13.487201760596395, 'mru': 1.4024571670446031e-06, 'ldu': 146.63067043885934, 'wtu': 0.274237491619296, 'etf': 32.50369499568038, 'htc': -5.057295951669553e-10, 'htn': 4.218543071940068e-09}"/>
  </r>
  <r>
    <s v="Snow pea, boiled/cooked in water, processed in FR | Chilled | PP | Boiling | at consumer/FR [Ciqual code: 20216]"/>
    <n v="20216"/>
    <s v="consumer"/>
    <n v="2.77"/>
    <b v="0"/>
    <s v="kilogram"/>
    <s v="9342e73c4d43ae335e6fb60c726d3731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61041039645, 'ozd': 2.1743734646752187e-07, 'cch': 1.277524930014124, 'ccb': 0.104011701243122, 'ccf': 1.173115095332198, 'ccl': 0.00039813343880200006, 'fwe': 0.000570518216379, 'swe': 0.016387012445812, 'tre': 0.023168587433609, 'pco': 0.004387262011524, 'pma': 5.5276382150226965e-08, 'ior': 0.647777694319798, 'fru': 27.424225847863077, 'mru': 2.8515650358084513e-06, 'ldu': 231.06328953067134, 'wtu': 0.314803048939843, 'etf': 55.692086382007695, 'htc': -7.894499141476764e-10, 'htn': 7.588983821802918e-09}"/>
  </r>
  <r>
    <s v="Snow pea, raw, processed in FR | Ambient (average) | No packaging | No preparation | at consumer/FR [Ciqual code: 20173]"/>
    <n v="20173"/>
    <s v="consumer"/>
    <n v="2.4300000000000002"/>
    <b v="0"/>
    <s v="kilogram"/>
    <s v="2cd0da28ccb1f0871d1427dada0c412e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1100696225900004, 'ozd': 1.1349728618533298e-07, 'cch': 0.588451041317692, 'ccb': 0.088496016495932, 'ccf': 0.49973644447540005, 'ccl': 0.000218580346359, 'fwe': 0.00042651778795500003, 'swe': 0.013638077706229, 'tre': 0.015757578789234002, 'pco': 0.002444758505432, 'pma': 3.289813365539692e-08, 'ior': 0.16890209584988503, 'fru': 8.275317974152014, 'mru': 1.537944333787748e-06, 'ldu': 197.15432988316516, 'wtu': 0.11103859214915401, 'etf': 43.945286930475774, 'htc': -8.017962732031246e-10, 'htn': 3.4240733124445303e-09}"/>
  </r>
  <r>
    <s v="Snow pea, cooked, processed in FR | Chilled | PP | Boiling | at consumer/FR [Ciqual code: 20243]"/>
    <n v="20243"/>
    <s v="consumer"/>
    <n v="2.92"/>
    <b v="0"/>
    <s v="kilogram"/>
    <s v="df292bbcd4a09a1bdff2fb4057486e6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61041039645, 'ozd': 2.1743734646752187e-07, 'cch': 1.277524930014124, 'ccb': 0.104011701243122, 'ccf': 1.173115095332198, 'ccl': 0.00039813343880200006, 'fwe': 0.000570518216379, 'swe': 0.016387012445812, 'tre': 0.023168587433609, 'pco': 0.004387262011524, 'pma': 5.5276382150226965e-08, 'ior': 0.647777694319798, 'fru': 27.424225847863077, 'mru': 2.8515650358084513e-06, 'ldu': 231.06328953067134, 'wtu': 0.314803048939843, 'etf': 55.692086382007695, 'htc': -7.894499141476764e-10, 'htn': 7.588983821802918e-09}"/>
  </r>
  <r>
    <s v="Fish w bordelaise sauce, processed in FR | Chilled | PP | Microwave | at consumer/FR [Ciqual code: 25086]"/>
    <n v="25086"/>
    <s v="consumer"/>
    <n v="3.27"/>
    <b v="0"/>
    <s v="kilogram"/>
    <s v="bf5c6f12c23f02bbe80ccb0ec174d3c2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18485328747686902, 'ozd': 1.4977979225430048e-06, 'cch': 7.72906822890616, 'ccb': 0.453817160894792, 'ccf': 7.093035771694823, 'ccl': 0.182215296316545, 'fwe': 0.0007787505538790001, 'swe': 0.040623785488614006, 'tre': 0.507238730514273, 'pco': 0.12353560535370901, 'pma': 1.401242244670219e-06, 'ior': 1.294866075804516, 'fru': 114.53598163644824, 'mru': 1.635000694656633e-05, 'ldu': 118.45190877613618, 'wtu': 1.904438217672786, 'etf': 103.4082130004561, 'htc': 5.178997458478707e-09, 'htn': 8.433432744259282e-08}"/>
  </r>
  <r>
    <s v="White fish with Florentine-style sauce (spinach sauce), processed in FR | Chilled | PP | Microwave | at consumer/FR [Ciqual code: 25140]"/>
    <n v="25140"/>
    <s v="consumer"/>
    <n v="2.83"/>
    <b v="0"/>
    <s v="kilogram"/>
    <s v="73ff5c5577abbafe1cc24cc44f2d8e74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4253307341151803, 'ozd': 1.8657707607153261e-06, 'cch': 8.748442483234951, 'ccb': 0.364509288710262, 'ccf': 8.325839552284988, 'ccl': 0.058093642239701, 'fwe': 0.0006006598677490001, 'swe': 0.060282959342379004, 'tre': 0.652896787367794, 'pco': 0.16256202360374, 'pma': 1.834658689897888e-06, 'ior': 1.356503307652464, 'fru': 132.11577764503306, 'mru': 1.598252849244513e-05, 'ldu': 64.07759538907345, 'wtu': 0.9806600426027521, 'etf': 97.28446225284407, 'htc': 5.1163902527664944e-09, 'htn': 8.041171755210011e-08}"/>
  </r>
  <r>
    <s v="White fish with shallots, mussels and white wine sauce, processed in FR | Chilled | PP | Microwave | at consumer/FR [Ciqual code: 25141]"/>
    <n v="25141"/>
    <s v="consumer"/>
    <n v="2.83"/>
    <b v="0"/>
    <s v="kilogram"/>
    <s v="ce4d55c3cac5298c3a344f04a728cbfc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18485328747686902, 'ozd': 1.4977979225430048e-06, 'cch': 7.72906822890616, 'ccb': 0.453817160894792, 'ccf': 7.093035771694823, 'ccl': 0.182215296316545, 'fwe': 0.0007787505538790001, 'swe': 0.040623785488614006, 'tre': 0.507238730514273, 'pco': 0.12353560535370901, 'pma': 1.401242244670219e-06, 'ior': 1.294866075804516, 'fru': 114.53598163644824, 'mru': 1.635000694656633e-05, 'ldu': 118.45190877613618, 'wtu': 1.904438217672786, 'etf': 103.4082130004561, 'htc': 5.178997458478707e-09, 'htn': 8.433432744259282e-08}"/>
  </r>
  <r>
    <s v="White fish with Parisian-style sauce (mushrooms sauce), processed in FR | Chilled | PP | Microwave | at consumer/FR [Ciqual code: 25143]"/>
    <n v="25143"/>
    <s v="consumer"/>
    <n v="2.83"/>
    <b v="0"/>
    <s v="kilogram"/>
    <s v="66e8eabfa97cefc66d32af42490023b2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57045894163957, 'ozd': 1.99311734847145e-06, 'cch': 9.625159949045415, 'ccb': 0.43047404373354503, 'ccf': 9.019499249823031, 'ccl': 0.17518665548883502, 'fwe': 0.000733682947229, 'swe': 0.06421644812596901, 'tre': 0.6884059801819921, 'pco': 0.17318985634442302, 'pma': 1.952365125330567e-06, 'ior': 1.390090770160688, 'fru': 140.90609680126465, 'mru': 1.845330187830371e-05, 'ldu': 62.51772996993599, 'wtu': 1.4470612215202832, 'etf': 99.53959150263015, 'htc': 5.843206669527514e-09, 'htn': 8.213715827345921e-08}"/>
  </r>
  <r>
    <s v="White fish with Provencal-style sauce (tomato sauce), processed in FR | Chilled | PP | Microwave | at consumer/FR [Ciqual code: 25128]"/>
    <n v="25128"/>
    <s v="consumer"/>
    <n v="2.83"/>
    <b v="0"/>
    <s v="kilogram"/>
    <s v="d412058d5b82c11bfe93460538605420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69769741742576, 'ozd': 2.0976936117717237e-06, 'cch': 9.297937832814107, 'ccb': 0.0045382920261970005, 'ccf': 9.28468787176163, 'ccl': 0.008711669026277001, 'fwe': 0.000620925035381, 'swe': 0.066295500369784, 'tre': 0.7142261617306741, 'pco': 0.184946000631755, 'pma': 2.04194706704755e-06, 'ior': 1.394942685070599, 'fru': 146.19595832341327, 'mru': 1.7997474613524413e-05, 'ldu': 44.11591368125042, 'wtu': 1.246179103349713, 'etf': 113.9989716966839, 'htc': 5.759111399122288e-09, 'htn': 8.749908325698392e-08}"/>
  </r>
  <r>
    <s v="White fish with mustard sauce, processed in FR | Chilled | PP | Microwave | at consumer/FR [Ciqual code: 25142]"/>
    <n v="25142"/>
    <s v="consumer"/>
    <n v="3.27"/>
    <b v="0"/>
    <s v="kilogram"/>
    <s v="9ea052a5f6863659cd1258b98dc76671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4253307341151803, 'ozd': 1.8657707607153261e-06, 'cch': 8.748442483234951, 'ccb': 0.364509288710262, 'ccf': 8.325839552284988, 'ccl': 0.058093642239701, 'fwe': 0.0006006598677490001, 'swe': 0.060282959342379004, 'tre': 0.652896787367794, 'pco': 0.16256202360374, 'pma': 1.834658689897888e-06, 'ior': 1.356503307652464, 'fru': 132.11577764503306, 'mru': 1.598252849244513e-05, 'ldu': 64.07759538907345, 'wtu': 0.9806600426027521, 'etf': 97.28446225284407, 'htc': 5.1163902527664944e-09, 'htn': 8.041171755210011e-08}"/>
  </r>
  <r>
    <s v="White fish with tarragon sauce, processed in FR | Chilled | PP | Microwave | at consumer/FR [Ciqual code: 25145]"/>
    <n v="25145"/>
    <s v="consumer"/>
    <n v="3.27"/>
    <b v="0"/>
    <s v="kilogram"/>
    <s v="3934b1a5d578576dada8891d0a5105f4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4253307341151803, 'ozd': 1.8657707607153261e-06, 'cch': 8.748442483234951, 'ccb': 0.364509288710262, 'ccf': 8.325839552284988, 'ccl': 0.058093642239701, 'fwe': 0.0006006598677490001, 'swe': 0.060282959342379004, 'tre': 0.652896787367794, 'pco': 0.16256202360374, 'pma': 1.834658689897888e-06, 'ior': 1.356503307652464, 'fru': 132.11577764503306, 'mru': 1.598252849244513e-05, 'ldu': 64.07759538907345, 'wtu': 0.9806600426027521, 'etf': 97.28446225284407, 'htc': 5.1163902527664944e-09, 'htn': 8.041171755210011e-08}"/>
  </r>
  <r>
    <s v="White fish with sorrel sauce, processed in FR | Chilled | PP | Microwave | at consumer/FR [Ciqual code: 25146]"/>
    <n v="25146"/>
    <s v="consumer"/>
    <n v="3.27"/>
    <b v="0"/>
    <s v="kilogram"/>
    <s v="486141276dc2ecd4618a3d0e628b8f68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4253307341151803, 'ozd': 1.8657707607153261e-06, 'cch': 8.748442483234951, 'ccb': 0.364509288710262, 'ccf': 8.325839552284988, 'ccl': 0.058093642239701, 'fwe': 0.0006006598677490001, 'swe': 0.060282959342379004, 'tre': 0.652896787367794, 'pco': 0.16256202360374, 'pma': 1.834658689897888e-06, 'ior': 1.356503307652464, 'fru': 132.11577764503306, 'mru': 1.598252849244513e-05, 'ldu': 64.07759538907345, 'wtu': 0.9806600426027521, 'etf': 97.28446225284407, 'htc': 5.1163902527664944e-09, 'htn': 8.041171755210011e-08}"/>
  </r>
  <r>
    <s v="Fish, in sauce, frozen, processed in FR | Frozen | LDPE | Microwave | at consumer/FR [Ciqual code: 26054]"/>
    <n v="26054"/>
    <s v="consumer"/>
    <n v="3.27"/>
    <b v="0"/>
    <s v="kilogram"/>
    <s v="ee6b2277fb5eb34f01cc2a523f276ec6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23234059864390202, 'ozd': 1.807679559663081e-06, 'cch': 8.464514224652259, 'ccb': 0.34842260693300703, 'ccf': 8.060483248929442, 'ccl': 0.05560836878981001, 'fwe': 0.000613215252318, 'swe': 0.05770896291915, 'tre': 0.6250018384673031, 'pco': 0.155658319439951, 'pma': 1.7585840370232021e-06, 'ior': 1.546626726858566, 'fru': 132.35501697562032, 'mru': 1.5574792704983513e-05, 'ldu': 62.30468582494442, 'wtu': 1.139694372741713, 'etf': 94.71005546425388, 'htc': 4.94440901874234e-09, 'htn': 7.769936998877531e-08}"/>
  </r>
  <r>
    <s v="Fish, breaded, fried, processed in FR | Chilled | PS | Oven | at consumer/FR [Ciqual code: 26030]"/>
    <n v="26030"/>
    <s v="consumer"/>
    <n v="3.14"/>
    <b v="0"/>
    <s v="kilogram"/>
    <s v="e4ad4993e99dd9ba699f3d5fe8388300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239479050469029, 'ozd': 1.863798797232011e-06, 'cch': 8.291609711565048, 'ccb': 0.009952011285783002, 'ccf': 8.233081550169162, 'ccl': 0.048576150110100004, 'fwe': 0.0005991951753800001, 'swe': 0.058495386449137, 'tre': 0.6467718540938451, 'pco': 0.159196574957771, 'pma': 1.810804389907966e-06, 'ior': 1.822731802428009, 'fru': 139.97606430668392, 'mru': 1.5592150633551103e-05, 'ldu': 52.26844048138376, 'wtu': 0.882489731925837, 'etf': 85.05356563447367, 'htc': 5.0223856756771875e-09, 'htn': 7.867600199795533e-08}"/>
  </r>
  <r>
    <s v="Fish, breaded, frozen, raw, processed in FR | Frozen | PS | Oven | at consumer/FR [Ciqual code: 26029]"/>
    <n v="26029"/>
    <s v="consumer"/>
    <n v="3.52"/>
    <b v="0"/>
    <s v="kilogram"/>
    <s v="1987447be08fe283e28bc651ea15361d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22909987514538002, 'ozd': 1.808102256185982e-06, 'cch': 7.970247687327046, 'ccb': 0.009321185018214, 'ccf': 7.914474778576352, 'ccl': 0.046451723732479, 'fwe': 0.0005920320887380001, 'swe': 0.055956488427375, 'tre': 0.618573041807124, 'pco': 0.15224253502457202, 'pma': 1.733160651724317e-06, 'ior': 2.045471116174222, 'fru': 140.21414264157025, 'mru': 1.5182372499948152e-05, 'ldu': 50.11579603545878, 'wtu': 0.9183867711286121, 'etf': 82.89081987970823, 'htc': 4.841307762504374e-09, 'htn': 7.595155838723289e-08}"/>
  </r>
  <r>
    <s v="Fish, croquette, fritter or nuggets, fried, processed in FR | Chilled | PS | Oven | at consumer/FR [Ciqual code: 26028]"/>
    <n v="26028"/>
    <s v="consumer"/>
    <n v="3.14"/>
    <b v="0"/>
    <s v="kilogram"/>
    <s v="8a3dd1a1a8a9f8ca8c7533774c95662f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222808957371628, 'ozd': 1.783436754402597e-06, 'cch': 7.901491314868363, 'ccb': 0.010945538918491001, 'ccf': 7.903341994606706, 'ccl': -0.012796218656834, 'fwe': 0.0005711001857930001, 'swe': 0.05516577316864701, 'tre': 0.5930937816107841, 'pco': 0.15130881566676402, 'pma': 1.6885231032615029e-06, 'ior': 1.793998530772797, 'fru': 135.18039884219826, 'mru': 1.5197551684958532e-05, 'ldu': 46.491201051662, 'wtu': 2.795470418456863, 'etf': 82.01862821621472, 'htc': 4.825504857316782e-09, 'htn': 7.27491442269718e-08}"/>
  </r>
  <r>
    <s v="Pork belly salt-cured, processed in FR | Chilled | PS | Oven | at consumer/FR [Ciqual code: 28550]"/>
    <n v="28550"/>
    <s v="consumer"/>
    <n v="2.4900000000000002"/>
    <b v="0"/>
    <s v="kilogram"/>
    <s v="28f7c5a45bff5a4a3c127b540c494510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52141261943913, 'ozd': 6.186455721665064e-07, 'cch': 7.20475428847494, 'ccb': 3.144543031990439, 'ccf': 3.713647488727377, 'ccl': 0.34656376775712305, 'fwe': 0.001152498417371, 'swe': 0.034774703772045, 'tre': 0.6601933447162851, 'pco': 0.015824749164238, 'pma': 1.065601570087302e-06, 'ior': 3.568514620594236, 'fru': 102.01342945248416, 'mru': 8.593930541879705e-06, 'ldu': 431.2734456159247, 'wtu': 1.811222523039239, 'etf': 159.83151615929955, 'htc': 1.4522170914533043e-09, 'htn': 1.4530080422642968e-07}"/>
  </r>
  <r>
    <s v="Pork belly, smoked, raw, processed in FR | Chilled | PVC | No preparation | at consumer/FR [Ciqual code: 28502]"/>
    <n v="28502"/>
    <s v="consumer"/>
    <n v="2.91"/>
    <b v="0"/>
    <s v="kilogram"/>
    <s v="9cfe4b1dd4bc8318aca400ddde28d1f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9911663970568, 'ozd': 4.525623400512251e-07, 'cch': 5.553250428668801, 'ccb': 2.488761073697874, 'ccf': 2.790144701041852, 'ccl': 0.27434465392907303, 'fwe': 0.0008970923877270001, 'swe': 0.027451816767181003, 'tre': 0.522048753664772, 'pco': 0.01235348782564, 'pma': 8.369603519387392e-07, 'ior': 2.390459298414378, 'fru': 70.37001351680061, 'mru': 6.963825709004084e-06, 'ldu': 341.2905550889844, 'wtu': 1.653612340821709, 'etf': 128.3335298341779, 'htc': 1.1184699335250722e-09, 'htn': 1.161074260190263e-07}"/>
  </r>
  <r>
    <s v="White pepper, powder, processed in FR | Ambient (long) | Glass | No preparation | at consumer/FR [Ciqual code: 11019]"/>
    <n v="11019"/>
    <s v="consumer"/>
    <n v="4.3099999999999996"/>
    <b v="0"/>
    <s v="kilogram"/>
    <s v="68f846b0aa3795dc6f5c565056b53ec6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8577483066529001, 'ozd': 1.818605955239803e-07, 'cch': 1.151577067827706, 'ccb': 0.004948432873605, 'ccf': 1.090997202935179, 'ccl': 0.055631432018921005, 'fwe': 0.00021770632505500003, 'swe': 0.004283900173133, 'tre': 0.019625518218011003, 'pco': 0.004443404228731, 'pma': 1.030534148575209e-07, 'ior': 0.39098645156002804, 'fru': 21.03958073748722, 'mru': 4.213259843148805e-06, 'ldu': 16.358675709959197, 'wtu': 1.556558662414731, 'etf': 53.23918189381455, 'htc': 4.90823264515694e-10, 'htn': 2.3226814066865562e-08}"/>
  </r>
  <r>
    <s v="Cayenne pepper, processed in FR | Ambient (long) | Glass | No preparation | at consumer/FR [Ciqual code: 11088]"/>
    <n v="11088"/>
    <s v="consumer"/>
    <n v="4.3099999999999996"/>
    <b v="0"/>
    <s v="kilogram"/>
    <s v="bc2f02358b0609c3c638fba9acaa0997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8577483066529001, 'ozd': 1.818605955239803e-07, 'cch': 1.151577067827706, 'ccb': 0.004948432873605, 'ccf': 1.090997202935179, 'ccl': 0.055631432018921005, 'fwe': 0.00021770632505500003, 'swe': 0.004283900173133, 'tre': 0.019625518218011003, 'pco': 0.004443404228731, 'pma': 1.030534148575209e-07, 'ior': 0.39098645156002804, 'fru': 21.03958073748722, 'mru': 4.213259843148805e-06, 'ldu': 16.358675709959197, 'wtu': 1.556558662414731, 'etf': 53.23918189381455, 'htc': 4.90823264515694e-10, 'htn': 2.3226814066865562e-08}"/>
  </r>
  <r>
    <s v="Grey pepper, powder, processed in FR | Ambient (long) | Glass | No preparation | at consumer/FR [Ciqual code: 11020]"/>
    <n v="11020"/>
    <s v="consumer"/>
    <n v="4.3099999999999996"/>
    <b v="0"/>
    <s v="kilogram"/>
    <s v="ff280f53c68d2a833645b92bf5d95593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8577483066529001, 'ozd': 1.818605955239803e-07, 'cch': 1.151577067827706, 'ccb': 0.004948432873605, 'ccf': 1.090997202935179, 'ccl': 0.055631432018921005, 'fwe': 0.00021770632505500003, 'swe': 0.004283900173133, 'tre': 0.019625518218011003, 'pco': 0.004443404228731, 'pma': 1.030534148575209e-07, 'ior': 0.39098645156002804, 'fru': 21.03958073748722, 'mru': 4.213259843148805e-06, 'ldu': 16.358675709959197, 'wtu': 1.556558662414731, 'etf': 53.23918189381455, 'htc': 4.90823264515694e-10, 'htn': 2.3226814066865562e-08}"/>
  </r>
  <r>
    <s v="Black pepper, powder, processed in FR | Ambient (long) | Glass | No preparation | at consumer/FR [Ciqual code: 11015]"/>
    <n v="11015"/>
    <s v="consumer"/>
    <n v="4.3099999999999996"/>
    <b v="0"/>
    <s v="kilogram"/>
    <s v="1c34cfda8f3557b20abf71a499e71d99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8577483066529001, 'ozd': 1.818605955239803e-07, 'cch': 1.151577067827706, 'ccb': 0.004948432873605, 'ccf': 1.090997202935179, 'ccl': 0.055631432018921005, 'fwe': 0.00021770632505500003, 'swe': 0.004283900173133, 'tre': 0.019625518218011003, 'pco': 0.004443404228731, 'pma': 1.030534148575209e-07, 'ior': 0.39098645156002804, 'fru': 21.03958073748722, 'mru': 4.213259843148805e-06, 'ldu': 16.358675709959197, 'wtu': 1.556558662414731, 'etf': 53.23918189381455, 'htc': 4.90823264515694e-10, 'htn': 2.3226814066865562e-08}"/>
  </r>
  <r>
    <s v="Sweet pepper, yellow, raw, processed in FR | Ambient (average) | No packaging | No preparation | at consumer/FR [Ciqual code: 20168]"/>
    <n v="20168"/>
    <s v="consumer"/>
    <n v="2.68"/>
    <b v="0"/>
    <s v="kilogram"/>
    <s v="64a6688b4e05ff1bed977a4a14e3d87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515261993289, 'ozd': 1.2660170302230428e-07, 'cch': 0.9225203367220871, 'ccb': 0.088970105019732, 'ccf': 0.7574171670576221, 'ccl': 0.076133064644732, 'fwe': 0.00017148059199600002, 'swe': 0.005004959073116, 'tre': 0.015903514276975003, 'pco': 0.003198073298737, 'pma': 4.823232484188409e-08, 'ior': 0.36841027121353404, 'fru': 16.106373089767764, 'mru': 3.311511727068671e-06, 'ldu': 14.17425497377503, 'wtu': 1.962241213932772, 'etf': 63.19921672465166, 'htc': 3.8282983013460434e-10, 'htn': 2.281385986044538e-08}"/>
  </r>
  <r>
    <s v="Sweet pepper, red, canned, drained, processed in FR | Ambient (average) | Steel | Microwave | at consumer/FR [Ciqual code: 20275]"/>
    <n v="20275"/>
    <s v="consumer"/>
    <n v="3.08"/>
    <b v="0"/>
    <s v="kilogram"/>
    <s v="b92160c4728d0803784e4a54d981eab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8024759860608001, 'ozd': 3.0038192598453063e-07, 'cch': 1.61997735855884, 'ccb': 0.214098361936664, 'ccf': 1.332138461074806, 'ccl': 0.07374053554736801, 'fwe': 0.00043364885805700004, 'swe': 0.005602999551116, 'tre': 0.022357570066025, 'pco': 0.005607891628243, 'pma': 9.522253305545741e-08, 'ior': 2.028613661245707, 'fru': 55.0179237262989, 'mru': 4.489037886263132e-06, 'ldu': 16.09106947941908, 'wtu': 2.422855433847949, 'etf': 84.06396661301204, 'htc': 2.250476024486286e-09, 'htn': 3.863403809637566e-08}"/>
  </r>
  <r>
    <s v="Sweet pepper, red, raw, processed in FR | Ambient (average) | No packaging | No preparation | at consumer/FR [Ciqual code: 20087]"/>
    <n v="20087"/>
    <s v="consumer"/>
    <n v="2.68"/>
    <b v="0"/>
    <s v="kilogram"/>
    <s v="2a6b8eb7c424bf07ba352b2f03bb7c66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515261993289, 'ozd': 1.2660170302230428e-07, 'cch': 0.9225203367220871, 'ccb': 0.088970105019732, 'ccf': 0.7574171670576221, 'ccl': 0.076133064644732, 'fwe': 0.00017148059199600002, 'swe': 0.005004959073116, 'tre': 0.015903514276975003, 'pco': 0.003198073298737, 'pma': 4.823232484188409e-08, 'ior': 0.36841027121353404, 'fru': 16.106373089767764, 'mru': 3.311511727068671e-06, 'ldu': 14.17425497377503, 'wtu': 1.962241213932772, 'etf': 63.19921672465166, 'htc': 3.8282983013460434e-10, 'htn': 2.281385986044538e-08}"/>
  </r>
  <r>
    <s v="Sweet pepper, red, cooked, processed in FR | Chilled | PP | Boiling | at consumer/FR [Ciqual code: 20088]"/>
    <n v="20088"/>
    <s v="consumer"/>
    <n v="3.04"/>
    <b v="0"/>
    <s v="kilogram"/>
    <s v="1be304421c1f3c1da97d81832c307d50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8003962944364, 'ozd': 2.543548209677491e-07, 'cch': 1.718248464725645, 'ccb': 0.10465870723574801, 'ccf': 1.524493575361293, 'ccl': 0.089096182128602, 'fwe': 0.000289083424893, 'swe': 0.006342582243639001, 'tre': 0.023683503544741, 'pco': 0.005332442238438, 'pma': 7.52432345141993e-08, 'ior': 1.144033345981579, 'fru': 41.95795164855963, 'mru': 5.155271777357455e-06, 'ldu': 17.442182007067156, 'wtu': 2.542611129768656, 'etf': 79.51615809427422, 'htc': 6.273957557821853e-10, 'htn': 3.088113389776342e-08}"/>
  </r>
  <r>
    <s v="Sweet pepper, green, raw, processed in FR | Ambient (average) | No packaging | No preparation | at consumer/FR [Ciqual code: 20085]"/>
    <n v="20085"/>
    <s v="consumer"/>
    <n v="2.68"/>
    <b v="0"/>
    <s v="kilogram"/>
    <s v="002741a9f341a48fa168d495d11df30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515261993289, 'ozd': 1.2660170302230428e-07, 'cch': 0.9225203367220871, 'ccb': 0.088970105019732, 'ccf': 0.7574171670576221, 'ccl': 0.076133064644732, 'fwe': 0.00017148059199600002, 'swe': 0.005004959073116, 'tre': 0.015903514276975003, 'pco': 0.003198073298737, 'pma': 4.823232484188409e-08, 'ior': 0.36841027121353404, 'fru': 16.106373089767764, 'mru': 3.311511727068671e-06, 'ldu': 14.17425497377503, 'wtu': 1.962241213932772, 'etf': 63.19921672465166, 'htc': 3.8282983013460434e-10, 'htn': 2.281385986044538e-08}"/>
  </r>
  <r>
    <s v="Sweet pepper, green, cooked, processed in FR | Chilled | PP | Boiling | at consumer/FR [Ciqual code: 20086]"/>
    <n v="20086"/>
    <s v="consumer"/>
    <n v="3.04"/>
    <b v="0"/>
    <s v="kilogram"/>
    <s v="61d7253257a2dcaa573594b9290f8cd9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8003962944364, 'ozd': 2.543548209677491e-07, 'cch': 1.718248464725645, 'ccb': 0.10465870723574801, 'ccf': 1.524493575361293, 'ccl': 0.089096182128602, 'fwe': 0.000289083424893, 'swe': 0.006342582243639001, 'tre': 0.023683503544741, 'pco': 0.005332442238438, 'pma': 7.52432345141993e-08, 'ior': 1.144033345981579, 'fru': 41.95795164855963, 'mru': 5.155271777357455e-06, 'ldu': 17.442182007067156, 'wtu': 2.542611129768656, 'etf': 79.51615809427422, 'htc': 6.273957557821853e-10, 'htn': 3.088113389776342e-08}"/>
  </r>
  <r>
    <s v="Sweet pepper, green, yellow or red, raw, processed in FR | Ambient (average) | No packaging | No preparation | at consumer/FR [Ciqual code: 20041]"/>
    <n v="20041"/>
    <s v="consumer"/>
    <n v="2.68"/>
    <b v="0"/>
    <s v="kilogram"/>
    <s v="0bead654e2b6879f9f13c3f40cde07f3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515261993289, 'ozd': 1.2660170302230428e-07, 'cch': 0.9225203367220871, 'ccb': 0.088970105019732, 'ccf': 0.7574171670576221, 'ccl': 0.076133064644732, 'fwe': 0.00017148059199600002, 'swe': 0.005004959073116, 'tre': 0.015903514276975003, 'pco': 0.003198073298737, 'pma': 4.823232484188409e-08, 'ior': 0.36841027121353404, 'fru': 16.106373089767764, 'mru': 3.311511727068671e-06, 'ldu': 14.17425497377503, 'wtu': 1.962241213932772, 'etf': 63.19921672465166, 'htc': 3.8282983013460434e-10, 'htn': 2.281385986044538e-08}"/>
  </r>
  <r>
    <s v="Polenta or maize semolina, cooked, unsalted, processed in FR | Ambient (average) | PP | Microwave | at consumer/FR [Ciqual code: 9615]"/>
    <n v="9615"/>
    <s v="consumer"/>
    <n v="2.56"/>
    <b v="0"/>
    <s v="kilogram"/>
    <s v="4e10493d81710ecde5e0dd947a573bb3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16639068510587, 'ozd': 5.6696849721202546e-08, 'cch': 0.560549336627412, 'ccb': 0.001555805684274, 'ccf': 0.558495565347765, 'ccl': 0.000497965595372, 'fwe': 0.000263927327934, 'swe': 0.007200448119529, 'tre': 0.06979952748963901, 'pco': 0.0021402263125220003, 'pma': 1.1567372331843499e-07, 'ior': 0.24893260509122303, 'fru': 10.526820804381131, 'mru': 2.253067261208641e-06, 'ldu': 92.17696514773274, 'wtu': 0.275683547043361, 'etf': 9.300856674895488, 'htc': 4.734714960622678e-10, 'htn': 3.9537354329849974e-08}"/>
  </r>
  <r>
    <s v="Polenta or Maize/corn semolina, pre-cooked, dried, processed in FR | Ambient (average) | LDPE | No preparation | at consumer/FR [Ciqual code: 9614]"/>
    <n v="9614"/>
    <s v="consumer"/>
    <n v="3.19"/>
    <b v="0"/>
    <s v="kilogram"/>
    <s v="7335edca07b3acbaebf81cd30873f7c6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37793006376776, 'ozd': 1.1098984399674669e-07, 'cch': 1.30758450009126, 'ccb': 0.0036934428159770003, 'ccf': 1.30271899289933, 'ccl': 0.001172064375952, 'fwe': 0.000605151007121, 'swe': 0.016284360795361, 'tre': 0.15802943375946302, 'pco': 0.004986433810351, 'pma': 2.626109280588602e-07, 'ior': 0.33872021641845, 'fru': 19.840978456495176, 'mru': 4.956353567791105e-06, 'ldu': 209.07728982589094, 'wtu': 0.70968728101497, 'etf': 20.25776361606669, 'htc': 1.0596919273740312e-09, 'htn': 8.896626588716133e-08}"/>
  </r>
  <r>
    <s v="Grapefruit, yellow, pulp, raw, processed in FR | Ambient (average) | No packaging | No preparation | at consumer/FR [Ciqual code: 13179]"/>
    <n v="13179"/>
    <s v="consumer"/>
    <n v="3.01"/>
    <b v="0"/>
    <s v="kilogram"/>
    <s v="5eede2cfa783db03309b419e74e89a21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380948610149001, 'ozd': 9.959180947108245e-08, 'cch': 0.633295192334775, 'ccb': 0.09533152303348301, 'ccf': 0.570405125156017, 'ccl': -0.032441455854725, 'fwe': 0.000142375428221, 'swe': 0.001998681097402, 'tre': 0.019781073643513003, 'pco': 0.0032123965468430003, 'pma': 4.8162564605068363e-08, 'ior': 0.21167191851355902, 'fru': 10.532668184507017, 'mru': 1.720187374486656e-06, 'ldu': 25.873796300511565, 'wtu': 5.450883343287522, 'etf': 20.33529256510742, 'htc': 3.9630328793696853e-10, 'htn': 1.654213265675113e-08}"/>
  </r>
  <r>
    <s v="Grapefruit, red or pink, pulp, raw, processed in FR | Ambient (average) | No packaging | No preparation | at consumer/FR [Ciqual code: 13180]"/>
    <n v="13180"/>
    <s v="consumer"/>
    <n v="3.01"/>
    <b v="0"/>
    <s v="kilogram"/>
    <s v="07e3bffff926edff4088c1c984e95533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380948610149001, 'ozd': 9.959180947108245e-08, 'cch': 0.633295192334775, 'ccb': 0.09533152303348301, 'ccf': 0.570405125156017, 'ccl': -0.032441455854725, 'fwe': 0.000142375428221, 'swe': 0.001998681097402, 'tre': 0.019781073643513003, 'pco': 0.0032123965468430003, 'pma': 4.8162564605068363e-08, 'ior': 0.21167191851355902, 'fru': 10.532668184507017, 'mru': 1.720187374486656e-06, 'ldu': 25.873796300511565, 'wtu': 5.450883343287522, 'etf': 20.33529256510742, 'htc': 3.9630328793696853e-10, 'htn': 1.654213265675113e-08}"/>
  </r>
  <r>
    <s v="Grapefruit, pulp, raw, processed in FR | Ambient (average) | No packaging | No preparation | at consumer/FR [Ciqual code: 13040]"/>
    <n v="13040"/>
    <s v="consumer"/>
    <n v="3.01"/>
    <b v="0"/>
    <s v="kilogram"/>
    <s v="b65349da3c4685547bf23330279b087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380948610149001, 'ozd': 9.959180947108245e-08, 'cch': 0.633295192334775, 'ccb': 0.09533152303348301, 'ccf': 0.570405125156017, 'ccl': -0.032441455854725, 'fwe': 0.000142375428221, 'swe': 0.001998681097402, 'tre': 0.019781073643513003, 'pco': 0.0032123965468430003, 'pma': 4.8162564605068363e-08, 'ior': 0.21167191851355902, 'fru': 10.532668184507017, 'mru': 1.720187374486656e-06, 'ldu': 25.873796300511565, 'wtu': 5.450883343287522, 'etf': 20.33529256510742, 'htc': 3.9630328793696853e-10, 'htn': 1.654213265675113e-08}"/>
  </r>
  <r>
    <s v="Apple, Canada, pulp, raw, processed in FR | Ambient (average) | No packaging | No preparation | at consumer/FR [Ciqual code: 13085]"/>
    <n v="13085"/>
    <s v="consumer"/>
    <n v="2.2599999999999998"/>
    <b v="0"/>
    <s v="kilogram"/>
    <s v="1c961b397da3a1d58690a6abc6b051aa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16983346473500001, 'ozd': 7.318646441267982e-08, 'cch': 0.284145831377464, 'ccb': 0.011783116130749002, 'ccf': 0.27222781502598, 'ccl': 0.000134900220734, 'fwe': 5.7533121160320024e-05, 'swe': 0.000620333489852, 'tre': 0.005586752276777, 'pco': 0.001282701760966, 'pma': 1.850390539305639e-08, 'ior': 0.212715641097654, 'fru': 7.722881197315354, 'mru': 2.0121446198975978e-06, 'ldu': 15.95690389005677, 'wtu': 0.086794191505181, 'etf': 16.42463135131563, 'htc': 1.4950856290864091e-10, 'htn': 6.619631408348774e-09}"/>
  </r>
  <r>
    <s v="Dauphine potato, frozen, raw, processed in FR | Frozen | LDPE | No preparation | at consumer/FR [Ciqual code: 4020]"/>
    <n v="4020"/>
    <s v="consumer"/>
    <n v="2.35"/>
    <b v="0"/>
    <s v="kilogram"/>
    <s v="12cbe55a8d3191fab9e1959af4d459f2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29892660164739, 'ozd': 2.0043589352420388e-07, 'cch': 2.541908939923904, 'ccb': 0.803965171041468, 'ccf': 1.464972897603631, 'ccl': 0.27297087127880404, 'fwe': 0.000441123456682, 'swe': 0.008447482663788001, 'tre': 0.12354962204858001, 'pco': 0.0059139264999880006, 'pma': 2.26503435499774e-07, 'ior': 0.8140888894725421, 'fru': 30.413490201511777, 'mru': 4.0967835670398805e-06, 'ldu': 107.92782007482703, 'wtu': 1.547783053690104, 'etf': 40.291915524077396, 'htc': 7.353634787011149e-10, 'htn': 4.329179015734999e-08}"/>
  </r>
  <r>
    <s v="Dauphine potato, frozen, cooked, processed in FR | Frozen | LDPE | Oven | at consumer/FR [Ciqual code: 4021]"/>
    <n v="4021"/>
    <s v="consumer"/>
    <n v="2.73"/>
    <b v="0"/>
    <s v="kilogram"/>
    <s v="05732bafde4bd766d89eb72fff4cae49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43009244931472006, 'ozd': 3.386436459621541e-07, 'cch': 3.680961241153574, 'ccb': 1.144923016244424, 'ccf': 2.14732845831292, 'ccl': 0.38870976659623, 'fwe': 0.0006684226989720001, 'swe': 0.012127981523853, 'tre': 0.176792720561256, 'pco': 0.008601994638028, 'pma': 3.2749124961708966e-07, 'ior': 1.774797949779737, 'fru': 56.286542421042206, 'mru': 6.388150385105157e-06, 'ldu': 153.9740066298623, 'wtu': 2.357647616934668, 'etf': 60.63703876692161, 'htc': 1.131436610115183e-09, 'htn': 6.326274515365309e-08}"/>
  </r>
  <r>
    <s v="Ware potato, boiled/cooked in water, peeled, processed in FR | Chilled | Cardboard | Boiling | at consumer/FR [Ciqual code: 4028]"/>
    <n v="4028"/>
    <s v="consumer"/>
    <n v="2.7"/>
    <b v="0"/>
    <s v="kilogram"/>
    <s v="888f285238e76237bc1e1c7a29654ad0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664396894720001, 'ozd': 1.768248103131763e-07, 'cch': 0.795816177409842, 'ccb': 0.021462502815714, 'ccf': 0.7732547593236371, 'ccl': 0.001098915270491, 'fwe': 0.00018723124674300003, 'swe': 0.0020976828364410002, 'tre': 0.016290598428405002, 'pco': 0.002610962793218, 'pma': 5.4133231804116603e-08, 'ior': 0.631935420604516, 'fru': 21.20673823737146, 'mru': 2.838964418596948e-06, 'ldu': 33.713693067537235, 'wtu': 0.252903325913918, 'etf': 42.4881203150976, 'htc': 3.334290034707037e-10, 'htn': 1.7941762557844153e-08}"/>
  </r>
  <r>
    <s v="Duchesse potato, frozen, raw, processed in FR | Frozen | LDPE | No preparation | at consumer/FR [Ciqual code: 4042]"/>
    <n v="4042"/>
    <s v="consumer"/>
    <n v="2.35"/>
    <b v="0"/>
    <s v="kilogram"/>
    <s v="dd81ebeceaaef426722e4c048de7c3a9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9651210346857, 'ozd': 1.833181151189094e-07, 'cch': 2.215546288141288, 'ccb': 0.735084662696038, 'ccf': 1.272989939944173, 'ccl': 0.207471685501075, 'fwe': 0.00035474628302000004, 'swe': 0.006099826563892001, 'tre': 0.07888966063293801, 'pco': 0.00497447945011, 'pma': 1.560307853519553e-07, 'ior': 0.773280875611537, 'fru': 28.41180466530284, 'mru': 3.807297608720991e-06, 'ldu': 80.50441388127547, 'wtu': 1.416582634579929, 'etf': 33.101872594237214, 'htc': 6.144481491968554e-10, 'htn': 3.27313183932183e-08}"/>
  </r>
  <r>
    <s v="Duchesse potato, frozen, cooked, processed in FR | Frozen | LDPE | Oven | at consumer/FR [Ciqual code: 4034]"/>
    <n v="4034"/>
    <s v="consumer"/>
    <n v="2.73"/>
    <b v="0"/>
    <s v="kilogram"/>
    <s v="6c5653ac8a0f5db20e47f203153e387d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28427371096645, 'ozd': 3.142711899644979e-07, 'cch': 3.216282987847639, 'ccb': 1.046850292144552, 'ccf': 1.87398129391641, 'ccl': 0.295451401786678, 'fwe': 0.00054543805608, 'swe': 0.008785366399531001, 'tre': 0.113205441961884, 'pco': 0.007264400977032, 'pma': 2.271516188484909e-07, 'ior': 1.7166951108113642, 'fru': 53.43652348182583, 'mru': 5.975977519326947e-06, 'ldu': 114.92829959164888, 'wtu': 2.170843210081974, 'etf': 50.39978713416369, 'htc': 9.592762118433386e-10, 'htn': 4.8226644832002504e-08}"/>
  </r>
  <r>
    <s v="Mashed potato balls pre-fried, frozen, raw, processed in FR | Frozen | LDPE | No preparation | at consumer/FR [Ciqual code: 4013]"/>
    <n v="4013"/>
    <s v="consumer"/>
    <n v="2.52"/>
    <b v="0"/>
    <s v="kilogram"/>
    <s v="af096b5b0c152cf6ec8c28df56876c4f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35774323322283, 'ozd': 2.9856443890630027e-07, 'cch': 4.402714498155565, 'ccb': 2.035673279422576, 'ccf': 1.9855627226214572, 'ccl': 0.381478496111532, 'fwe': 0.000588246315317, 'swe': 0.012657390888085, 'tre': 0.146124257496919, 'pco': 0.008119443018362, 'pma': 2.7266419523624027e-07, 'ior': 1.345678313763516, 'fru': 45.21944262039132, 'mru': 6.062863691559179e-06, 'ldu': 165.34726523155342, 'wtu': 2.363873044568215, 'etf': 59.60364318748818, 'htc': 1.108244586047243e-09, 'htn': 5.402705508541991e-08}"/>
  </r>
  <r>
    <s v="Mashed potato balls pre-fried, frozen, cooked, processed in FR | Frozen | LDPE | Oven | at consumer/FR [Ciqual code: 4035]"/>
    <n v="4035"/>
    <s v="consumer"/>
    <n v="2.82"/>
    <b v="0"/>
    <s v="kilogram"/>
    <s v="a2ba0a4d817cf7be3b06e78417c8abfc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51383612977733, 'ozd': 4.7836000388039e-07, 'cch': 6.330393925372009, 'ccb': 2.898640757104428, 'ccf': 2.888549211535795, 'ccl': 0.543203956731785, 'fwe': 0.000877897626934, 'swe': 0.01812208896709, 'tre': 0.208934701611647, 'pco': 0.011742230071824001, 'pma': 3.932153791657842e-07, 'ior': 2.531680037255756, 'fru': 77.36739855135193, 'mru': 9.18747399989692e-06, 'ldu': 235.72835975662798, 'wtu': 3.519604321938661, 'etf': 88.1332606230022, 'htc': 1.66234828369661e-09, 'htn': 7.854771764760952e-08}"/>
  </r>
  <r>
    <s v="New potato, raw, processed in FR | Chilled | Cardboard | No preparation | at consumer/FR [Ciqual code: 4023]"/>
    <n v="4023"/>
    <s v="consumer"/>
    <n v="2.39"/>
    <b v="0"/>
    <s v="kilogram"/>
    <s v="baa78e868b5197b465d303d76bcf5c50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30482291941820003, 'ozd': 1.078409501488295e-07, 'cch': 0.46707180453709, 'ccb': 0.004096810366182001, 'ccf': 0.462238916512114, 'ccl': 0.000736077658792, 'fwe': 0.00011807832374800001, 'swe': 0.0013932050083470002, 'tre': 0.010825618797934, 'pco': 0.0016911723988040001, 'pma': 3.585371473964449e-08, 'ior': 0.347673661030846, 'fru': 11.934933523674491, 'mru': 1.839616210238903e-06, 'ldu': 22.893595966009713, 'wtu': 0.148899556016959, 'etf': 27.862382860653714, 'htc': 2.033590062903409e-10, 'htn': 1.1749688464036261e-08}"/>
  </r>
  <r>
    <s v="Early potato, boiled/cooked in water, peeled, processed in FR | Chilled | Cardboard | Boiling | at consumer/FR [Ciqual code: 4029]"/>
    <n v="4029"/>
    <s v="consumer"/>
    <n v="2.7"/>
    <b v="0"/>
    <s v="kilogram"/>
    <s v="94a127b5c86a1fbe9a94177b5acd7507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664396894720001, 'ozd': 1.768248103131763e-07, 'cch': 0.795816177409842, 'ccb': 0.021462502815714, 'ccf': 0.7732547593236371, 'ccl': 0.001098915270491, 'fwe': 0.00018723124674300003, 'swe': 0.0020976828364410002, 'tre': 0.016290598428405002, 'pco': 0.002610962793218, 'pma': 5.4133231804116603e-08, 'ior': 0.631935420604516, 'fru': 21.20673823737146, 'mru': 2.838964418596948e-06, 'ldu': 33.713693067537235, 'wtu': 0.252903325913918, 'etf': 42.4881203150976, 'htc': 3.334290034707037e-10, 'htn': 1.7941762557844153e-08}"/>
  </r>
  <r>
    <s v="Potato, pre-fried into cubes, frozen, raw, processed in FR | Frozen | LDPE | No preparation | at consumer/FR [Ciqual code: 4043]"/>
    <n v="4043"/>
    <s v="consumer"/>
    <n v="2.39"/>
    <b v="0"/>
    <s v="kilogram"/>
    <s v="d10a26abda40fd1c65abc169c6e4dc13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36937601003710005, 'ozd': 1.2780469004629367e-07, 'cch': 0.6866996203288791, 'ccb': 0.001690067586201, 'ccf': 0.6847345030716151, 'ccl': 0.00027504967106100004, 'fwe': 0.000135090459208, 'swe': 0.001391966986273, 'tre': 0.011419409186612, 'pco': 0.0021241271476880002, 'pma': 3.7532391399283454e-08, 'ior': 0.7009472338028001, 'fru': 22.925310601493603, 'mru': 1.91611450922103e-06, 'ldu': 19.314050508127625, 'wtu': 0.40495190347778603, 'etf': 16.252886958415758, 'htc': 2.360806151115129e-10, 'htn': 1.188270694258131e-08}"/>
  </r>
  <r>
    <s v="Potato, pre-fried into cubes, frozen, cooked, processed in FR | Frozen | LDPE | Oven | at consumer/FR [Ciqual code: 4027]"/>
    <n v="4027"/>
    <s v="consumer"/>
    <n v="2.77"/>
    <b v="0"/>
    <s v="kilogram"/>
    <s v="bf761630f151049e66805e2f70f7c054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5707001387514001, 'ozd': 2.3523064639471747e-07, 'cch': 1.039496534828916, 'ccb': 0.0026360795861670003, 'ccf': 1.036417597793083, 'ccl': 0.000442857449666, 'fwe': 0.00023269000117800002, 'swe': 0.0020822710747780003, 'tre': 0.017140655072379, 'pco': 0.003206042209687, 'pma': 5.843247644440629e-08, 'ior': 1.613705782383767, 'fru': 45.62480095653396, 'mru': 3.283293002402849e-06, 'ldu': 27.804877177710942, 'wtu': 0.7304737359662271, 'etf': 26.410040842834803, 'htc': 4.205529115940202e-10, 'htn': 1.854219319570132e-08}"/>
  </r>
  <r>
    <s v="Potato, saut√©ed/pan-fried, with goose fat, processed in FR | Chilled | PP | Microwave | at consumer/FR [Ciqual code: 4036]"/>
    <n v="4036"/>
    <s v="consumer"/>
    <n v="2.85"/>
    <b v="0"/>
    <s v="kilogram"/>
    <s v="212cfbc623b9f6ec3163164ecbb4627f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290424043445, 'ozd': 9.354714306482645e-08, 'cch': 0.5373340533988551, 'ccb': 0.0008584210910250001, 'ccf': 0.5363072345320651, 'ccl': 0.000168397775764, 'fwe': 8.353482362611028e-05, 'swe': 0.001215458857727, 'tre': 0.009701640208925002, 'pco': 0.0017003687645620001, 'pma': 3.001409618535643e-08, 'ior': 0.37082250364344804, 'fru': 14.705683412883314, 'mru': 1.486741276507013e-06, 'ldu': 17.190148827676392, 'wtu': 0.16184074403004, 'etf': 13.333235779514041, 'htc': 1.603007270311764e-10, 'htn': 1.0167391999711e-08}"/>
  </r>
  <r>
    <s v="Potato, steamed, vacuum-packed, processed in FR | Chilled | PP | Boiling | at consumer/FR [Ciqual code: 4014]"/>
    <n v="4014"/>
    <s v="consumer"/>
    <n v="2.85"/>
    <b v="0"/>
    <s v="kilogram"/>
    <s v="7ba2edb2a032e3b99c1c657324a20377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691615175587, 'ozd': 1.626249129072164e-07, 'cch': 0.945580702985728, 'ccb': 0.017339007391245, 'ccf': 0.9279630408006531, 'ccl': 0.000278654793829, 'fwe': 0.000144411692616, 'swe': 0.0019351746519030001, 'tre': 0.015445616297201, 'pco': 0.0027600522429330004, 'pma': 4.7923107067248873e-08, 'ior': 0.694545835613751, 'fru': 26.418494862740445, 'mru': 2.429675602200788e-06, 'ldu': 26.72554866872173, 'wtu': 0.286448639048817, 'etf': 22.30935722241597, 'htc': 2.847535902209831e-10, 'htn': 1.654468206250635e-08}"/>
  </r>
  <r>
    <s v="Potato, boiled/cooked in water, processed in FR | Chilled | PP | Boiling | at consumer/FR [Ciqual code: 4003]"/>
    <n v="4003"/>
    <s v="consumer"/>
    <n v="2.63"/>
    <b v="0"/>
    <s v="kilogram"/>
    <s v="0dec6f8f37b6d34818e3abba430dc79c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691615175587, 'ozd': 1.626249129072164e-07, 'cch': 0.945580702985728, 'ccb': 0.017339007391245, 'ccf': 0.9279630408006531, 'ccl': 0.000278654793829, 'fwe': 0.000144411692616, 'swe': 0.0019351746519030001, 'tre': 0.015445616297201, 'pco': 0.0027600522429330004, 'pma': 4.7923107067248873e-08, 'ior': 0.694545835613751, 'fru': 26.418494862740445, 'mru': 2.429675602200788e-06, 'ldu': 26.72554866872173, 'wtu': 0.286448639048817, 'etf': 22.30935722241597, 'htc': 2.847535902209831e-10, 'htn': 1.654468206250635e-08}"/>
  </r>
  <r>
    <s v="Potato flakes, dehydrated, with milk or cream, processed in FR | Ambient (long) | Cardboard | Microwave | at consumer/FR [Ciqual code: 4016]"/>
    <n v="4016"/>
    <s v="consumer"/>
    <n v="2.98"/>
    <b v="0"/>
    <s v="kilogram"/>
    <s v="1877507a0d3a122bbe22a3266ded385d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4494571533130001, 'ozd': 1.6884852893142097e-07, 'cch': 1.828744125211734, 'ccb': 0.748353584906533, 'ccf': 0.9319437904487641, 'ccl': 0.14844674985643602, 'fwe': 0.00030417395762800004, 'swe': 0.005806740445918001, 'tre': 0.058587027461864005, 'pco': 0.0037503457472780003, 'pma': 1.216945434405179e-07, 'ior': 0.807307695156922, 'fru': 24.754766885192126, 'mru': 3.052976215698266e-06, 'ldu': 74.49481490832032, 'wtu': 1.122979166194793, 'etf': 43.573004488336224, 'htc': 5.373017853685477e-10, 'htn': 2.889490732219087e-08}"/>
  </r>
  <r>
    <s v="Potato flakes, dehydrated, plain, processed in FR | Chilled | Cardboard | Microwave | at consumer/FR [Ciqual code: 4022]"/>
    <n v="4022"/>
    <s v="consumer"/>
    <n v="3.07"/>
    <b v="0"/>
    <s v="kilogram"/>
    <s v="ca015c218c705889bc262e29b763367f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04734766445002, 'ozd': 2.6815709344125014e-07, 'cch': 0.770785738965657, 'ccb': 0.007168189287644001, 'ccf': 0.762471071966454, 'ccl': 0.0011464777115580002, 'fwe': 0.000222125781302, 'swe': 0.001888076250808, 'tre': 0.015376941901804001, 'pco': 0.0026223230698710002, 'pma': 5.786208107775849e-08, 'ior': 1.87679400432294, 'fru': 45.81423404624804, 'mru': 3.1383110642939577e-06, 'ldu': 27.4100654079507, 'wtu': 0.550732762700009, 'etf': 42.77104584518115, 'htc': 3.994158768230771e-10, 'htn': 1.670606465889523e-08}"/>
  </r>
  <r>
    <s v="Potato puree, made from flakes, reconstituted with semi-skimmed milk and water, unsalted, processed in FR | Ambient (long) | PP | Microwave | at consumer/FR [Ciqual code: 4019]"/>
    <n v="4019"/>
    <s v="consumer"/>
    <n v="2.8"/>
    <b v="0"/>
    <s v="kilogram"/>
    <s v="2dbfec01d7baab95240a470d8a3d015a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4530944586786, 'ozd': 1.6028447095831809e-07, 'cch': 1.9347251273445512, 'ccb': 0.745545918712298, 'ccf': 1.041290131014295, 'ccl': 0.147889077617958, 'fwe': 0.000275331079807, 'swe': 0.005702493638885001, 'tre': 0.05808128058687401, 'pco': 0.0038703883649100004, 'pma': 1.1759638706380819e-07, 'ior': 0.8501441301143381, 'fru': 28.346260495122966, 'mru': 2.7924559156641295e-06, 'ldu': 69.74155692414716, 'wtu': 1.146010271058481, 'etf': 29.861150105511406, 'htc': 5.055703625463767e-10, 'htn': 2.797688254775308e-08}"/>
  </r>
  <r>
    <s v="Potato puree, made from flakes, reconstituted with whole milk, with added fat, processed in FR | Ambient (long) | PP | Microwave | at consumer/FR [Ciqual code: 4017]"/>
    <n v="4017"/>
    <s v="consumer"/>
    <n v="2.98"/>
    <b v="0"/>
    <s v="kilogram"/>
    <s v="511d97d55c73952a372772be833c8533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4530944586786, 'ozd': 1.6028447095831809e-07, 'cch': 1.9347251273445512, 'ccb': 0.745545918712298, 'ccf': 1.041290131014295, 'ccl': 0.147889077617958, 'fwe': 0.000275331079807, 'swe': 0.005702493638885001, 'tre': 0.05808128058687401, 'pco': 0.0038703883649100004, 'pma': 1.1759638706380819e-07, 'ior': 0.8501441301143381, 'fru': 28.346260495122966, 'mru': 2.7924559156641295e-06, 'ldu': 69.74155692414716, 'wtu': 1.146010271058481, 'etf': 29.861150105511406, 'htc': 5.055703625463767e-10, 'htn': 2.797688254775308e-08}"/>
  </r>
  <r>
    <s v="Potato puree, with milk and butter, unsalted, processed in FR | Ambient (long) | PP | Microwave | at consumer/FR [Ciqual code: 4018]"/>
    <n v="4018"/>
    <s v="consumer"/>
    <n v="2.8"/>
    <b v="0"/>
    <s v="kilogram"/>
    <s v="7ca87eb79729f9e3563ee9b307e39dcd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4530944586786, 'ozd': 1.6028447095831809e-07, 'cch': 1.9347251273445512, 'ccb': 0.745545918712298, 'ccf': 1.041290131014295, 'ccl': 0.147889077617958, 'fwe': 0.000275331079807, 'swe': 0.005702493638885001, 'tre': 0.05808128058687401, 'pco': 0.0038703883649100004, 'pma': 1.1759638706380819e-07, 'ior': 0.8501441301143381, 'fru': 28.346260495122966, 'mru': 2.7924559156641295e-06, 'ldu': 69.74155692414716, 'wtu': 1.146010271058481, 'etf': 29.861150105511406, 'htc': 5.055703625463767e-10, 'htn': 2.797688254775308e-08}"/>
  </r>
  <r>
    <s v="Potato, roasted/baked, processed in FR | Chilled | PP | Oven | at consumer/FR [Ciqual code: 4026]"/>
    <n v="4026"/>
    <s v="consumer"/>
    <n v="2.63"/>
    <b v="0"/>
    <s v="kilogram"/>
    <s v="081ea50b1500fd77308a783647d4195c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958458041534, 'ozd': 1.974700945347701e-07, 'cch': 0.914658026893107, 'ccb': 0.017500988495854002, 'ccf': 0.8968453943097761, 'ccl': 0.00031164408747500004, 'fwe': 0.00017328644391000002, 'swe': 0.00199926503322, 'tre': 0.015964773347215, 'pco': 0.0028274679591740004, 'pma': 5.151415091592167e-08, 'ior': 1.18866670418813, 'fru': 35.72302922841739, 'mru': 2.8481584151590276e-06, 'ldu': 26.929406468558483, 'wtu': 0.408540395094503, 'etf': 24.526349595017372, 'htc': 3.3769023693898793e-10, 'htn': 1.763201962364211e-08}"/>
  </r>
  <r>
    <s v="Potato, peeled, raw, processed in FR | Chilled | PP | No preparation | at consumer/FR [Ciqual code: 4008]"/>
    <n v="4008"/>
    <s v="consumer"/>
    <n v="2.2599999999999998"/>
    <b v="0"/>
    <s v="kilogram"/>
    <s v="82e9930d56995d6f1cf64644b6b5aebd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31680272062, 'ozd': 1.012838975920575e-07, 'cch': 0.599020381575192, 'ccb': 0.012130304579796001, 'ccf': 0.5867071838725081, 'ccl': 0.000182893122886, 'fwe': 9.336889416390094e-05, 'swe': 0.001333668382365, 'tre': 0.010593538711323, 'pco': 0.001858238814346, 'pma': 3.267336565068069e-08, 'ior': 0.402424790402909, 'fru': 15.970888433507062, 'mru': 1.6105015323910301e-06, 'ldu': 18.69917076053287, 'wtu': 0.17884486920209203, 'etf': 14.929892598378459, 'htc': 1.77882744014022e-10, 'htn': 1.1243454215348789e-08}"/>
  </r>
  <r>
    <s v="Potato, peeled, baked, processed in FR | Chilled | PP | Oven | at consumer/FR [Ciqual code: 4002]"/>
    <n v="4002"/>
    <s v="consumer"/>
    <n v="2.71"/>
    <b v="0"/>
    <s v="kilogram"/>
    <s v="c1c10442c26751393c8ed8e8c9a8b075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958458041534, 'ozd': 1.974700945347701e-07, 'cch': 0.914658026893107, 'ccb': 0.017500988495854002, 'ccf': 0.8968453943097761, 'ccl': 0.00031164408747500004, 'fwe': 0.00017328644391000002, 'swe': 0.00199926503322, 'tre': 0.015964773347215, 'pco': 0.0028274679591740004, 'pma': 5.151415091592167e-08, 'ior': 1.18866670418813, 'fru': 35.72302922841739, 'mru': 2.8481584151590276e-06, 'ldu': 26.929406468558483, 'wtu': 0.408540395094503, 'etf': 24.526349595017372, 'htc': 3.3769023693898793e-10, 'htn': 1.763201962364211e-08}"/>
  </r>
  <r>
    <s v="Potato, saut√©ed/pan-fried, processed in FR | Chilled | PP | Pan frying | at consumer/FR [Ciqual code: 4015]"/>
    <n v="4015"/>
    <s v="consumer"/>
    <n v="2.63"/>
    <b v="0"/>
    <s v="kilogram"/>
    <s v="2121c07c11266b1b3e6bbc6b1e1be58b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4748035117135001, 'ozd': 1.5356691709056418e-07, 'cch': 0.8953420688991881, 'ccb': 0.001892503721893, 'ccf': 0.8810497073029601, 'ccl': 0.012399857874333, 'fwe': 0.000139967744376, 'swe': 0.0021750623217860004, 'tre': 0.015908460399887, 'pco': 0.002723199939924, 'pma': 4.763738831500955e-08, 'ior': 0.630165335639941, 'fru': 24.431880980185316, 'mru': 2.413741581839997e-06, 'ldu': 29.094556238578974, 'wtu': 0.26975265149317, 'etf': 21.92327176753489, 'htc': 2.8818619638533544e-10, 'htn': 1.688033441555818e-08}"/>
  </r>
  <r>
    <s v="Apple, var. Golden, pulp and skin, raw, processed in FR | Ambient (average) | No packaging | No preparation | at consumer/FR [Ciqual code: 13620]"/>
    <n v="13620"/>
    <s v="consumer"/>
    <n v="2.2599999999999998"/>
    <b v="0"/>
    <s v="kilogram"/>
    <s v="b6b271660da94cdf5d4e1fdb59809a04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16983346473500001, 'ozd': 7.318646441267982e-08, 'cch': 0.284145831377464, 'ccb': 0.011783116130749002, 'ccf': 0.27222781502598, 'ccl': 0.000134900220734, 'fwe': 5.7533121160320024e-05, 'swe': 0.000620333489852, 'tre': 0.005586752276777, 'pco': 0.001282701760966, 'pma': 1.850390539305639e-08, 'ior': 0.212715641097654, 'fru': 7.722881197315354, 'mru': 2.0121446198975978e-06, 'ldu': 15.95690389005677, 'wtu': 0.086794191505181, 'etf': 16.42463135131563, 'htc': 1.4950856290864091e-10, 'htn': 6.619631408348774e-09}"/>
  </r>
  <r>
    <s v="Apple, pulp and peel, raw, processed in FR | Ambient (average) | No packaging | No preparation | at consumer/FR [Ciqual code: 13039]"/>
    <n v="13039"/>
    <s v="consumer"/>
    <n v="2.0699999999999998"/>
    <b v="0"/>
    <s v="kilogram"/>
    <s v="fb1be75ef960768d533c365a9ad55b22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16983346473500001, 'ozd': 7.318646441267982e-08, 'cch': 0.284145831377464, 'ccb': 0.011783116130749002, 'ccf': 0.27222781502598, 'ccl': 0.000134900220734, 'fwe': 5.7533121160320024e-05, 'swe': 0.000620333489852, 'tre': 0.005586752276777, 'pco': 0.001282701760966, 'pma': 1.850390539305639e-08, 'ior': 0.212715641097654, 'fru': 7.722881197315354, 'mru': 2.0121446198975978e-06, 'ldu': 15.95690389005677, 'wtu': 0.086794191505181, 'etf': 16.42463135131563, 'htc': 1.4950856290864091e-10, 'htn': 6.619631408348774e-09}"/>
  </r>
  <r>
    <s v="Apples, raw, without skin, cooked, boiled/cooked in water, processed in FR | Ambient (long) | PS | Boiling | at consumer/FR [Ciqual code: 13176]"/>
    <n v="13176"/>
    <s v="consumer"/>
    <n v="2.14"/>
    <b v="0"/>
    <s v="kilogram"/>
    <s v="923330e572b9ee5e604dd31c041a4ddb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1"/>
    <s v="{'acd': 0.0028358988678800004, 'ozd': 1.1540221442710489e-07, 'cch': 0.72354925420087, 'ccb': 0.012713036254296001, 'ccf': 0.7106583324555671, 'ccl': 0.00017788549100600001, 'fwe': 9.141044033977176e-05, 'swe': 0.000836387180832, 'tre': 0.007661238190844, 'pco': 0.0021628706531, 'pma': 3.047093060517038e-08, 'ior': 0.548527692376379, 'fru': 20.85672162720279, 'mru': 2.3971451592188207e-06, 'ldu': 16.280578273828706, 'wtu': 0.335581524574868, 'etf': 19.449342051056924, 'htc': 2.574647057769854e-10, 'htn': 8.506842392948696e-09}"/>
  </r>
  <r>
    <s v="Apple, pulp, raw, processed in FR | Ambient (average) | No packaging | No preparation | at consumer/FR [Ciqual code: 13050]"/>
    <n v="13050"/>
    <s v="consumer"/>
    <n v="2.0299999999999998"/>
    <b v="0"/>
    <s v="kilogram"/>
    <s v="ca6d042470a1a0888e2dff6887d56675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16983346473500001, 'ozd': 7.318646441267982e-08, 'cch': 0.284145831377464, 'ccb': 0.011783116130749002, 'ccf': 0.27222781502598, 'ccl': 0.000134900220734, 'fwe': 5.7533121160320024e-05, 'swe': 0.000620333489852, 'tre': 0.005586752276777, 'pco': 0.001282701760966, 'pma': 1.850390539305639e-08, 'ior': 0.212715641097654, 'fru': 7.722881197315354, 'mru': 2.0121446198975978e-06, 'ldu': 15.95690389005677, 'wtu': 0.086794191505181, 'etf': 16.42463135131563, 'htc': 1.4950856290864091e-10, 'htn': 6.619631408348774e-09}"/>
  </r>
  <r>
    <s v="Apple, pulp, roasted/baked, processed in FR | Ambient (average) | PS | Oven | at consumer/FR [Ciqual code: 13175]"/>
    <n v="13175"/>
    <s v="consumer"/>
    <n v="2.14"/>
    <b v="0"/>
    <s v="kilogram"/>
    <s v="79c5012cfad87e75a6992e6f541be0f6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1"/>
    <s v="{'acd': 0.0029346789573410003, 'ozd': 1.30966605072472e-07, 'cch': 0.662587273168305, 'ccb': 0.012790468342092002, 'ccf': 0.6496052890766081, 'ccl': 0.000191515749604, 'fwe': 0.00010555653246900001, 'swe': 0.000863466542166, 'tre': 0.007847967482233001, 'pco': 0.0021576814534030003, 'pma': 3.225940067405716e-08, 'ior': 0.82932133695927, 'fru': 25.544899227377186, 'mru': 2.618359037095235e-06, 'ldu': 16.372136997243288, 'wtu': 0.403873246203345, 'etf': 20.4838173550695, 'htc': 2.78286736252097e-10, 'htn': 8.978817146858336e-09}"/>
  </r>
  <r>
    <s v="Apple, dried, processed in FR | Ambient (average) | LDPE | No preparation | at consumer/FR [Ciqual code: 13111]"/>
    <n v="13111"/>
    <s v="consumer"/>
    <n v="2.5299999999999998"/>
    <b v="0"/>
    <s v="kilogram"/>
    <s v="12857500351da740fa85b2405fabee50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1"/>
    <s v="{'acd': 0.011796147950029002, 'ozd': 6.611954859387344e-07, 'cch': 1.5346368549757798, 'ccb': 0.014634885173386002, 'ccf': 1.519000032572471, 'ccl': 0.001001937229921, 'fwe': 0.00045859077541900005, 'swe': 0.0037844965352070003, 'tre': 0.034498506499349005, 'pco': 0.007628691208864001, 'pma': 8.822074064795628e-08, 'ior': 5.937124218978947, 'fru': 138.17100519206517, 'mru': 8.960487102815373e-06, 'ldu': 72.84166108626535, 'wtu': 1.79673425652059, 'etf': 92.00182295498314, 'htc': 9.223400123666225e-10, 'htn': 3.156522205114737e-08}"/>
  </r>
  <r>
    <s v="Pont l'Ev√™que cheese, from cow's milk, processed in FR | Chilled | LDPE | No preparation | at consumer/FR [Ciqual code: 12042]"/>
    <n v="12042"/>
    <s v="consumer"/>
    <n v="2.2400000000000002"/>
    <b v="0"/>
    <s v="kilogram"/>
    <s v="85faf990319350678515fce3c7e0652f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Pop-corn or air-popped maize, unsalted, processed in FR | Ambient (long) | Cardboard | Oven | at consumer/FR [Ciqual code: 9231]"/>
    <n v="9231"/>
    <s v="consumer"/>
    <n v="2.15"/>
    <b v="0"/>
    <s v="kilogram"/>
    <s v="4eaed90bfd4e3c241291b97940da58b8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4326738577731, 'ozd': 1.767120528774801e-07, 'cch': 0.796310954708015, 'ccb': 0.004442612380123, 'ccf': 0.790972953779685, 'ccl': 0.0008953885482070001, 'fwe': 0.00028789998738900003, 'swe': 0.00565140660913, 'tre': 0.059783668337366, 'pco': 0.002617004881876, 'pma': 1.1003857782141679e-07, 'ior': 1.107974854358938, 'fru': 29.248380500825373, 'mru': 2.379352183511784e-06, 'ldu': 81.8354369134203, 'wtu': 0.46341546403396805, 'etf': 64.34739947626485, 'htc': 1.9086775567073764e-10, 'htn': 3.2051460804118865e-08}"/>
  </r>
  <r>
    <s v="Pop-corn or oil popped maize, salted, processed in FR | Ambient (long) | Cardboard | Oven | at consumer/FR [Ciqual code: 9230]"/>
    <n v="9230"/>
    <s v="consumer"/>
    <n v="1.8599999999999901"/>
    <b v="0"/>
    <s v="kilogram"/>
    <s v="d72bf5adc42dfe02172b50a63c23d136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12119437679943001, 'ozd': 1.719294901304675e-07, 'cch': 0.768183329946714, 'ccb': 0.004605344185839, 'ccf': 0.7626375894453381, 'ccl': 0.0009403963155370001, 'fwe': 0.000302433706836, 'swe': 0.004658064202464, 'tre': 0.048919465277991, 'pco': 0.002526793209998, 'pma': 9.690959684849542e-08, 'ior': 1.099776579237038, 'fru': 29.139420021616935, 'mru': 7.252642647354482e-06, 'ldu': 66.25620606850234, 'wtu': 0.466539240528741, 'etf': 57.43337983282915, 'htc': 2.7120035222662805e-10, 'htn': 2.828048210102235e-08}"/>
  </r>
  <r>
    <s v="Pop-corn or popped maize, with caramel, processed in FR | Ambient (long) | Cardboard | No preparation | at consumer/FR [Ciqual code: 9232]"/>
    <n v="9232"/>
    <s v="consumer"/>
    <n v="2.13"/>
    <b v="0"/>
    <s v="kilogram"/>
    <s v="7670d0c695beef4aa9c534d42fc400fc"/>
    <s v="material"/>
    <s v="AGRIBALYSE v3.0"/>
    <s v="['Agricultural', 'Food', 'Preparation', 'Cereal products', 'Biscuits and breakfast cereals', 'Crackers']"/>
    <x v="5"/>
    <x v="20"/>
    <s v="['Agricultural', 'Food', 'Preparation', 'Cereal products', 'Biscuits and breakfast cereals', ÇCrackers']"/>
    <s v="['Agricultural', 'Food', 'Preparation', 'Cereal products', 'Biscuits and breakfast cereals', 'CrackersÉ]"/>
    <n v="94"/>
    <n v="103"/>
    <x v="20"/>
    <x v="0"/>
    <s v="{'acd': 0.026036482851630002, 'ozd': 1.907990291297938e-07, 'cch': 2.285988749724034, 'ccb': 0.762756615987591, 'ccf': 1.339724454188478, 'ccl': 0.183507679547965, 'fwe': 0.00044240543815300004, 'swe': 0.009712645890909, 'tre': 0.10822989462289001, 'pco': 0.0051053546009170005, 'pma': 2.0180177568990132e-07, 'ior': 0.762429386514702, 'fru': 26.78968578961829, 'mru': 3.73862585231515e-06, 'ldu': 103.50829591500826, 'wtu': 2.4099402400290693, 'etf': 62.862939105671316, 'htc': 5.721906686863544e-10, 'htn': 2.6219151485789333e-08}"/>
  </r>
  <r>
    <s v="Pork with caramel sauce, processed in FR | Chilled | PP | Microwave | at consumer/FR [Ciqual code: 25207]"/>
    <n v="25207"/>
    <s v="consumer"/>
    <n v="2.42"/>
    <b v="0"/>
    <s v="kilogram"/>
    <s v="56e8bf3a8d5e5c25ef4a1f5f4de01cfe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95283011339067, 'ozd': 8.966324362325412e-07, 'cch': 9.679422955007567, 'ccb': 3.878448266082857, 'ccf': 5.362948275407507, 'ccl': 0.43802641351720406, 'fwe': 0.0017882586696710001, 'swe': 0.046268009500976, 'tre': 0.838202731269142, 'pco': 0.022911366205623, 'pma': 1.3962351893997211e-06, 'ior': 5.414259365970981, 'fru': 159.4291027843289, 'mru': 1.3589501219490921e-05, 'ldu': 619.5133143007349, 'wtu': 3.746008109561413, 'etf': 255.24376668379773, 'htc': 2.3144356568358743e-09, 'htn': 2.007776040642606e-07}"/>
  </r>
  <r>
    <s v="Pork, back fat, rindless, raw, processed in FR | Chilled | PS | No preparation | at consumer/FR [Ciqual code: 28470]"/>
    <n v="28470"/>
    <s v="consumer"/>
    <n v="2.4700000000000002"/>
    <b v="0"/>
    <s v="kilogram"/>
    <s v="91156e017546f95a2e67127715694653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026018792475933004, 'ozd': 1.465005744835945e-07, 'cch': 1.571588894686072, 'ccb': 0.51507217305726, 'ccf': 0.9997934511106301, 'ccl': 0.056723270518181004, 'fwe': 0.00021088379047100002, 'swe': 0.005950211276912001, 'tre': 0.11067957704891, 'pco': 0.003593232058393, 'pma': 1.897901889554343e-07, 'ior': 0.661859403839255, 'fru': 23.48851516465603, 'mru': 2.039393647696652e-06, 'ldu': 71.5962647910322, 'wtu': 0.43940074318077305, 'etf': 28.594759863984336, 'htc': 3.282753185799895e-10, 'htn': 2.605572153986433e-08}"/>
  </r>
  <r>
    <s v="Pork, rack, raw, processed in FR | Chilled | Already packed - PET | No preparation | at consumer/FR [Ciqual code: 28104]"/>
    <n v="28104"/>
    <s v="consumer"/>
    <n v="2.4500000000000002"/>
    <b v="0"/>
    <s v="kilogram"/>
    <s v="846cf40a110d5d15939c57b90b87dc07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00567898522, 'ozd': 8.519563579798429e-07, 'cch': 9.500440898176347, 'ccb': 4.01351373437223, 'ccf': 5.055586339077651, 'ccl': 0.431340824726465, 'fwe': 0.0017308348019080002, 'swe': 0.04408422684241, 'tre': 0.8283337206832481, 'pco': 0.021773262256401003, 'pma': 1.3765764756121801e-06, 'ior': 4.9943074713457944, 'fru': 145.7854934421396, 'mru': 1.3107471200902082e-05, 'ldu': 599.7321952300439, 'wtu': 3.111234534423324, 'etf': 235.13141228258593, 'htc': 2.13654128851769e-09, 'htn': 1.915594061628391e-07}"/>
  </r>
  <r>
    <s v="Pork, rack, cooked, processed in FR | Chilled | Already packed - PET | Oven | at consumer/FR [Ciqual code: 28105]"/>
    <n v="28105"/>
    <s v="consumer"/>
    <n v="2.4700000000000002"/>
    <b v="0"/>
    <s v="kilogram"/>
    <s v="2a0388d2f2c7733888f8a1bdc9c33afa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75177457052002, 'ozd': 1.1295008045373049e-06, 'cch': 12.063263991403838, 'ccb': 5.070328411674924, 'ccf': 6.447990095166583, 'ccl': 0.544945484562329, 'fwe': 0.002226835814495, 'swe': 0.055790076139601005, 'tre': 1.047279826572695, 'pco': 0.027686912129343003, 'pma': 1.743963143024168e-06, 'ior': 6.924783490924384, 'fru': 197.14804655968078, 'mru': 1.711321350811196e-05, 'ldu': 757.9211433945705, 'wtu': 4.084187652892121, 'etf': 300.3003896444385, 'htc': 2.7834194718306733e-09, 'htn': 2.436122112033458e-07}"/>
  </r>
  <r>
    <s v="Pork, chop, raw, processed in FR | Chilled | Already packed - PET | No preparation | at consumer/FR [Ciqual code: 28100]"/>
    <n v="28100"/>
    <s v="consumer"/>
    <n v="2.4500000000000002"/>
    <b v="0"/>
    <s v="kilogram"/>
    <s v="1cabfe7557961887dd7cd96b60411baa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00567898522, 'ozd': 8.519563579798429e-07, 'cch': 9.500440898176347, 'ccb': 4.01351373437223, 'ccf': 5.055586339077651, 'ccl': 0.431340824726465, 'fwe': 0.0017308348019080002, 'swe': 0.04408422684241, 'tre': 0.8283337206832481, 'pco': 0.021773262256401003, 'pma': 1.3765764756121801e-06, 'ior': 4.9943074713457944, 'fru': 145.7854934421396, 'mru': 1.3107471200902082e-05, 'ldu': 599.7321952300439, 'wtu': 3.111234534423324, 'etf': 235.13141228258593, 'htc': 2.13654128851769e-09, 'htn': 1.915594061628391e-07}"/>
  </r>
  <r>
    <s v="Pork, chop, grilled, processed in FR | Chilled | Already packed - PET | Oven | at consumer/FR [Ciqual code: 28101]"/>
    <n v="28101"/>
    <s v="consumer"/>
    <n v="2.4700000000000002"/>
    <b v="0"/>
    <s v="kilogram"/>
    <s v="abf5894547a4d3eca813c224080be64d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75177457052002, 'ozd': 1.1295008045373049e-06, 'cch': 12.063263991403838, 'ccb': 5.070328411674924, 'ccf': 6.447990095166583, 'ccl': 0.544945484562329, 'fwe': 0.002226835814495, 'swe': 0.055790076139601005, 'tre': 1.047279826572695, 'pco': 0.027686912129343003, 'pma': 1.743963143024168e-06, 'ior': 6.924783490924384, 'fru': 197.14804655968078, 'mru': 1.711321350811196e-05, 'ldu': 757.9211433945705, 'wtu': 4.084187652892121, 'etf': 300.3003896444385, 'htc': 2.7834194718306733e-09, 'htn': 2.436122112033458e-07}"/>
  </r>
  <r>
    <s v="Pork, rind, raw, processed in FR | Chilled | PS | No preparation | at consumer/FR [Ciqual code: 28478]"/>
    <n v="28478"/>
    <s v="consumer"/>
    <n v="2.4700000000000002"/>
    <b v="0"/>
    <s v="kilogram"/>
    <s v="4b192239dbc0b37104023bdddb54e23a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026018792475933004, 'ozd': 1.465005744835945e-07, 'cch': 1.571588894686072, 'ccb': 0.51507217305726, 'ccf': 0.9997934511106301, 'ccl': 0.056723270518181004, 'fwe': 0.00021088379047100002, 'swe': 0.005950211276912001, 'tre': 0.11067957704891, 'pco': 0.003593232058393, 'pma': 1.897901889554343e-07, 'ior': 0.661859403839255, 'fru': 23.48851516465603, 'mru': 2.039393647696652e-06, 'ldu': 71.5962647910322, 'wtu': 0.43940074318077305, 'etf': 28.594759863984336, 'htc': 3.282753185799895e-10, 'htn': 2.605572153986433e-08}"/>
  </r>
  <r>
    <s v="Pork, loin, raw, processed in FR | Chilled | Already packed - PET | No preparation | at consumer/FR [Ciqual code: 28302]"/>
    <n v="28302"/>
    <s v="consumer"/>
    <n v="2.64"/>
    <b v="0"/>
    <s v="kilogram"/>
    <s v="170b0e8840c7dcd4f1335a46dd441e82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loin, roasted/baked, processed in FR | Chilled | Already packed - PET | Oven | at consumer/FR [Ciqual code: 28451]"/>
    <n v="28451"/>
    <s v="consumer"/>
    <n v="2.65"/>
    <b v="0"/>
    <s v="kilogram"/>
    <s v="918122c9032e1541570d6924d9dbb8d7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"/>
  </r>
  <r>
    <s v="Pork, shoulder, raw, processed in FR | Chilled | Already packed - PET | No preparation | at consumer/FR [Ciqual code: 28001]"/>
    <n v="28001"/>
    <s v="consumer"/>
    <n v="2.4500000000000002"/>
    <b v="0"/>
    <s v="kilogram"/>
    <s v="d406c1982a1b55fd12d37bd1993c61c9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54039025379988, 'ozd': 6.810423345942934e-07, 'cch': 7.520700868683231, 'ccb': 3.140952306380779, 'ccf': 4.034676891091638, 'ccl': 0.345071671210814, 'fwe': 0.0013735930076430002, 'swe': 0.035192944858802006, 'tre': 0.6624951361041681, 'pco': 0.017353616182834, 'pma': 1.1007929869166259e-06, 'ior': 3.995287650913054, 'fru': 116.58698917719877, 'mru': 1.0476597451051212e-05, 'ldu': 479.74962142169005, 'wtu': 2.47747743143989, 'etf': 185.65967576361774, 'htc': 1.6935769804863961e-09, 'htn': 1.525258381370298e-07}"/>
  </r>
  <r>
    <s v="Pork, shoulder, cooked, processed in FR | Chilled | Already packed - PET | Oven | at consumer/FR [Ciqual code: 28010]"/>
    <n v="28010"/>
    <s v="consumer"/>
    <n v="2.4700000000000002"/>
    <b v="0"/>
    <s v="kilogram"/>
    <s v="71565a5e78299f0b463f5540b9b41734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195038653395973, 'ozd': 9.135925449008212e-07, 'cch': 9.562344397546012, 'ccb': 3.968059442303193, 'ccf': 5.158319543908201, 'ccl': 0.435965411334617, 'fwe': 0.001775547773506, 'swe': 0.044558105905819004, 'tre': 0.8377831483190681, 'pco': 0.022103765252128003, 'pma': 1.395577844407559e-06, 'ior': 5.662765160251427, 'fru': 160.2628448047895, 'mru': 1.3789745008822101e-05, 'ldu': 606.3523711502561, 'wtu': 3.283589837162411, 'etf': 237.8048934060509, 'htc': 2.22384190212851e-09, 'htn': 1.943028004392373e-07}"/>
  </r>
  <r>
    <s v="Pork, ham escalope, raw, processed in FR | Chilled | Already packed - PET | No preparation | at consumer/FR [Ciqual code: 28460]"/>
    <n v="28460"/>
    <s v="consumer"/>
    <n v="2.64"/>
    <b v="0"/>
    <s v="kilogram"/>
    <s v="1560e1f660579db9f31922cc5cf3f305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ham escalope, cooked, processed in FR | Chilled | Already packed - PET | Oven | at consumer/FR [Ciqual code: 28461]"/>
    <n v="28461"/>
    <s v="consumer"/>
    <n v="2.65"/>
    <b v="0"/>
    <s v="kilogram"/>
    <s v="cb0cd24ec642a4fb58dc706ff4797c43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"/>
  </r>
  <r>
    <s v="Pork filet mignon, raw, processed in FR | Chilled | Already packed - PET | No preparation | at consumer/FR [Ciqual code: 28204]"/>
    <n v="28204"/>
    <s v="consumer"/>
    <n v="2.64"/>
    <b v="0"/>
    <s v="kilogram"/>
    <s v="d9ec1e9b505d98ca9ee33c4a0750d40d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 filet mignon, cooked, processed in FR | Chilled | Already packed - PET | Oven | at consumer/FR [Ciqual code: 28203]"/>
    <n v="28203"/>
    <s v="consumer"/>
    <n v="2.65"/>
    <b v="0"/>
    <s v="kilogram"/>
    <s v="5a423e2e5e762a3f20956122f5a22910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"/>
  </r>
  <r>
    <s v="Pork tenderloin, lean, raw, processed in FR | Chilled | Already packed - PET | No preparation | at consumer/FR [Ciqual code: 28201]"/>
    <n v="28201"/>
    <s v="consumer"/>
    <n v="2.64"/>
    <b v="0"/>
    <s v="kilogram"/>
    <s v="e2de0f268b803fc0445eca4888a135fd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 tenderloin roast, cooked, processed in FR | Chilled | Already packed - PET | Oven | at consumer/FR [Ciqual code: 28202]"/>
    <n v="28202"/>
    <s v="consumer"/>
    <n v="2.65"/>
    <b v="0"/>
    <s v="kilogram"/>
    <s v="779b2a320d3d80bbff0a171f3c959ccc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"/>
  </r>
  <r>
    <s v="Pork, jowl, rindless, raw, processed in FR | Chilled | PS | No preparation | at consumer/FR [Ciqual code: 28471]"/>
    <n v="28471"/>
    <s v="consumer"/>
    <n v="2.91"/>
    <b v="0"/>
    <s v="kilogram"/>
    <s v="e8304c009f54f4c4b01686bdcb75065a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2008125226381401, 'ozd': 4.4756094930886894e-07, 'cch': 5.654421660379678, 'ccb': 2.489052914065954, 'ccf': 2.891067828897577, 'ccl': 0.27430091741614604, 'fwe': 0.0008803842609150001, 'swe': 0.027448358564214, 'tre': 0.521914227700935, 'pco': 0.012383118060462, 'pma': 8.39582244774691e-07, 'ior': 2.337469255239292, 'fru': 70.47648306595835, 'mru': 6.363566731706401e-06, 'ldu': 341.1563356858791, 'wtu': 1.311944668257977, 'etf': 123.9355903904143, 'htc': 1.0827552182701061e-09, 'htn': 1.1373563172088889e-07}"/>
  </r>
  <r>
    <s v="Pork, shoulder lower half, without rind, fat and bone, raw, processed in FR | Chilled | Already packed - PET | No preparation | at consumer/FR [Ciqual code: 28472]"/>
    <n v="28472"/>
    <s v="consumer"/>
    <n v="2.64"/>
    <b v="0"/>
    <s v="kilogram"/>
    <s v="d760b6e53495beec0a1296252ea977d2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way leg, without rind, fat and bone, raw, processed in FR | Chilled | Already packed - PET | No preparation | at consumer/FR [Ciqual code: 28473]"/>
    <n v="28473"/>
    <s v="consumer"/>
    <n v="2.64"/>
    <b v="0"/>
    <s v="kilogram"/>
    <s v="24e4a00fa21d996c6d0229691ec4be9d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24088019649264003, 'ozd': 1.0447842991752001e-06, 'cch': 11.788134991046629, 'ccb': 5.001122457699401, 'ccf': 6.247866569103337, 'ccl': 0.539145964243892, 'fwe': 0.0021537503072980003, 'swe': 0.05504224535423301, 'tre': 1.03644825187856, 'pco': 0.027057818534211003, 'pma': 1.7191662285302431e-06, 'ior': 6.15709936776866, 'fru': 179.8247292292514, 'mru': 1.610611455832487e-05, 'ldu': 749.3074380514229, 'wtu': 3.8727796395592513, 'etf': 293.8419133739661, 'htc': 2.6511687091222173e-09, 'htn': 2.390207600859809e-07}"/>
  </r>
  <r>
    <s v="Pork, knuckle oh ham, without rind, fat and bone, raw, processed in FR | Chilled | Already packed - PET | No preparation | at consumer/FR [Ciqual code: 28474]"/>
    <n v="28474"/>
    <s v="consumer"/>
    <n v="2.4500000000000002"/>
    <b v="0"/>
    <s v="kilogram"/>
    <s v="2807a5e5a95ef221ae1e135d511aeba7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00567898522, 'ozd': 8.519563579798429e-07, 'cch': 9.500440898176347, 'ccb': 4.01351373437223, 'ccf': 5.055586339077651, 'ccl': 0.431340824726465, 'fwe': 0.0017308348019080002, 'swe': 0.04408422684241, 'tre': 0.8283337206832481, 'pco': 0.021773262256401003, 'pma': 1.3765764756121801e-06, 'ior': 4.9943074713457944, 'fru': 145.7854934421396, 'mru': 1.3107471200902082e-05, 'ldu': 599.7321952300439, 'wtu': 3.111234534423324, 'etf': 235.13141228258593, 'htc': 2.13654128851769e-09, 'htn': 1.915594061628391e-07}"/>
  </r>
  <r>
    <s v="Pork, knuckle or shank, raw, processed in FR | Chilled | Already packed - PET | No preparation | at consumer/FR [Ciqual code: 28004]"/>
    <n v="28004"/>
    <s v="consumer"/>
    <n v="2.4500000000000002"/>
    <b v="0"/>
    <s v="kilogram"/>
    <s v="7e538f8e6dc1a15fc5747a05af08e94f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00567898522, 'ozd': 8.519563579798429e-07, 'cch': 9.500440898176347, 'ccb': 4.01351373437223, 'ccf': 5.055586339077651, 'ccl': 0.431340824726465, 'fwe': 0.0017308348019080002, 'swe': 0.04408422684241, 'tre': 0.8283337206832481, 'pco': 0.021773262256401003, 'pma': 1.3765764756121801e-06, 'ior': 4.9943074713457944, 'fru': 145.7854934421396, 'mru': 1.3107471200902082e-05, 'ldu': 599.7321952300439, 'wtu': 3.111234534423324, 'etf': 235.13141228258593, 'htc': 2.13654128851769e-09, 'htn': 1.915594061628391e-07}"/>
  </r>
  <r>
    <s v="Pork loin, raw, processed in FR | Chilled | Already packed - PET | No preparation | at consumer/FR [Ciqual code: 28003]"/>
    <n v="28003"/>
    <s v="consumer"/>
    <n v="2.64"/>
    <b v="0"/>
    <s v="kilogram"/>
    <s v="daf1a638535915d4f493ff345cf5a045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 loin, cooked, processed in FR | Chilled | Already packed - PET | Oven | at consumer/FR [Ciqual code: 28007]"/>
    <n v="28007"/>
    <s v="consumer"/>
    <n v="2.65"/>
    <b v="0"/>
    <s v="kilogram"/>
    <s v="2fb4161301aea9b38fd0f25cb636a9f2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"/>
  </r>
  <r>
    <s v="Pork, 80/20 trimming, raw, processed in FR | Chilled | Already packed - PET | No preparation | at consumer/FR [Ciqual code: 28476]"/>
    <n v="28476"/>
    <s v="consumer"/>
    <n v="3.1"/>
    <b v="0"/>
    <s v="kilogram"/>
    <s v="75bf173ac02b2b306628259fab9fd926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90/10 trimming, raw, processed in FR | Chilled | Already packed - PET | No preparation | at consumer/FR [Ciqual code: 28475]"/>
    <n v="28475"/>
    <s v="consumer"/>
    <n v="3.1"/>
    <b v="0"/>
    <s v="kilogram"/>
    <s v="c09a9b4589febc13f7f2980db1db46d2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shoulder upper half, without rind, fat and bone, raw, processed in FR | Chilled | Already packed - PET | No preparation | at consumer/FR [Ciqual code: 28477]"/>
    <n v="28477"/>
    <s v="consumer"/>
    <n v="2.64"/>
    <b v="0"/>
    <s v="kilogram"/>
    <s v="c8c861d857a699767ea5756abe439b5f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belly, flank removed, raw, processed in FR | Chilled | PS | No preparation | at consumer/FR [Ciqual code: 28479]"/>
    <n v="28479"/>
    <s v="consumer"/>
    <n v="2.91"/>
    <b v="0"/>
    <s v="kilogram"/>
    <s v="244e76a8703883b012f6ebc337b4fed7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2008125226381401, 'ozd': 4.4756094930886894e-07, 'cch': 5.654421660379678, 'ccb': 2.489052914065954, 'ccf': 2.891067828897577, 'ccl': 0.27430091741614604, 'fwe': 0.0008803842609150001, 'swe': 0.027448358564214, 'tre': 0.521914227700935, 'pco': 0.012383118060462, 'pma': 8.39582244774691e-07, 'ior': 2.337469255239292, 'fru': 70.47648306595835, 'mru': 6.363566731706401e-06, 'ldu': 341.1563356858791, 'wtu': 1.311944668257977, 'etf': 123.9355903904143, 'htc': 1.0827552182701061e-09, 'htn': 1.1373563172088889e-07}"/>
  </r>
  <r>
    <s v="Pork, belly, raw, processed in FR | Chilled | Already packed - PET | No preparation | at consumer/FR [Ciqual code: 28002]"/>
    <n v="28002"/>
    <s v="consumer"/>
    <n v="3.1"/>
    <b v="0"/>
    <s v="kilogram"/>
    <s v="7e367fbfacc944d3418a1a0ee837a09e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rok, eye of shortloin, raw, processed in FR | Chilled | Already packed - PET | No preparation | at consumer/FR [Ciqual code: 28480]"/>
    <n v="28480"/>
    <s v="consumer"/>
    <n v="2.64"/>
    <b v="0"/>
    <s v="kilogram"/>
    <s v="4f83c9e2fdfb75cf5345b7455055999a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roast, raw, processed in FR | Chilled | Already packed - PET | No preparation | at consumer/FR [Ciqual code: 28300]"/>
    <n v="28300"/>
    <s v="consumer"/>
    <n v="2.64"/>
    <b v="0"/>
    <s v="kilogram"/>
    <s v="071fa8629eecf53dda908693e77b8625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roast, cooked, processed in FR | Chilled | Already packed - PET | Oven | at consumer/FR [Ciqual code: 28301]"/>
    <n v="28301"/>
    <s v="consumer"/>
    <n v="2.65"/>
    <b v="0"/>
    <s v="kilogram"/>
    <s v="cc9adb89f15330afecb18a44a8d2e986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"/>
  </r>
  <r>
    <s v="Pork, round steak, raw, processed in FR | Chilled | Already packed - PET | No preparation | at consumer/FR [Ciqual code: 28102]"/>
    <n v="28102"/>
    <s v="consumer"/>
    <n v="2.64"/>
    <b v="0"/>
    <s v="kilogram"/>
    <s v="3a6b4a5af34a52ded36f12daa7b556ae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6272825528202, 'ozd': 8.353046875505791e-07, 'cch': 9.35085614297946, 'ccb': 3.931039285042515, 'ccf': 4.988501075112189, 'ccl': 0.431315782824755, 'fwe': 0.001711925411955, 'swe': 0.043959359668261005, 'tre': 0.828986761060419, 'pco': 0.021581261205082, 'pma': 1.374864789251077e-06, 'ior': 4.925521168051346, 'fru': 143.81837780688835, 'mru': 1.2875512136989441e-05, 'ldu': 599.4098156787926, 'wtu': 3.086713515548638, 'etf': 232.62807663672197, 'htc': 2.1052789169700194e-09, 'htn': 1.904949212755433e-07}"/>
  </r>
  <r>
    <s v="Pork, round steak, cooked, processed in FR | Chilled | Already packed - PET | Oven | at consumer/FR [Ciqual code: 28103]"/>
    <n v="28103"/>
    <s v="consumer"/>
    <n v="2.65"/>
    <b v="0"/>
    <s v="kilogram"/>
    <s v="13b826033cc3b7ff790f495d14037a30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83031284499002, 'ozd': 1.108465527834357e-06, 'cch': 11.874300689530699, 'ccb': 4.9661422755942635, 'ccf': 6.36324453287749, 'ccl': 0.544913881058944, 'fwe': 0.002202948520272, 'swe': 0.055632339967554005, 'tre': 1.048104843579803, 'pco': 0.027444367028784004, 'pma': 1.741800941847408e-06, 'ior': 6.837889076330055, 'fru': 194.66308459105613, 'mru': 1.682019055624819e-05, 'ldu': 757.5139380939152, 'wtu': 4.053211528688536, 'etf': 297.1380502414944, 'htc': 2.743927217207368e-09, 'htn': 2.422675069840043e-07}"/>
  </r>
  <r>
    <s v="Pork, spare-ribs, braised, processed in FR | Chilled | Already packed - PET | Oven | at consumer/FR [Ciqual code: 28401]"/>
    <n v="28401"/>
    <s v="consumer"/>
    <n v="2.4700000000000002"/>
    <b v="0"/>
    <s v="kilogram"/>
    <s v="85d90381c8bf7c917c42d5601b685a97"/>
    <s v="material"/>
    <s v="AGRIBALYSE v3.0"/>
    <s v="['Agricultural', 'Food', 'Preparation', 'Meat, egg and fish', 'Cooked meat', 'Pork']"/>
    <x v="1"/>
    <x v="3"/>
    <s v="['Agricultural', 'Food', 'Preparation', 'Meat, egg and fish', 'Cooked meat', ÇPork']"/>
    <s v="['Agricultural', 'Food', 'Preparation', 'Meat, egg and fish', 'Cooked meat', 'PorkÉ]"/>
    <n v="78"/>
    <n v="83"/>
    <x v="69"/>
    <x v="0"/>
    <s v="{'acd': 0.24375177457052002, 'ozd': 1.1295008045373049e-06, 'cch': 12.063263991403838, 'ccb': 5.070328411674924, 'ccf': 6.447990095166583, 'ccl': 0.544945484562329, 'fwe': 0.002226835814495, 'swe': 0.055790076139601005, 'tre': 1.047279826572695, 'pco': 0.027686912129343003, 'pma': 1.743963143024168e-06, 'ior': 6.924783490924384, 'fru': 197.14804655968078, 'mru': 1.711321350811196e-05, 'ldu': 757.9211433945705, 'wtu': 4.084187652892121, 'etf': 300.3003896444385, 'htc': 2.7834194718306733e-09, 'htn': 2.436122112033458e-07}"/>
  </r>
  <r>
    <s v="Pork, spare-ribs, raw, processed in FR | Chilled | Already packed - PET | No preparation | at consumer/FR [Ciqual code: 28400]"/>
    <n v="28400"/>
    <s v="consumer"/>
    <n v="2.4500000000000002"/>
    <b v="0"/>
    <s v="kilogram"/>
    <s v="1730f50aa39e7f482e1507dfaab7a943"/>
    <s v="material"/>
    <s v="AGRIBALYSE v3.0"/>
    <s v="['Agricultural', 'Food', 'Preparation', 'Meat, egg and fish', 'Raw meat', 'Pork']"/>
    <x v="1"/>
    <x v="4"/>
    <s v="['Agricultural', 'Food', 'Preparation', 'Meat, egg and fish', 'Raw meat', ÇPork']"/>
    <s v="['Agricultural', 'Food', 'Preparation', 'Meat, egg and fish', 'Raw meat', 'PorkÉ]"/>
    <n v="75"/>
    <n v="80"/>
    <x v="69"/>
    <x v="0"/>
    <s v="{'acd': 0.192600567898522, 'ozd': 8.519563579798429e-07, 'cch': 9.500440898176347, 'ccb': 4.01351373437223, 'ccf': 5.055586339077651, 'ccl': 0.431340824726465, 'fwe': 0.0017308348019080002, 'swe': 0.04408422684241, 'tre': 0.8283337206832481, 'pco': 0.021773262256401003, 'pma': 1.3765764756121801e-06, 'ior': 4.9943074713457944, 'fru': 145.7854934421396, 'mru': 1.3107471200902082e-05, 'ldu': 599.7321952300439, 'wtu': 3.111234534423324, 'etf': 235.13141228258593, 'htc': 2.13654128851769e-09, 'htn': 1.915594061628391e-07}"/>
  </r>
  <r>
    <s v="Boiled meat with vegetables, processed in FR | Chilled | PP | Microwave | at consumer/FR [Ciqual code: 25013]"/>
    <n v="25013"/>
    <s v="consumer"/>
    <n v="2.66"/>
    <b v="0"/>
    <s v="kilogram"/>
    <s v="a05d749f9a9b2cf952d5db7f022c7356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23968161752508402, 'ozd': 4.702769388801294e-07, 'cch': 20.241420372414144, 'ccb': 14.613206868242491, 'ccf': 5.376636577446944, 'ccl': 0.251576926724702, 'fwe': 0.0009958474208900002, 'swe': 0.052633521136954006, 'tre': 1.05874466122899, 'pco': 0.026246887677770003, 'pma': 1.612859537838175e-06, 'ior': 1.328584200449638, 'fru': 54.38662079043722, 'mru': 9.357955586067767e-06, 'ldu': 1147.6364503366297, 'wtu': 3.447943257412554, 'etf': 159.74568498087086, 'htc': 9.653366581377678e-11, 'htn': 6.190577320117499e-08}"/>
  </r>
  <r>
    <s v="Pork sausage stew with cabbage, carrots and potatoes, processed in FR | Chilled | PP | Microwave | at consumer/FR [Ciqual code: 25071]"/>
    <n v="25071"/>
    <s v="consumer"/>
    <n v="2.38"/>
    <b v="0"/>
    <s v="kilogram"/>
    <s v="1ab06f52b2914217c9bd5ab92836dc74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7349890279696601, 'ozd': 4.185618219614258e-07, 'cch': 3.986407808808023, 'ccb': 1.414269682066402, 'ccf': 2.417417352439308, 'ccl': 0.15472077430231201, 'fwe': 0.0007200566862190001, 'swe': 0.018566587845759, 'tre': 0.313165360502186, 'pco': 0.009628747137343002, 'pma': 5.314541229731575e-07, 'ior': 2.482752858100328, 'fru': 73.90694016487261, 'mru': 6.295581873211816e-06, 'ldu': 232.2665982682037, 'wtu': 1.44793177285474, 'etf': 100.68701184477706, 'htc': 1.1258784123876333e-09, 'htn': 9.708564172686082e-08}"/>
  </r>
  <r>
    <s v="Red kuri squash, pulp, raw, processed in FR | Ambient (average) | No packaging | No preparation | at consumer/FR [Ciqual code: 20132]"/>
    <n v="20132"/>
    <s v="consumer"/>
    <n v="2.5499999999999998"/>
    <b v="0"/>
    <s v="kilogram"/>
    <s v="52e23c867f8bc6dd82f3b74b3577258a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6878793780440004, 'ozd': 8.780667358150763e-08, 'cch': 0.5191882657534941, 'ccb': 0.090655615856138, 'ccf': 0.428272157107971, 'ccl': 0.00026049278938400003, 'fwe': 0.00010624318182400001, 'swe': 0.0019255296929190002, 'tre': 0.009179438611369, 'pco': 0.001765440038232, 'pma': 2.8802656449244172e-08, 'ior': 0.32062537919724404, 'fru': 11.835066893439993, 'mru': 3.82725313369256e-06, 'ldu': 12.42223990932026, 'wtu': 0.174420224089283, 'etf': 39.10180295244642, 'htc': 4.409480606635369e-10, 'htn': 3.048638478444624e-08}"/>
  </r>
  <r>
    <s v="Pumpkin, canned, drained, processed in FR | Ambient (average) | Steel | Microwave | at consumer/FR [Ciqual code: 20043]"/>
    <n v="20043"/>
    <s v="consumer"/>
    <n v="3.05"/>
    <b v="0"/>
    <s v="kilogram"/>
    <s v="c68d7ec5f729290ad9111c55d1561129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6670942757893, 'ozd': 2.761922397042977e-07, 'cch': 1.326243634292542, 'ccb': 0.22167047252433, 'ccf': 1.104018872467848, 'ccl': 0.000554289300363, 'fwe': 0.00039220553111100003, 'swe': 0.003064169426417, 'tre': 0.019616852040361, 'pco': 0.00471146371769, 'pma': 8.40972253926705e-08, 'ior': 1.97540054417113, 'fru': 51.86720539468685, 'mru': 5.711468419725377e-06, 'ldu': 16.98379079400922, 'wtu': 0.7226689037049351, 'etf': 69.37866903599209, 'htc': 2.3984441785265062e-09, 'htn': 5.250878841203809e-08}"/>
  </r>
  <r>
    <s v="Pumpkin, raw, processed in FR | Ambient (average) | No packaging | No preparation | at consumer/FR [Ciqual code: 20044]"/>
    <n v="20044"/>
    <s v="consumer"/>
    <n v="2.4900000000000002"/>
    <b v="0"/>
    <s v="kilogram"/>
    <s v="e396498e23ac2c44cbb4ea5437e8d2aa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8849102706510004, 'ozd': 9.349271740275997e-08, 'cch': 0.544694539999386, 'ccb': 0.09066501854594401, 'ccf': 0.45376047068122805, 'ccl': 0.00026905077221300004, 'fwe': 0.00010857001699100001, 'swe': 0.001963570626114, 'tre': 0.009604591208445, 'pco': 0.0018919067809360002, 'pma': 3.0597785621846255e-08, 'ior': 0.322584115241418, 'fru': 12.212477553132803, 'mru': 3.889589041108672e-06, 'ldu': 12.642841158216587, 'wtu': 0.175908562770552, 'etf': 39.378941277293755, 'htc': 4.489044274189127e-10, 'htn': 3.0770943311329425e-08}"/>
  </r>
  <r>
    <s v="Pumpkin, cooked, processed in FR | Chilled | PP | Boiling | at consumer/FR [Ciqual code: 20096]"/>
    <n v="20096"/>
    <s v="consumer"/>
    <n v="2.95"/>
    <b v="0"/>
    <s v="kilogram"/>
    <s v="f8b44ed614c26aaa117fd01c40086d91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53068345714830005, 'ozd': 2.097574759135396e-07, 'cch': 1.263064229134687, 'ccb': 0.10661304060420301, 'ccf': 1.155979425247017, 'ccl': 0.00047176328346500005, 'fwe': 0.00021107939728000002, 'swe': 0.002778846708288, 'tre': 0.016231165773543003, 'pco': 0.0037888022593350005, 'pma': 5.4080819370644536e-08, 'ior': 1.018375760452191, 'fru': 35.933426819918495, 'mru': 5.766977280417373e-06, 'ldu': 15.619576521326891, 'wtu': 0.43803334862521004, 'etf': 51.32573625285592, 'htc': 6.955223482030101e-10, 'htn': 3.9999987861963226e-08}"/>
  </r>
  <r>
    <s v="Cocoa or chocolate powder, for beverages, with sugar, non rehydrated, processed in FR | Ambient (average) | Glass | No preparation | at consumer/FR [Ciqual code: 18101]"/>
    <n v="18101"/>
    <s v="consumer"/>
    <n v="2.77"/>
    <b v="0"/>
    <s v="kilogram"/>
    <s v="b6ccb1000883456c5f4bedc3f6dff121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063110469872569, 'ozd': 1.0163111389643759e-06, 'cch': 26.87000650250756, 'ccb': 0.129290599124696, 'ccf': 3.692483201021296, 'ccl': 23.04823270236157, 'fwe': 0.0018202370092940002, 'swe': 0.08677652021925801, 'tre': 0.23090463718335202, 'pco': 0.042288654656808006, 'pma': 5.564523154648322e-07, 'ior': 0.335167411226787, 'fru': 38.97255358315273, 'mru': 2.2204036022705573e-05, 'ldu': 1115.4444739771695, 'wtu': 29.511754795360886, 'etf': 738.6578045375477, 'htc': 1.8198408162808732e-08, 'htn': 5.063807756626703e-07}"/>
  </r>
  <r>
    <s v="Cocoa or chocolate powder, for beverages, with sugar, fortified with vitamins, non rehydrated, processed in FR | Ambient (average) | Glass | No preparation | at consumer/FR [Ciqual code: 18168]"/>
    <n v="18168"/>
    <s v="consumer"/>
    <n v="2.77"/>
    <b v="0"/>
    <s v="kilogram"/>
    <s v="48d4068be1e22489e0362fd4115b6c6d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063110469872569, 'ozd': 1.0163111389643759e-06, 'cch': 26.87000650250756, 'ccb': 0.129290599124696, 'ccf': 3.692483201021296, 'ccl': 23.04823270236157, 'fwe': 0.0018202370092940002, 'swe': 0.08677652021925801, 'tre': 0.23090463718335202, 'pco': 0.042288654656808006, 'pma': 5.564523154648322e-07, 'ior': 0.335167411226787, 'fru': 38.97255358315273, 'mru': 2.2204036022705573e-05, 'ldu': 1115.4444739771695, 'wtu': 29.511754795360886, 'etf': 738.6578045375477, 'htc': 1.8198408162808732e-08, 'htn': 5.063807756626703e-07}"/>
  </r>
  <r>
    <s v="Cocoa or chocolate powder, for beverages, with sugar, fortified with vitamins and chemical elements, non rehydrated, processed in FR | Ambient (average) | Glass | No preparation | at consumer/FR [Ciqual code: 18167]"/>
    <n v="18167"/>
    <s v="consumer"/>
    <n v="2.77"/>
    <b v="0"/>
    <s v="kilogram"/>
    <s v="f42fefd07519210f911f0c73e37985a4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063110469872569, 'ozd': 1.0163111389643759e-06, 'cch': 26.87000650250756, 'ccb': 0.129290599124696, 'ccf': 3.692483201021296, 'ccl': 23.04823270236157, 'fwe': 0.0018202370092940002, 'swe': 0.08677652021925801, 'tre': 0.23090463718335202, 'pco': 0.042288654656808006, 'pma': 5.564523154648322e-07, 'ior': 0.335167411226787, 'fru': 38.97255358315273, 'mru': 2.2204036022705573e-05, 'ldu': 1115.4444739771695, 'wtu': 29.511754795360886, 'etf': 738.6578045375477, 'htc': 1.8198408162808732e-08, 'htn': 5.063807756626703e-07}"/>
  </r>
  <r>
    <s v="Chicken, stewing, leg, raw, processed in FR | Chilled | PS | No preparation | at consumer/FR [Ciqual code: 36014]"/>
    <n v="36014"/>
    <s v="consumer"/>
    <n v="2.66"/>
    <b v="0"/>
    <s v="kilogram"/>
    <s v="6825e52783541c369c886f9d4e2e40c6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Hen, meat only, raw, processed in FR | Chilled | PS | No preparation | at consumer/FR [Ciqual code: 36001]"/>
    <n v="36001"/>
    <s v="consumer"/>
    <n v="2.66"/>
    <b v="0"/>
    <s v="kilogram"/>
    <s v="8443400545c750554083a95364b4131f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Hen, meat and skin, raw, processed in FR | Chilled | PS | No preparation | at consumer/FR [Ciqual code: 36000]"/>
    <n v="36000"/>
    <s v="consumer"/>
    <n v="2.66"/>
    <b v="0"/>
    <s v="kilogram"/>
    <s v="2ded8468991cc0df3cfbe72412c3ffbd"/>
    <s v="material"/>
    <s v="AGRIBALYSE v3.0"/>
    <s v="['Agricultural', 'Food', 'Preparation', 'Meat, egg and fish', 'Raw meat', 'Other meats']"/>
    <x v="1"/>
    <x v="4"/>
    <s v="['Agricultural', 'Food', 'Preparation', 'Meat, egg and fish', 'Raw meat', ÇOther meats']"/>
    <s v="['Agricultural', 'Food', 'Preparation', 'Meat, egg and fish', 'Raw meat', 'Other meatsÉ]"/>
    <n v="75"/>
    <n v="87"/>
    <x v="36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, white race, meat and skin, raw, processed in FR | Chilled | PS | No preparation | at consumer/FR [Ciqual code: 36007]"/>
    <n v="36007"/>
    <s v="consumer"/>
    <n v="2.66"/>
    <b v="0"/>
    <s v="kilogram"/>
    <s v="3742b2d4a2b09c1367d0a2dae3661438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 with curry and coconut milk sauce, processed in FR | Chilled | PP | Microwave | at consumer/FR [Ciqual code: 25174]"/>
    <n v="25174"/>
    <s v="consumer"/>
    <n v="2.4700000000000002"/>
    <b v="0"/>
    <s v="kilogram"/>
    <s v="5789fbddb98a84f26524c9da47bbd4bf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0535202677177001, 'ozd': 5.594067450582908e-07, 'cch': 5.469975955379783, 'ccb': 0.17668442522330102, 'ccf': 4.40682644045552, 'ccl': 0.88646508970096, 'fwe': 0.001362045042097, 'swe': 0.026272917513332, 'tre': 0.436500138465548, 'pco': 0.017323456353748, 'pma': 7.427405187194357e-07, 'ior': 1.345063331275567, 'fru': 73.05657919567709, 'mru': 9.66192313178261e-06, 'ldu': 325.9272354923058, 'wtu': 3.726125404857727, 'etf': 176.04817110170745, 'htc': 2.7370407554928483e-09, 'htn': 2.3489995225822641e-07}"/>
  </r>
  <r>
    <s v="Chicken, Basque style, processed in FR | Chilled | PP | Microwave | at consumer/FR [Ciqual code: 25190]"/>
    <n v="25190"/>
    <s v="consumer"/>
    <n v="2.4700000000000002"/>
    <b v="0"/>
    <s v="kilogram"/>
    <s v="1941bf0a558c3bc3b3eef59e60fd01e6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7824717268131001, 'ozd': 4.5260260475556545e-07, 'cch': 4.201114109585254, 'ccb': 0.131126638251883, 'ccf': 3.425616884380901, 'ccl': 0.6443705869524691, 'fwe': 0.001037836222564, 'swe': 0.019962087019282003, 'tre': 0.323034987906041, 'pco': 0.013307631575975, 'pma': 5.549360502962642e-07, 'ior': 1.214784605799889, 'fru': 60.78245478883882, 'mru': 8.391363045181347e-06, 'ldu': 241.77373929188818, 'wtu': 2.78185019322205, 'etf': 140.43135149502473, 'htc': 2.046792841487334e-09, 'htn': 1.7639249171267498e-07}"/>
  </r>
  <r>
    <s v="Chicken, eviscerated without offal, raw, processed in FR | Chilled | PS | No preparation | at consumer/FR [Ciqual code: 36020]"/>
    <n v="36020"/>
    <s v="consumer"/>
    <n v="2.66"/>
    <b v="0"/>
    <s v="kilogram"/>
    <s v="520ecf176174dccfaa88ea585359b8ef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, free-range, meat and skin, raw, processed in FR | Chilled | PS | No preparation | at consumer/FR [Ciqual code: 36008]"/>
    <n v="36008"/>
    <s v="consumer"/>
    <n v="2.66"/>
    <b v="0"/>
    <s v="kilogram"/>
    <s v="ff285e8e27263ba5c24bbda39ec12600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, wing, meat and skin, raw, processed in FR | Chilled | PS | No preparation | at consumer/FR [Ciqual code: 36023]"/>
    <n v="36023"/>
    <s v="consumer"/>
    <n v="2.66"/>
    <b v="0"/>
    <s v="kilogram"/>
    <s v="56b0f417b1821a537e8e1da221e85964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, wing, meat and skin, roasted/baked, processed in FR | Chilled | PS | Oven | at consumer/FR [Ciqual code: 36033]"/>
    <n v="36033"/>
    <s v="consumer"/>
    <n v="2.67"/>
    <b v="0"/>
    <s v="kilogram"/>
    <s v="62823f9b8ffb54f3642131dee4317f82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Chicken, nugget, breaded croquette, processed in FR | Chilled | PS | Oven | at consumer/FR [Ciqual code: 36027]"/>
    <n v="36027"/>
    <s v="consumer"/>
    <n v="2.79"/>
    <b v="0"/>
    <s v="kilogram"/>
    <s v="9c246c83d06c7d774080268bd569afc2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0250634849956101, 'ozd': 5.540445760616099e-07, 'cch': 5.465542236283906, 'ccb': 2.042110254992691, 'ccf': 3.186656759167058, 'ccl': 0.23677522212415503, 'fwe': 0.0009950470343160001, 'swe': 0.025668383714072002, 'tre': 0.43762088638058905, 'pco': 0.012935529195328001, 'pma': 7.365151132814254e-07, 'ior': 3.501932486976071, 'fru': 100.60009896482286, 'mru': 7.893033628708529e-06, 'ldu': 337.69738412846806, 'wtu': 2.076238602638387, 'etf': 135.13259696068133, 'htc': 1.338011233189234e-09, 'htn': 1.0819253894164699e-07}"/>
  </r>
  <r>
    <s v="Chicken, leg, meat and skin, boiled/cooked in water, processed in FR | Chilled | PS | Oven | at consumer/FR [Ciqual code: 36031]"/>
    <n v="36031"/>
    <s v="consumer"/>
    <n v="2.67"/>
    <b v="0"/>
    <s v="kilogram"/>
    <s v="cc8e8b6a5ad54971f52601ec3d3ce754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Chicken, leg, meat and skin, raw, processed in FR | Chilled | PS | No preparation | at consumer/FR [Ciqual code: 36002]"/>
    <n v="36002"/>
    <s v="consumer"/>
    <n v="2.66"/>
    <b v="0"/>
    <s v="kilogram"/>
    <s v="de40a469343946dfcec68ebd0706d43c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, leg, meat and skin, roasted/baked, processed in FR | Chilled | PS | Oven | at consumer/FR [Ciqual code: 36004]"/>
    <n v="36004"/>
    <s v="consumer"/>
    <n v="2.67"/>
    <b v="0"/>
    <s v="kilogram"/>
    <s v="ad2f1c8f21a551dffcf720358554296b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Chicken leg, meat, boiled/cooked in water, processed in FR | Chilled | PS | Oven | at consumer/FR [Ciqual code: 36030]"/>
    <n v="36030"/>
    <s v="consumer"/>
    <n v="2.67"/>
    <b v="0"/>
    <s v="kilogram"/>
    <s v="a31f7fd5e17d1d46354417a8c2b1219f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Chicken, leg, meat, raw, processed in FR | Chilled | PS | No preparation | at consumer/FR [Ciqual code: 36024]"/>
    <n v="36024"/>
    <s v="consumer"/>
    <n v="2.66"/>
    <b v="0"/>
    <s v="kilogram"/>
    <s v="f7446009ce221998968dfec1ef3c01a6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 leg, meat, roasted/baked, processed in FR | Chilled | PS | Oven | at consumer/FR [Ciqual code: 36006]"/>
    <n v="36006"/>
    <s v="consumer"/>
    <n v="2.67"/>
    <b v="0"/>
    <s v="kilogram"/>
    <s v="6d9f625ffef44d7f84cf3a8c8f1aa814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41217370547392, 'ozd': 7.329334549068295e-07, 'cch': 7.571409453116013, 'ccb': 0.353900790845082, 'ccf': 5.995503027953554, 'ccl': 1.222005634317376, 'fwe': 0.001803203963721, 'swe': 0.033258931561353004, 'tre': 0.5840612331171671, 'pco': 0.02293284171231, 'pma': 9.98007271566378e-07, 'ior': 1.716978159938913, 'fru': 96.85125606508117, 'mru': 1.2964396235291841e-05, 'ldu': 420.4330525850723, 'wtu': 4.662101180990581, 'etf': 219.42448576114384, 'htc': 3.5256562460417162e-09, 'htn': 3.111617836401576e-07}"/>
  </r>
  <r>
    <s v="Turkey, breaded escalope, processed in FR | Chilled | PS | Oven | at consumer/FR [Ciqual code: 36036]"/>
    <n v="36036"/>
    <s v="consumer"/>
    <n v="2.5299999999999998"/>
    <b v="0"/>
    <s v="kilogram"/>
    <s v="c89b078f7f186b43f017b846a49f1294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45322811755245, 'ozd': 7.157009428434468e-07, 'cch': 7.323658751242672, 'ccb': 0.35573304611853, 'ccf': 5.773972817050613, 'ccl': 1.193952888073527, 'fwe': 0.0017775015265830002, 'swe': 0.034374654884805005, 'tre': 0.604721118048625, 'pco': 0.022733732695088, 'pma': 1.024066600350679e-06, 'ior': 1.717578262989083, 'fru': 93.29892422735011, 'mru': 1.261584650644781e-05, 'ldu': 435.86196939233855, 'wtu': 4.436363676109888, 'etf': 217.22653066415978, 'htc': 3.4042443979876193e-09, 'htn': 3.0387328925595996e-07}"/>
  </r>
  <r>
    <s v="Chicken, breast, without skin, raw, processed in FR | Chilled | PS | No preparation | at consumer/FR [Ciqual code: 36017]"/>
    <n v="36017"/>
    <s v="consumer"/>
    <n v="2.66"/>
    <b v="0"/>
    <s v="kilogram"/>
    <s v="07f17cc0616b41a9f30b571de2358204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"/>
  </r>
  <r>
    <s v="Chicken, breast, without skin, cooked, processed in FR | Chilled | PS | Oven | at consumer/FR [Ciqual code: 36018]"/>
    <n v="36018"/>
    <s v="consumer"/>
    <n v="2.67"/>
    <b v="0"/>
    <s v="kilogram"/>
    <s v="eb90b391e394da92315b7de3c352f327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Chicken high leg, meat, raw, processed in FR | Chilled | PS | No preparation | at consumer/FR [Ciqual code: 36019]"/>
    <n v="36019"/>
    <s v="consumer"/>
    <n v="2.66"/>
    <b v="0"/>
    <s v="kilogram"/>
    <s v="46f4a277a0e86fe2521c19ded1dd04c1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, marinated wing, roasted/baked, processed in FR | Chilled | PS | Oven | at consumer/FR [Ciqual code: 36035]"/>
    <n v="36035"/>
    <s v="consumer"/>
    <n v="2.67"/>
    <b v="0"/>
    <s v="kilogram"/>
    <s v="a952da0bb48c099cba44a897cb03b80d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0789662205051001, 'ozd': 5.716869513648616e-07, 'cch': 5.791166436033384, 'ccb': 0.269361378889162, 'ccf': 4.589021168783182, 'ccl': 0.9327838883610401, 'fwe': 0.001385805271461, 'swe': 0.025409075486510002, 'tre': 0.44602565128304905, 'pco': 0.017545649022303, 'pma': 7.629313366479052e-07, 'ior': 1.453505855957316, 'fru': 76.93595566314686, 'mru': 1.00227397822098e-05, 'ldu': 320.98927984013, 'wtu': 3.59448592046961, 'etf': 168.2208158194628, 'htc': 2.7107640937815315e-09, 'htn': 2.378949014734433e-07}"/>
  </r>
  <r>
    <s v="Chicken, drumstick, raw, processed in FR | Chilled | PS | No preparation | at consumer/FR [Ciqual code: 36022]"/>
    <n v="36022"/>
    <s v="consumer"/>
    <n v="2.66"/>
    <b v="0"/>
    <s v="kilogram"/>
    <s v="c485adf90c5d459fdc6e8045d8306eb4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33188383739901, 'ozd': 5.133981415370812e-07, 'cch': 5.6724927501687255, 'ccb': 0.267149400652185, 'ccf': 4.48232636804245, 'ccl': 0.9230169814740891, 'fwe': 0.0013315938761840002, 'swe': 0.025046688086643003, 'tre': 0.440511294544133, 'pco': 0.017185338264210002, 'pma': 7.50084109257901e-07, 'ior': 0.8318700604483981, 'fru': 63.35043276882367, 'mru': 9.373493097285029e-06, 'ldu': 317.3481819063535, 'wtu': 3.405320899576892, 'etf': 163.27545558684835, 'htc': 2.5993771559709285e-09, 'htn': 2.338132340744015e-07}"/>
  </r>
  <r>
    <s v="Chicken, breast, meat and skin, raw, processed in FR | Chilled | PS | No preparation | at consumer/FR [Ciqual code: 36029]"/>
    <n v="36029"/>
    <s v="consumer"/>
    <n v="2.66"/>
    <b v="0"/>
    <s v="kilogram"/>
    <s v="8f54c42b707e1497a20a97598c3fd1c1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106257260848127, 'ozd': 4.973633702967815e-07, 'cch': 5.463403011019848, 'ccb': 0.18452764310142702, 'ccf': 4.35587425482223, 'ccl': 0.923001113096189, 'fwe': 0.0013155692197140002, 'swe': 0.024902671547604, 'tre': 0.440948859019376, 'pco': 0.016855083317407, 'pma': 7.467165011311524e-07, 'ior': 0.776054325768021, 'fru': 60.61562309982379, 'mru': 9.149474351411124e-06, 'ldu': 317.0410432475602, 'wtu': 3.348644432898567, 'etf': 160.7122305117565, 'htc': 2.5619814591746e-09, 'htn': 2.32682190045743e-07}"/>
  </r>
  <r>
    <s v="Chicken, breast, meat and skin, roasted/baked, processed in FR | Chilled | PS | Oven | at consumer/FR [Ciqual code: 36032]"/>
    <n v="36032"/>
    <s v="consumer"/>
    <n v="2.67"/>
    <b v="0"/>
    <s v="kilogram"/>
    <s v="362da96844f6257e27733cfbe15a5f9b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Chicken, meat and skin, raw, processed in FR | Chilled | PS | No preparation | at consumer/FR [Ciqual code: 36016]"/>
    <n v="36016"/>
    <s v="consumer"/>
    <n v="2.66"/>
    <b v="0"/>
    <s v="kilogram"/>
    <s v="7045f7e9791df972a4111f4af5f4283a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085024078131016, 'ozd': 4.101957614396493e-07, 'cch': 4.45834234989296, 'ccb': 0.143860839404738, 'ccf': 3.576068913879308, 'ccl': 0.738412596608912, 'fwe': 0.0010542002670640002, 'swe': 0.01996291385414, 'tre': 0.35223719519248803, 'pco': 0.013683276988988, 'pma': 5.995990938327899e-07, 'ior': 0.6653377221950131, 'fru': 50.63894063850679, 'mru': 7.4894149681509336e-06, 'ldu': 253.842410762728, 'wtu': 2.712746523555735, 'etf': 128.1749104069192, 'htc': 2.063845674438511e-09, 'htn': 1.863289004656007e-07}"/>
  </r>
  <r>
    <s v="Chicken, meat and skin, roasted/baked, processed in FR | Chilled | PS | Oven | at consumer/FR [Ciqual code: 36005]"/>
    <n v="36005"/>
    <s v="consumer"/>
    <n v="2.67"/>
    <b v="0"/>
    <s v="kilogram"/>
    <s v="3f67a366da57f56bd6e2c04de6cc6d47"/>
    <s v="material"/>
    <s v="AGRIBALYSE v3.0"/>
    <s v="['Agricultural', 'Food', 'Preparation', 'Meat, egg and fish', 'Cooked meat', 'Poultry']"/>
    <x v="1"/>
    <x v="3"/>
    <s v="['Agricultural', 'Food', 'Preparation', 'Meat, egg and fish', 'Cooked meat', ÇPoultry']"/>
    <s v="['Agricultural', 'Food', 'Preparation', 'Meat, egg and fish', 'Cooked meat', 'PoultryÉ]"/>
    <n v="78"/>
    <n v="86"/>
    <x v="70"/>
    <x v="0"/>
    <s v="{'acd': 0.11300860195534301, 'ozd': 5.963069025389833e-07, 'cch': 5.9640319810877545, 'ccb': 0.19068276945954601, 'ccf': 4.7957358179056815, 'ccl': 0.9776133937225261, 'fwe': 0.001435970841324, 'swe': 0.026528674478176, 'tre': 0.46719778523224903, 'pco': 0.018296567246045, 'pma': 7.987846471076012e-07, 'ior': 1.49651097617301, 'fru': 80.02289095892876, 'mru': 1.047012139526848e-05, 'ldu': 336.3596558031507, 'wtu': 3.745222623823971, 'etf': 172.95592172076903, 'htc': 2.8166820945114412e-09, 'htn': 2.4829869060153996e-07}"/>
  </r>
  <r>
    <s v="Chicken, meat, raw, processed in FR | Chilled | PS | No preparation | at consumer/FR [Ciqual code: 36003]"/>
    <n v="36003"/>
    <s v="consumer"/>
    <n v="2.66"/>
    <b v="0"/>
    <s v="kilogram"/>
    <s v="b5cefe96034c5ed28d35260fa53d25a0"/>
    <s v="material"/>
    <s v="AGRIBALYSE v3.0"/>
    <s v="['Agricultural', 'Food', 'Preparation', 'Meat, egg and fish', 'Raw meat', 'Poultry']"/>
    <x v="1"/>
    <x v="4"/>
    <s v="['Agricultural', 'Food', 'Preparation', 'Meat, egg and fish', 'Raw meat', ÇPoultry']"/>
    <s v="['Agricultural', 'Food', 'Preparation', 'Meat, egg and fish', 'Raw meat', 'PoultryÉ]"/>
    <n v="75"/>
    <n v="83"/>
    <x v="70"/>
    <x v="0"/>
    <s v="{'acd': 0.085024078131016, 'ozd': 4.101957614396493e-07, 'cch': 4.45834234989296, 'ccb': 0.143860839404738, 'ccf': 3.576068913879308, 'ccl': 0.738412596608912, 'fwe': 0.0010542002670640002, 'swe': 0.01996291385414, 'tre': 0.35223719519248803, 'pco': 0.013683276988988, 'pma': 5.995990938327899e-07, 'ior': 0.6653377221950131, 'fru': 50.63894063850679, 'mru': 7.4894149681509336e-06, 'ldu': 253.842410762728, 'wtu': 2.712746523555735, 'etf': 128.1749104069192, 'htc': 2.063845674438511e-09, 'htn': 1.863289004656007e-07}"/>
  </r>
  <r>
    <s v="Pouligny Saint-Pierre cheese, from goat's milk, processed in FR | Chilled | LDPE | No preparation | at consumer/FR [Ciqual code: 12839]"/>
    <n v="12839"/>
    <s v="consumer"/>
    <n v="2.4500000000000002"/>
    <b v="0"/>
    <s v="kilogram"/>
    <s v="dec9db3d450a8352ac9028a9f6e28fa8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Soy &quot;cream&quot; preparation, processed in FR | Ambient (long) | Cardboard | No preparation | at consumer/FR [Ciqual code: 11214]"/>
    <n v="11214"/>
    <s v="consumer"/>
    <n v="2.09"/>
    <b v="0"/>
    <s v="kilogram"/>
    <s v="0e625c404782a875d856552f913ac858"/>
    <s v="material"/>
    <s v="AGRIBALYSE v3.0"/>
    <s v="['Agricultural', 'Food', 'Preparation', 'Miscellaneous', 'Cooking aids']"/>
    <x v="2"/>
    <x v="41"/>
    <s v="['Agricultural', 'Food', 'Preparation', 'Miscellaneous', 'Cooking aids']"/>
    <s v="['Agricultural', 'Food', 'Preparation', 'Miscellaneous', 'Cooking aids']"/>
    <e v="#VALUE!"/>
    <e v="#VALUE!"/>
    <x v="3"/>
    <x v="0"/>
    <s v="{'acd': 0.009973448719689, 'ozd': 1.921869742147951e-07, 'cch': 1.533246796440798, 'ccb': 0.005790031782488001, 'ccf': 0.9611386677941611, 'ccl': 0.566318096864148, 'fwe': 0.00034356865235100003, 'swe': 0.010500310761256001, 'tre': 0.037036981371791004, 'pco': 0.004325147906847, 'pma': 8.400661390052151e-08, 'ior': 0.721278722245947, 'fru': 24.286472088286438, 'mru': 4.023841307081567e-06, 'ldu': 105.0990023017953, 'wtu': 0.6335072135956431, 'etf': 57.983734872589494, 'htc': 1.288704741975891e-09, 'htn': 5.099004838930636e-08}"/>
  </r>
  <r>
    <s v="Pizza pastry base, processed in FR | Chilled | Glass | Oven | at consumer/FR [Ciqual code: 23403]"/>
    <n v="23403"/>
    <s v="consumer"/>
    <n v="2.73"/>
    <b v="0"/>
    <s v="kilogram"/>
    <s v="12d453a6520377dd6d6d463ec6319284"/>
    <s v="material"/>
    <s v="AGRIBALYSE v3.0"/>
    <s v="['Agricultural', 'Food', 'Preparation', 'Cereal products', 'Flours and pie crusts', 'Pie crusts']"/>
    <x v="5"/>
    <x v="10"/>
    <s v="['Agricultural', 'Food', 'Preparation', 'Cereal products', 'Flours and pie crusts', ÇPie crusts']"/>
    <s v="['Agricultural', 'Food', 'Preparation', 'Cereal products', 'Flours and pie crusts', 'Pie crustsÉ]"/>
    <n v="85"/>
    <n v="96"/>
    <x v="60"/>
    <x v="0"/>
    <s v="{'acd': 0.014132073759928001, 'ozd': 2.921646304303433e-07, 'cch': 1.322027989825742, 'ccb': 0.005930701678157, 'ccf': 1.311862335089391, 'ccl': 0.004234953058193, 'fwe': 0.000330403372838, 'swe': 0.006379130807165001, 'tre': 0.044938137178358005, 'pco': 0.005205857284798001, 'pma': 1.4128039917700288e-07, 'ior': 1.391414111713893, 'fru': 41.68249238597177, 'mru': 4.404249999876781e-06, 'ldu': 74.90828838232574, 'wtu': 0.941829572238535, 'etf': 59.20634911782007, 'htc': 6.178710694257197e-10, 'htn': 2.6199707756455643e-08}"/>
  </r>
  <r>
    <s v="Spring vegetables, frozen, raw (french beans, carrots, potatoes, green peas, onions), processed in FR | Frozen | PP | No preparation | at consumer/FR [Ciqual code: 20267]"/>
    <n v="20267"/>
    <s v="consumer"/>
    <n v="2.42"/>
    <b v="0"/>
    <s v="kilogram"/>
    <s v="38d11bb8e734964da3dd7b1020d5f56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5833291357576, 'ozd': 1.3802773149531909e-07, 'cch': 0.7153827434706741, 'ccb': 0.006387671714865001, 'ccf': 0.707764974877471, 'ccl': 0.001230096878337, 'fwe': 0.00021089699015200002, 'swe': 0.004971684063452, 'tre': 0.021150476608112003, 'pco': 0.0024593091479720003, 'pma': 5.0837096113023555e-08, 'ior': 0.584607503948409, 'fru': 20.605543578495087, 'mru': 2.529389110066293e-06, 'ldu': 86.93811875608192, 'wtu': 0.317062145223726, 'etf': 27.30762137361389, 'htc': 5.6693965476012704e-11, 'htn': 8.707070669973206e-09}"/>
  </r>
  <r>
    <s v="Profiteroles (chou pastry), with vanilla ice cream and chocolate sauce, processed in FR | Frozen | PP | No preparation | at consumer/FR [Ciqual code: 23472]"/>
    <n v="23472"/>
    <s v="consumer"/>
    <n v="2.5"/>
    <b v="0"/>
    <s v="kilogram"/>
    <s v="e03de93674b335dd136520a2a92f1c16"/>
    <s v="material"/>
    <s v="AGRIBALYSE v3.0"/>
    <s v="['Agricultural', 'Food', 'Preparation', 'Ice cream and sorbet', 'Frozen desserts']"/>
    <x v="8"/>
    <x v="33"/>
    <s v="['Agricultural', 'Food', 'Preparation', 'Ice cream and sorbet', 'Frozen desserts']"/>
    <s v="['Agricultural', 'Food', 'Preparation', 'Ice cream and sorbet', 'Frozen desserts']"/>
    <e v="#VALUE!"/>
    <e v="#VALUE!"/>
    <x v="3"/>
    <x v="0"/>
    <s v="{'acd': 0.029842801509049003, 'ozd': 3.085923404703912e-07, 'cch': 4.478238823731231, 'ccb': 0.6762866305604981, 'ccf': 1.748248195219865, 'ccl': 2.053703997950866, 'fwe': 0.0006336459478490001, 'swe': 0.015549680292474001, 'tre': 0.11907735056071701, 'pco': 0.008635337281316, 'pma': 2.309702194710272e-07, 'ior': 1.125446061952297, 'fru': 39.54487831142332, 'mru': 6.2227318125471786e-06, 'ldu': 173.10410266665414, 'wtu': 4.183366662570632, 'etf': 102.44101208780835, 'htc': 2.348266338357519e-09, 'htn': 7.297765295825894e-08}"/>
  </r>
  <r>
    <s v="Profiteroles (chou pastry), with custard and chocolate sauce, refrigerated, processed in FR | Chilled | PP | No preparation | at consumer/FR [Ciqual code: 23474]"/>
    <n v="23474"/>
    <s v="consumer"/>
    <n v="2.41"/>
    <b v="0"/>
    <s v="kilogram"/>
    <s v="2639015d6275da29230c80614269ec56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031014025430393003, 'ozd': 2.9730527481499267e-07, 'cch': 4.641538383684505, 'ccb': 0.7078192015907221, 'ccf': 1.784920719894631, 'ccl': 2.14879846219915, 'fwe': 0.000644605811659, 'swe': 0.016222076381736002, 'tre': 0.12418277055998501, 'pco': 0.008946596043434, 'pma': 2.39270139729233e-07, 'ior': 0.8886114634220921, 'fru': 35.24560306641058, 'mru': 6.243258151907643e-06, 'ldu': 180.96721722176656, 'wtu': 4.305822184454894, 'etf': 105.68053216687966, 'htc': 2.4178781842297253e-09, 'htn': 7.564467959049008e-08}"/>
  </r>
  <r>
    <s v="Provolone cheese, from cow's milk, processed in FR | Chilled | LDPE | No preparation | at consumer/FR [Ciqual code: 12716]"/>
    <n v="12716"/>
    <s v="consumer"/>
    <n v="2.2400000000000002"/>
    <b v="0"/>
    <s v="kilogram"/>
    <s v="b005bd86e6a02cc86c2b42987b929c6c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Greengage plum, raw, processed in FR | Ambient (average) | No packaging | No preparation | at consumer/FR [Ciqual code: 13041]"/>
    <n v="13041"/>
    <s v="consumer"/>
    <n v="2.68"/>
    <b v="0"/>
    <s v="kilogram"/>
    <s v="a50f975e38b464b240227ebe04d94129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752829490118001, 'ozd': 1.731028795774349e-07, 'cch': 0.905038107732904, 'ccb': 0.088600368815916, 'ccf': 0.8161164238432741, 'ccl': 0.00032131507371300003, 'fwe': 0.00039324116630400004, 'swe': 0.003107263151396, 'tre': 0.032239518072373005, 'pco': 0.00689325509997, 'pma': 4.4191415886369566e-08, 'ior': 0.282784434865327, 'fru': 15.102580980519813, 'mru': 3.051418545836473e-06, 'ldu': 355.9051271244646, 'wtu': 0.18156203973248902, 'etf': 35.92589586743054, 'htc': 1.588417573801618e-10, 'htn': 4.4299232640968346e-08}"/>
  </r>
  <r>
    <s v="Plum, raw, processed in FR | Ambient (average) | No packaging | No preparation | at consumer/FR [Ciqual code: 13100]"/>
    <n v="13100"/>
    <s v="consumer"/>
    <n v="2.57"/>
    <b v="0"/>
    <s v="kilogram"/>
    <s v="eb235f8469125bac7436afb33bf92eff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7752829490118001, 'ozd': 1.731028795774349e-07, 'cch': 0.905038107732904, 'ccb': 0.088600368815916, 'ccf': 0.8161164238432741, 'ccl': 0.00032131507371300003, 'fwe': 0.00039324116630400004, 'swe': 0.003107263151396, 'tre': 0.032239518072373005, 'pco': 0.00689325509997, 'pma': 4.4191415886369566e-08, 'ior': 0.282784434865327, 'fru': 15.102580980519813, 'mru': 3.051418545836473e-06, 'ldu': 355.9051271244646, 'wtu': 0.18156203973248902, 'etf': 35.92589586743054, 'htc': 1.588417573801618e-10, 'htn': 4.4299232640968346e-08}"/>
  </r>
  <r>
    <s v="Prune, processed in FR | Ambient (average) | LDPE | No preparation | at consumer/FR [Ciqual code: 13042]"/>
    <n v="13042"/>
    <s v="consumer"/>
    <n v="2.64"/>
    <b v="0"/>
    <s v="kilogram"/>
    <s v="e63b0f3027273aee00df67367de2d5cd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0"/>
    <s v="{'acd': 0.022818198567588002, 'ozd': 8.593718394305285e-07, 'cch': 2.529066967775619, 'ccb': 0.004015532531912, 'ccf': 2.52377907180207, 'ccl': 0.001272363441636, 'fwe': 0.001205034049482, 'swe': 0.008453610737852, 'tre': 0.088186606302735, 'pco': 0.018652056655276, 'pma': 1.338707056800856e-07, 'ior': 6.421004381957161, 'fru': 158.48566153042992, 'mru': 8.236611089811048e-06, 'ldu': 899.7362255977383, 'wtu': 2.013252503113162, 'etf': 104.83384691396112, 'htc': 7.177558291870133e-10, 'htn': 1.1462635463815089e-07}"/>
  </r>
  <r>
    <s v="Fruits puree, without sugar added, processed in FR | Chilled | PS | No preparation | at consumer/FR [Ciqual code: 13153]"/>
    <n v="13153"/>
    <s v="consumer"/>
    <n v="1.98"/>
    <b v="0"/>
    <s v="kilogram"/>
    <s v="895446b6678eb4a2d6d2725172bd7834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0"/>
    <s v="{'acd': 0.004067301158433, 'ozd': 1.428077930030207e-07, 'cch': 0.7609264258375901, 'ccb': 0.002320929405729, 'ccf': 0.7660517828233391, 'ccl': -0.007446286391478001, 'fwe': 0.00010464573718700001, 'swe': 0.0018611622493960001, 'tre': 0.013212302205878, 'pco': 0.0024468461252870003, 'pma': 3.9667335627095983e-08, 'ior': 0.6972974758575651, 'fru': 23.67212163414164, 'mru': 2.217963667974299e-06, 'ldu': 18.145128831471734, 'wtu': 0.5926700270224361, 'etf': 27.22549506296176, 'htc': 3.6794002595277215e-10, 'htn': 1.296558797145191e-08}"/>
  </r>
  <r>
    <s v="Mix of 4 spices, processed in FR | Ambient (long) | Glass | No preparation | at consumer/FR [Ciqual code: 11056]"/>
    <n v="11056"/>
    <s v="consumer"/>
    <n v="2.79"/>
    <b v="0"/>
    <s v="kilogram"/>
    <s v="85cdd3166e4d3003a5b4262fc5e33e3a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0"/>
    <s v="{'acd': 0.011277924216666001, 'ozd': 1.814112544398095e-07, 'cch': 0.8823889361594761, 'ccb': 0.004805649887757, 'ccf': 1.226009487639811, 'ccl': -0.34842620136809105, 'fwe': 0.000827491849452, 'swe': 0.043332992982897, 'tre': 0.026387215848564002, 'pco': 0.005379748932445001, 'pma': 1.0493552038507039e-07, 'ior': 0.260709274346132, 'fru': 17.75697672437557, 'mru': 3.105109328968615e-06, 'ldu': 415.93573729312493, 'wtu': 0.9542051379877201, 'etf': 22.187509706919904, 'htc': 4.200085117057401e-10, 'htn': 1.1122049543285431e-08}"/>
  </r>
  <r>
    <s v="Pound cake, prepacked, processed in FR | Ambient (long) | PS | No preparation | at consumer/FR [Ciqual code: 23081]"/>
    <n v="23081"/>
    <s v="consumer"/>
    <n v="2.13"/>
    <b v="0"/>
    <s v="kilogram"/>
    <s v="723d4340cfc14c25399cbcf41a64bc85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9203868577700006, 'ozd': 2.845130032598801e-07, 'cch': 5.711473081814141, 'ccb': 2.377846927465445, 'ccf': 2.666291785850857, 'ccl': 0.667334368497837, 'fwe': 0.0008414195083540001, 'swe': 0.018881478733750002, 'tre': 0.24723571426017601, 'pco': 0.011198259940784001, 'pma': 4.4643449265450617e-07, 'ior': 0.89991847615956, 'fru': 40.284939344950715, 'mru': 7.176258620500179e-06, 'ldu': 220.3330390307689, 'wtu': 4.260933376691911, 'etf': 68.58350942479397, 'htc': 1.4474054529993082e-09, 'htn': 6.689918773185758e-08}"/>
  </r>
  <r>
    <s v="Fish quenelle, raw, processed in FR | Chilled | LDPE | No preparation | at consumer/FR [Ciqual code: 8933]"/>
    <n v="8933"/>
    <s v="consumer"/>
    <n v="3.14"/>
    <b v="0"/>
    <s v="kilogram"/>
    <s v="71744269053ee70b347672d02d3c3913"/>
    <s v="material"/>
    <s v="AGRIBALYSE v3.0"/>
    <s v="['Agricultural', 'Food', 'Preparation', 'Meat, egg and fish', 'Delicatessen meat', 'Quenelles']"/>
    <x v="1"/>
    <x v="12"/>
    <s v="['Agricultural', 'Food', 'Preparation', 'Meat, egg and fish', 'Delicatessen meat', ÇQuenelles']"/>
    <s v="['Agricultural', 'Food', 'Preparation', 'Meat, egg and fish', 'Delicatessen meat', 'QuenellesÉ]"/>
    <n v="84"/>
    <n v="94"/>
    <x v="71"/>
    <x v="0"/>
    <s v="{'acd': 0.129345486244229, 'ozd': 8.949360783904813e-07, 'cch': 6.8595572546455585, 'ccb': 1.671304189104113, 'ccf': 4.766054574365801, 'ccl': 0.422198491175644, 'fwe': 0.0007425607119560001, 'swe': 0.033833380731366006, 'tre': 0.40157938844059504, 'pco': 0.06941600239454801, 'pma': 9.748009999258804e-07, 'ior': 1.05574024470608, 'fru': 74.72920981711431, 'mru': 1.0319055196324171e-05, 'ldu': 158.20935322884185, 'wtu': 2.494859957789253, 'etf': 71.94919135903444, 'htc': 2.8135859274350484e-09, 'htn': 7.684649696574964e-08}"/>
  </r>
  <r>
    <s v="Fish quenelle, in sauce, processed in FR | Chilled | LDPE | Oven | at consumer/FR [Ciqual code: 8932]"/>
    <n v="8932"/>
    <s v="consumer"/>
    <n v="3.14"/>
    <b v="0"/>
    <s v="kilogram"/>
    <s v="8aabc31df9f967b09f07ed662e211916"/>
    <s v="material"/>
    <s v="AGRIBALYSE v3.0"/>
    <s v="['Agricultural', 'Food', 'Preparation', 'Meat, egg and fish', 'Delicatessen meat', 'Quenelles']"/>
    <x v="1"/>
    <x v="12"/>
    <s v="['Agricultural', 'Food', 'Preparation', 'Meat, egg and fish', 'Delicatessen meat', ÇQuenelles']"/>
    <s v="['Agricultural', 'Food', 'Preparation', 'Meat, egg and fish', 'Delicatessen meat', 'QuenellesÉ]"/>
    <n v="84"/>
    <n v="94"/>
    <x v="71"/>
    <x v="0"/>
    <s v="{'acd': 0.129793276809431, 'ozd': 9.481971897578028e-07, 'cch': 6.921324331069258, 'ccb': 1.671533934359352, 'ccf': 4.827540666426611, 'ccl': 0.42224973028329504, 'fwe': 0.0007829076304510001, 'swe': 0.033933755949698004, 'tre': 0.402460979914382, 'pco': 0.069597692134058, 'pma': 9.797944999171408e-07, 'ior': 1.671430681659584, 'fru': 87.71273520296126, 'mru': 1.0874166107549762e-05, 'ldu': 158.51470126486146, 'wtu': 2.6487593163622183, 'etf': 75.21821691427616, 'htc': 2.8980050105203573e-09, 'htn': 7.846997880988584e-08}"/>
  </r>
  <r>
    <s v="Veal quenelle, in sauce, processed in FR | Chilled | LDPE | Oven | at consumer/FR [Ciqual code: 8903]"/>
    <n v="8903"/>
    <s v="consumer"/>
    <n v="2.59"/>
    <b v="0"/>
    <s v="kilogram"/>
    <s v="f2b30d7d6eb07682724b0f6a37bceabf"/>
    <s v="material"/>
    <s v="AGRIBALYSE v3.0"/>
    <s v="['Agricultural', 'Food', 'Preparation', 'Meat, egg and fish', 'Delicatessen meat', 'Quenelles']"/>
    <x v="1"/>
    <x v="12"/>
    <s v="['Agricultural', 'Food', 'Preparation', 'Meat, egg and fish', 'Delicatessen meat', ÇQuenelles']"/>
    <s v="['Agricultural', 'Food', 'Preparation', 'Meat, egg and fish', 'Delicatessen meat', 'QuenellesÉ]"/>
    <n v="84"/>
    <n v="94"/>
    <x v="71"/>
    <x v="0"/>
    <s v="{'acd': 0.075104068495775, 'ozd': 3.991990835239346e-07, 'cch': 7.326901741363418, 'ccb': 3.578499258173376, 'ccf': 3.213096393143421, 'ccl': 0.53530609004662, 'fwe': 0.0009472732593410001, 'swe': 0.034674473425285006, 'tre': 0.316127251588915, 'pco': 0.013920331698766001, 'pma': 5.394089017003652e-07, 'ior': 1.660827474921543, 'fru': 60.37847580136546, 'mru': 7.430978133279829e-06, 'ldu': 373.3316387590863, 'wtu': 3.528602599553951, 'etf': 96.97337773045427, 'htc': 1.816344945835064e-09, 'htn': 1.165338526899723e-07}"/>
  </r>
  <r>
    <s v="Poultry quenelle, raw, processed in FR | Chilled | LDPE | No preparation | at consumer/FR [Ciqual code: 8910]"/>
    <n v="8910"/>
    <s v="consumer"/>
    <n v="2.65"/>
    <b v="0"/>
    <s v="kilogram"/>
    <s v="800cf9da42589b888517f671083545df"/>
    <s v="material"/>
    <s v="AGRIBALYSE v3.0"/>
    <s v="['Agricultural', 'Food', 'Preparation', 'Meat, egg and fish', 'Delicatessen meat', 'Quenelles']"/>
    <x v="1"/>
    <x v="12"/>
    <s v="['Agricultural', 'Food', 'Preparation', 'Meat, egg and fish', 'Delicatessen meat', ÇQuenelles']"/>
    <s v="['Agricultural', 'Food', 'Preparation', 'Meat, egg and fish', 'Delicatessen meat', 'QuenellesÉ]"/>
    <n v="84"/>
    <n v="94"/>
    <x v="71"/>
    <x v="0"/>
    <s v="{'acd': 0.097672210606908, 'ozd': 4.690444623597143e-07, 'cch': 7.400349277191721, 'ccb': 2.320221115990827, 'ccf': 4.058659694846834, 'ccl': 1.02146846635406, 'fwe': 0.001333070573436, 'swe': 0.02680342490003, 'tre': 0.407522818003891, 'pco': 0.017075831940323, 'pma': 7.116523533194413e-07, 'ior': 1.152541951880782, 'fru': 59.89227422180962, 'mru': 1.037908293239408e-05, 'ldu': 330.9840843007482, 'wtu': 4.789523563170997, 'etf': 125.11731622125426, 'htc': 2.40558654842761e-09, 'htn': 1.657198874382196e-07}"/>
  </r>
  <r>
    <s v="Poultry quenelle, in sauce, processed in FR | Chilled | LDPE | Oven | at consumer/FR [Ciqual code: 8912]"/>
    <n v="8912"/>
    <s v="consumer"/>
    <n v="2.66"/>
    <b v="0"/>
    <s v="kilogram"/>
    <s v="d02d1839b3ec061154add1cb7b3ca1bf"/>
    <s v="material"/>
    <s v="AGRIBALYSE v3.0"/>
    <s v="['Agricultural', 'Food', 'Preparation', 'Meat, egg and fish', 'Delicatessen meat', 'Quenelles']"/>
    <x v="1"/>
    <x v="12"/>
    <s v="['Agricultural', 'Food', 'Preparation', 'Meat, egg and fish', 'Delicatessen meat', ÇQuenelles']"/>
    <s v="['Agricultural', 'Food', 'Preparation', 'Meat, egg and fish', 'Delicatessen meat', 'QuenellesÉ]"/>
    <n v="84"/>
    <n v="94"/>
    <x v="71"/>
    <x v="0"/>
    <s v="{'acd': 0.09812000117211, 'ozd': 5.223055737270356e-07, 'cch': 7.462116353615423, 'ccb': 2.320450861246066, 'ccf': 4.120145786907646, 'ccl': 1.021519705461711, 'fwe': 0.00137341749193, 'swe': 0.026903800118362003, 'tre': 0.40840440947767803, 'pco': 0.017257521679832, 'pma': 7.166458533107017e-07, 'ior': 1.768232388834286, 'fru': 72.87579960765662, 'mru': 1.093419384361966e-05, 'ldu': 331.2894323367681, 'wtu': 4.943422921743961, 'etf': 128.38634177649595, 'htc': 2.4900056315129203e-09, 'htn': 1.673433692823558e-07}"/>
  </r>
  <r>
    <s v="Quenelle, plain, raw, processed in FR | Chilled | LDPE | No preparation | at consumer/FR [Ciqual code: 8937]"/>
    <n v="8937"/>
    <s v="consumer"/>
    <n v="2.5499999999999998"/>
    <b v="0"/>
    <s v="kilogram"/>
    <s v="8def94ac0c523a3b80fe6228534a2e6b"/>
    <s v="material"/>
    <s v="AGRIBALYSE v3.0"/>
    <s v="['Agricultural', 'Food', 'Preparation', 'Meat, egg and fish', 'Delicatessen meat', 'Quenelles']"/>
    <x v="1"/>
    <x v="12"/>
    <s v="['Agricultural', 'Food', 'Preparation', 'Meat, egg and fish', 'Delicatessen meat', ÇQuenelles']"/>
    <s v="['Agricultural', 'Food', 'Preparation', 'Meat, egg and fish', 'Delicatessen meat', 'QuenellesÉ]"/>
    <n v="84"/>
    <n v="94"/>
    <x v="71"/>
    <x v="0"/>
    <s v="{'acd': 0.040567022415535, 'ozd': 2.3768469831483152e-07, 'cch': 3.569148473115451, 'ccb': 1.285787443761967, 'ccf': 1.8792800848204592, 'ccl': 0.404080944533025, 'fwe': 0.0005883468309830001, 'swe': 0.012640772579347, 'tre': 0.16910111466934102, 'pco': 0.007754904378580001, 'pma': 3.043203015584626e-07, 'ior': 0.86502139003051, 'fru': 34.32674443557566, 'mru': 4.949648265474432e-06, 'ldu': 149.95051282799363, 'wtu': 2.269368974333476, 'etf': 50.076287278460605, 'htc': 9.939497000627524e-10, 'htn': 5.5066683466187314e-08}"/>
  </r>
  <r>
    <s v="Quiche Lorraine (eggs and lardoons quiche), processed in FR | Chilled | Cardboard | Oven | at consumer/FR [Ciqual code: 25405]"/>
    <n v="25405"/>
    <s v="consumer"/>
    <n v="1.93"/>
    <b v="0"/>
    <s v="kilogram"/>
    <s v="a509ef0780d98f6d01f7f949d9776c6f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70206957679096, 'ozd': 4.3503534792958464e-07, 'cch': 5.02385160519863, 'ccb': 1.950246894107664, 'ccf': 2.507330758315903, 'ccl': 0.5662739527750631, 'fwe': 0.000893752628454, 'swe': 0.021324149705113003, 'tre': 0.297040073853642, 'pco': 0.010759013727212, 'pma': 5.219601486144267e-07, 'ior': 2.014367955762429, 'fru': 60.683907694011864, 'mru': 8.754612292547337e-06, 'ldu': 253.32955939244903, 'wtu': 2.546365497897063, 'etf': 117.05619829174243, 'htc': 1.767448310009422e-09, 'htn': 9.044983936125928e-08}"/>
  </r>
  <r>
    <s v="Quinoa, boiled/cooked in water, unsalted, processed in FR | Ambient (average) | PP | Microwave | at consumer/FR [Ciqual code: 9341]"/>
    <n v="9341"/>
    <s v="consumer"/>
    <n v="3.3"/>
    <b v="0"/>
    <s v="kilogram"/>
    <s v="b1abe8bd85e819ea3d00a4893ef7a09f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71155779749870005, 'ozd': 8.021662860243573e-08, 'cch': 0.6759183681088741, 'ccb': 0.000784084514013, 'ccf': 0.674011240101684, 'ccl': 0.0011230434931750002, 'fwe': 0.000582378031728, 'swe': 0.006817499849269001, 'tre': 0.023945268827209, 'pco': 0.0029659009021660004, 'pma': 4.9931822953091745e-08, 'ior': 0.18761931783458102, 'fru': 10.895188637298762, 'mru': 2.3291744025830087e-06, 'ldu': 106.94475024251116, 'wtu': 7.7190154196263014, 'etf': 29.259192621715336, 'htc': 5.417462929614886e-10, 'htn': 2.6276174763795912e-08}"/>
  </r>
  <r>
    <s v="Quinoa, raw, processed in FR | Ambient (long) | LDPE | No preparation | at consumer/FR [Ciqual code: 9340]"/>
    <n v="9340"/>
    <s v="consumer"/>
    <n v="3.3"/>
    <b v="0"/>
    <s v="kilogram"/>
    <s v="ac2efe2c5cd75e9b22d8a1ec498c10f0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16362669268861003, 'ozd': 1.7390776654458122e-07, 'cch': 1.583189072855665, 'ccb': 0.001992919590115, 'ccf': 1.578602086870978, 'ccl': 0.0025940663945700003, 'fwe': 0.001332080269128, 'swe': 0.015437975637507002, 'tre': 0.05460373717410601, 'pco': 0.00688844280924, 'pma': 1.150024342077116e-07, 'ior': 0.30878745331587604, 'fru': 23.01843397528173, 'mru': 5.2286037372637336e-06, 'ldu': 242.49774023374476, 'wtu': 17.553078200300636, 'etf': 65.94801005639724, 'htc': 1.230228886829287e-09, 'htn': 5.9318984224198416e-08}"/>
  </r>
  <r>
    <s v="Raclette cheese, from cow's milk, processed in FR | Chilled | LDPE | No preparation | at consumer/FR [Ciqual code: 12749]"/>
    <n v="12749"/>
    <s v="consumer"/>
    <n v="2.2400000000000002"/>
    <b v="0"/>
    <s v="kilogram"/>
    <s v="f4e00f83acbdcac67139c26180162c20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Radish, black, raw, processed in FR | Ambient (average) | No packaging | No preparation | at consumer/FR [Ciqual code: 20089]"/>
    <n v="20089"/>
    <s v="consumer"/>
    <n v="2.68"/>
    <b v="0"/>
    <s v="kilogram"/>
    <s v="171bb720d54acd4842bdfd7a7361f2f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16639313202920002, 'ozd': 5.546746123671143e-08, 'cch': 0.24928221091972003, 'ccb': 0.011766318287972002, 'ccf': 0.23740413043670003, 'ccl': 0.00011176219504600001, 'fwe': 5.438118242302339e-05, 'swe': 0.0011266763690510001, 'tre': 0.004676463021990001, 'pco': 0.00078800377607, 'pma': 1.9697174460918703e-08, 'ior': 0.16889251623227902, 'fru': 6.32242050463949, 'mru': 2.208256770864295e-06, 'ldu': 8.724773151421507, 'wtu': 0.08097755521140701, 'etf': 25.68947611672632, 'htc': 7.685913493641162e-11, 'htn': 5.312529869113699e-09}"/>
  </r>
  <r>
    <s v="Radish, raw, processed in FR | Ambient (average) | No packaging | No preparation | at consumer/FR [Ciqual code: 20045]"/>
    <n v="20045"/>
    <s v="consumer"/>
    <n v="2.5499999999999998"/>
    <b v="0"/>
    <s v="kilogram"/>
    <s v="030709379a7376cebb07529b0c17858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16639313202920002, 'ozd': 5.546746123671143e-08, 'cch': 0.24928221091972003, 'ccb': 0.011766318287972002, 'ccf': 0.23740413043670003, 'ccl': 0.00011176219504600001, 'fwe': 5.438118242302339e-05, 'swe': 0.0011266763690510001, 'tre': 0.004676463021990001, 'pco': 0.00078800377607, 'pma': 1.9697174460918703e-08, 'ior': 0.16889251623227902, 'fru': 6.32242050463949, 'mru': 2.208256770864295e-06, 'ldu': 8.724773151421507, 'wtu': 0.08097755521140701, 'etf': 25.68947611672632, 'htc': 7.685913493641162e-11, 'htn': 5.312529869113699e-09}"/>
  </r>
  <r>
    <s v="Ray, raw, processed in FR | Chilled | PS | No preparation | at consumer/FR [Ciqual code: 26052]"/>
    <n v="26052"/>
    <s v="consumer"/>
    <n v="3.64"/>
    <b v="0"/>
    <s v="kilogram"/>
    <s v="de0e81afcffd759fdeffc659d868107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Ray, cooked in an aromatic stock, processed in FR | Chilled | PP | Oven | at consumer/FR [Ciqual code: 26073]"/>
    <n v="26073"/>
    <s v="consumer"/>
    <n v="3.52"/>
    <b v="0"/>
    <s v="kilogram"/>
    <s v="71fb12e2876444e76f1ecc1f363a5b1d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"/>
  </r>
  <r>
    <s v="Ray, roasted/baked, processed in FR | Chilled | PP | Oven | at consumer/FR [Ciqual code: 26031]"/>
    <n v="26031"/>
    <s v="consumer"/>
    <n v="3.52"/>
    <b v="0"/>
    <s v="kilogram"/>
    <s v="9e1ecbd305d8a5ca6df53e57d6b7b1d2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Horseradish, fresh, processed in FR | Ambient (long) | LDPE | No preparation | at consumer/FR [Ciqual code: 11016]"/>
    <n v="11016"/>
    <s v="consumer"/>
    <n v="3.75"/>
    <b v="0"/>
    <s v="kilogram"/>
    <s v="104967746d1cfaaa4067d695c71afb72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305341680513, 'ozd': 7.721312913344576e-08, 'cch': 0.7094189226833211, 'ccb': 0.08828015327800001, 'ccf': 0.6208751637825081, 'ccl': 0.00026360562281200003, 'fwe': 0.000129233602506, 'swe': 0.00153422776659, 'tre': 0.007644616144442001, 'pco': 0.0018219201009820002, 'pma': 3.374134111185365e-08, 'ior': 0.286698307020582, 'fru': 14.802725396636646, 'mru': 2.677654053557451e-06, 'ldu': 11.102806892085045, 'wtu': 0.35341744867552904, 'etf': 32.321046034895744, 'htc': 1.6089123569776192e-10, 'htn': 7.97030677836042e-09}"/>
  </r>
  <r>
    <s v="Grape, white, raw, processed in FR | Ambient (average) | No packaging | No preparation | at consumer/FR [Ciqual code: 13044]"/>
    <n v="13044"/>
    <s v="consumer"/>
    <n v="2.46"/>
    <b v="0"/>
    <s v="kilogram"/>
    <s v="ebf388fede22ca56fedc0627e371fe9b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3052451053963, 'ozd': 9.432050032517834e-08, 'cch': 0.628374361243059, 'ccb': 0.089022146701902, 'ccf': 0.5370953519667651, 'ccl': 0.002256862574392, 'fwe': 0.000180930310063, 'swe': 0.0015242372880520001, 'tre': 0.007681642027934, 'pco': 0.0019463506124100002, 'pma': 3.268257914278345e-08, 'ior': 0.264636543225569, 'fru': 11.451046803295775, 'mru': 1.880302291651589e-06, 'ldu': 26.86281645962714, 'wtu': 6.353960804719627, 'etf': 23.456742702271946, 'htc': 3.041498864485446e-10, 'htn': 1.533371503578909e-08}"/>
  </r>
  <r>
    <s v="Grape, red, raw, processed in FR | Ambient (average) | No packaging | No preparation | at consumer/FR [Ciqual code: 13045]"/>
    <n v="13045"/>
    <s v="consumer"/>
    <n v="2.46"/>
    <b v="0"/>
    <s v="kilogram"/>
    <s v="ad6b1abfef67c518de074730fa706d65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3052451053963, 'ozd': 9.432050032517834e-08, 'cch': 0.628374361243059, 'ccb': 0.089022146701902, 'ccf': 0.5370953519667651, 'ccl': 0.002256862574392, 'fwe': 0.000180930310063, 'swe': 0.0015242372880520001, 'tre': 0.007681642027934, 'pco': 0.0019463506124100002, 'pma': 3.268257914278345e-08, 'ior': 0.264636543225569, 'fru': 11.451046803295775, 'mru': 1.880302291651589e-06, 'ldu': 26.86281645962714, 'wtu': 6.353960804719627, 'etf': 23.456742702271946, 'htc': 3.041498864485446e-10, 'htn': 1.533371503578909e-08}"/>
  </r>
  <r>
    <s v="Grape, raw, processed in FR | Ambient (average) | No packaging | No preparation | at consumer/FR [Ciqual code: 13112]"/>
    <n v="13112"/>
    <s v="consumer"/>
    <n v="2.46"/>
    <b v="0"/>
    <s v="kilogram"/>
    <s v="55ca7c8ef15780b64355fae2b40e5417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3052451053963, 'ozd': 9.432050032517834e-08, 'cch': 0.628374361243059, 'ccb': 0.089022146701902, 'ccf': 0.5370953519667651, 'ccl': 0.002256862574392, 'fwe': 0.000180930310063, 'swe': 0.0015242372880520001, 'tre': 0.007681642027934, 'pco': 0.0019463506124100002, 'pma': 3.268257914278345e-08, 'ior': 0.264636543225569, 'fru': 11.451046803295775, 'mru': 1.880302291651589e-06, 'ldu': 26.86281645962714, 'wtu': 6.353960804719627, 'etf': 23.456742702271946, 'htc': 3.041498864485446e-10, 'htn': 1.533371503578909e-08}"/>
  </r>
  <r>
    <s v="Raisin, processed in FR | Ambient (average) | LDPE | No preparation | at consumer/FR [Ciqual code: 13046]"/>
    <n v="13046"/>
    <s v="consumer"/>
    <n v="2.75"/>
    <b v="0"/>
    <s v="kilogram"/>
    <s v="a3f94f13a727b430a1732c30fdba31da"/>
    <s v="material"/>
    <s v="AGRIBALYSE v3.0"/>
    <s v="['Agricultural', 'Food', 'Preparation', 'Fruits, vegetables, legumes and nuts', 'Fruits', 'Dried fruits']"/>
    <x v="0"/>
    <x v="0"/>
    <s v="['Agricultural', 'Food', 'Preparation', 'Fruits, vegetables, legumes and nuts', 'Fruits', ÇDried fruits']"/>
    <s v="['Agricultural', 'Food', 'Preparation', 'Fruits, vegetables, legumes and nuts', 'Fruits', 'Dried fruitsÉ]"/>
    <n v="91"/>
    <n v="104"/>
    <x v="2"/>
    <x v="0"/>
    <s v="{'acd': 0.012388820624327002, 'ozd': 7.949827185017888e-07, 'cch': 2.134934000716661, 'ccb': 0.005979659401728001, 'ccf': 2.120984335501762, 'ccl': 0.00797000581317, 'fwe': 0.0008178108122450001, 'swe': 0.005423869334678, 'tre': 0.029655643834297002, 'pco': 0.006786250308111001, 'pma': 1.2253805254807178e-07, 'ior': 7.831842506337208, 'fru': 181.50174287570417, 'mru': 6.4594131829749045e-06, 'ldu': 87.82948004491197, 'wtu': 22.979290267844014, 'etf': 92.27770445807923, 'htc': 1.3084106090260272e-09, 'htn': 5.169452190081908e-08}"/>
  </r>
  <r>
    <s v="Spiny scorpionfish, raw, processed in FR | Chilled | PS | No preparation | at consumer/FR [Ciqual code: 26063]"/>
    <n v="26063"/>
    <s v="consumer"/>
    <n v="3.68"/>
    <b v="0"/>
    <s v="kilogram"/>
    <s v="cb21a50484d426a77c6ad99cb976455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Spiny scorpionfish, steamed, processed in FR | Chilled | PP | Oven | at consumer/FR [Ciqual code: 26148]"/>
    <n v="26148"/>
    <s v="consumer"/>
    <n v="3.56"/>
    <b v="0"/>
    <s v="kilogram"/>
    <s v="4782f7b66c9fb9d2a57f2514f02168df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66, 'wtu': 0.725478538925961, 'etf': 114.08598056887521, 'htc': 8.228485970756218e-09, 'htn': 1.042794699835585e-07}"/>
  </r>
  <r>
    <s v="Ratatouille cooked, processed in FR | Chilled | PP | Microwave | at consumer/FR [Ciqual code: 25018]"/>
    <n v="25018"/>
    <s v="consumer"/>
    <n v="2.52"/>
    <b v="0"/>
    <s v="kilogram"/>
    <s v="5e5cb664f5154c4f5fcaebcf15c5e343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3158409318318002, 'ozd': 2.091548783082866e-07, 'cch': 1.90690835744716, 'ccb': 0.0033502047014370004, 'ccf': 1.875650558824368, 'ccl': 0.027907593921354, 'fwe': 0.000542110396782, 'swe': 0.005234969414834, 'tre': 0.036917671323624, 'pco': 0.0082521954162, 'pma': 1.3270041571635068e-07, 'ior': 0.8628092293357421, 'fru': 36.33084328042834, 'mru': 4.417655159489211e-06, 'ldu': 68.4867052843494, 'wtu': 2.291857600381568, 'etf': 152.3416266200532, 'htc': 1.064207694800953e-09, 'htn': 1.0675782543618399e-07}"/>
  </r>
  <r>
    <s v="Ravioli filled with meat, in tomato sauce, canned, processed in FR | Chilled | Steel | Microwave | at consumer/FR [Ciqual code: 25019]"/>
    <n v="25019"/>
    <s v="consumer"/>
    <n v="1.97"/>
    <b v="0"/>
    <s v="kilogram"/>
    <s v="f2a25a9bbdedd591e225b26a723d0caf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215509571346807, 'ozd': 4.894331592536163e-07, 'cch': 17.010419133360404, 'ccb': 11.733574307660174, 'ccf': 4.942159652427635, 'ccl': 0.334685173272592, 'fwe': 0.001113073234629, 'swe': 0.048524610128621005, 'tre': 0.9486813817965121, 'pco': 0.024398293716241002, 'pma': 1.468506792141315e-06, 'ior': 1.5477402081584, 'fru': 56.7043705414753, 'mru': 8.40309829263544e-06, 'ldu': 998.3427375686455, 'wtu': 3.019597088304376, 'etf': 157.93634147607685, 'htc': 1.383884111687163e-09, 'htn': 8.679027799438138e-08}"/>
  </r>
  <r>
    <s v="Dumplings, steamed, with shrimps, cooked, processed in FR | Chilled | PP | Microwave | at consumer/FR [Ciqual code: 25110]"/>
    <n v="25110"/>
    <s v="consumer"/>
    <n v="2.94"/>
    <b v="0"/>
    <s v="kilogram"/>
    <s v="9100571c6091649f8e13da93fcdb7fb1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22896293553938, 'ozd': 3.270198070785465e-07, 'cch': 2.684137215779184, 'ccb': 0.007767992263573001, 'ccf': 2.390722879793761, 'ccl': 0.28564634372185005, 'fwe': 0.0008829100582530001, 'swe': 0.009682078327056, 'tre': 0.06885192059863701, 'pco': 0.01126342859208, 'pma': 2.118308216869798e-07, 'ior': 0.9428911932680201, 'fru': 47.605070422537636, 'mru': 1.0721818482569982e-05, 'ldu': 96.58486948870748, 'wtu': 2.476274590458082, 'etf': 99.99873810960695, 'htc': 4.48276317059863e-09, 'htn': 4.8264232449713974e-08}"/>
  </r>
  <r>
    <s v="Ravioli filled with vegetables, in tomato sauce, canned, processed in FR | Chilled | Steel | Microwave | at consumer/FR [Ciqual code: 25192]"/>
    <n v="25192"/>
    <s v="consumer"/>
    <n v="2.65"/>
    <b v="0"/>
    <s v="kilogram"/>
    <s v="ef5aa914d28c7e2230df5172e3856558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3353093522921005, 'ozd': 2.2245121754965308e-07, 'cch': 1.8822138334498542, 'ccb': 0.41644086279207304, 'ccf': 1.325752365464965, 'ccl': 0.140020605192815, 'fwe': 0.00044656345661000005, 'swe': 0.009725551531794, 'tre': 0.140039067726962, 'pco': 0.005818124935048001, 'pma': 2.518621758623321e-07, 'ior': 0.9298634531710791, 'fru': 30.29139212775531, 'mru': 3.865051894571681e-06, 'ldu': 117.89063786509801, 'wtu': 0.6190844494843011, 'etf': 60.25306793402321, 'htc': 1.597605778500761e-09, 'htn': 5.789632429316288e-08}"/>
  </r>
  <r>
    <s v="Reblochon cheese, from cow's milk, processed in FR | Chilled | LDPE | No preparation | at consumer/FR [Ciqual code: 12045]"/>
    <n v="12045"/>
    <s v="consumer"/>
    <n v="1.81"/>
    <b v="0"/>
    <s v="kilogram"/>
    <s v="791933b5d929aa7210c3bca0291c6168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hark, raw, processed in FR | Chilled | PS | No preparation | at consumer/FR [Ciqual code: 26162]"/>
    <n v="26162"/>
    <s v="consumer"/>
    <n v="3.64"/>
    <b v="0"/>
    <s v="kilogram"/>
    <s v="1e2e15531ac1548b56baa9cd1282f236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Rhubarb, stalk, raw, processed in FR | Ambient (average) | No packaging | No preparation | at consumer/FR [Ciqual code: 13047]"/>
    <n v="13047"/>
    <s v="consumer"/>
    <n v="3.12"/>
    <b v="0"/>
    <s v="kilogram"/>
    <s v="15d9374c8e955132d9ea5c23cd376336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949507665398, 'ozd': 9.042992251050824e-08, 'cch': 0.6745018605140141, 'ccb': 0.09365423360267601, 'ccf': 0.58064376686676, 'ccl': 0.000203860044577, 'fwe': 8.484041191038348e-05, 'swe': 0.004612982598136001, 'tre': 0.024430658134653, 'pco': 0.00199969565912, 'pma': 4.8692640410118956e-08, 'ior': 0.255666198012311, 'fru': 9.717467784784834, 'mru': 1.5195208337379399e-06, 'ldu': 33.57710168733694, 'wtu': 0.12731891078381602, 'etf': 11.265839608789335, 'htc': 7.005613182880164e-10, 'htn': 7.6927555770811e-08}"/>
  </r>
  <r>
    <s v="Rhubarb, stalk, cooked, with sugar, processed in FR | Ambient (long) | Glass | Boiling | at consumer/FR [Ciqual code: 13048]"/>
    <n v="13048"/>
    <s v="consumer"/>
    <n v="3.61"/>
    <b v="0"/>
    <s v="kilogram"/>
    <s v="85c3d82e74ae259ce3f12de2613ea096"/>
    <s v="material"/>
    <s v="AGRIBALYSE v3.0"/>
    <s v="['Agricultural', 'Food', 'Preparation', 'Fruits, vegetables, legumes and nuts', 'Fruits', 'Pureed fruits']"/>
    <x v="0"/>
    <x v="0"/>
    <s v="['Agricultural', 'Food', 'Preparation', 'Fruits, vegetables, legumes and nuts', 'Fruits', ÇPureed fruits']"/>
    <s v="['Agricultural', 'Food', 'Preparation', 'Fruits, vegetables, legumes and nuts', 'Fruits', 'Pureed fruitsÉ]"/>
    <n v="91"/>
    <n v="105"/>
    <x v="41"/>
    <x v="1"/>
    <s v="{'acd': 0.010692908717571, 'ozd': 2.0705288171062887e-07, 'cch': 1.2288106161906391, 'ccb': 0.021109787975692, 'ccf': 1.207205071567254, 'ccl': 0.000495756647692, 'fwe': 0.000199790084112, 'swe': 0.004610118425252, 'tre': 0.029948895876018, 'pco': 0.0042283041553100005, 'pma': 1.197695555256497e-07, 'ior': 0.610436278747577, 'fru': 25.286196935448476, 'mru': 3.558033301079539e-06, 'ldu': 34.70141441290233, 'wtu': 0.32273214809265505, 'etf': 19.84564835881019, 'htc': 8.762919071816887e-10, 'htn': 7.215385404619612e-08}"/>
  </r>
  <r>
    <s v="Rum, processed in FR | Ambient (average) | Glass | Chilled at consumer | at consumer/FR [Ciqual code: 1004]"/>
    <n v="1004"/>
    <s v="consumer"/>
    <n v="3.29"/>
    <b v="0"/>
    <s v="kilogram"/>
    <s v="ea8f2f1ad6082b460cc799f450d198aa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"/>
  </r>
  <r>
    <s v="Rillettes, duck, processed in FR | Chilled | Steel | No preparation | at consumer/FR [Ciqual code: 8026]"/>
    <n v="8026"/>
    <s v="consumer"/>
    <n v="2.78"/>
    <b v="0"/>
    <s v="kilogram"/>
    <s v="d23ce5e1998c0a31dad7a110fd9dcaaa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illettes, mackerel, processed in FR | Chilled | Steel | No preparation | at consumer/FR [Ciqual code: 8083]"/>
    <n v="8083"/>
    <s v="consumer"/>
    <n v="3.17"/>
    <b v="0"/>
    <s v="kilogram"/>
    <s v="4d1132689512c4dbe05c48702d8fed33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98154737137743, 'ozd': 1.572589159798868e-06, 'cch': 7.569635777120893, 'ccb': 0.23402489916483102, 'ccf': 7.15206096239113, 'ccl': 0.18354991556493103, 'fwe': 0.0007179826369, 'swe': 0.050959758886229, 'tre': 0.534033970392929, 'pco': 0.13312667816329501, 'pma': 1.516094471279405e-06, 'ior': 1.135809370989814, 'fru': 109.95025005608686, 'mru': 1.52845773804791e-05, 'ldu': 76.15805211470038, 'wtu': 2.800687187471595, 'etf': 119.9978113144686, 'htc': 5.671540763643826e-09, 'htn': 8.52200306408368e-08}"/>
  </r>
  <r>
    <s v="Rillette, fish, processed in FR | Chilled | Steel | No preparation | at consumer/FR [Ciqual code: 8080]"/>
    <n v="8080"/>
    <s v="consumer"/>
    <n v="3.57"/>
    <b v="0"/>
    <s v="kilogram"/>
    <s v="98f5a771205b3fb7f3af6629d61ec2f1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63599948083025, 'ozd': 6.083786686609866e-07, 'cch': 3.892714615875873, 'ccb': 0.46103546134035006, 'ccf': 3.069622223418224, 'ccl': 0.36205693111729803, 'fwe': 0.000615218510606, 'swe': 0.020405747763394003, 'tre': 0.18496659525584602, 'pco': 0.038464028229494004, 'pma': 5.07892104218042e-07, 'ior': 0.859884863990743, 'fru': 50.7330000738159, 'mru': 1.4506238427007682e-05, 'ldu': 80.5016510995762, 'wtu': 2.871780369877973, 'etf': 74.78232638361611, 'htc': 3.2567249077667133e-09, 'htn': 5.209430965168081e-08}"/>
  </r>
  <r>
    <s v="Rillettes, poultry, processed in FR | Chilled | Steel | No preparation | at consumer/FR [Ciqual code: 8040]"/>
    <n v="8040"/>
    <s v="consumer"/>
    <n v="2.78"/>
    <b v="0"/>
    <s v="kilogram"/>
    <s v="b0cdb8ffeaf202c41b4f8149b4fdf89f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illettes, salmon, processed in FR | Chilled | Steel | No preparation | at consumer/FR [Ciqual code: 8081]"/>
    <n v="8081"/>
    <s v="consumer"/>
    <n v="3.17"/>
    <b v="0"/>
    <s v="kilogram"/>
    <s v="99a59403f7ee53147c0ed7f7c128e8f1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98154737137743, 'ozd': 1.572589159798868e-06, 'cch': 7.569635777120893, 'ccb': 0.23402489916483102, 'ccf': 7.15206096239113, 'ccl': 0.18354991556493103, 'fwe': 0.0007179826369, 'swe': 0.050959758886229, 'tre': 0.534033970392929, 'pco': 0.13312667816329501, 'pma': 1.516094471279405e-06, 'ior': 1.135809370989814, 'fru': 109.95025005608686, 'mru': 1.52845773804791e-05, 'ldu': 76.15805211470038, 'wtu': 2.800687187471595, 'etf': 119.9978113144686, 'htc': 5.671540763643826e-09, 'htn': 8.52200306408368e-08}"/>
  </r>
  <r>
    <s v="Rillettes, tuna, processed in FR | Chilled | Steel | No preparation | at consumer/FR [Ciqual code: 8082]"/>
    <n v="8082"/>
    <s v="consumer"/>
    <n v="3.1"/>
    <b v="0"/>
    <s v="kilogram"/>
    <s v="61f0435adcb3bb2d0bb7ccc58cce8118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63599948083025, 'ozd': 6.083786686609866e-07, 'cch': 3.892714615875873, 'ccb': 0.46103546134035006, 'ccf': 3.069622223418224, 'ccl': 0.36205693111729803, 'fwe': 0.000615218510606, 'swe': 0.020405747763394003, 'tre': 0.18496659525584602, 'pco': 0.038464028229494004, 'pma': 5.07892104218042e-07, 'ior': 0.859884863990743, 'fru': 50.7330000738159, 'mru': 1.4506238427007682e-05, 'ldu': 80.5016510995762, 'wtu': 2.871780369877973, 'etf': 74.78232638361611, 'htc': 3.2567249077667133e-09, 'htn': 5.209430965168081e-08}"/>
  </r>
  <r>
    <s v="Rillettes from Tours, processed in FR | Chilled | Steel | No preparation | at consumer/FR [Ciqual code: 8010]"/>
    <n v="8010"/>
    <s v="consumer"/>
    <n v="2.78"/>
    <b v="0"/>
    <s v="kilogram"/>
    <s v="4cb80bf13da88495e1fa0bbfba3b9cd0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illettes, goose, processed in FR | Chilled | Steel | No preparation | at consumer/FR [Ciqual code: 8030]"/>
    <n v="8030"/>
    <s v="consumer"/>
    <n v="2.78"/>
    <b v="0"/>
    <s v="kilogram"/>
    <s v="e449c44ec9a8e990438ff59be9c4fd30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illettes from Mans, processed in FR | Chilled | Steel | No preparation | at consumer/FR [Ciqual code: 8015]"/>
    <n v="8015"/>
    <s v="consumer"/>
    <n v="2.78"/>
    <b v="0"/>
    <s v="kilogram"/>
    <s v="f552c679647f9297bc45cec87a26ba86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illettes, pure goose, processed in FR | Chilled | Steel | No preparation | at consumer/FR [Ciqual code: 8025]"/>
    <n v="8025"/>
    <s v="consumer"/>
    <n v="2.78"/>
    <b v="0"/>
    <s v="kilogram"/>
    <s v="4d68f254dccde42ae2c3ea1d5226a724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illettes, pure pork, processed in FR | Chilled | Steel | No preparation | at consumer/FR [Ciqual code: 8001]"/>
    <n v="8001"/>
    <s v="consumer"/>
    <n v="2.78"/>
    <b v="0"/>
    <s v="kilogram"/>
    <s v="bf79785ed975b11589ffcf4b8bcfa7d5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Rillettes, pork, processed in FR | Chilled | Steel | No preparation | at consumer/FR [Ciqual code: 8000]"/>
    <n v="8000"/>
    <s v="consumer"/>
    <n v="2.78"/>
    <b v="0"/>
    <s v="kilogram"/>
    <s v="270e1e247c4bad827057fedcaab8a42f"/>
    <s v="material"/>
    <s v="AGRIBALYSE v3.0"/>
    <s v="['Agricultural', 'Food', 'Preparation', 'Meat, egg and fish', 'Delicatessen meat', 'Rillettes']"/>
    <x v="1"/>
    <x v="12"/>
    <s v="['Agricultural', 'Food', 'Preparation', 'Meat, egg and fish', 'Delicatessen meat', ÇRillettes']"/>
    <s v="['Agricultural', 'Food', 'Preparation', 'Meat, egg and fish', 'Delicatessen meat', 'RillettesÉ]"/>
    <n v="84"/>
    <n v="94"/>
    <x v="72"/>
    <x v="0"/>
    <s v="{'acd': 0.09813031829990501, 'ozd': 4.869680850311199e-07, 'cch': 4.836558578741313, 'ccb': 1.7895226249312381, 'ccf': 2.806267535406055, 'ccl': 0.24076841840401803, 'fwe': 0.0009665904287330001, 'swe': 0.023083845891289003, 'tre': 0.42014161145884504, 'pco': 0.012132331807229, 'pma': 7.115904366371721e-07, 'ior': 2.791777607096104, 'fru': 81.12266645329404, 'mru': 6.896663450215911e-06, 'ldu': 293.3646612245328, 'wtu': 1.966800965061803, 'etf': 125.16825333999202, 'htc': 2.180514321025803e-09, 'htn': 1.111804696396462e-07}"/>
  </r>
  <r>
    <s v="Sweetbread, lamb, raw, processed in FR | Chilled | PS | No preparation | at consumer/FR [Ciqual code: 40302]"/>
    <n v="40302"/>
    <s v="consumer"/>
    <n v="2.63"/>
    <b v="0"/>
    <s v="kilogram"/>
    <s v="27e3a85d8c64825faabdeb41b2fff15c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48738049108034304, 'ozd': 6.671338345845586e-07, 'cch': 32.50547506792045, 'ccb': 22.058647558276075, 'ccf': 9.962173534687006, 'ccl': 0.48465397495736606, 'fwe': 0.001657512812136, 'swe': 0.102423332253501, 'tre': 2.161893373818914, 'pco': 0.045252354351701, 'pma': 3.28615614129548e-06, 'ior': 0.998224388675739, 'fru': 64.16804640593287, 'mru': 1.230032038470752e-05, 'ldu': 2854.3686780437956, 'wtu': 1.345599291606399, 'etf': 250.73342772820854, 'htc': -2.455595687190936e-09, 'htn': -2.6483517622963602e-08}"/>
  </r>
  <r>
    <s v="Sweetbread, lamb, cooked, processed in FR | Chilled | PS | Oven | at consumer/FR [Ciqual code: 40303]"/>
    <n v="40303"/>
    <s v="consumer"/>
    <n v="2.65"/>
    <b v="0"/>
    <s v="kilogram"/>
    <s v="08e07a5110f2900e60769ea762577374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668504030284071, 'ozd': 9.677066608612808e-07, 'cch': 44.61727523275334, 'ccb': 30.23618996842022, 'ccf': 13.716715042417617, 'ccl': 0.6643702219155171, 'fwe': 0.002312312655295, 'swe': 0.140492835434844, 'tre': 2.9642056974179822, 'pco': 0.062209444726942, 'pma': 4.509353348321816e-06, 'ior': 1.983964392170412, 'fru': 100.93916700774193, 'mru': 1.7415255981573783e-05, 'ldu': 3912.8107534091714, 'wtu': 1.998322800539186, 'etf': 346.95129022199586, 'htc': -3.2814850742748204e-09, 'htn': -3.467768229252623e-08}"/>
  </r>
  <r>
    <s v="Sweetbread, calf, saut√©ed/pan-fried, processed in FR | Chilled | PS | Pan frying | at consumer/FR [Ciqual code: 40305]"/>
    <n v="40305"/>
    <s v="consumer"/>
    <n v="2.65"/>
    <b v="0"/>
    <s v="kilogram"/>
    <s v="cf5d0ecd80407cb38144cb9467cac999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31181000987760704, 'ozd': 1.121444019948377e-06, 'cch': 31.59392272613659, 'ccb': 18.00685397641777, 'ccf': 12.600739552949447, 'ccl': 0.986329196769378, 'fwe': 0.002974867724585, 'swe': 0.20829930591154103, 'tre': 1.3326349363399421, 'pco': 0.055722105678815005, 'pma': 2.114009073832616e-06, 'ior': 2.150061909315473, 'fru': 143.4691915560911, 'mru': 1.817125147649279e-05, 'ldu': 2041.7631350415406, 'wtu': 9.481276830130334, 'etf': 420.39833997687117, 'htc': 6.97830283472419e-09, 'htn': 5.543631556650314e-07}"/>
  </r>
  <r>
    <s v="Sweetbread, calf, raw, processed in FR | Chilled | PS | No preparation | at consumer/FR [Ciqual code: 40304]"/>
    <n v="40304"/>
    <s v="consumer"/>
    <n v="2.63"/>
    <b v="0"/>
    <s v="kilogram"/>
    <s v="c5375b5b83de99648d950b4268475341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22717694340788303, 'ozd': 8.047533223922201e-07, 'cch': 22.970987320271163, 'ccb': 13.13684698992903, 'ccf': 9.123099047697401, 'ccl': 0.7110412826447361, 'fwe': 0.0021586437023310002, 'swe': 0.151712380332531, 'tre': 0.9712284808028541, 'pco': 0.040509337696504, 'pma': 1.540161185142649e-06, 'ior': 1.491834296011457, 'fru': 102.25347472779994, 'mru': 1.3095041833394861e-05, 'ldu': 1487.2467364112192, 'wtu': 6.8929875184948814, 'etf': 305.20814201900004, 'htc': 5.052603655782541e-09, 'htn': 4.03272819510764e-07}"/>
  </r>
  <r>
    <s v="Risotto, w cheeses, processed in FR | Chilled | PP | Microwave | at consumer/FR [Ciqual code: 25189]"/>
    <n v="25189"/>
    <s v="consumer"/>
    <n v="2.38"/>
    <b v="0"/>
    <s v="kilogram"/>
    <s v="bd90243a0d26a2cf733d59b98e594b47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07387059435575, 'ozd': 1.542859056323418e-07, 'cch': 1.011562657626322, 'ccb': 0.226076954728226, 'ccf': 0.773669658283749, 'ccl': 0.011816044614346, 'fwe': 0.00016019324305500003, 'swe': 0.0035580581701150004, 'tre': 0.027353661685501, 'pco': 0.002745824785422, 'pma': 6.137955276317756e-08, 'ior': 0.852936273120753, 'fru': 26.83093029822572, 'mru': 1.986535830521402e-06, 'ldu': 35.28719667506074, 'wtu': 1.753409348409328, 'etf': 27.43068736266559, 'htc': 3.6409432966645755e-10, 'htn': 2.046961423460858e-08}"/>
  </r>
  <r>
    <s v="Risotto, w seafood, processed in FR | Chilled | PP | Microwave | at consumer/FR [Ciqual code: 25188]"/>
    <n v="25188"/>
    <s v="consumer"/>
    <n v="2.38"/>
    <b v="0"/>
    <s v="kilogram"/>
    <s v="7f5ebe991fedeb7d24a6e8aa304d9301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07387059435575, 'ozd': 1.542859056323418e-07, 'cch': 1.011562657626322, 'ccb': 0.226076954728226, 'ccf': 0.773669658283749, 'ccl': 0.011816044614346, 'fwe': 0.00016019324305500003, 'swe': 0.0035580581701150004, 'tre': 0.027353661685501, 'pco': 0.002745824785422, 'pma': 6.137955276317756e-08, 'ior': 0.852936273120753, 'fru': 26.83093029822572, 'mru': 1.986535830521402e-06, 'ldu': 35.28719667506074, 'wtu': 1.753409348409328, 'etf': 27.43068736266559, 'htc': 3.6409432966645755e-10, 'htn': 2.046961423460858e-08}"/>
  </r>
  <r>
    <s v="Risotto, w vegetables, processed in FR | Chilled | PP | Microwave | at consumer/FR [Ciqual code: 25187]"/>
    <n v="25187"/>
    <s v="consumer"/>
    <n v="2.38"/>
    <b v="0"/>
    <s v="kilogram"/>
    <s v="0c6108e1124fc2e46e065bc1a755f70f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07387059435575, 'ozd': 1.542859056323418e-07, 'cch': 1.011562657626322, 'ccb': 0.226076954728226, 'ccf': 0.773669658283749, 'ccl': 0.011816044614346, 'fwe': 0.00016019324305500003, 'swe': 0.0035580581701150004, 'tre': 0.027353661685501, 'pco': 0.002745824785422, 'pma': 6.137955276317756e-08, 'ior': 0.852936273120753, 'fru': 26.83093029822572, 'mru': 1.986535830521402e-06, 'ldu': 35.28719667506074, 'wtu': 1.753409348409328, 'etf': 27.43068736266559, 'htc': 3.6409432966645755e-10, 'htn': 2.046961423460858e-08}"/>
  </r>
  <r>
    <s v="Riste (Eggplant, tomatoes, onions), processed in FR | Chilled | PP | Microwave | at consumer/FR [Ciqual code: 25196]"/>
    <n v="25196"/>
    <s v="consumer"/>
    <n v="2.91"/>
    <b v="0"/>
    <s v="kilogram"/>
    <s v="c4eb86cd6f724a996a56803ba4cc6299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3158409318318002, 'ozd': 2.091548783082866e-07, 'cch': 1.90690835744716, 'ccb': 0.0033502047014370004, 'ccf': 1.875650558824368, 'ccl': 0.027907593921354, 'fwe': 0.000542110396782, 'swe': 0.005234969414834, 'tre': 0.036917671323624, 'pco': 0.0082521954162, 'pma': 1.3270041571635068e-07, 'ior': 0.8628092293357421, 'fru': 36.33084328042834, 'mru': 4.417655159489211e-06, 'ldu': 68.4867052843494, 'wtu': 2.291857600381568, 'etf': 152.3416266200532, 'htc': 1.064207694800953e-09, 'htn': 1.0675782543618399e-07}"/>
  </r>
  <r>
    <s v="Rice pudding, refrigerated, processed in FR | Chilled | PP | No preparation | at consumer/FR [Ciqual code: 39212]"/>
    <n v="39212"/>
    <s v="consumer"/>
    <n v="2.9"/>
    <b v="0"/>
    <s v="kilogram"/>
    <s v="34ea21943acc1f1fc913f11267eb6cf2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21174078638931, 'ozd': 1.6847388452863078e-07, 'cch': 1.704865685844661, 'ccb': 0.598487556133491, 'ccf': 1.032842135345236, 'ccl': 0.073535994365933, 'fwe': 0.000255694010532, 'swe': 0.006455315527645, 'tre': 0.08718169720951001, 'pco': 0.004152116132682, 'pma': 1.5391589305693268e-07, 'ior': 0.7981292280609501, 'fru': 27.439235894919168, 'mru': 2.320878142489241e-06, 'ldu': 73.47961604541064, 'wtu': 2.647817787787194, 'etf': 33.089838184338035, 'htc': 5.002878325220264e-10, 'htn': 3.3396305731616123e-08}"/>
  </r>
  <r>
    <s v="Rice, parboiled, raw, processed in FR | Ambient (long) | LDPE | No preparation | at consumer/FR [Ciqual code: 9101]"/>
    <n v="9101"/>
    <s v="consumer"/>
    <n v="3.61"/>
    <b v="0"/>
    <s v="kilogram"/>
    <s v="333da413a32b7132e809b9b86084780b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"/>
  </r>
  <r>
    <s v="Rice, parboiled, cooked, unsalted, processed in FR | Ambient (average) | PP | Boiling | at consumer/FR [Ciqual code: 9105]"/>
    <n v="9105"/>
    <s v="consumer"/>
    <n v="3.61"/>
    <b v="0"/>
    <s v="kilogram"/>
    <s v="e5ce9da164714b64ed5e48e82b048008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9709439562227001, 'ozd': 8.761099222465728e-08, 'cch': 1.057207849309894, 'ccb': 0.36311346954728, 'ccf': 0.6949689168501151, 'ccl': -0.0008745370875020001, 'fwe': 0.000157527568662, 'swe': 0.0038942661033040003, 'tre': 0.03479435331828, 'pco': 0.003254336857019, 'pma': 6.580151839945549e-08, 'ior': 0.270043525770611, 'fru': 14.14941033714141, 'mru': 1.53153820090495e-06, 'ldu': 34.58845706934418, 'wtu': 7.5473529649730775, 'etf': 18.36079392741091, 'htc': 4.98613094534652e-10, 'htn': 2.232084706213219e-08}"/>
  </r>
  <r>
    <s v="Rice, raw, processed in FR | Ambient (long) | LDPE | No preparation | at consumer/FR [Ciqual code: 9100]"/>
    <n v="9100"/>
    <s v="consumer"/>
    <n v="3.3"/>
    <b v="0"/>
    <s v="kilogram"/>
    <s v="7776f103b105e5b243c2c4d15f2d1942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"/>
  </r>
  <r>
    <s v="White rice, cooked, with vegetables and meat, processed in FR | Chilled | PP | Microwave | at consumer/FR [Ciqual code: 25185]"/>
    <n v="25185"/>
    <s v="consumer"/>
    <n v="2.38"/>
    <b v="0"/>
    <s v="kilogram"/>
    <s v="036dee4943c258f5fb1933e542776598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7672089051033, 'ozd': 2.6861290215653917e-07, 'cch': 2.242504815106297, 'ccb': 0.623037278064271, 'ccf': 1.508756074295605, 'ccl': 0.110711462746419, 'fwe': 0.00044018460751200006, 'swe': 0.010903986961693, 'tre': 0.15725413425964901, 'pco': 0.006056784029260001, 'pma': 2.744468973994593e-07, 'ior': 1.4900043924991682, 'fru': 46.25462025530878, 'mru': 3.936934107864435e-06, 'ldu': 124.94705424558856, 'wtu': 2.960985520475638, 'etf': 58.399918341237736, 'htc': 7.207474246346529e-10, 'htn': 5.207150869995254e-08}"/>
  </r>
  <r>
    <s v="White rice, cooked, with chicken, processed in FR | Chilled | PP | Microwave | at consumer/FR [Ciqual code: 25184]"/>
    <n v="25184"/>
    <s v="consumer"/>
    <n v="2.46"/>
    <b v="0"/>
    <s v="kilogram"/>
    <s v="76f16b6559c7fab183f4f4c2c5a24f20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46062571315131, 'ozd': 2.950165336819034e-07, 'cch': 2.615012143709332, 'ccb': 0.780816680669377, 'ccf': 1.695569306940658, 'ccl': 0.13862615609929602, 'fwe': 0.000493441798919, 'swe': 0.012182308573037, 'tre': 0.193335803953385, 'pco': 0.006932212178757001, 'pma': 3.331977188537411e-07, 'ior': 1.6542554894162702, 'fru': 51.20515056897607, 'mru': 4.230822805256058e-06, 'ldu': 141.63539117250457, 'wtu': 3.576474608745002, 'etf': 64.365392259908, 'htc': 8.802919027706134e-10, 'htn': 6.197567020526532e-08}"/>
  </r>
  <r>
    <s v="Rice, cooked, unsalted, processed in FR | Ambient (average) | PP | Boiling | at consumer/FR [Ciqual code: 9104]"/>
    <n v="9104"/>
    <s v="consumer"/>
    <n v="3.3"/>
    <b v="0"/>
    <s v="kilogram"/>
    <s v="1fb49737e8aa6882196be66363748699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9709439562227001, 'ozd': 8.761099222465728e-08, 'cch': 1.057207849309894, 'ccb': 0.36311346954728, 'ccf': 0.6949689168501151, 'ccl': -0.0008745370875020001, 'fwe': 0.000157527568662, 'swe': 0.0038942661033040003, 'tre': 0.03479435331828, 'pco': 0.003254336857019, 'pma': 6.580151839945549e-08, 'ior': 0.270043525770611, 'fru': 14.14941033714141, 'mru': 1.53153820090495e-06, 'ldu': 34.58845706934418, 'wtu': 7.5473529649730775, 'etf': 18.36079392741091, 'htc': 4.98613094534652e-10, 'htn': 2.232084706213219e-08}"/>
  </r>
  <r>
    <s v="Cantonese rice, processed in FR | Chilled | PP | Microwave | at consumer/FR [Ciqual code: 25088]"/>
    <n v="25088"/>
    <s v="consumer"/>
    <n v="2.4900000000000002"/>
    <b v="0"/>
    <s v="kilogram"/>
    <s v="3bf1eca4132c70a752eacbdeb83b9e84"/>
    <s v="material"/>
    <s v="AGRIBALYSE v3.0"/>
    <s v="['Agricultural', 'Food', 'Preparation', 'Starters and dishes', 'Dishes', 'Pasta or cereal dishes']"/>
    <x v="4"/>
    <x v="7"/>
    <s v="['Agricultural', 'Food', 'Preparation', 'Starters and dishes', 'Dishes', ÇPasta or cereal dishes']"/>
    <s v="['Agricultural', 'Food', 'Preparation', 'Starters and dishes', 'Dishes', 'Pasta or cereal dishesÉ]"/>
    <n v="74"/>
    <n v="97"/>
    <x v="22"/>
    <x v="0"/>
    <s v="{'acd': 0.035291449227589006, 'ozd': 2.465087248148031e-07, 'cch': 2.148870520160687, 'ccb': 0.576125834278724, 'ccf': 1.490535454610899, 'ccl': 0.08220923127106301, 'fwe': 0.00043587001557900004, 'swe': 0.011401785497421001, 'tre': 0.14599648514020602, 'pco': 0.006368429645978, 'pma': 2.5236929200086e-07, 'ior': 1.2223048025810601, 'fru': 40.81948382831782, 'mru': 3.7517310283773167e-06, 'ldu': 129.0411916638233, 'wtu': 5.146809753273805, 'etf': 63.42283299305459, 'htc': 7.344091168220859e-10, 'htn': 5.410413094005068e-08}"/>
  </r>
  <r>
    <s v="Rice, brown, raw, processed in FR | Ambient (long) | LDPE | No preparation | at consumer/FR [Ciqual code: 9102]"/>
    <n v="9102"/>
    <s v="consumer"/>
    <n v="3.3"/>
    <b v="0"/>
    <s v="kilogram"/>
    <s v="7e6c474b36ce9b8185d29d7952b552c6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"/>
  </r>
  <r>
    <s v="Rice, brown, cooked, unsalted, processed in FR | Ambient (average) | PP | Boiling | at consumer/FR [Ciqual code: 9103]"/>
    <n v="9103"/>
    <s v="consumer"/>
    <n v="3.3"/>
    <b v="0"/>
    <s v="kilogram"/>
    <s v="eafafa6e42e1a905089cfeb9d8d97e2b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9709439562227001, 'ozd': 8.761099222465728e-08, 'cch': 1.057207849309894, 'ccb': 0.36311346954728, 'ccf': 0.6949689168501151, 'ccl': -0.0008745370875020001, 'fwe': 0.000157527568662, 'swe': 0.0038942661033040003, 'tre': 0.03479435331828, 'pco': 0.003254336857019, 'pma': 6.580151839945549e-08, 'ior': 0.270043525770611, 'fru': 14.14941033714141, 'mru': 1.53153820090495e-06, 'ldu': 34.58845706934418, 'wtu': 7.5473529649730775, 'etf': 18.36079392741091, 'htc': 4.98613094534652e-10, 'htn': 2.232084706213219e-08}"/>
  </r>
  <r>
    <s v="Rice, red, raw, processed in FR | Ambient (long) | LDPE | No preparation | at consumer/FR [Ciqual code: 9109]"/>
    <n v="9109"/>
    <s v="consumer"/>
    <n v="3.3"/>
    <b v="0"/>
    <s v="kilogram"/>
    <s v="1152d67b5db960126d3ea9e55741b100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"/>
  </r>
  <r>
    <s v="Rice, red, cooked, unsalted, processed in FR | Ambient (average) | PP | Boiling | at consumer/FR [Ciqual code: 9110]"/>
    <n v="9110"/>
    <s v="consumer"/>
    <n v="3.3"/>
    <b v="0"/>
    <s v="kilogram"/>
    <s v="eeee2fc5328e2437cb27fc0bff986975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9709439562227001, 'ozd': 8.761099222465728e-08, 'cch': 1.057207849309894, 'ccb': 0.36311346954728, 'ccf': 0.6949689168501151, 'ccl': -0.0008745370875020001, 'fwe': 0.000157527568662, 'swe': 0.0038942661033040003, 'tre': 0.03479435331828, 'pco': 0.003254336857019, 'pma': 6.580151839945549e-08, 'ior': 0.270043525770611, 'fru': 14.14941033714141, 'mru': 1.53153820090495e-06, 'ldu': 34.58845706934418, 'wtu': 7.5473529649730775, 'etf': 18.36079392741091, 'htc': 4.98613094534652e-10, 'htn': 2.232084706213219e-08}"/>
  </r>
  <r>
    <s v="Wild rice, raw, processed in FR | Ambient (long) | LDPE | No preparation | at consumer/FR [Ciqual code: 9108]"/>
    <n v="9108"/>
    <s v="consumer"/>
    <n v="3.3"/>
    <b v="0"/>
    <s v="kilogram"/>
    <s v="9fd440352842040101035836fd1ab239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"/>
  </r>
  <r>
    <s v="Wild rice, cooked, unsalted, processed in FR | Ambient (average) | PP | Boiling | at consumer/FR [Ciqual code: 9111]"/>
    <n v="9111"/>
    <s v="consumer"/>
    <n v="3.3"/>
    <b v="0"/>
    <s v="kilogram"/>
    <s v="f2bf6e8bc2e2576af23e35a8f99713a0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1"/>
    <s v="{'acd': 0.009709439562227001, 'ozd': 8.761099222465728e-08, 'cch': 1.057207849309894, 'ccb': 0.36311346954728, 'ccf': 0.6949689168501151, 'ccl': -0.0008745370875020001, 'fwe': 0.000157527568662, 'swe': 0.0038942661033040003, 'tre': 0.03479435331828, 'pco': 0.003254336857019, 'pma': 6.580151839945549e-08, 'ior': 0.270043525770611, 'fru': 14.14941033714141, 'mru': 1.53153820090495e-06, 'ldu': 34.58845706934418, 'wtu': 7.5473529649730775, 'etf': 18.36079392741091, 'htc': 4.98613094534652e-10, 'htn': 2.232084706213219e-08}"/>
  </r>
  <r>
    <s v="Basmati rice, raw, processed in FR | Ambient (long) | LDPE | No preparation | at consumer/FR [Ciqual code: 9119]"/>
    <n v="9119"/>
    <s v="consumer"/>
    <n v="3.3"/>
    <b v="0"/>
    <s v="kilogram"/>
    <s v="da8acd792270a4c1752ce5bae1c3ca3f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"/>
  </r>
  <r>
    <s v="Rice, mix of species (white, wholegrain, wild, red,etc.), raw, processed in FR | Ambient (long) | LDPE | No preparation | at consumer/FR [Ciqual code: 9121]"/>
    <n v="9121"/>
    <s v="consumer"/>
    <n v="3.3"/>
    <b v="0"/>
    <s v="kilogram"/>
    <s v="d70d017c2310a8ff9e35e3e860937460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21763299152049, 'ozd': 1.463355934612516e-07, 'cch': 2.161702873297863, 'ccb': 0.820414082610397, 'ccf': 1.343252567939183, 'ccl': -0.001963777251719, 'fwe': 0.00034646290804800004, 'swe': 0.008744839199903001, 'tre': 0.078188750240732, 'pco': 0.00722103579496, 'pma': 1.477335301821212e-07, 'ior': 0.279363594483275, 'fru': 22.204342710132686, 'mru': 3.142911937586105e-06, 'ldu': 78.78780999129613, 'wtu': 17.106501441698516, 'etf': 38.8570388767704, 'htc': 1.054162809376948e-09, 'htn': 4.909212241360705e-08}"/>
  </r>
  <r>
    <s v="Rocamadour cheese, from goat's milk, processed in FR | Chilled | LDPE | No preparation | at consumer/FR [Ciqual code: 12847]"/>
    <n v="12847"/>
    <s v="consumer"/>
    <n v="2.4500000000000002"/>
    <b v="0"/>
    <s v="kilogram"/>
    <s v="4324f7cfe906c6cd60c2dd223677ecb6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Chocolate and nut confectionery filled with praline, processed in FR | Ambient (average) | Cardboard | No preparation | at consumer/FR [Ciqual code: 31066]"/>
    <n v="31066"/>
    <s v="consumer"/>
    <n v="2.85"/>
    <b v="0"/>
    <s v="kilogram"/>
    <s v="51916ede76c3b77c66b26bc1821114cf"/>
    <s v="material"/>
    <s v="AGRIBALYSE v3.0"/>
    <s v="['Agricultural', 'Food', 'Preparation', 'Sugar and confectionery', 'Chocolate and chocolate products']"/>
    <x v="7"/>
    <x v="19"/>
    <s v="['Agricultural', 'Food', 'Preparation', 'Sugar and confectionery', 'Chocolate and chocolate products']"/>
    <s v="['Agricultural', 'Food', 'Preparation', 'Sugar and confectionery', 'Chocolate and chocolate products']"/>
    <e v="#VALUE!"/>
    <e v="#VALUE!"/>
    <x v="3"/>
    <x v="0"/>
    <s v="{'acd': 0.07004058593604401, 'ozd': 6.424228810151359e-07, 'cch': 13.161606325773409, 'ccb': 1.48086368111016, 'ccf': 4.250157003797112, 'ccl': 7.430585640866137, 'fwe': 0.001935789591061, 'swe': 0.042780850903075006, 'tre': 0.2709657675609, 'pco': 0.025196890947557, 'pma': 5.358976350255916e-07, 'ior': 1.08398608403183, 'fru': 60.30957125502684, 'mru': 1.8388638438182262e-05, 'ldu': 511.81853595388645, 'wtu': 39.55641573190935, 'etf': 332.23269912560863, 'htc': 7.485401334960568e-09, 'htn': 2.958651888871651e-07}"/>
  </r>
  <r>
    <s v="Rock-shaped coconut cake, processed in FR | Ambient (long) | PS | No preparation | at consumer/FR [Ciqual code: 23033]"/>
    <n v="23033"/>
    <s v="consumer"/>
    <n v="2.71"/>
    <b v="0"/>
    <s v="kilogram"/>
    <s v="417b9b671aa9c79b0eb07646c17bc08f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34221779325447, 'ozd': 1.8099682450869978e-07, 'cch': 1.6548115621062829, 'ccb': 0.022417482027030002, 'ccf': 1.425824659558155, 'ccl': 0.20656942052109803, 'fwe': 0.00039864058425500003, 'swe': 0.012159789294937001, 'tre': 0.14044635826545301, 'pco': 0.0061742046722130005, 'pma': 2.493058927196379e-07, 'ior': 0.759593371134435, 'fru': 30.54112369999159, 'mru': 3.156552907492548e-06, 'ldu': 108.53847386901047, 'wtu': 4.141062468608586, 'etf': 72.94073036835917, 'htc': 2.3503311135814545e-09, 'htn': 5.4817067986488033e-08}"/>
  </r>
  <r>
    <s v="Kidney, lamb, braised, processed in FR | Chilled | PS | Oven | at consumer/FR [Ciqual code: 40406]"/>
    <n v="40406"/>
    <s v="consumer"/>
    <n v="2.65"/>
    <b v="0"/>
    <s v="kilogram"/>
    <s v="32289da8fca4dbbe741b63a87c318171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53483597678306, 'ozd': 7.841009858006201e-07, 'cch': 35.59699294962919, 'ccb': 24.09324124539509, 'ccf': 10.97224665240906, 'ccl': 0.531505051825031, 'fwe': 0.0018427390843710001, 'swe': 0.11231230864055701, 'tre': 2.371305250739292, 'pco': 0.049714804742582004, 'pma': 3.6078394967699166e-06, 'ior': 1.7100925465353871, 'fru': 83.29128134203842, 'mru': 1.4030369934037741e-05, 'ldu': 3130.2600332523116, 'wtu': 1.6136609466927, 'etf': 274.86282485080494, 'htc': -2.629764018091927e-09, 'htn': -2.8406670120401414e-08}"/>
  </r>
  <r>
    <s v="Kidney, lamb, raw, processed in FR | Chilled | PS | No preparation | at consumer/FR [Ciqual code: 40407]"/>
    <n v="40407"/>
    <s v="consumer"/>
    <n v="2.63"/>
    <b v="0"/>
    <s v="kilogram"/>
    <s v="b0a70e4da584cefe35b0bd9fafe199e9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89862963925371, 'ozd': 5.331843158776315e-07, 'cch': 25.924728204094336, 'ccb': 17.577059365503857, 'ccf': 7.959946647194949, 'ccl': 0.38772219139553404, 'fwe': 0.001314935415825, 'swe': 0.08186422918762601, 'tre': 1.7293428586123132, 'pco': 0.036136889858981, 'pma': 2.628456719462856e-06, 'ior': 0.7984211847768851, 'fru': 51.293031548194186, 'mru': 9.830876798088933e-06, 'ldu': 2283.45880767268, 'wtu': 1.064969237179341, 'etf': 198.14128812000732, 'htc': -1.9801326000909802e-09, 'htn': -2.190850089229191e-08}"/>
  </r>
  <r>
    <s v="Kidney, beef, raw, processed in FR | Chilled | PS | No preparation | at consumer/FR [Ciqual code: 40402]"/>
    <n v="40402"/>
    <s v="consumer"/>
    <n v="2.21"/>
    <b v="0"/>
    <s v="kilogram"/>
    <s v="4359c536c8496a71349ba5c6d84cc202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1865032972684604, 'ozd': 5.063084809522337e-07, 'cch': 26.801335587209582, 'ccb': 19.663977442741455, 'ccf': 6.799107075637286, 'ccl': 0.33825106883084005, 'fwe': 0.0011931536579140002, 'swe': 0.06813619899468801, 'tre': 1.411077713283083, 'pco': 0.033777059860940005, 'pma': 2.138277571627076e-06, 'ior': 0.896923106428082, 'fru': 49.746781221518575, 'mru': 1.011451515189517e-05, 'ldu': 1532.497252326631, 'wtu': 4.287600419286589, 'etf': 181.98871182827833, 'htc': -2.1160533597727422e-10, 'htn': 5.751690225514566e-08}"/>
  </r>
  <r>
    <s v="Kidney, beef, cooked, processed in FR | Chilled | PS | Oven | at consumer/FR [Ciqual code: 40403]"/>
    <n v="40403"/>
    <s v="consumer"/>
    <n v="2.2400000000000002"/>
    <b v="0"/>
    <s v="kilogram"/>
    <s v="f80764bbec9cd06cf8763c7a80edc9c9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43722426716640805, 'ozd': 7.472620705720455e-07, 'cch': 36.79856548365335, 'ccb': 26.953796028148496, 'ccf': 9.3810748547963, 'ccl': 0.46369460070855206, 'fwe': 0.001675811884955, 'swe': 0.093495191258463, 'tre': 1.9350567493796582, 'pco': 0.046480167474830004, 'pma': 2.935947139785946e-06, 'ior': 1.8451098939641382, 'fru': 81.17182403532868, 'mru': 1.441915522388809e-05, 'ldu': 2100.9112091467923, 'wtu': 6.030946484431402, 'etf': 252.72236334008986, 'htc': -2.0562999051826872e-10, 'htn': 8.046234554611564e-08}"/>
  </r>
  <r>
    <s v="Kidney, pork, raw, processed in FR | Chilled | PS | No preparation | at consumer/FR [Ciqual code: 40404]"/>
    <n v="40404"/>
    <s v="consumer"/>
    <n v="2.4700000000000002"/>
    <b v="0"/>
    <s v="kilogram"/>
    <s v="fef645762e57d3430c9c48dae1c3763a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033060986719614, 'ozd': 1.8427330707076441e-07, 'cch': 1.896327465265526, 'ccb': 0.6604833742271541, 'ccf': 1.163072191831389, 'ccl': 0.072771899206983, 'fwe': 0.000267772143381, 'swe': 0.007562399570247001, 'tre': 0.141232402333414, 'pco': 0.004295043830037, 'pma': 2.3894883630011316e-07, 'ior': 0.9537343043275671, 'fru': 30.613337611382075, 'mru': 2.419002847990101e-06, 'ldu': 91.53575152202347, 'wtu': 0.5455885172225761, 'etf': 36.49795714495604, 'htc': 3.995743125567372e-10, 'htn': 3.283397809244109e-08}"/>
  </r>
  <r>
    <s v="Kidney, pork, cooked, processed in FR | Chilled | PS | Oven | at consumer/FR [Ciqual code: 40405]"/>
    <n v="40405"/>
    <s v="consumer"/>
    <n v="2.4900000000000002"/>
    <b v="0"/>
    <s v="kilogram"/>
    <s v="c03e06af89dc2c0a2565a9ac98531b34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045764741297474, 'ozd': 3.058459618569267e-07, 'cch': 2.6610778291112522, 'ccb': 0.9055594252675161, 'ccf': 1.655718158487236, 'ccl': 0.099800245356499, 'fwe': 0.00040738427098000005, 'swe': 0.010466214921027001, 'tre': 0.194469939952885, 'pco': 0.0060689396061990005, 'pma': 3.325225218669686e-07, 'ior': 1.9229814432299501, 'fru': 54.945464588595655, 'mru': 3.870856866239142e-06, 'ldu': 125.77411208055213, 'wtu': 0.9017417684809541, 'etf': 53.2970582956909, 'htc': 6.321186905654202e-10, 'htn': 4.6629270095725344e-08}"/>
  </r>
  <r>
    <s v="Kidney, veal, saut√©ed/pan-fried, processed in FR | Chilled | PS | Pan frying | at consumer/FR [Ciqual code: 40408]"/>
    <n v="40408"/>
    <s v="consumer"/>
    <n v="2.65"/>
    <b v="0"/>
    <s v="kilogram"/>
    <s v="49f576a4bd774cfb28a8fe727583f98a"/>
    <s v="material"/>
    <s v="AGRIBALYSE v3.0"/>
    <s v="['Agricultural', 'Food', 'Preparation', 'Meat, egg and fish', 'Cooked meat', 'Offals']"/>
    <x v="1"/>
    <x v="3"/>
    <s v="['Agricultural', 'Food', 'Preparation', 'Meat, egg and fish', 'Cooked meat', ÇOffals']"/>
    <s v="['Agricultural', 'Food', 'Preparation', 'Meat, egg and fish', 'Cooked meat', 'OffalsÉ]"/>
    <n v="78"/>
    <n v="85"/>
    <x v="37"/>
    <x v="0"/>
    <s v="{'acd': 0.249474572675171, 'ozd': 9.001111186188913e-07, 'cch': 25.187440147859874, 'ccb': 14.30974191598659, 'ccf': 10.086296383433634, 'ccl': 0.7914018484396531, 'fwe': 0.0023679133307420003, 'swe': 0.166606600725401, 'tre': 1.066145265814897, 'pco': 0.04452772385845501, 'pma': 1.691145069220064e-06, 'ior': 1.740871055019288, 'fru': 115.38050571932149, 'mru': 1.4568499221249161e-05, 'ldu': 1633.9974082799113, 'wtu': 7.575845104437292, 'etf': 333.3760893931477, 'htc': 5.571714126815329e-09, 'htn': 4.42820078933074e-07}"/>
  </r>
  <r>
    <s v="Kidney, calf, raw, processed in FR | Chilled | PS | No preparation | at consumer/FR [Ciqual code: 40409]"/>
    <n v="40409"/>
    <s v="consumer"/>
    <n v="2.63"/>
    <b v="0"/>
    <s v="kilogram"/>
    <s v="af67e8b46e47c818312c175e3555fcbc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18170012578740302, 'ozd': 6.432799061237605e-07, 'cch': 18.29713800597492, 'ccb': 10.439618910826217, 'ccf': 7.288687057603269, 'ccl': 0.56883203754543, 'fwe': 0.0017158401279820002, 'swe': 0.12129546765085102, 'tre': 0.7768109441994661, 'pco': 0.032342476534822, 'pma': 1.231660754540589e-06, 'ior': 1.193309110645461, 'fru': 81.76137420568779, 'mru': 1.04666539570388e-05, 'ldu': 1189.761254366621, 'wtu': 5.502879818690127, 'etf': 241.72105955264053, 'htc': 4.026426874287802e-09, 'htn': 3.2189656881469083e-07}"/>
  </r>
  <r>
    <s v="Rosemary, fresh, processed in FR | Ambient (long) | LDPE | No preparation | at consumer/FR [Ciqual code: 11068]"/>
    <n v="11068"/>
    <s v="consumer"/>
    <n v="3.75"/>
    <b v="0"/>
    <s v="kilogram"/>
    <s v="6d78c4a4874ad63286a55a1a69d78db6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Rosemary, dried, processed in FR | Ambient (long) | Glass | No preparation | at consumer/FR [Ciqual code: 11036]"/>
    <n v="11036"/>
    <s v="consumer"/>
    <n v="3.75"/>
    <b v="0"/>
    <s v="kilogram"/>
    <s v="1c8b07fe5b0230bf169f79f8d9732fa5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Round of ham, cooked, processed in FR | Chilled | Already packed - PET | No preparation | at consumer/FR [Ciqual code: 28917]"/>
    <n v="28917"/>
    <s v="consumer"/>
    <n v="2.4500000000000002"/>
    <b v="0"/>
    <s v="kilogram"/>
    <s v="8230c16bea04378dde62afbc444adca8"/>
    <s v="material"/>
    <s v="AGRIBALYSE v3.0"/>
    <s v="['Agricultural', 'Food', 'Preparation', 'Meat, egg and fish', 'Delicatessen meat', 'Cooked ham']"/>
    <x v="1"/>
    <x v="12"/>
    <s v="['Agricultural', 'Food', 'Preparation', 'Meat, egg and fish', 'Delicatessen meat', ÇCooked ham']"/>
    <s v="['Agricultural', 'Food', 'Preparation', 'Meat, egg and fish', 'Delicatessen meat', 'Cooked hamÉ]"/>
    <n v="84"/>
    <n v="95"/>
    <x v="48"/>
    <x v="0"/>
    <s v="{'acd': 0.16074464823773202, 'ozd': 6.711822780532002e-07, 'cch': 8.023923675962166, 'ccb': 3.3748090656949072, 'ccf': 4.287573005652493, 'ccl': 0.36154160461476603, 'fwe': 0.0013777868995560002, 'swe': 0.036828054980107, 'tre': 0.693085271961107, 'pco': 0.017598612119157, 'pma': 1.1297837514352e-06, 'ior': 3.679588664517802, 'fru': 112.52395573919918, 'mru': 1.1102349444227631e-05, 'ldu': 451.9444813914717, 'wtu': 2.12994523887528, 'etf': 176.06230005399487, 'htc': 1.7199200281883211e-09, 'htn': 1.5650029266837361e-07}"/>
  </r>
  <r>
    <s v="Roquefort cheese, from ewe's milk, processed in FR | Chilled | PP | No preparation | at consumer/FR [Ciqual code: 12500]"/>
    <n v="12500"/>
    <s v="consumer"/>
    <n v="2.11"/>
    <b v="0"/>
    <s v="kilogram"/>
    <s v="bbac87f36e39df7b7e0f9a9536d8efa1"/>
    <s v="material"/>
    <s v="AGRIBALYSE v3.0"/>
    <s v="['Agricultural', 'Food', 'Preparation', 'Milk and milk products', 'Cheese', 'Blue cheeses']"/>
    <x v="6"/>
    <x v="14"/>
    <s v="['Agricultural', 'Food', 'Preparation', 'Milk and milk products', 'Cheese', ÇBlue cheeses']"/>
    <s v="['Agricultural', 'Food', 'Preparation', 'Milk and milk products', 'Cheese', 'Blue cheesesÉ]"/>
    <n v="77"/>
    <n v="90"/>
    <x v="24"/>
    <x v="0"/>
    <s v="{'acd': 0.09981332041601401, 'ozd': 2.418520433094507e-07, 'cch': 5.915658637873051, 'ccb': 3.482992814324817, 'ccf': 2.432057317658513, 'ccl': 0.0006085058897180001, 'fwe': 0.00032497904814700004, 'swe': 0.022205769601213003, 'tre': 0.437405350971438, 'pco': 0.007497948132802, 'pma': 6.935948014048729e-07, 'ior': 0.685683548842767, 'fru': 29.585316897086372, 'mru': 3.851484395148798e-06, 'ldu': 514.9912899558327, 'wtu': 0.901052069807141, 'etf': 69.63478534568543, 'htc': -9.352421874516664e-10, 'htn': -4.510730574859786e-08}"/>
  </r>
  <r>
    <s v="Roman rocket, raw, processed in FR | Ambient (average) | No packaging | No preparation | at consumer/FR [Ciqual code: 20217]"/>
    <n v="20217"/>
    <s v="consumer"/>
    <n v="2.6"/>
    <b v="0"/>
    <s v="kilogram"/>
    <s v="92bf03f1ddf9b41a6f35f6b93af66a96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Rosette dry sausage, processed in FR | Chilled | Already packed - PP/PE | No preparation | at consumer/FR [Ciqual code: 30304]"/>
    <n v="30304"/>
    <s v="consumer"/>
    <n v="2.5299999999999998"/>
    <b v="0"/>
    <s v="kilogram"/>
    <s v="4d5f6da6b21d77d3879c51cef247d7ab"/>
    <s v="material"/>
    <s v="AGRIBALYSE v3.0"/>
    <s v="['Agricultural', 'Food', 'Preparation', 'Meat, egg and fish', 'Delicatessen meat', 'Dry sausages']"/>
    <x v="1"/>
    <x v="12"/>
    <s v="['Agricultural', 'Food', 'Preparation', 'Meat, egg and fish', 'Delicatessen meat', ÇDry sausages']"/>
    <s v="['Agricultural', 'Food', 'Preparation', 'Meat, egg and fish', 'Delicatessen meat', 'Dry sausagesÉ]"/>
    <n v="84"/>
    <n v="97"/>
    <x v="7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Rostis or Potatoes cake, processed in FR | Chilled | LDPE | Oven | at consumer/FR [Ciqual code: 4039]"/>
    <n v="4039"/>
    <s v="consumer"/>
    <n v="2.81"/>
    <b v="0"/>
    <s v="kilogram"/>
    <s v="48363d5403cfdee9b00eb1fa8e1bd67a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0"/>
    <s v="{'acd': 0.013590859122390001, 'ozd': 2.1170008534248426e-07, 'cch': 1.032058078768106, 'ccb': 0.009617406277267001, 'ccf': 0.9751538912531761, 'ccl': 0.047286781237663, 'fwe': 0.00025812348598500004, 'swe': 0.004470926032092, 'tre': 0.053296549901842, 'pco': 0.0033755336438250003, 'pma': 1.0781374779312868e-07, 'ior': 1.366382419357206, 'fru': 39.00947014853188, 'mru': 2.845268005248496e-06, 'ldu': 46.57026736341968, 'wtu': 0.7628049660918781, 'etf': 33.98952179631448, 'htc': 4.826657175717501e-10, 'htn': 3.082744049445008e-08}"/>
  </r>
  <r>
    <s v="Salt curing roast poultry, cooked, processed in FR | Chilled | PS | Oven | at consumer/FR [Ciqual code: 28976]"/>
    <n v="28976"/>
    <s v="consumer"/>
    <n v="3.11"/>
    <b v="0"/>
    <s v="kilogram"/>
    <s v="1e2ea0630f4c3be606ff416aba6d92a5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41118571830699, 'ozd': 7.117054695708703e-07, 'cch': 7.294601462054688, 'ccb': 0.24452032372877702, 'ccf': 5.828096577693366, 'ccl': 1.221984560632545, 'fwe': 0.0017819893107740002, 'swe': 0.033068270628448006, 'tre': 0.584640480045824, 'pco': 0.02249562593311, 'pma': 9.935489432752631e-07, 'ior': 1.643085346704425, 'fru': 93.23071981718164, 'mru': 1.2667823919494462e-05, 'ldu': 420.0264182937656, 'wtu': 4.587068677408016, 'etf': 216.03109797471535, 'htc': 3.4761490283820883e-09, 'htn': 3.096644119388051e-07}"/>
  </r>
  <r>
    <s v="Surmullet or red mullet, raw, processed in FR | Chilled | PS | No preparation | at consumer/FR [Ciqual code: 26085]"/>
    <n v="26085"/>
    <s v="consumer"/>
    <n v="3.68"/>
    <b v="0"/>
    <s v="kilogram"/>
    <s v="c16febe8fef4d3dc208b4702ab7e1c89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73765881218492, 'ozd': 1.395955164801606e-06, 'cch': 6.785903445480453, 'ccb': 0.003500889463365, 'ccf': 6.768659654937419, 'ccl': 0.013742901079667, 'fwe': 0.0007279190519910001, 'swe': 0.041629224459371006, 'tre': 0.45300444033893805, 'pco': 0.119185953616859, 'pma': 1.314055560314876e-06, 'ior': 0.6208572466011331, 'fru': 98.81499095392783, 'mru': 0.00021284076609500002, 'ldu': 17.0264222254549, 'wtu': 0.7754262428059281, 'etf': 76.02958696345904, 'htc': 4.153808975659579e-09, 'htn': 1.068381054061833e-07}"/>
  </r>
  <r>
    <s v="Surmullet or red mullet, steamed, processed in FR | Chilled | PS | Oven | at consumer/FR [Ciqual code: 26110]"/>
    <n v="26110"/>
    <s v="consumer"/>
    <n v="3.56"/>
    <b v="0"/>
    <s v="kilogram"/>
    <s v="a5848f375dda6955016f10deb3f180b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212626011877035, 'ozd': 1.7578033486468052e-06, 'cch': 8.347748841598053, 'ccb': 0.004504534381271, 'ccf': 8.326412188650446, 'ccl': 0.016832118566333, 'fwe': 0.000929178308498, 'swe': 0.050932073237985, 'tre': 0.554026292397215, 'pco': 0.14571465320936502, 'pma': 1.609531568905677e-06, 'ior': 1.3737931542166, 'fru': 133.64236175697977, 'mru': 0.00026044603343300003, 'ldu': 21.095597295060536, 'wtu': 1.100739784997228, 'etf': 96.10556181248083, 'htc': 5.156460809598322e-09, 'htn': 1.3207900634489199e-07}"/>
  </r>
  <r>
    <s v="Surmullet or red mullet, fillet with skin, frozen, raw (from Thailand or Senegal), processed in FR | Frozen | LDPE | No preparation | at consumer/FR [Ciqual code: 26244]"/>
    <n v="26244"/>
    <s v="consumer"/>
    <n v="3.62"/>
    <b v="0"/>
    <s v="kilogram"/>
    <s v="60f5268ce75d564bec5894fb7ebebd28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0334550842850701, 'ozd': 8.842908610506576e-07, 'cch': 4.653565732807715, 'ccb': 0.003993439586235, 'ccf': 4.641307937419519, 'ccl': 0.008264355801959, 'fwe': 0.00067066788599, 'swe': 0.024746121589576002, 'tre': 0.26924884355453105, 'pco': 0.07126245063848101, 'pma': 7.672360858326192e-07, 'ior': 0.78495760764274, 'fru': 78.16159917344214, 'mru': 0.000123940739758, 'ldu': 13.099127312941341, 'wtu': 0.861688420692008, 'etf': 53.084486801072515, 'htc': 2.60117961053243e-09, 'htn': 6.774269313132238e-08}"/>
  </r>
  <r>
    <s v="Rolled escalope of pork with pistachios, processed in FR | Chilled | Already packed - PET | Oven | at consumer/FR [Ciqual code: 8373]"/>
    <n v="8373"/>
    <s v="consumer"/>
    <n v="2.65"/>
    <b v="0"/>
    <s v="kilogram"/>
    <s v="bfb89eda0a6df6fa89e412d8dc316bc1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9513718569697402, 'ozd': 8.970632082659079e-07, 'cch': 9.510320652801104, 'ccb': 3.9727201400984082, 'ccf': 5.10169357679526, 'ccl': 0.435906935907434, 'fwe': 0.001770287958482, 'swe': 0.04452188596601701, 'tre': 0.8385933269566551, 'pco': 0.021989072247962, 'pma': 1.394302365845492e-06, 'ior': 5.590812292011852, 'fru': 158.2643719114874, 'mru': 1.3562636030066652e-05, 'ldu': 606.021352389251, 'wtu': 3.272775290228955, 'etf': 238.34228237737773, 'htc': 2.211738179388738e-09, 'htn': 1.9413015284534028e-07}"/>
  </r>
  <r>
    <s v="Spring roll, processed in FR | Chilled | PS | Oven | at consumer/FR [Ciqual code: 25419]"/>
    <n v="25419"/>
    <s v="consumer"/>
    <n v="2.71"/>
    <b v="0"/>
    <s v="kilogram"/>
    <s v="6cf44f418315b6044b94bd784c7acbdc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11583288870922, 'ozd': 2.462499316986622e-07, 'cch': 1.573522423351835, 'ccb': 0.128850838796736, 'ccf': 1.4077281926029641, 'ccl': 0.036943391952134, 'fwe': 0.00036074397359500004, 'swe': 0.0072134866813740005, 'tre': 0.037257098515811, 'pco': 0.0055287433694800004, 'pma': 9.849655726750045e-08, 'ior': 1.349626865887821, 'fru': 43.01666594450198, 'mru': 5.138286700080327e-06, 'ldu': 73.15805343053243, 'wtu': 4.17990182172693, 'etf': 51.124757125825866, 'htc': 1.5381982108478322e-09, 'htn': 4.859827794157213e-08}"/>
  </r>
  <r>
    <s v="Nursehound or lesser spotted dogfish, raw, processed in FR | Chilled | PS | No preparation | at consumer/FR [Ciqual code: 26074]"/>
    <n v="26074"/>
    <s v="consumer"/>
    <n v="3.64"/>
    <b v="0"/>
    <s v="kilogram"/>
    <s v="c692d5902a7bb81f7745a94c85a45e3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4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e-09, 'htn': 8.385294663338304e-08}"/>
  </r>
  <r>
    <s v="Nursehound or lesser spotted dogfish, cooked, processed in FR | Chilled | PP | Oven | at consumer/FR [Ciqual code: 26033]"/>
    <n v="26033"/>
    <s v="consumer"/>
    <n v="3.52"/>
    <b v="0"/>
    <s v="kilogram"/>
    <s v="4ae40c3c4c285f05d562f488123fc869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39791382163729505, 'ozd': 3.052373591993517e-06, 'cch': 13.358281170290859, 'ccb': 0.003965430607769, 'ccf': 13.34487297074818, 'ccl': 0.009442768934909002, 'fwe': 0.0008064499343270001, 'swe': 0.095667677616887, 'tre': 1.047645211840105, 'pco': 0.27391697662359304, 'pma': 3.011648488525891e-06, 'ior': 1.816676990423554, 'fru': 206.84008476890511, 'mru': 2.508851889092548e-05, 'ldu': 31.079347466032473, 'wtu': 0.725478538925961, 'etf': 114.08598056887521, 'htc': 8.22848597075622e-09, 'htn': 1.0427946998355859e-07}"/>
  </r>
  <r>
    <s v="Rutabaga or Swede, raw, processed in FR | Ambient (average) | No packaging | No preparation | at consumer/FR [Ciqual code: 20201]"/>
    <n v="20201"/>
    <s v="consumer"/>
    <n v="2.6"/>
    <b v="0"/>
    <s v="kilogram"/>
    <s v="1e4a6d33fd7bdfb9e6e53572406e53e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"/>
  </r>
  <r>
    <s v="Rutabaga or Swede, cooked, processed in FR | Chilled | PP | Boiling | at consumer/FR [Ciqual code: 20165]"/>
    <n v="20165"/>
    <s v="consumer"/>
    <m/>
    <b v="0"/>
    <s v="kilogram"/>
    <s v="945187bfafe2e6147c0b294bd91149a2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244334675115, 'ozd': 1.6737345781184052e-07, 'cch': 1.049791407846012, 'ccb': 0.10402069162442701, 'ccf': 0.9454652992921221, 'ccl': 0.00030541692946300003, 'fwe': 0.00016557995896, 'swe': 0.0021502935643590002, 'tre': 0.011651208509201, 'pco': 0.0027382039713710004, 'pma': 4.564066564039927e-08, 'ior': 0.7301415340228271, 'fru': 27.587527352520276, 'mru': 4.229841739294404e-06, 'ldu': 13.18283907205705, 'wtu': 0.32407168182628204, 'etf': 43.98280532395056, 'htc': 2.8049671930065817e-10, 'htn': 1.2107618069828781e-08}"/>
  </r>
  <r>
    <s v="Shortbread cookie w coconut, processed in FR | Ambient (long) | Cardboard | No preparation | at consumer/FR [Ciqual code: 24070]"/>
    <n v="24070"/>
    <s v="consumer"/>
    <n v="2.2799999999999998"/>
    <b v="0"/>
    <s v="kilogram"/>
    <s v="965630ee415972c368922c6b9f847411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927593610537, 'ozd': 2.3951644963831667e-07, 'cch': 3.729628860232099, 'ccb': 1.442100204706668, 'ccf': 1.8480736449244461, 'ccl': 0.439455010600984, 'fwe': 0.0006541407003260001, 'swe': 0.015513418128743002, 'tre': 0.162332063190187, 'pco': 0.008350098347977, 'pma': 3.0144613408851007e-07, 'ior': 0.8255995507860031, 'fru': 31.61778081268245, 'mru': 5.615836823270086e-06, 'ldu': 171.8992273984613, 'wtu': 4.1311030428509, 'etf': 78.25000763097454, 'htc': 1.9011553160529294e-09, 'htn': 5.2194012391989465e-08}"/>
  </r>
  <r>
    <s v="Shortbread cookie with cocoa or chocolate, or praline or other, processed in FR | Ambient (long) | Cardboard | No preparation | at consumer/FR [Ciqual code: 24080]"/>
    <n v="24080"/>
    <s v="consumer"/>
    <n v="2.0299999999999998"/>
    <b v="0"/>
    <s v="kilogram"/>
    <s v="6495651e4ce0c22b23e3dabfbf5b9664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7568646919085, 'ozd': 3.5624880863376873e-07, 'cch': 7.552815156636289, 'ccb': 1.958139402630136, 'ccf': 2.363921074078097, 'ccl': 3.230754679928055, 'fwe': 0.0009026737620780001, 'swe': 0.025318147097266003, 'tre': 0.19553406140253302, 'pco': 0.013325206558296, 'pma': 3.733930440678243e-07, 'ior': 0.863438389471156, 'fru': 35.69164806687205, 'mru': 8.494373566544217e-06, 'ldu': 308.7840441889982, 'wtu': 6.909394249225218, 'etf': 151.648024540844, 'htc': 3.2526528707903662e-09, 'htn': 1.021042024098179e-07}"/>
  </r>
  <r>
    <s v="Shortbread cookie with fruit (apple, red berries, etc.), processed in FR | Ambient (long) | Cardboard | No preparation | at consumer/FR [Ciqual code: 24072]"/>
    <n v="24072"/>
    <s v="consumer"/>
    <n v="2.2799999999999998"/>
    <b v="0"/>
    <s v="kilogram"/>
    <s v="264c968aae819903b00b2aaac326566b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38050133711076004, 'ozd': 2.4300634412404186e-07, 'cch': 3.626606813283704, 'ccb': 1.440347930195986, 'ccf': 1.797263014069097, 'ccl': 0.38899586901862004, 'fwe': 0.0006223042705670001, 'swe': 0.013658965742382002, 'tre': 0.15861500677288, 'pco': 0.007559533891773, 'pma': 2.931817776093819e-07, 'ior': 0.9310378315051691, 'fru': 33.21204690904954, 'mru': 5.384313957975257e-06, 'ldu': 154.7814977435906, 'wtu': 2.973658652030965, 'etf': 65.50854148536506, 'htc': 9.938385834028265e-10, 'htn': 4.0956980232350165e-08}"/>
  </r>
  <r>
    <s v="Shortbread pastry biscuit, processed in FR | Ambient (long) | Cardboard | No preparation | at consumer/FR [Ciqual code: 24071]"/>
    <n v="24071"/>
    <s v="consumer"/>
    <n v="2.14"/>
    <b v="0"/>
    <s v="kilogram"/>
    <s v="0f563b982899b6c5006538ca900c6d1f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298753983691, 'ozd': 2.660258092560273e-07, 'cch': 4.921450990109822, 'ccb': 2.174579208385805, 'ccf': 2.195469897361832, 'ccl': 0.5514018843621841, 'fwe': 0.0007698083521670001, 'swe': 0.016747486637283, 'tre': 0.188599278262071, 'pco': 0.009487232410744001, 'pma': 3.506429686769671e-07, 'ior': 0.8618460878261041, 'fru': 34.103953643627676, 'mru': 6.7034907035691495e-06, 'ldu': 197.24601260523087, 'wtu': 3.795950423598143, 'etf': 70.32114588882695, 'htc': 1.227767761938045e-09, 'htn': 4.699664946402539e-08}"/>
  </r>
  <r>
    <s v="Largehead hairtail, raw, processed in FR | Chilled | PS | No preparation | at consumer/FR [Ciqual code: 26153]"/>
    <n v="26153"/>
    <s v="consumer"/>
    <n v="3.64"/>
    <b v="0"/>
    <s v="kilogram"/>
    <s v="ab2de3254b0b8aff2700f9ca4f196dca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Saffron, processed in FR | Ambient (long) | Glass | No preparation | at consumer/FR [Ciqual code: 11039]"/>
    <n v="11039"/>
    <s v="consumer"/>
    <n v="3.75"/>
    <b v="0"/>
    <s v="kilogram"/>
    <s v="6d153ba42458abb9dbb47bf8c5dd43c2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5347825617421, 'ozd': 1.289198350360327e-07, 'cch': 0.45017982910846704, 'ccb': 0.0045324777607270005, 'ccf': 1.055581545293344, 'ccl': -0.609934193945604, 'fwe': 0.001222418161292, 'swe': 0.069696680795578, 'tre': 0.009289909071461001, 'pco': 0.002535199540165, 'pma': 7.96143325042423e-08, 'ior': 0.23791922223605602, 'fru': 13.591038084659942, 'mru': 2.295379969379739e-06, 'ldu': 691.4170872223508, 'wtu': 0.17636754779313302, 'etf': 11.459610084277525, 'htc': 1.172747133671692e-10, 'htn': -1.1125535717284641e-08}"/>
  </r>
  <r>
    <s v="Lard or pork fat, processed in FR | Chilled | PP | No preparation | at consumer/FR [Ciqual code: 16520]"/>
    <n v="16520"/>
    <s v="consumer"/>
    <n v="2.58"/>
    <b v="0"/>
    <s v="kilogram"/>
    <s v="6e45d0265a4ef7e9f7d4ee363c4ba3df"/>
    <s v="material"/>
    <s v="AGRIBALYSE v3.0"/>
    <s v="['Agricultural', 'Food', 'Preparation', 'Fats and oils', 'Other fats']"/>
    <x v="9"/>
    <x v="49"/>
    <s v="['Agricultural', 'Food', 'Preparation', 'Fats and oils', 'Other fats']"/>
    <s v="['Agricultural', 'Food', 'Preparation', 'Fats and oils', 'Other fats']"/>
    <e v="#VALUE!"/>
    <e v="#VALUE!"/>
    <x v="3"/>
    <x v="0"/>
    <s v="{'acd': 0.025114056401048003, 'ozd': 1.473254614100734e-07, 'cch': 1.454689348076631, 'ccb': 0.49884737322910605, 'ccf': 0.9007969890959691, 'ccl': 0.055044985751555, 'fwe': 0.00022053944102400002, 'swe': 0.005760709683292, 'tre': 0.10732371518043801, 'pco': 0.0033654916563290002, 'pma': 1.823858871286216e-07, 'ior': 0.7135364572838041, 'fru': 23.780332302664927, 'mru': 2.0432056412379415e-06, 'ldu': 69.53956606817266, 'wtu': 0.341491833509378, 'etf': 27.679568658247803, 'htc': 3.0587422436442234e-10, 'htn': 2.549868322589964e-08}"/>
  </r>
  <r>
    <s v="Sainte Maure cheese, from goat's milk, processed in FR | Chilled | LDPE | No preparation | at consumer/FR [Ciqual code: 12842]"/>
    <n v="12842"/>
    <s v="consumer"/>
    <n v="2.4500000000000002"/>
    <b v="0"/>
    <s v="kilogram"/>
    <s v="5778c93f521b236458fe9cfa64472236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Goat cheese from raw milk, processed in FR | Chilled | LDPE | No preparation | at consumer/FR [Ciqual code: 12807]"/>
    <n v="12807"/>
    <s v="consumer"/>
    <n v="2.4500000000000002"/>
    <b v="0"/>
    <s v="kilogram"/>
    <s v="791ac6778535512d14fb890281a5ee42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Saint-Felicien cheese, from cow's milk, processed in FR | Chilled | LDPE | No preparation | at consumer/FR [Ciqual code: 12052]"/>
    <n v="12052"/>
    <s v="consumer"/>
    <n v="2.2400000000000002"/>
    <b v="0"/>
    <s v="kilogram"/>
    <s v="69dd465d4b828cfca3e853224df41218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aint-Marcellin cheese, from cow's milk, processed in FR | Chilled | LDPE | No preparation | at consumer/FR [Ciqual code: 12049]"/>
    <n v="12049"/>
    <s v="consumer"/>
    <n v="2.2400000000000002"/>
    <b v="0"/>
    <s v="kilogram"/>
    <s v="859577c44299cc98c449bb5488f61253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aint-Nectaire cheese, from cow's milk, milk collected in an unique farm, processed in FR | Chilled | LDPE | No preparation | at consumer/FR [Ciqual code: 12751]"/>
    <n v="12751"/>
    <s v="consumer"/>
    <n v="2.2400000000000002"/>
    <b v="0"/>
    <s v="kilogram"/>
    <s v="0b55cab960513c60fa4486931a74f0c4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Saint-Nectaire cheese, from cow's milk, milks collected in many farms, processed in FR | Chilled | LDPE | No preparation | at consumer/FR [Ciqual code: 12748]"/>
    <n v="12748"/>
    <s v="consumer"/>
    <n v="2.2400000000000002"/>
    <b v="0"/>
    <s v="kilogram"/>
    <s v="c47f985155a54879f8c2eebeaade0bd2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Saint-Nectaire cheese, from cow's milk, processed in FR | Chilled | LDPE | No preparation | at consumer/FR [Ciqual code: 12752]"/>
    <n v="12752"/>
    <s v="consumer"/>
    <n v="2.2400000000000002"/>
    <b v="0"/>
    <s v="kilogram"/>
    <s v="d37486636ed228ce414a09bd4170cdae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Saint-Paulin cheese, from cow's milk (semi-hard cheese), processed in FR | Chilled | LDPE | No preparation | at consumer/FR [Ciqual code: 12755]"/>
    <n v="12755"/>
    <s v="consumer"/>
    <n v="2.2400000000000002"/>
    <b v="0"/>
    <s v="kilogram"/>
    <s v="a50b45d7cdc6a99f508f40ebf2c9db0d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John dory, raw, processed in FR | Chilled | PS | No preparation | at consumer/FR [Ciqual code: 26104]"/>
    <n v="26104"/>
    <s v="consumer"/>
    <n v="3.64"/>
    <b v="0"/>
    <s v="kilogram"/>
    <s v="47579608e00a74bc08463be2352f0080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Sake or rice wine, processed in FR | Ambient (average) | Glass | Chilled at consumer | at consumer/FR [Ciqual code: 1026]"/>
    <n v="1026"/>
    <s v="consumer"/>
    <n v="3.29"/>
    <b v="0"/>
    <s v="kilogram"/>
    <s v="ae424fb186cb8759c6f5ab8d6db38c51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"/>
  </r>
  <r>
    <s v="Caesar's salad (salad, chicken, cro√ªtons, sauce), processed in FR | Chilled | PS | No preparation | at consumer/FR [Ciqual code: 25628]"/>
    <n v="25628"/>
    <s v="consumer"/>
    <n v="2.2200000000000002"/>
    <b v="0"/>
    <s v="kilogram"/>
    <s v="fa2f3ca9db06827bdac8636f773826fb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41513775125976, 'ozd': 2.350037840769378e-07, 'cch': 2.80094561930003, 'ccb': 0.632221402664222, 'ccf': 1.894054354369091, 'ccl': 0.274669862266716, 'fwe': 0.00048177557779500004, 'swe': 0.010341713866767, 'tre': 0.17227278316528402, 'pco': 0.007433225616909, 'pma': 3.016479072588782e-07, 'ior': 0.529523788581661, 'fru': 30.608142269837227, 'mru': 5.909258534342038e-06, 'ldu': 134.33328308963175, 'wtu': 1.144906035116527, 'etf': 67.66721023504435, 'htc': 1.281196246732409e-09, 'htn': 1.1501977412785288e-07}"/>
  </r>
  <r>
    <s v="Prepared mixed meat/fish canned, drained salad, processed in FR | Chilled | Steel | No preparation | at consumer/FR [Ciqual code: 25602]"/>
    <n v="25602"/>
    <s v="consumer"/>
    <n v="2.68"/>
    <b v="0"/>
    <s v="kilogram"/>
    <s v="8c06bbc8a30d78dab4c6137e156ca6f4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47950676657996705, 'ozd': 3.7439116941648255e-06, 'cch': 16.515215946999714, 'ccb': 0.217847654248496, 'ccf': 16.280826722913865, 'ccl': 0.01654156983735, 'fwe': 0.0012310621790290002, 'swe': 0.11730097468965, 'tre': 1.269661997581875, 'pco': 0.328588600873681, 'pma': 3.647146790816048e-06, 'ior': 2.838617834090196, 'fru': 260.7402434410723, 'mru': 3.1979595093616054e-05, 'ldu': 83.5753268588611, 'wtu': 1.648046896772878, 'etf': 192.62820166077256, 'htc': 1.161743106092851e-08, 'htn': 1.518712352544015e-07}"/>
  </r>
  <r>
    <s v="Coleslaw, w sauce, prepacked, processed in FR | Chilled | PS | No preparation | at consumer/FR [Ciqual code: 26259]"/>
    <n v="26259"/>
    <s v="consumer"/>
    <n v="2.65"/>
    <b v="0"/>
    <s v="kilogram"/>
    <s v="6a1bb49feaede00389be516208219918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13914040799201001, 'ozd': 1.346467772598375e-07, 'cch': 1.108547609728096, 'ccb': 0.015150492133207, 'ccf': 1.08129593620296, 'ccl': 0.012101181391928001, 'fwe': 0.000184043345119, 'swe': 0.007326136670156001, 'tre': 0.056190701373156, 'pco': 0.004164720200631001, 'pma': 1.058293794223168e-07, 'ior': 0.333886904133229, 'fru': 17.717167641262076, 'mru': 3.2297876179890917e-06, 'ldu': 77.46180598469664, 'wtu': 0.9514973700721271, 'etf': 53.05782944991933, 'htc': 7.724870897373376e-10, 'htn': 6.949843390863608e-08}"/>
  </r>
  <r>
    <s v="Fruit salad, raw, processed in FR | Ambient (average) | PP | No preparation | at consumer/FR [Ciqual code: 13134]"/>
    <n v="13134"/>
    <s v="consumer"/>
    <n v="2.4300000000000002"/>
    <b v="0"/>
    <s v="kilogram"/>
    <s v="854d6a3d6ae43b9389a7cea8a49c1ede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0"/>
    <s v="{'acd': 0.007859778648557001, 'ozd': 1.189761136788759e-07, 'cch': 1.063271463211678, 'ccb': 0.110771482819149, 'ccf': 0.9645833246306701, 'ccl': -0.012083344238141001, 'fwe': 0.000256951745869, 'swe': 0.0044684928593430005, 'tre': 0.027389524526656002, 'pco': 0.003585301223584, 'pma': 6.509589384828502e-08, 'ior': 0.289126165797207, 'fru': 18.14706569843431, 'mru': 3.778372991840337e-06, 'ldu': 49.30229247081901, 'wtu': 3.811016896501859, 'etf': 57.99964245902595, 'htc': 1.0867690978250112e-09, 'htn': 6.330220509605165e-08}"/>
  </r>
  <r>
    <s v="Prepared pasta salad, with vegetable, meat or fish, processed in FR | Chilled | PS | No preparation | at consumer/FR [Ciqual code: 25619]"/>
    <n v="25619"/>
    <s v="consumer"/>
    <n v="2.31"/>
    <b v="0"/>
    <s v="kilogram"/>
    <s v="944390e33d52f15f9268fc54f4a04878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53055682956484, 'ozd': 3.98963747605378e-07, 'cch': 2.729197499729531, 'ccb': 0.004994729730008, 'ccf': 2.719657279090181, 'ccl': 0.004545490909341, 'fwe': 0.000672242333732, 'swe': 0.017778524299652, 'tre': 0.17167601086220602, 'pco': 0.024386074171886003, 'pma': 4.0787076381552097e-07, 'ior': 0.896975909002607, 'fru': 47.11008163705364, 'mru': 9.420730574320632e-06, 'ldu': 140.8179653564236, 'wtu': 1.073984314600051, 'etf': 57.22273953678877, 'htc': 1.640254304215353e-09, 'htn': 1.100311986605563e-07}"/>
  </r>
  <r>
    <s v="Prepared pasta salad, vegetarian, processed in FR | Chilled | PS | No preparation | at consumer/FR [Ciqual code: 25615]"/>
    <n v="25615"/>
    <s v="consumer"/>
    <n v="1.91"/>
    <b v="0"/>
    <s v="kilogram"/>
    <s v="8b2afc9d72086c18061c3d18452fb3b4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26865207016871003, 'ozd': 2.1445319407616797e-07, 'cch': 2.126137845950968, 'ccb': 0.004727513487137, 'ccf': 2.107095790609775, 'ccl': 0.014314541854056001, 'fwe': 0.000659418679525, 'swe': 0.011373016210915, 'tre': 0.09737862617018, 'pco': 0.007876686570727001, 'pma': 2.2038059529678802e-07, 'ior': 0.8310532404012131, 'fru': 37.21159716552705, 'mru': 5.622455611684739e-06, 'ldu': 125.3550066358395, 'wtu': 1.494009468608359, 'etf': 75.60551124712677, 'htc': 1.186962877376228e-09, 'htn': 1.0939480435479509e-07}"/>
  </r>
  <r>
    <s v="Potato salad, pi√©montaise-style, prepacked, processed in FR | Chilled | PS | No preparation | at consumer/FR [Ciqual code: 25609]"/>
    <n v="25609"/>
    <s v="consumer"/>
    <n v="1.8399999999999901"/>
    <b v="0"/>
    <s v="kilogram"/>
    <s v="c6fbca4ce1c60426f67f60b7a3ae79db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51712750242379, 'ozd': 2.922869467837231e-07, 'cch': 2.770899080794565, 'ccb': 0.682303423766987, 'ccf': 1.9226042752019192, 'ccl': 0.165991381825659, 'fwe': 0.0005432775156890001, 'swe': 0.014499008508454002, 'tre': 0.21897606558983002, 'pco': 0.007755584055656001, 'pma': 3.7313886903889966e-07, 'ior': 1.400196135755842, 'fru': 47.49913736428672, 'mru': 5.3282329410308845e-06, 'ldu': 181.9557955870428, 'wtu': 1.512354479719714, 'etf': 94.97383610626491, 'htc': 1.032346820149652e-09, 'htn': 8.28757473394964e-08}"/>
  </r>
  <r>
    <s v="Prepared potatoes salad, home-made, processed in FR | Chilled | PS | No preparation | at consumer/FR [Ciqual code: 25606]"/>
    <n v="25606"/>
    <s v="consumer"/>
    <n v="1.72"/>
    <b v="0"/>
    <s v="kilogram"/>
    <s v="21c6b34446ec63cd37068a15f5081730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6712371204383501, 'ozd': 3.639866619236581e-07, 'cch': 4.100623857836865, 'ccb': 1.598451355296218, 'ccf': 2.343125746493752, 'ccl': 0.159046756046895, 'fwe': 0.000624401393517, 'swe': 0.016968297613884003, 'tre': 0.28552075029309004, 'pco': 0.009076105010214, 'pma': 4.825170025103042e-07, 'ior': 1.915804620999506, 'fru': 61.779103008636135, 'mru': 6.120544639964145e-06, 'ldu': 210.8337615690487, 'wtu': 1.258796095974447, 'etf': 88.33634518129071, 'htc': 9.333690943544083e-10, 'htn': 7.795088843833269e-08}"/>
  </r>
  <r>
    <s v="Prepared rice salad, processed in FR | Chilled | PS | No preparation | at consumer/FR [Ciqual code: 25614]"/>
    <n v="25614"/>
    <s v="consumer"/>
    <n v="2.06"/>
    <b v="0"/>
    <s v="kilogram"/>
    <s v="356a0531cd7154a3f6ce17c675093eb0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11151270628867001, 'ozd': 1.6572567273484382e-07, 'cch': 1.227628652127618, 'ccb': 0.184965508293075, 'ccf': 1.054836302298688, 'ccl': -0.012173158464145, 'fwe': 0.000244999382491, 'swe': 0.006379428781434, 'tre': 0.041053356942052005, 'pco': 0.0041734286278050006, 'pma': 8.597569076571625e-08, 'ior': 0.7127081962163511, 'fru': 26.823754185066065, 'mru': 3.144259548971247e-06, 'ldu': 73.99546577093027, 'wtu': 4.552531341694557, 'etf': 39.898813176268874, 'htc': 6.627849133189056e-10, 'htn': 4.5056095037271525e-08}"/>
  </r>
  <r>
    <s v="Prepared mixed tuna and vegetable salad, canned, drained, processed in FR | Chilled | Steel | No preparation | at consumer/FR [Ciqual code: 25601]"/>
    <n v="25601"/>
    <s v="consumer"/>
    <n v="2.59"/>
    <b v="0"/>
    <s v="kilogram"/>
    <s v="daab43aa3d17955d6f6788998fe03b31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12154787158174601, 'ozd': 1.1437551991469661e-06, 'cch': 5.148625734195106, 'ccb': 0.215401134421313, 'ccf': 4.927721715177812, 'ccl': 0.005502884595979, 'fwe': 0.0007460173883750001, 'swe': 0.032854981298781005, 'tre': 0.331158426819187, 'pco': 0.081486317131245, 'pma': 9.420493237311898e-07, 'ior': 2.091916633482823, 'fru': 100.47205544261607, 'mru': 2.3451674625486415e-05, 'ldu': 98.61631848159288, 'wtu': 1.242662650961083, 'etf': 103.07419630277494, 'htc': 4.5710161574311725e-09, 'htn': 1.1029994637570659e-07}"/>
  </r>
  <r>
    <s v="Curly endive, raw, processed in FR | Ambient (average) | No packaging | No preparation | at consumer/FR [Ciqual code: 20012]"/>
    <n v="20012"/>
    <s v="consumer"/>
    <n v="2.74"/>
    <b v="0"/>
    <s v="kilogram"/>
    <s v="24d873d711166050fbcb20b7c90d786b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Green salad, raw, without seasoning, processed in FR | Ambient (average) | No packaging | No preparation | at consumer/FR [Ciqual code: 25604]"/>
    <n v="25604"/>
    <s v="consumer"/>
    <n v="2.6"/>
    <b v="0"/>
    <s v="kilogram"/>
    <s v="27514e6491301034c48b9a741815ba1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545051062018, 'ozd': 1.213915463745883e-07, 'cch': 0.8563104171897521, 'ccb': 0.24710108727934102, 'ccf': 0.608907582309782, 'ccl': 0.000301747600628, 'fwe': 0.000146409521345, 'swe': 0.001624523705831, 'tre': 0.012091026057628, 'pco': 0.002274099837574, 'pma': 4.110819041890932e-08, 'ior': 0.5231433206887081, 'fru': 18.013666627966934, 'mru': 6.2293654730838084e-06, 'ldu': 4.53483292860892, 'wtu': 0.272220761439795, 'etf': 25.352652813217887, 'htc': 1.3619653132103421e-09, 'htn': 1.2229877212527379e-07}"/>
  </r>
  <r>
    <s v="Salami, processed in FR | Chilled | Already packed - PP/PE | No preparation | at consumer/FR [Ciqual code: 30350]"/>
    <n v="30350"/>
    <s v="consumer"/>
    <n v="2.5099999999999998"/>
    <b v="0"/>
    <s v="kilogram"/>
    <s v="c32cc059057158437690f053b3b51ff8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Salami, pork and beef, processed in FR | Chilled | Already packed - PP/PE | No preparation | at consumer/FR [Ciqual code: 30352]"/>
    <n v="30352"/>
    <s v="consumer"/>
    <n v="2.5099999999999998"/>
    <b v="0"/>
    <s v="kilogram"/>
    <s v="3adf9d981fa4d7016bb1740a7a1be900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206955895168401, 'ozd': 5.069583212873478e-07, 'cch': 5.451335637432993, 'ccb': 2.295507068802137, 'ccf': 2.902541545043825, 'ccl': 0.25328702358703004, 'fwe': 0.0009150558943940001, 'swe': 0.025599864949811, 'tre': 0.485384821283777, 'pco': 0.011865515279005001, 'pma': 7.93929749123304e-07, 'ior': 3.087182527600441, 'fru': 82.74442964672573, 'mru': 1.074494576571949e-05, 'ldu': 326.3799402783963, 'wtu': 1.4440267463608292, 'etf': 127.11703735910172, 'htc': 1.247874136833871e-09, 'htn': 1.105161848963688e-07}"/>
  </r>
  <r>
    <s v="Salami, pure pork, processed in FR | Chilled | Already packed - PP/PE | No preparation | at consumer/FR [Ciqual code: 30351]"/>
    <n v="30351"/>
    <s v="consumer"/>
    <n v="2.5099999999999998"/>
    <b v="0"/>
    <s v="kilogram"/>
    <s v="ad04df96ac4398a2db36d362f7b441bb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Salami, Danish-style, processed in FR | Chilled | Already packed - PP/PE | No preparation | at consumer/FR [Ciqual code: 30366]"/>
    <n v="30366"/>
    <s v="consumer"/>
    <n v="2.5099999999999998"/>
    <b v="0"/>
    <s v="kilogram"/>
    <s v="74bb226321fedd1668aa07e4c32b0ccc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Salers cheese, from cow's milk, processed in FR | Chilled | LDPE | No preparation | at consumer/FR [Ciqual code: 12725]"/>
    <n v="12725"/>
    <s v="consumer"/>
    <n v="2.2400000000000002"/>
    <b v="0"/>
    <s v="kilogram"/>
    <s v="708d70679033be7370fc4bddd63311bb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1"/>
    <s v="{'acd': 0.06352360728252701, 'ozd': 2.939771091890305e-07, 'cch': 6.260714895173558, 'ccb': 3.758539427526177, 'ccf': 2.228815079597648, 'ccl': 0.273360388049732, 'fwe': 0.000598166172762, 'swe': 0.018265345282466, 'tre': 0.270388172020379, 'pco': 0.010551141076386002, 'pma': 4.6525770971949e-07, 'ior': 0.749629113695035, 'fru': 34.371129451513426, 'mru': 5.061904565614506e-06, 'ldu': 309.28232586313317, 'wtu': 1.111551269968465, 'etf': 86.27301053895556, 'htc': 8.1665521303976e-10, 'htn': 8.552880727424919e-08}"/>
  </r>
  <r>
    <s v="Glasswort (Salicornia sp.), fresh, processed in FR | Chilled | No packaging | No preparation | at consumer/FR [Ciqual code: 20283]"/>
    <n v="20283"/>
    <s v="consumer"/>
    <n v="2.21"/>
    <b v="0"/>
    <s v="kilogram"/>
    <s v="57947e6b4228d0f18b08334c7f0d41d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14346618117479, 'ozd': 2.587656956304268e-07, 'cch': 1.212513326196877, 'ccb': 0.09326269084459, 'ccf': 1.118625690221215, 'ccl': 0.0006249451310710001, 'fwe': 0.00033273915618600003, 'swe': 0.0018380267295530002, 'tre': 0.017867815633602003, 'pco': 0.0054811069035580005, 'pma': 1.173614997658486e-07, 'ior': 0.914081338180693, 'fru': 33.37462793247835, 'mru': 6.648148897713297e-06, 'ldu': 4.453415359460771, 'wtu': 0.6224377483575361, 'etf': 25.602758915612732, 'htc': 8.623449198712843e-10, 'htn': 1.736421078787063e-08}"/>
  </r>
  <r>
    <s v="Salsify, black, raw, processed in FR | Ambient (average) | No packaging | No preparation | at consumer/FR [Ciqual code: 20197]"/>
    <n v="20197"/>
    <s v="consumer"/>
    <n v="2.6"/>
    <b v="0"/>
    <s v="kilogram"/>
    <s v="315f9540ce1d54f1c1b896545e8fac61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06153508373, 'ozd': 6.78097240344893e-08, 'cch': 0.38688478677082605, 'ccb': 0.088491509074682, 'ccf': 0.298256715671307, 'ccl': 0.00013656202483600002, 'fwe': 7.7704198010235e-05, 'swe': 0.001445184075827, 'tre': 0.0058527921956000005, 'pco': 0.001024510353875, 'pma': 2.438028101322223e-08, 'ior': 0.20495040602768802, 'fru': 7.709928654232533, 'mru': 2.68747721095668e-06, 'ldu': 10.617181221809078, 'wtu': 0.11041487365470101, 'etf': 33.74678641699769, 'htc': 1.098262591734504e-10, 'htn': 7.208235026777319e-09}"/>
  </r>
  <r>
    <s v="Salsify, canned, drained, processed in FR | Ambient (average) | Steel | Microwave | at consumer/FR [Ciqual code: 20081]"/>
    <n v="20081"/>
    <s v="consumer"/>
    <n v="3.1"/>
    <b v="0"/>
    <s v="kilogram"/>
    <s v="9c449d7f1484327228fbe3b4445cc164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56957885320860005, 'ozd': 2.448986217822143e-07, 'cch': 1.139259087951182, 'ccb': 0.219119019358047, 'ccf': 0.9197421967904661, 'ccl': 0.00039787180266700003, 'fwe': 0.00035513493864700003, 'swe': 0.002454573415054, 'tre': 0.015200749926369002, 'pco': 0.0036906231577960003, 'pma': 7.670195093088174e-08, 'ior': 1.824546311759003, 'fru': 46.30635704523803, 'mru': 4.2910703533143515e-06, 'ldu': 14.603776230832555, 'wtu': 0.6426496810569731, 'etf': 62.70702569900378, 'htc': 1.999210591609485e-09, 'htn': 2.4867371198264783e-08}"/>
  </r>
  <r>
    <s v="Salsify, cooked, processed in FR | Chilled | PP | Boiling | at consumer/FR [Ciqual code: 20046]"/>
    <n v="20046"/>
    <s v="consumer"/>
    <m/>
    <b v="0"/>
    <s v="kilogram"/>
    <s v="0f68007a138c2393e28afab7572232b3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4244334675115, 'ozd': 1.6737345781184052e-07, 'cch': 1.049791407846012, 'ccb': 0.10402069162442701, 'ccf': 0.9454652992921221, 'ccl': 0.00030541692946300003, 'fwe': 0.00016557995896, 'swe': 0.0021502935643590002, 'tre': 0.011651208509201, 'pco': 0.0027382039713710004, 'pma': 4.564066564039927e-08, 'ior': 0.7301415340228271, 'fru': 27.587527352520276, 'mru': 4.229841739294404e-06, 'ldu': 13.18283907205705, 'wtu': 0.32407168182628204, 'etf': 43.98280532395056, 'htc': 2.8049671930065817e-10, 'htn': 1.2107618069828781e-08}"/>
  </r>
  <r>
    <s v="Salsify, frozen, raw, processed in FR | Frozen | LDPE | No preparation | at consumer/FR [Ciqual code: 20237]"/>
    <n v="20237"/>
    <s v="consumer"/>
    <n v="3.1"/>
    <b v="0"/>
    <s v="kilogram"/>
    <s v="662634b7c2073025ce7397bedbb87996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0"/>
    <s v="{'acd': 0.004034126730857001, 'ozd': 1.359832794149246e-07, 'cch': 0.7306492545180711, 'ccb': 0.007071666976633001, 'ccf': 0.7232645613522971, 'ccl': 0.00031302618914000004, 'fwe': 0.000155227966593, 'swe': 0.001768929099723, 'tre': 0.011257750641247, 'pco': 0.002249965390921, 'pma': 4.046476637691514e-08, 'ior': 0.727150286079653, 'fru': 24.093354451135234, 'mru': 3.5816166547362506e-06, 'ldu': 12.013489509438848, 'wtu': 0.440222858029983, 'etf': 36.18191934378309, 'htc': 2.386937934961114e-10, 'htn': 9.665992875859048e-09}"/>
  </r>
  <r>
    <s v="Beef samosas or samoosas, processed in FR | Chilled | PS | Oven | at consumer/FR [Ciqual code: 25108]"/>
    <n v="25108"/>
    <s v="consumer"/>
    <n v="1.91"/>
    <b v="0"/>
    <s v="kilogram"/>
    <s v="820dd60de577fbec1d6f40f4cc483365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341472740652257, 'ozd': 6.950261467843144e-07, 'cch': 28.751005823520636, 'ccb': 20.788786763275304, 'ccf': 7.599021853885558, 'ccl': 0.36319720635977704, 'fwe': 0.0014276274203380002, 'swe': 0.07485497034031101, 'tre': 1.508699410316346, 'pco': 0.037328927610080005, 'pma': 2.296554493231654e-06, 'ior': 2.467073261569391, 'fru': 86.80285218928643, 'mru': 1.2375339732794152e-05, 'ldu': 1651.0685934448156, 'wtu': 5.436637004009173, 'etf': 235.50021503712844, 'htc': 1.472406477234675e-10, 'htn': 7.884982337588666e-08}"/>
  </r>
  <r>
    <s v="Sandwich made with French bread, camembert cheese and butter, processed in FR | Chilled | LDPE | No preparation | at consumer/FR [Ciqual code: 25518]"/>
    <n v="25518"/>
    <s v="consumer"/>
    <n v="1.63"/>
    <b v="0"/>
    <s v="kilogram"/>
    <s v="080db246289ce2890a3da23d1558c047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34855301971666, 'ozd': 2.343013465519156e-07, 'cch': 3.75309266539257, 'ccb': 1.8451265097619411, 'ccf': 1.6860991293754801, 'ccl': 0.221867026255148, 'fwe': 0.00046877331837000003, 'swe': 0.012305819473334001, 'tre': 0.14536768109447, 'pco': 0.00704840315014, 'pma': 2.5299616426627016e-07, 'ior': 0.902483007242952, 'fru': 33.540754116957835, 'mru': 4.138851282024852e-06, 'ldu': 172.41126863521666, 'wtu': 1.477723984378415, 'etf': 52.649601737341825, 'htc': 6.83305400693393e-10, 'htn': 4.618472444838641e-08}"/>
  </r>
  <r>
    <s v="Sandwich made with French bread, raw vegetables and mayonnaise, processed in FR | Chilled | LDPE | No preparation | at consumer/FR [Ciqual code: 25530]"/>
    <n v="25530"/>
    <s v="consumer"/>
    <n v="2.65"/>
    <b v="0"/>
    <s v="kilogram"/>
    <s v="4c0ea4fd87818b2de74b6bcb22bc3e22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33291368088239, 'ozd': 2.3372319270887138e-07, 'cch': 1.8874784927691381, 'ccb': 0.039591438456106, 'ccf': 1.6521136723816472, 'ccl': 0.19577338193138402, 'fwe': 0.00046564172404900005, 'swe': 0.010088158801013, 'tre': 0.137281348275474, 'pco': 0.006258346943815001, 'pma': 2.4085935579694137e-07, 'ior': 0.8533713793248091, 'fru': 35.00238459946971, 'mru': 4.304067320249757e-06, 'ldu': 118.72628955072202, 'wtu': 1.272802927259454, 'etf': 66.29228884038226, 'htc': 9.045140275125825e-10, 'htn': 7.105158936843852e-08}"/>
  </r>
  <r>
    <s v="Sandwich made with French bread, turkey, raw vegetables (lettuce &amp; tomato) and mayonnaise, processed in FR | Chilled | LDPE | No preparation | at consumer/FR [Ciqual code: 25531]"/>
    <n v="25531"/>
    <s v="consumer"/>
    <n v="2.23"/>
    <b v="0"/>
    <s v="kilogram"/>
    <s v="bca4ca608ee76f24818b6b0e68f78cf8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33291368088239, 'ozd': 2.3372319270887138e-07, 'cch': 1.8874784927691381, 'ccb': 0.039591438456106, 'ccf': 1.6521136723816472, 'ccl': 0.19577338193138402, 'fwe': 0.00046564172404900005, 'swe': 0.010088158801013, 'tre': 0.137281348275474, 'pco': 0.006258346943815001, 'pma': 2.4085935579694137e-07, 'ior': 0.8533713793248091, 'fru': 35.00238459946971, 'mru': 4.304067320249757e-06, 'ldu': 118.72628955072202, 'wtu': 1.272802927259454, 'etf': 66.29228884038226, 'htc': 9.045140275125825e-10, 'htn': 7.105158936843852e-08}"/>
  </r>
  <r>
    <s v="Sandwich made with French bread, ham and emmental cheese, processed in FR | Chilled | LDPE | No preparation | at consumer/FR [Ciqual code: 25485]"/>
    <n v="25485"/>
    <s v="consumer"/>
    <n v="1.87"/>
    <b v="0"/>
    <s v="kilogram"/>
    <s v="abf592558c0a5ff580f909d28c52089b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8667243936917, 'ozd': 3.6321094538480937e-07, 'cch': 4.836306264717387, 'ccb': 2.090952384055279, 'ccf': 2.485982069891525, 'ccl': 0.259371810770583, 'fwe': 0.0007295039266060001, 'swe': 0.019111012064674002, 'tre': 0.29177334410647204, 'pco': 0.010063153812223, 'pma': 4.95190367922107e-07, 'ior': 1.7816343696114072, 'fru': 59.266523344480284, 'mru': 6.056302393989968e-06, 'ldu': 243.1618242306107, 'wtu': 1.8010720456007552, 'etf': 85.1006785659836, 'htc': 1.003994741438795e-09, 'htn': 7.494377711305314e-08}"/>
  </r>
  <r>
    <s v="Sandwich made with French bread, ham and butter, processed in FR | Chilled | LDPE | No preparation | at consumer/FR [Ciqual code: 25517]"/>
    <n v="25517"/>
    <s v="consumer"/>
    <n v="1.87"/>
    <b v="0"/>
    <s v="kilogram"/>
    <s v="ea9d56aa6996ba4660832dbb26aa5ad4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78910733434323, 'ozd': 4.0101134798389164e-07, 'cch': 4.774796705618581, 'ccb': 1.81622498768323, 'ccf': 2.702052986857395, 'ccl': 0.25651873107795503, 'fwe': 0.0008115722747680001, 'swe': 0.020854687426799003, 'tre': 0.336274136047011, 'pco': 0.010618287301743001, 'pma': 5.639044692172418e-07, 'ior': 2.144292048668315, 'fru': 69.05145007701418, 'mru': 6.655412831251745e-06, 'ldu': 248.28182489099413, 'wtu': 1.918304562636891, 'etf': 93.01462643881287, 'htc': 1.087440563683199e-09, 'htn': 8.002569684461943e-08}"/>
  </r>
  <r>
    <s v="Sandwich made with French bread, ham, emmental cheese and butter, processed in FR | Chilled | LDPE | No preparation | at consumer/FR [Ciqual code: 25521]"/>
    <n v="25521"/>
    <s v="consumer"/>
    <n v="1.87"/>
    <b v="0"/>
    <s v="kilogram"/>
    <s v="4cc143150ce177dea6d6b43edb8d0838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8667243936917, 'ozd': 3.6321094538480937e-07, 'cch': 4.836306264717387, 'ccb': 2.090952384055279, 'ccf': 2.485982069891525, 'ccl': 0.259371810770583, 'fwe': 0.0007295039266060001, 'swe': 0.019111012064674002, 'tre': 0.29177334410647204, 'pco': 0.010063153812223, 'pma': 4.95190367922107e-07, 'ior': 1.7816343696114072, 'fru': 59.266523344480284, 'mru': 6.056302393989968e-06, 'ldu': 243.1618242306107, 'wtu': 1.8010720456007552, 'etf': 85.1006785659836, 'htc': 1.003994741438795e-09, 'htn': 7.494377711305314e-08}"/>
  </r>
  <r>
    <s v="Sandwich made with French bread, hard-boiled egg, raw vegetables (tomato and lettuce) and butter, processed in FR | Chilled | LDPE | No preparation | at consumer/FR [Ciqual code: 25475]"/>
    <n v="25475"/>
    <s v="consumer"/>
    <n v="1.87"/>
    <b v="0"/>
    <s v="kilogram"/>
    <s v="a866c15906e9fa3000d77708a7d64ee2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42948127852891003, 'ozd': 2.562866950200836e-07, 'cch': 2.3084534589902033, 'ccb': 0.5345185449783291, 'ccf': 1.6619463971627662, 'ccl': 0.111988516849108, 'fwe': 0.00047365791776900006, 'swe': 0.012141826113808001, 'tre': 0.18170684205940602, 'pco': 0.00642342042069, 'pma': 3.083771418272135e-07, 'ior': 1.297459290664702, 'fru': 43.266728806813454, 'mru': 4.384477925222635e-06, 'ldu': 142.87369863871396, 'wtu': 1.09245749282803, 'etf': 68.24956996876809, 'htc': 7.59246646064348e-10, 'htn': 5.9353998612884793e-08}"/>
  </r>
  <r>
    <s v="Sandwich made with French bread, merguez sausage, ketchup and mustard, processed in FR | Chilled | LDPE | No preparation | at consumer/FR [Ciqual code: 25535]"/>
    <n v="25535"/>
    <s v="consumer"/>
    <n v="2.2799999999999998"/>
    <b v="0"/>
    <s v="kilogram"/>
    <s v="478de1ef9aa4c901dddbae79a58cd969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5257813434578001, 'ozd': 3.174027424438062e-07, 'cch': 3.8993949036564333, 'ccb': 1.5236424793739332, 'ccf': 2.105904080378093, 'ccl': 0.26984834390440704, 'fwe': 0.000627639504249, 'swe': 0.015375123413586001, 'tre': 0.222372645949709, 'pco': 0.008301171706478, 'pma': 3.856278259021066e-07, 'ior': 1.6837913219550051, 'fru': 52.30923636095498, 'mru': 6.414556892318333e-06, 'ldu': 184.78207404847322, 'wtu': 1.9634634325134592, 'etf': 66.33107803250422, 'htc': 9.42235278632306e-10, 'htn': 5.6174521246784453e-08}"/>
  </r>
  <r>
    <s v="Sandwich made with French bread, egg, raw vegetables (tomato and lettuce) and mayonnaise, processed in FR | Chilled | LDPE | No preparation | at consumer/FR [Ciqual code: 25532]"/>
    <n v="25532"/>
    <s v="consumer"/>
    <n v="2.46"/>
    <b v="0"/>
    <s v="kilogram"/>
    <s v="2eea2d385854473b1bf47ce11778c677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33645514973492004, 'ozd': 1.99063312370478e-07, 'cch': 1.513351827150827, 'ccb': 0.021543718442393, 'ccf': 1.363801424637711, 'ccl': 0.12800668407072102, 'fwe': 0.000408485728164, 'swe': 0.010679288518995, 'tre': 0.14197402165955, 'pco': 0.0058042449168760005, 'pma': 2.419331673698119e-07, 'ior': 0.8213591530352211, 'fru': 30.485078515767164, 'mru': 3.465066390242414e-06, 'ldu': 135.1632729292119, 'wtu': 1.2880088177266331, 'etf': 77.34928305216204, 'htc': 7.938082438146895e-10, 'htn': 6.498181716568652e-08}"/>
  </r>
  <r>
    <s v="Sandwich made with French bread, p√¢t√© and pickles, processed in FR | Chilled | LDPE | No preparation | at consumer/FR [Ciqual code: 25519]"/>
    <n v="25519"/>
    <s v="consumer"/>
    <n v="2.29"/>
    <b v="0"/>
    <s v="kilogram"/>
    <s v="26c10a3e35d3298cbacc51b5c8752fa7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44486237895114, 'ozd': 2.885895091021127e-07, 'cch': 2.581723561085495, 'ccb': 0.42921268102278104, 'ccf': 1.9425327110359492, 'ccl': 0.20997816902676403, 'fwe': 0.0005624239835420001, 'swe': 0.012685569676200001, 'tre': 0.18553493006056002, 'pco': 0.0073547279815790005, 'pma': 3.2056288601648225e-07, 'ior': 1.277338824407614, 'fru': 46.014117008608565, 'mru': 4.2767211202697694e-06, 'ldu': 154.32393826169604, 'wtu': 1.413375167543132, 'etf': 71.75484445990958, 'htc': 9.030415188298329e-10, 'htn': 7.130740846064752e-08}"/>
  </r>
  <r>
    <s v="Sandwich made with French bread, pork, raw vegetables (lettuce &amp; tomato) and mayonnaise, processed in FR | Chilled | LDPE | No preparation | at consumer/FR [Ciqual code: 25533]"/>
    <n v="25533"/>
    <s v="consumer"/>
    <n v="2.27"/>
    <b v="0"/>
    <s v="kilogram"/>
    <s v="e283b827b4d046834cd6fcafbed80d3d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42948127852891003, 'ozd': 2.562866950200836e-07, 'cch': 2.3084534589902033, 'ccb': 0.5345185449783291, 'ccf': 1.6619463971627662, 'ccl': 0.111988516849108, 'fwe': 0.00047365791776900006, 'swe': 0.012141826113808001, 'tre': 0.18170684205940602, 'pco': 0.00642342042069, 'pma': 3.083771418272135e-07, 'ior': 1.297459290664702, 'fru': 43.266728806813454, 'mru': 4.384477925222635e-06, 'ldu': 142.87369863871396, 'wtu': 1.09245749282803, 'etf': 68.24956996876809, 'htc': 7.59246646064348e-10, 'htn': 5.9353998612884793e-08}"/>
  </r>
  <r>
    <s v="Sandwich made with French bread, chicken, raw vegetables (lettuce &amp; tomato) and mayonnaise, processed in FR | Chilled | LDPE | No preparation | at consumer/FR [Ciqual code: 25476]"/>
    <n v="25476"/>
    <s v="consumer"/>
    <n v="2.23"/>
    <b v="0"/>
    <s v="kilogram"/>
    <s v="ac87075f1414881abba0dd1ce02f638d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50340168607261, 'ozd': 3.149549727341989e-07, 'cch': 2.8169557219746073, 'ccb': 0.070629805667417, 'ccf': 2.4007808223213543, 'ccl': 0.34554509398583505, 'fwe': 0.000711617665452, 'swe': 0.015413463607690001, 'tre': 0.207744200268197, 'pco': 0.009572955553056001, 'pma': 3.587410638764677e-07, 'ior': 0.9363347632671931, 'fru': 44.120670712954436, 'mru': 5.664416465456398e-06, 'ldu': 195.23871869370174, 'wtu': 2.303090092969032, 'etf': 111.60231565261809, 'htc': 1.419152317951404e-09, 'htn': 1.1656020318085791e-07}"/>
  </r>
  <r>
    <s v="Sandwich made with French bread, salami and butter, processed in FR | Chilled | LDPE | No preparation | at consumer/FR [Ciqual code: 25536]"/>
    <n v="25536"/>
    <s v="consumer"/>
    <n v="2.27"/>
    <b v="0"/>
    <s v="kilogram"/>
    <s v="ecfdc1cd209000a464b5a1fd0b0970dd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78910733434323, 'ozd': 4.0101134798389164e-07, 'cch': 4.774796705618581, 'ccb': 1.81622498768323, 'ccf': 2.702052986857395, 'ccl': 0.25651873107795503, 'fwe': 0.0008115722747680001, 'swe': 0.020854687426799003, 'tre': 0.336274136047011, 'pco': 0.010618287301743001, 'pma': 5.639044692172418e-07, 'ior': 2.144292048668315, 'fru': 69.05145007701418, 'mru': 6.655412831251745e-06, 'ldu': 248.28182489099413, 'wtu': 1.918304562636891, 'etf': 93.01462643881287, 'htc': 1.087440563683199e-09, 'htn': 8.002569684461943e-08}"/>
  </r>
  <r>
    <s v="Sandwich made with French bread, dry sausage and butter, processed in FR | Chilled | LDPE | No preparation | at consumer/FR [Ciqual code: 25520]"/>
    <n v="25520"/>
    <s v="consumer"/>
    <n v="1.89"/>
    <b v="0"/>
    <s v="kilogram"/>
    <s v="7580ee3e84498a942b1650b710f8f39c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5257813434578001, 'ozd': 3.174027424438062e-07, 'cch': 3.8993949036564333, 'ccb': 1.5236424793739332, 'ccf': 2.105904080378093, 'ccl': 0.26984834390440704, 'fwe': 0.000627639504249, 'swe': 0.015375123413586001, 'tre': 0.222372645949709, 'pco': 0.008301171706478, 'pma': 3.856278259021066e-07, 'ior': 1.6837913219550051, 'fru': 52.30923636095498, 'mru': 6.414556892318333e-06, 'ldu': 184.78207404847322, 'wtu': 1.9634634325134592, 'etf': 66.33107803250422, 'htc': 9.42235278632306e-10, 'htn': 5.6174521246784453e-08}"/>
  </r>
  <r>
    <s v="Sandwich made with French bread, smoked salmon and butter, processed in FR | Chilled | LDPE | No preparation | at consumer/FR [Ciqual code: 25488]"/>
    <n v="25488"/>
    <s v="consumer"/>
    <n v="2.98"/>
    <b v="0"/>
    <s v="kilogram"/>
    <s v="1bb94019ebfe285c2ccfc30d1564e95a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34182274728192005, 'ozd': 3.005921125016811e-07, 'cch': 1.690448871487312, 'ccb': 0.010284912317956, 'ccf': 1.632326393051036, 'ccl': 0.047837566118319005, 'fwe': 0.000301856353494, 'swe': 0.01039439689789, 'tre': 0.11370683138003501, 'pco': 0.015963006757532, 'pma': 2.574518705825154e-07, 'ior': 0.8058533604070081, 'fru': 35.40794966441017, 'mru': 6.099476375018739e-06, 'ldu': 69.2000493335964, 'wtu': 0.7968619235804111, 'etf': 46.23155771944765, 'htc': 8.639003385575482e-10, 'htn': 3.914907312958293e-08}"/>
  </r>
  <r>
    <s v="Sandwich made with French bread, tuna, raw vegetables (tomato and lettuce) and mayonnaise, processed in FR | Chilled | LDPE | No preparation | at consumer/FR [Ciqual code: 25431]"/>
    <n v="25431"/>
    <s v="consumer"/>
    <n v="2.56"/>
    <b v="0"/>
    <s v="kilogram"/>
    <s v="502ae025ed81d0692401d5fa9b5f18c4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50762748442638006, 'ozd': 4.543952614102534e-07, 'cch': 2.312985103547332, 'ccb': 0.003949056235930001, 'ccf': 2.300320145875333, 'ccl': 0.008715901436068001, 'fwe': 0.00033567721932400003, 'swe': 0.015763356533932002, 'tre': 0.149938073376915, 'pco': 0.030529336434636, 'pma': 3.843378126908771e-07, 'ior': 0.8246435029213761, 'fru': 44.251695826501226, 'mru': 9.444354394133119e-06, 'ldu': 83.04900209675557, 'wtu': 1.217392710822359, 'etf': 65.77698736787175, 'htc': 1.2903045745263491e-09, 'htn': 4.334408725222489e-08}"/>
  </r>
  <r>
    <s v="Sandwich made with French bread, tuna, sweet corn and raw vegetables, processed in FR | Chilled | LDPE | No preparation | at consumer/FR [Ciqual code: 25490]"/>
    <n v="25490"/>
    <s v="consumer"/>
    <n v="2.56"/>
    <b v="0"/>
    <s v="kilogram"/>
    <s v="1718a6fc715ef83a45c20709d688c90e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34182274728192005, 'ozd': 3.005921125016811e-07, 'cch': 1.690448871487312, 'ccb': 0.010284912317956, 'ccf': 1.632326393051036, 'ccl': 0.047837566118319005, 'fwe': 0.000301856353494, 'swe': 0.01039439689789, 'tre': 0.11370683138003501, 'pco': 0.015963006757532, 'pma': 2.574518705825154e-07, 'ior': 0.8058533604070081, 'fru': 35.40794966441017, 'mru': 6.099476375018739e-06, 'ldu': 69.2000493335964, 'wtu': 0.7968619235804111, 'etf': 46.23155771944765, 'htc': 8.639003385575482e-10, 'htn': 3.914907312958293e-08}"/>
  </r>
  <r>
    <s v="Sandwich made with French bread, kebab and raw vegetables, processed in FR | Chilled | LDPE | No preparation | at consumer/FR [Ciqual code: 25429]"/>
    <n v="25429"/>
    <s v="consumer"/>
    <n v="2.37"/>
    <b v="0"/>
    <s v="kilogram"/>
    <s v="02d336a243383521ce731222059604af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20969277379353402, 'ozd': 4.0260332235716123e-07, 'cch': 14.264630853288413, 'ccb': 9.151179647173121, 'ccf': 4.840484632792722, 'ccl': 0.272966573322571, 'fwe': 0.0009086153205270001, 'swe': 0.04743848571692601, 'tre': 0.9254253226607, 'pco': 0.021421960411163003, 'pma': 1.4237259826883539e-06, 'ior': 1.033499673513687, 'fru': 46.94936968354953, 'mru': 7.836372939809535e-06, 'ldu': 1231.3215948064849, 'wtu': 1.422731694368667, 'etf': 141.816865014347, 'htc': -4.876236582953891e-10, 'htn': 1.295698531830481e-08}"/>
  </r>
  <r>
    <s v="Sandwich made with pita bread, kebab and raw vegetables, processed in FR | Chilled | LDPE | No preparation | at consumer/FR [Ciqual code: 25428]"/>
    <n v="25428"/>
    <s v="consumer"/>
    <n v="2.37"/>
    <b v="0"/>
    <s v="kilogram"/>
    <s v="8f96ea5dbfe2f49c8dd30ed18d66c3ee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20969277379353402, 'ozd': 4.0260332235716123e-07, 'cch': 14.264630853288413, 'ccb': 9.151179647173121, 'ccf': 4.840484632792722, 'ccl': 0.272966573322571, 'fwe': 0.0009086153205270001, 'swe': 0.04743848571692601, 'tre': 0.9254253226607, 'pco': 0.021421960411163003, 'pma': 1.4237259826883539e-06, 'ior': 1.033499673513687, 'fru': 46.94936968354953, 'mru': 7.836372939809535e-06, 'ldu': 1231.3215948064849, 'wtu': 1.422731694368667, 'etf': 141.816865014347, 'htc': -4.876236582953891e-10, 'htn': 1.295698531830481e-08}"/>
  </r>
  <r>
    <s v="Sandwich made with wholemeal loaf bread, ham, raw vegetables, cheese (optional), processed in FR | Chilled | LDPE | No preparation | at consumer/FR [Ciqual code: 25574]"/>
    <n v="25574"/>
    <s v="consumer"/>
    <n v="1.87"/>
    <b v="0"/>
    <s v="kilogram"/>
    <s v="0eabd376fc990fb9fac437dcda8bb1e4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42948127852891003, 'ozd': 2.562866950200836e-07, 'cch': 2.3084534589902033, 'ccb': 0.5345185449783291, 'ccf': 1.6619463971627662, 'ccl': 0.111988516849108, 'fwe': 0.00047365791776900006, 'swe': 0.012141826113808001, 'tre': 0.18170684205940602, 'pco': 0.00642342042069, 'pma': 3.083771418272135e-07, 'ior': 1.297459290664702, 'fru': 43.266728806813454, 'mru': 4.384477925222635e-06, 'ldu': 142.87369863871396, 'wtu': 1.09245749282803, 'etf': 68.24956996876809, 'htc': 7.59246646064348e-10, 'htn': 5.9353998612884793e-08}"/>
  </r>
  <r>
    <s v="Sandwich made with wholemeal loaf bread, ham and cheese, processed in FR | Chilled | LDPE | No preparation | at consumer/FR [Ciqual code: 25576]"/>
    <n v="25576"/>
    <s v="consumer"/>
    <n v="1.87"/>
    <b v="0"/>
    <s v="kilogram"/>
    <s v="60c87099a86b6581f8357c82d46be7a5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8667243936917, 'ozd': 3.6321094538480937e-07, 'cch': 4.836306264717387, 'ccb': 2.090952384055279, 'ccf': 2.485982069891525, 'ccl': 0.259371810770583, 'fwe': 0.0007295039266060001, 'swe': 0.019111012064674002, 'tre': 0.29177334410647204, 'pco': 0.010063153812223, 'pma': 4.95190367922107e-07, 'ior': 1.7816343696114072, 'fru': 59.266523344480284, 'mru': 6.056302393989968e-06, 'ldu': 243.1618242306107, 'wtu': 1.8010720456007552, 'etf': 85.1006785659836, 'htc': 1.003994741438795e-09, 'htn': 7.494377711305314e-08}"/>
  </r>
  <r>
    <s v="Sandwich made with wholemeal loaf bread, chicken, raw vegetables and mayonnaise, processed in FR | Chilled | LDPE | No preparation | at consumer/FR [Ciqual code: 25577]"/>
    <n v="25577"/>
    <s v="consumer"/>
    <n v="2.23"/>
    <b v="0"/>
    <s v="kilogram"/>
    <s v="c1af7a23dd843064b0dc00eefd9fe3e8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50340168607261, 'ozd': 3.149549727341989e-07, 'cch': 2.8169557219746073, 'ccb': 0.070629805667417, 'ccf': 2.4007808223213543, 'ccl': 0.34554509398583505, 'fwe': 0.000711617665452, 'swe': 0.015413463607690001, 'tre': 0.207744200268197, 'pco': 0.009572955553056001, 'pma': 3.587410638764677e-07, 'ior': 0.9363347632671931, 'fru': 44.120670712954436, 'mru': 5.664416465456398e-06, 'ldu': 195.23871869370174, 'wtu': 2.303090092969032, 'etf': 111.60231565261809, 'htc': 1.419152317951404e-09, 'htn': 1.1656020318085791e-07}"/>
  </r>
  <r>
    <s v="Sandwich made with wholemeal loaf bread, tuna, raw vegetables and mayonnaise, processed in FR | Chilled | LDPE | No preparation | at consumer/FR [Ciqual code: 25575]"/>
    <n v="25575"/>
    <s v="consumer"/>
    <n v="2.56"/>
    <b v="0"/>
    <s v="kilogram"/>
    <s v="2fdb3c5f70f06d4d206047ece7f0de46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50762748442638006, 'ozd': 4.543952614102534e-07, 'cch': 2.312985103547332, 'ccb': 0.003949056235930001, 'ccf': 2.300320145875333, 'ccl': 0.008715901436068001, 'fwe': 0.00033567721932400003, 'swe': 0.015763356533932002, 'tre': 0.149938073376915, 'pco': 0.030529336434636, 'pma': 3.843378126908771e-07, 'ior': 0.8246435029213761, 'fru': 44.251695826501226, 'mru': 9.444354394133119e-06, 'ldu': 83.04900209675557, 'wtu': 1.217392710822359, 'etf': 65.77698736787175, 'htc': 1.2903045745263491e-09, 'htn': 4.334408725222489e-08}"/>
  </r>
  <r>
    <s v="Sandwich made with loaf bread, various filling, processed in FR | Chilled | LDPE | No preparation | at consumer/FR [Ciqual code: 25544]"/>
    <n v="25544"/>
    <s v="consumer"/>
    <n v="2.27"/>
    <b v="0"/>
    <s v="kilogram"/>
    <s v="de2e45f1eccded05838b79843d48f248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42948127852891003, 'ozd': 2.562866950200836e-07, 'cch': 2.3084534589902033, 'ccb': 0.5345185449783291, 'ccf': 1.6619463971627662, 'ccl': 0.111988516849108, 'fwe': 0.00047365791776900006, 'swe': 0.012141826113808001, 'tre': 0.18170684205940602, 'pco': 0.00642342042069, 'pma': 3.083771418272135e-07, 'ior': 1.297459290664702, 'fru': 43.266728806813454, 'mru': 4.384477925222635e-06, 'ldu': 142.87369863871396, 'wtu': 1.09245749282803, 'etf': 68.24956996876809, 'htc': 7.59246646064348e-10, 'htn': 5.9353998612884793e-08}"/>
  </r>
  <r>
    <s v="Sandwich made with panini bread, raw cured ham, mozzarella cheese and tomato, processed in FR | Chilled | LDPE | No preparation | at consumer/FR [Ciqual code: 25434]"/>
    <n v="25434"/>
    <s v="consumer"/>
    <n v="1.87"/>
    <b v="0"/>
    <s v="kilogram"/>
    <s v="f47b492e9af31ab14b3faa139824e90e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6544727469290801, 'ozd': 3.432896918724479e-07, 'cch': 4.313004670442348, 'ccb': 1.88768499375434, 'ccf': 2.253913991085811, 'ccl': 0.17140568560219602, 'fwe': 0.000647818779112, 'swe': 0.017787698341565003, 'tre': 0.27886125124292, 'pco': 0.009086037319602001, 'pma': 4.6243513903117595e-07, 'ior': 1.742735053256857, 'fru': 56.740410401181734, 'mru': 5.294421481139594e-06, 'ldu': 231.26567119093605, 'wtu': 1.268363806547245, 'etf': 83.53911867734604, 'htc': 8.417653793932282e-10, 'htn': 7.268951581501466e-08}"/>
  </r>
  <r>
    <s v="Blood, beef, raw, processed in FR | Chilled | PP | No preparation | at consumer/FR [Ciqual code: 40600]"/>
    <n v="40600"/>
    <s v="consumer"/>
    <n v="2.21"/>
    <b v="0"/>
    <s v="kilogram"/>
    <s v="c215ed0940be6470dd73456212c6db12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98195693541363, 'ozd': 6.375931204081573e-07, 'cch': 33.504118453617366, 'ccb': 24.66675846570542, 'ccf': 8.41449521917026, 'ccl': 0.42286476874168005, 'fwe': 0.0015247090419290002, 'swe': 0.085246670807033, 'tre': 1.7640266644369071, 'pco': 0.042139551179846, 'pma': 2.6710418132457428e-06, 'ior': 1.186688106229096, 'fru': 62.94039989596948, 'mru': 1.2709354750780722e-05, 'ldu': 1915.7900780877833, 'wtu': 5.25886827185785, 'etf': 230.36609051996928, 'htc': -2.640866091607463e-10, 'htn': 7.307123306119349e-08}"/>
  </r>
  <r>
    <s v="Sangria, processed in FR | Chilled | Glass | Chilled at consumer | at consumer/FR [Ciqual code: 1017]"/>
    <n v="1017"/>
    <s v="consumer"/>
    <n v="2.63"/>
    <b v="0"/>
    <s v="kilogram"/>
    <s v="e546705ca6f45b02c30097fd852810bc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0"/>
    <s v="{'acd': 0.012898452378366001, 'ozd': 2.51964297357292e-07, 'cch': 1.4402634296020311, 'ccb': 0.012514437408987, 'ccf': 1.440073440021486, 'ccl': -0.012324447828442001, 'fwe': 0.00033115488178300003, 'swe': 0.004994231680957, 'tre': 0.034027642525336, 'pco': 0.0066980131505000005, 'pma': 1.500400599714476e-07, 'ior': 0.44195024594146104, 'fru': 25.471057747912187, 'mru': 8.834657138592489e-06, 'ldu': 71.74319626924418, 'wtu': 2.182944224277009, 'etf': 75.88559067362142, 'htc': 6.966997229150332e-10, 'htn': 3.858565946991624e-08}"/>
  </r>
  <r>
    <s v="European pilchard or sardine, in olive oil, canned, drained, processed in FR | Ambient (average) | Already packed - Aluminium | No preparation | at consumer/FR [Ciqual code: 26040]"/>
    <n v="26040"/>
    <s v="consumer"/>
    <n v="2.89"/>
    <b v="0"/>
    <s v="kilogram"/>
    <s v="eb6fa8eafd7011ec8bdef0eca1d0d98c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46304322766742005, 'ozd': 5.297004715832219e-07, 'cch': 4.713778377459381, 'ccb': 0.049656791679454006, 'ccf': 3.730491501629168, 'ccl': 0.9336300841507571, 'fwe': 0.0013077059942560002, 'swe': 0.013736617516336001, 'tre': 0.117650683177292, 'pco': 0.03091002135269, 'pma': 4.2617826147970045e-07, 'ior': 0.347734966782957, 'fru': 47.26207367765433, 'mru': 4.447023864379781e-05, 'ldu': 77.46847551603877, 'wtu': 2.391639498290996, 'etf': 96.7372089652354, 'htc': 1.593806470470612e-08, 'htn': 8.327578118534975e-08}"/>
  </r>
  <r>
    <s v="European pilchard or sardine, in oil, canned, drained, processed in FR | Ambient (average) | Already packed - Aluminium | No preparation | at consumer/FR [Ciqual code: 26034]"/>
    <n v="26034"/>
    <s v="consumer"/>
    <n v="2.89"/>
    <b v="0"/>
    <s v="kilogram"/>
    <s v="751debd1f9c85f2a5ae687a77bd0bef1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46304322766742005, 'ozd': 5.297004715832219e-07, 'cch': 4.713778377459381, 'ccb': 0.049656791679454006, 'ccf': 3.730491501629168, 'ccl': 0.9336300841507571, 'fwe': 0.0013077059942560002, 'swe': 0.013736617516336001, 'tre': 0.117650683177292, 'pco': 0.03091002135269, 'pma': 4.2617826147970045e-07, 'ior': 0.347734966782957, 'fru': 47.26207367765433, 'mru': 4.447023864379781e-05, 'ldu': 77.46847551603877, 'wtu': 2.391639498290996, 'etf': 96.7372089652354, 'htc': 1.593806470470612e-08, 'htn': 8.327578118534975e-08}"/>
  </r>
  <r>
    <s v="European pilchard or sardine, raw, processed in FR | Chilled | PS | No preparation | at consumer/FR [Ciqual code: 26065]"/>
    <n v="26065"/>
    <s v="consumer"/>
    <n v="3.57"/>
    <b v="0"/>
    <s v="kilogram"/>
    <s v="af3866e67bf88540c996788198bcffb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0071803966841, 'ozd': 4.033343607678871e-07, 'cch': 1.939667303522468, 'ccb': 0.0016638819820460002, 'ccf': 1.9350426088083441, 'ccl': 0.0029608127320770003, 'fwe': 0.000156620666917, 'swe': 0.007364111600270001, 'tre': 0.080325140191326, 'pco': 0.021606147564683, 'pma': 2.374051014268108e-07, 'ior': 0.320331589224776, 'fru': 30.710985462281982, 'mru': 7.846086420813513e-06, 'ldu': 7.141514219043439, 'wtu': 0.28287534023179, 'etf': 17.662087596718777, 'htc': 8.01849573744487e-10, 'htn': 1.7334188175583152e-08}"/>
  </r>
  <r>
    <s v="European pilchard or sardine, fillets without fishbone, in olive oil, canned, drained, processed in FR | Ambient (average) | Already packed - Aluminium | No preparation | at consumer/FR [Ciqual code: 26231]"/>
    <n v="26231"/>
    <s v="consumer"/>
    <n v="2.89"/>
    <b v="0"/>
    <s v="kilogram"/>
    <s v="fe55b3caa3e469247c4f058cb12a15da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57932189629662005, 'ozd': 6.627790289216148e-07, 'cch': 5.9917877849404295, 'ccb': 0.149394341610343, 'ccf': 4.675354602428973, 'ccl': 1.167038840901113, 'fwe': 0.0016484760349850002, 'swe': 0.017263817664327, 'tre': 0.147278154520552, 'pco': 0.038718768718119, 'pma': 5.333080687917871e-07, 'ior': 0.43486661274380506, 'fru': 59.1293489954193, 'mru': 5.559952268875951e-05, 'ldu': 96.88076284670109, 'wtu': 3.003937117170476, 'etf': 123.97832879069682, 'htc': 1.9942150943372012e-08, 'htn': 1.0499683496658449e-07}"/>
  </r>
  <r>
    <s v="European pilchard or sardine, grilled, processed in FR | Chilled | PP | Oven | at consumer/FR [Ciqual code: 26136]"/>
    <n v="26136"/>
    <s v="consumer"/>
    <n v="3.46"/>
    <b v="0"/>
    <s v="kilogram"/>
    <s v="e1b558aee5b09a38ea9b5a5f2fad97c7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37002115984739, 'ozd': 5.497159769229663e-07, 'cch': 2.335346114218048, 'ccb': 0.0017371788425870002, 'ccf': 2.329893825835467, 'ccl': 0.0037151095399940003, 'fwe': 0.00025056354379000004, 'swe': 0.009076143875252001, 'tre': 0.098928786482966, 'pco': 0.026404808036131003, 'pma': 2.925438539074432e-07, 'ior': 1.070657437902454, 'fru': 51.17225953035779, 'mru': 1.0188862460590912e-05, 'ldu': 9.146039550045431, 'wtu': 0.38694968816728803, 'etf': 24.66293159155409, 'htc': 1.044817318346039e-09, 'htn': 2.3056207083229978e-08}"/>
  </r>
  <r>
    <s v="European pilchard or sardine, in tomato sauce, canned, drained, processed in FR | Ambient (average) | Already packed - Aluminium | No preparation | at consumer/FR [Ciqual code: 26035]"/>
    <n v="26035"/>
    <s v="consumer"/>
    <n v="2.89"/>
    <b v="0"/>
    <s v="kilogram"/>
    <s v="23a17c064f0252558c5e4a6fb09894c1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43864649138658, 'ozd': 5.024197708246742e-07, 'cch': 4.467913869239704, 'ccb': 0.04850028044772001, 'ccf': 3.534921368185471, 'ccl': 0.8844922206065121, 'fwe': 0.0012384664101810002, 'swe': 0.013013941880081, 'tre': 0.11143681002771001, 'pco': 0.029282278582816002, 'pma': 4.038088047185236e-07, 'ior': 0.333502546560317, 'fru': 44.87241743851911, 'mru': 4.213647688934157e-05, 'ldu': 73.40431684840401, 'wtu': 2.265631211772308, 'etf': 91.68314833993827, 'htc': 1.509857746797922e-08, 'htn': 7.883598229965573e-08}"/>
  </r>
  <r>
    <s v="Buckwheat, whole, raw, processed in FR | Ambient (long) | LDPE | No preparation | at consumer/FR [Ciqual code: 9380]"/>
    <n v="9380"/>
    <s v="consumer"/>
    <m/>
    <b v="0"/>
    <s v="kilogram"/>
    <s v="1e516c01b352fb8f71bc21572b96b46a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9915278983422001, 'ozd': 8.445827961162235e-08, 'cch': 0.871809550130319, 'ccb': 0.0009194869181860001, 'ccf': 0.8704942484100451, 'ccl': 0.000395814802086, 'fwe': 0.00031045527052100003, 'swe': 0.008073952404047001, 'tre': 0.040759984617800005, 'pco': 0.0030914030634950004, 'pma': 7.275214546405579e-08, 'ior': 0.270493561287836, 'fru': 13.957989062575814, 'mru': 1.359244641469677e-06, 'ldu': 105.71716584910045, 'wtu': 0.362100329475669, 'etf': 16.051722694166525, 'htc': -2.574152703127624e-10, 'htn': 5.900812152893461e-09}"/>
  </r>
  <r>
    <s v="Savory, dried, processed in FR | Ambient (long) | Glass | No preparation | at consumer/FR [Ciqual code: 11062]"/>
    <n v="11062"/>
    <s v="consumer"/>
    <n v="3.75"/>
    <b v="0"/>
    <s v="kilogram"/>
    <s v="bde9ebbc23b8968ec665c4e59257cfc0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Cream sauce, processed in FR | Chilled | PVC | Microwave | at consumer/FR [Ciqual code: 11159]"/>
    <n v="11159"/>
    <s v="consumer"/>
    <n v="2.9"/>
    <b v="0"/>
    <s v="kilogram"/>
    <s v="cb640c8c699ff4c1e9b2857ae632b8ec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8922420221170003, 'ozd': 3.5870647861885714e-07, 'cch': 4.1892862587582425, 'ccb': 1.032031724378317, 'ccf': 2.313576119099986, 'ccl': 0.843678415279937, 'fwe': 0.0007901322955470001, 'swe': 0.017366024893157, 'tre': 0.11072117728455501, 'pco': 0.008676649733482, 'pma': 2.524496417502885e-07, 'ior': 0.9483431964567611, 'fru': 40.57039964961789, 'mru': 1.19630655304216e-05, 'ldu': 151.26364170761593, 'wtu': 3.733509153034393, 'etf': 106.91876220866442, 'htc': 2.6452159966596425e-09, 'htn': 5.384452083751346e-08}"/>
  </r>
  <r>
    <s v="Cream sauce with spices, processed in FR | Chilled | PVC | Microwave | at consumer/FR [Ciqual code: 11161]"/>
    <n v="11161"/>
    <s v="consumer"/>
    <n v="2.82"/>
    <b v="0"/>
    <s v="kilogram"/>
    <s v="27af1fecc113d228b156962d488c8e0d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6189125498676, 'ozd': 3.345316445720673e-07, 'cch': 3.65809319911787, 'ccb': 0.8481804748999211, 'ccf': 2.139551808319752, 'ccl': 0.670360915898196, 'fwe': 0.000700650671539, 'swe': 0.014895579519453, 'tre': 0.099767824101554, 'pco': 0.008134767185455001, 'pma': 2.2629644337622418e-07, 'ior': 0.9469958538942351, 'fru': 39.29726465747754, 'mru': 1.0576167484009961e-05, 'ldu': 132.3720929208811, 'wtu': 5.02823540021441, 'etf': 95.72899027861169, 'htc': 2.3363335296985615e-09, 'htn': 5.371357037334316e-08}"/>
  </r>
  <r>
    <s v="Cream sauce with herbs, processed in FR | Chilled | PVC | Microwave | at consumer/FR [Ciqual code: 11162]"/>
    <n v="11162"/>
    <s v="consumer"/>
    <n v="3.22"/>
    <b v="0"/>
    <s v="kilogram"/>
    <s v="3ad66c7ad0d791f21f8f0ce1f94901b0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6189125498676, 'ozd': 3.345316445720673e-07, 'cch': 3.65809319911787, 'ccb': 0.8481804748999211, 'ccf': 2.139551808319752, 'ccl': 0.670360915898196, 'fwe': 0.000700650671539, 'swe': 0.014895579519453, 'tre': 0.099767824101554, 'pco': 0.008134767185455001, 'pma': 2.2629644337622418e-07, 'ior': 0.9469958538942351, 'fru': 39.29726465747754, 'mru': 1.0576167484009961e-05, 'ldu': 132.3720929208811, 'wtu': 5.02823540021441, 'etf': 95.72899027861169, 'htc': 2.3363335296985615e-09, 'htn': 5.371357037334316e-08}"/>
  </r>
  <r>
    <s v="Cream sauce with shallots, prepacked, processed in FR | Chilled | PVC | Microwave | at consumer/FR [Ciqual code: 11122]"/>
    <n v="11122"/>
    <s v="consumer"/>
    <n v="2.82"/>
    <b v="0"/>
    <s v="kilogram"/>
    <s v="e6a2b4c23f80b3a959898ee0ff0d9c79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5246067107474002, 'ozd': 3.29611223295004e-07, 'cch': 3.67132174877067, 'ccb': 0.8784338119267241, 'ccf': 2.075714154992209, 'ccl': 0.7171737818517361, 'fwe': 0.000697724897704, 'swe': 0.015364757517022001, 'tre': 0.09629920798171401, 'pco': 0.007749005452557, 'pma': 2.20898011436732e-07, 'ior': 0.9408364581014951, 'fru': 38.5585034158068, 'mru': 1.062891256945177e-05, 'ldu': 132.5830993706257, 'wtu': 3.307309500577219, 'etf': 95.78141225512584, 'htc': 2.3018778753263352e-09, 'htn': 4.848569435254496e-08}"/>
  </r>
  <r>
    <s v="Sweet and sour sauce, prepacked, processed in FR | Chilled | PVC | Microwave | at consumer/FR [Ciqual code: 11163]"/>
    <n v="11163"/>
    <s v="consumer"/>
    <n v="2.78"/>
    <b v="0"/>
    <s v="kilogram"/>
    <s v="025c53603acdb71c181b42209afc9946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0035847878651001, 'ozd': 1.871067427443629e-07, 'cch': 0.9888848820449151, 'ccb': 0.004402559034725, 'ccf': 0.979472298734767, 'ccl': 0.005010024275422, 'fwe': 0.00023520169656500003, 'swe': 0.005113385337463, 'tre': 0.037319642014393, 'pco': 0.0038648523971650003, 'pma': 8.554918223215428e-08, 'ior': 0.902755364673937, 'fru': 29.95972685100272, 'mru': 5.55951110890913e-06, 'ldu': 53.06259331428894, 'wtu': 1.558181235285259, 'etf': 61.61551629244836, 'htc': 6.234917931841941e-10, 'htn': 3.142385610230746e-08}"/>
  </r>
  <r>
    <s v="Aioli sauce (garlic and olive oil mayonnaise), prepacked, processed in FR | Chilled | PVC | No preparation | at consumer/FR [Ciqual code: 11168]"/>
    <n v="11168"/>
    <s v="consumer"/>
    <n v="2.4900000000000002"/>
    <b v="0"/>
    <s v="kilogram"/>
    <s v="1a25c35604c02f2ac3b21b16e5e43087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32007270834772006, 'ozd': 2.878855914173921e-07, 'cch': 1.9730938096128798, 'ccb': 0.011548245788691, 'ccf': 1.861742158174662, 'ccl': 0.099803405649525, 'fwe': 0.0007259346821320001, 'swe': 0.012449447552469002, 'tre': 0.130250902589266, 'pco': 0.013145086150426002, 'pma': 2.272058698640341e-07, 'ior': 0.876192852805256, 'fru': 37.095594963819224, 'mru': 7.0143068461744434e-06, 'ldu': 306.4341036074429, 'wtu': 7.810126877077966, 'etf': 490.4523521429499, 'htc': 1.9541693498996364e-09, 'htn': 1.6783181240484958e-07}"/>
  </r>
  <r>
    <s v="American-style sauce, prepacked, processed in FR | Chilled | PVC | No preparation | at consumer/FR [Ciqual code: 11167]"/>
    <n v="11167"/>
    <s v="consumer"/>
    <n v="2.11"/>
    <b v="0"/>
    <s v="kilogram"/>
    <s v="07eb383a5c6cd5adc50d4fb383867d50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44976801042320005, 'ozd': 3.690365802779388e-07, 'cch': 5.637050228829512, 'ccb': 2.291926481720577, 'ccf': 2.793315778179887, 'ccl': 0.551807968929047, 'fwe': 0.0007430736499830001, 'swe': 0.015832908236725, 'tre': 0.170917971408708, 'pco': 0.015080958657386002, 'pma': 3.5812806944927906e-07, 'ior': 0.946162225170423, 'fru': 45.378251753848474, 'mru': 7.5207866904715295e-06, 'ldu': 164.55387478406072, 'wtu': 3.977508225079743, 'etf': 53.68508191712682, 'htc': 1.487378619496122e-09, 'htn': 5.034634967018207e-08}"/>
  </r>
  <r>
    <s v="Armorican-style sauce, prepacked, processed in FR | Chilled | PVC | Microwave | at consumer/FR [Ciqual code: 11111]"/>
    <n v="11111"/>
    <s v="consumer"/>
    <n v="2.1800000000000002"/>
    <b v="0"/>
    <s v="kilogram"/>
    <s v="ceaa2d29d9444a25ffabfacab9cb8172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45034267496764, 'ozd': 3.7587175606743256e-07, 'cch': 5.644977003440868, 'ccb': 2.291955965694269, 'ccf': 2.801206493132232, 'ccl': 0.5518145446143671, 'fwe': 0.0007482515043950001, 'swe': 0.015845789722758002, 'tre': 0.171031108978375, 'pco': 0.015104275506712, 'pma': 3.587689019322836e-07, 'ior': 1.025175829288896, 'fru': 47.04447080375865, 'mru': 7.592025922314163e-06, 'ldu': 164.5930611143793, 'wtu': 3.997258642274041, 'etf': 54.10460685299089, 'htc': 1.498212401557043e-09, 'htn': 5.0554696501685314e-08}"/>
  </r>
  <r>
    <s v="White butter sauce, prepacked, processed in FR | Chilled | PVC | Microwave | at consumer/FR [Ciqual code: 11140]"/>
    <n v="11140"/>
    <s v="consumer"/>
    <n v="2.1800000000000002"/>
    <b v="0"/>
    <s v="kilogram"/>
    <s v="dc023468ebc57524e62ea0a65c07a12a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56609235206711, 'ozd': 3.838303831468612e-07, 'cch': 7.948435899372409, 'ccb': 3.819300834839134, 'ccf': 3.209695278682527, 'ccl': 0.919439785850747, 'fwe': 0.0010690226044870002, 'swe': 0.021763905156442002, 'tre': 0.231402658673574, 'pco': 0.014524880843927002, 'pma': 4.463326606671507e-07, 'ior': 1.163411465155346, 'fru': 49.129209962306675, 'mru': 1.1989024648872441e-05, 'ldu': 270.7066301814618, 'wtu': 5.873757518016495, 'etf': 100.15236930815924, 'htc': 1.971018753792217e-09, 'htn': 8.379674303375042e-08}"/>
  </r>
  <r>
    <s v="Sauce, butter, prepacked, processed in FR | Chilled | PVC | Microwave | at consumer/FR [Ciqual code: 11158]"/>
    <n v="11158"/>
    <s v="consumer"/>
    <n v="2.1800000000000002"/>
    <b v="0"/>
    <s v="kilogram"/>
    <s v="aa513b45ad447337dd85d0b8363dde28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56609235206711, 'ozd': 3.838303831468612e-07, 'cch': 7.948435899372409, 'ccb': 3.819300834839134, 'ccf': 3.209695278682527, 'ccl': 0.919439785850747, 'fwe': 0.0010690226044870002, 'swe': 0.021763905156442002, 'tre': 0.231402658673574, 'pco': 0.014524880843927002, 'pma': 4.463326606671507e-07, 'ior': 1.163411465155346, 'fru': 49.129209962306675, 'mru': 1.1989024648872441e-05, 'ldu': 270.7066301814618, 'wtu': 5.873757518016495, 'etf': 100.15236930815924, 'htc': 1.971018753792217e-09, 'htn': 8.379674303375042e-08}"/>
  </r>
  <r>
    <s v="Chocolate sauce, processed in FR | Ambient (average) | PVC | No preparation | at consumer/FR [Ciqual code: 11300]"/>
    <n v="11300"/>
    <s v="consumer"/>
    <n v="2.16"/>
    <b v="0"/>
    <s v="kilogram"/>
    <s v="363721ce5aac255448eb555ced04549e"/>
    <s v="material"/>
    <s v="AGRIBALYSE v3.0"/>
    <s v="['Agricultural', 'Food', 'Preparation', 'Miscellaneous', 'Sauces', 'Dessert sauces']"/>
    <x v="2"/>
    <x v="42"/>
    <s v="['Agricultural', 'Food', 'Preparation', 'Miscellaneous', 'Sauces', ÇDessert sauces']"/>
    <s v="['Agricultural', 'Food', 'Preparation', 'Miscellaneous', 'Sauces', 'Dessert saucesÉ]"/>
    <n v="68"/>
    <n v="83"/>
    <x v="46"/>
    <x v="0"/>
    <s v="{'acd': 0.029359117958106, 'ozd': 3.855699121124711e-07, 'cch': 7.274633461365834, 'ccb': 0.29787130417997404, 'ccf': 2.010836326255991, 'ccl': 4.965925830929868, 'fwe': 0.0008997915972780001, 'swe': 0.024763200035945003, 'tre': 0.11086686203176101, 'pco': 0.012907728985595002, 'pma': 2.318111147687483e-07, 'ior': 0.8338003537537231, 'fru': 36.902803379294994, 'mru': 8.84078792897041e-06, 'ldu': 277.29504096533435, 'wtu': 8.629092523063381, 'etf': 198.07892167796655, 'htc': 4.708438729776108e-09, 'htn': 1.2542802832556278e-07}"/>
  </r>
  <r>
    <s v="Curry sauce, prepacked, processed in FR | Chilled | PVC | Microwave | at consumer/FR [Ciqual code: 11132]"/>
    <n v="11132"/>
    <s v="consumer"/>
    <n v="2.84"/>
    <b v="0"/>
    <s v="kilogram"/>
    <s v="eb034dbf9316cc40334322d5b03769be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05342784560778, 'ozd': 1.559565992690071e-07, 'cch': 0.8117475408031141, 'ccb': 0.002876952190047, 'ccf': 0.7827515700819181, 'ccl': 0.026119018531147002, 'fwe': 0.000156215464834, 'swe': 0.0032141143539780002, 'tre': 0.017838830091636, 'pco': 0.002602123964178, 'pma': 4.930489518670245e-08, 'ior': 0.8560624482735131, 'fru': 26.87802299503538, 'mru': 2.309131658540366e-06, 'ldu': 20.27582918590607, 'wtu': 1.591851744184457, 'etf': 26.63002231519217, 'htc': 8.161502630133494e-10, 'htn': 1.8083137113904303e-08}"/>
  </r>
  <r>
    <s v="Cheese sauce for risotto or pasta, prepacked, processed in FR | Chilled | PVC | Microwave | at consumer/FR [Ciqual code: 11189]"/>
    <n v="11189"/>
    <s v="consumer"/>
    <n v="1.76"/>
    <b v="0"/>
    <s v="kilogram"/>
    <s v="189ec555ffbee3315c9b5377546ecac1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40469607539852, 'ozd': 2.6012100288815604e-07, 'cch': 4.075976526527072, 'ccb': 2.308189645070598, 'ccf': 1.5998092809564142, 'ccl': 0.16797760050006003, 'fwe': 0.000420545417369, 'swe': 0.012380544652353002, 'tre': 0.171613167713306, 'pco': 0.0072390796929810005, 'pma': 2.966877950518976e-07, 'ior': 1.110706259909412, 'fru': 36.897832102634496, 'mru': 4.31009423442274e-06, 'ldu': 192.51930007317264, 'wtu': 1.32845944599016, 'etf': 64.64699768844073, 'htc': 7.010602715468328e-10, 'htn': 6.153052925648185e-08}"/>
  </r>
  <r>
    <s v="Green pepper sauce, prepacked, processed in FR | Chilled | PVC | Microwave | at consumer/FR [Ciqual code: 11115]"/>
    <n v="11115"/>
    <s v="consumer"/>
    <n v="2.21"/>
    <b v="0"/>
    <s v="kilogram"/>
    <s v="8e7c190424ac2e6db4246dbe98662f00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0875869963718001, 'ozd': 2.1100016511224488e-07, 'cch': 1.736573380731087, 'ccb': 0.310075746888271, 'ccf': 1.1740713852744071, 'ccl': 0.252426248568408, 'fwe': 0.00031680812844100004, 'swe': 0.006272011075326001, 'tre': 0.040026953578447, 'pco': 0.004720973255709001, 'pma': 1.072556573206916e-07, 'ior': 0.8864209101930751, 'fru': 30.313335276403716, 'mru': 5.021766979189281e-06, 'ldu': 50.632608617050494, 'wtu': 1.6985464687815952, 'etf': 43.27931547578165, 'htc': 1.0273726829309812e-09, 'htn': 2.504018143106117e-08}"/>
  </r>
  <r>
    <s v="Sauce, pepper, prepacked, processed in FR | Chilled | PVC | Microwave | at consumer/FR [Ciqual code: 11182]"/>
    <n v="11182"/>
    <s v="consumer"/>
    <n v="2.21"/>
    <b v="0"/>
    <s v="kilogram"/>
    <s v="01af0ccd8adfb4d8bf39e6a88b4f1cbf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9025625977213002, 'ozd': 2.881658970559326e-07, 'cch': 2.8906713807193913, 'ccb': 0.618415547666153, 'ccf': 1.767592181164739, 'ccl': 0.504663651888498, 'fwe': 0.000530387985147, 'swe': 0.011098969392834002, 'tre': 0.07146192316151201, 'pco': 0.007710069955105, 'pma': 1.847958866062211e-07, 'ior': 0.9407021600330181, 'fru': 36.37043468673555, 'mru': 8.084819460148996e-06, 'ldu': 96.65109947786361, 'wtu': 2.631218396570574, 'etf': 71.87900112086596, 'htc': 1.7513913325432173e-09, 'htn': 3.841890539747604e-08}"/>
  </r>
  <r>
    <s v="Sauce, pepper, prepacked, processed in FR | Chilled | PVC | No preparation | at consumer/FR [Ciqual code: 11212]"/>
    <n v="11212"/>
    <s v="consumer"/>
    <n v="2.14"/>
    <b v="0"/>
    <s v="kilogram"/>
    <s v="b7b685d6bd982bfa9d620bb0eb71a80e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18968159522769, 'ozd': 2.813307212664389e-07, 'cch': 2.882744606108035, 'ccb': 0.6183860636924611, 'ccf': 1.7597014662123942, 'ccl': 0.504657076203179, 'fwe': 0.0005252101307360001, 'swe': 0.011086087906800001, 'tre': 0.071348785591845, 'pco': 0.007686753105779, 'pma': 1.841550541232166e-07, 'ior': 0.8616885559145461, 'fru': 34.70421563682538, 'mru': 8.013580228306365e-06, 'ldu': 96.6119131475451, 'wtu': 2.611467979376277, 'etf': 71.4594761850019, 'htc': 1.740557550482297e-09, 'htn': 3.82105585659728e-08}"/>
  </r>
  <r>
    <s v="Roquefort (blue cheese) sauce, prepacked, processed in FR | Chilled | PVC | Microwave | at consumer/FR [Ciqual code: 11191]"/>
    <n v="11191"/>
    <s v="consumer"/>
    <n v="2.98"/>
    <b v="0"/>
    <s v="kilogram"/>
    <s v="1c5aac550a35120ad5b2221011328203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56609235206711, 'ozd': 3.838303831468612e-07, 'cch': 7.948435899372409, 'ccb': 3.819300834839134, 'ccf': 3.209695278682527, 'ccl': 0.919439785850747, 'fwe': 0.0010690226044870002, 'swe': 0.021763905156442002, 'tre': 0.231402658673574, 'pco': 0.014524880843927002, 'pma': 4.463326606671507e-07, 'ior': 1.163411465155346, 'fru': 49.129209962306675, 'mru': 1.1989024648872441e-05, 'ldu': 270.7066301814618, 'wtu': 5.873757518016495, 'etf': 100.15236930815924, 'htc': 1.971018753792217e-09, 'htn': 8.379674303375042e-08}"/>
  </r>
  <r>
    <s v="Red wine sauce, processed in FR | Chilled | PVC | Microwave | at consumer/FR [Ciqual code: 11164]"/>
    <n v="11164"/>
    <s v="consumer"/>
    <n v="2.35"/>
    <b v="0"/>
    <s v="kilogram"/>
    <s v="c9ec8a56f4742207806b17436444909c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6414033963766003, 'ozd': 2.820010891458743e-07, 'cch': 1.667681345764876, 'ccb': 0.136525100649092, 'ccf': 1.515603192560261, 'ccl': 0.015553052555523, 'fwe': 0.000420563686614, 'swe': 0.008180129500524, 'tre': 0.055854731306871006, 'pco': 0.0064828784137250005, 'pma': 1.507185531435268e-07, 'ior': 1.198527615191548, 'fru': 42.01767237221376, 'mru': 1.2394912234726421e-05, 'ldu': 106.53185462869345, 'wtu': 1.133279197466558, 'etf': 108.9293706604339, 'htc': 8.032364366969038e-10, 'htn': 5.3442557768456214e-08}"/>
  </r>
  <r>
    <s v="Yogurt sauce, processed in FR | Chilled | PVC | No preparation | at consumer/FR [Ciqual code: 11166]"/>
    <n v="11166"/>
    <s v="consumer"/>
    <n v="1.8"/>
    <b v="0"/>
    <s v="kilogram"/>
    <s v="5b081acc05d5ee884f483caf1ac4b725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14781968310892001, 'ozd': 1.810990834029804e-07, 'cch': 1.674409099087645, 'ccb': 0.5900290950007411, 'ccf': 1.018530963010136, 'ccl': 0.065849041076767, 'fwe': 0.000249294556177, 'swe': 0.005648936092088001, 'tre': 0.05926226621704601, 'pco': 0.004067145742673001, 'pma': 1.1382085704744451e-07, 'ior': 0.829658979405488, 'fru': 27.535913184225677, 'mru': 3.461449258936409e-06, 'ldu': 66.36438906860398, 'wtu': 2.742662662686277, 'etf': 38.5389722784233, 'htc': 6.115528938071445e-10, 'htn': 3.288158242060349e-08}"/>
  </r>
  <r>
    <s v="Cream sauce with mushrooms, prepacked, processed in FR | Chilled | PVC | Microwave | at consumer/FR [Ciqual code: 11192]"/>
    <n v="11192"/>
    <s v="consumer"/>
    <n v="2.68"/>
    <b v="0"/>
    <s v="kilogram"/>
    <s v="1681154719ac6315d58be146ad42c5fe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3743414198291003, 'ozd': 2.816932148746088e-07, 'cch': 3.392756934274526, 'ccb': 1.148029982097365, 'ccf': 1.790226366088215, 'ccl': 0.45450058608894506, 'fwe': 0.000570163755377, 'swe': 0.012766746888806002, 'tre': 0.09355196112537201, 'pco': 0.007386751926358, 'pma': 1.961639090272704e-07, 'ior': 1.00015190041192, 'fru': 36.99356304787872, 'mru': 7.811955288301314e-06, 'ldu': 134.46476942224965, 'wtu': 2.91452529453078, 'etf': 86.84684169389105, 'htc': 1.4226549666003241e-09, 'htn': 4.9981420375964015e-08}"/>
  </r>
  <r>
    <s v="Mushroom sauce, prepacked, processed in FR | Chilled | PVC | Microwave | at consumer/FR [Ciqual code: 11160]"/>
    <n v="11160"/>
    <s v="consumer"/>
    <n v="2.21"/>
    <b v="0"/>
    <s v="kilogram"/>
    <s v="95a4550a64dfd1ea8827b1ae1ebf7466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0239017065289001, 'ozd': 2.1816265361187617e-07, 'cch': 1.5170544555132541, 'ccb': 0.22033299447708002, 'ccf': 1.118444922355357, 'ccl': 0.17827653868081503, 'fwe': 0.000321100646512, 'swe': 0.007681931135660001, 'tre': 0.037842546813627004, 'pco': 0.004299708704725001, 'pma': 9.009915304101982e-08, 'ior': 0.9404528201198211, 'fru': 31.20093317534927, 'mru': 5.2365582630392565e-06, 'ldu': 72.43127651260654, 'wtu': 1.590545670265435, 'etf': 68.58161509311813, 'htc': 8.776359783803589e-10, 'htn': 3.3789454063013234e-08}"/>
  </r>
  <r>
    <s v="Barbecue sauce, prepacked, processed in FR | Chilled | PVC | No preparation | at consumer/FR [Ciqual code: 11100]"/>
    <n v="11100"/>
    <s v="consumer"/>
    <n v="2.25"/>
    <b v="0"/>
    <s v="kilogram"/>
    <s v="973617a8343170a827bf66754fe1a5ed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07746243962126, 'ozd': 1.865082990425219e-07, 'cch': 0.9876669926495101, 'ccb': 0.006581468507313001, 'ccf': 0.9390339344944141, 'ccl': 0.042051589647782, 'fwe': 0.00026654890281, 'swe': 0.00497638682019, 'tre': 0.027239916656244003, 'pco': 0.0038601087037780004, 'pma': 7.308881831213612e-08, 'ior': 0.881922314934634, 'fru': 29.11581059717829, 'mru': 4.9370612876816485e-06, 'ldu': 62.02765624386427, 'wtu': 1.7400267699990102, 'etf': 75.42484324633355, 'htc': 9.694623215265675e-10, 'htn': 3.492948846783491e-08}"/>
  </r>
  <r>
    <s v="Basque-style sauce or tomato sauce with sweet peppers, prepacked, processed in FR | Chilled | PVC | Microwave | at consumer/FR [Ciqual code: 11170]"/>
    <n v="11170"/>
    <s v="consumer"/>
    <n v="2.78"/>
    <b v="0"/>
    <s v="kilogram"/>
    <s v="dc157fe7cac3a63a0178e36803bc031b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0424585058982002, 'ozd': 2.058037897930522e-07, 'cch': 1.361803110786982, 'ccb': 0.00429922630406, 'ccf': 1.322311256305873, 'ccl': 0.035192628177048005, 'fwe': 0.00036195475450100003, 'swe': 0.004844335442681, 'tre': 0.034615685365083006, 'pco': 0.0058765214718, 'pma': 9.309750133238417e-08, 'ior': 0.8949700553619611, 'fru': 32.996906403075286, 'mru': 5.716824156408327e-06, 'ldu': 61.62567148818283, 'wtu': 2.526054936941483, 'etf': 132.45635437030538, 'htc': 9.363679552060956e-10, 'htn': 6.776499753159564e-08}"/>
  </r>
  <r>
    <s v="Bearnaise sauce, prepacked, processed in FR | Chilled | PVC | Microwave | at consumer/FR [Ciqual code: 11102]"/>
    <n v="11102"/>
    <s v="consumer"/>
    <n v="2.1800000000000002"/>
    <b v="0"/>
    <s v="kilogram"/>
    <s v="5a50d0460cef358ca94e6648150e21f6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70893958354855, 'ozd': 4.2634560768546713e-07, 'cch': 8.93232409085964, 'ccb': 4.208585755331272, 'ccf': 3.665770920552251, 'ccl': 1.057967414976114, 'fwe': 0.001239988509743, 'swe': 0.025049358162937, 'tre': 0.291162395162385, 'pco': 0.016661175198160003, 'pma': 5.532098822899904e-07, 'ior': 1.216570769216254, 'fru': 53.681448011973615, 'mru': 1.4061992212978893e-05, 'ldu': 311.02938825068094, 'wtu': 6.769346774905268, 'etf': 109.41763467960422, 'htc': 2.273659712397051e-09, 'htn': 1.00605087870832e-07}"/>
  </r>
  <r>
    <s v="Bechamel sauce, home-made, processed in FR | Chilled | PVC | Microwave | at consumer/FR [Ciqual code: 11143]"/>
    <n v="11143"/>
    <s v="consumer"/>
    <n v="1.87"/>
    <b v="0"/>
    <s v="kilogram"/>
    <s v="1c77cb9ff8440ef40028bdb87fcac247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3497294325739, 'ozd': 1.9622723555471789e-07, 'cch': 2.76253243981833, 'ccb': 1.338928734451884, 'ccf': 1.23723217613363, 'ccl': 0.18637152923281503, 'fwe': 0.000340215214841, 'swe': 0.008110911698505, 'tre': 0.097756505213899, 'pco': 0.0052102376359240005, 'pma': 1.759436896083644e-07, 'ior': 0.931498649306691, 'fru': 30.328712681466758, 'mru': 3.7861920787493177e-06, 'ldu': 106.78693271797376, 'wtu': 1.6773592029632791, 'etf': 39.181538840532674, 'htc': 6.328646786517587e-10, 'htn': 3.657002622987233e-08}"/>
  </r>
  <r>
    <s v="Bechamel sauce, prepacked, processed in FR | Chilled | PVC | Microwave | at consumer/FR [Ciqual code: 11101]"/>
    <n v="11101"/>
    <s v="consumer"/>
    <n v="1.87"/>
    <b v="0"/>
    <s v="kilogram"/>
    <s v="98bde832ce89d8201c122c86969bbaff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3497294325739, 'ozd': 1.9622723555471789e-07, 'cch': 2.76253243981833, 'ccb': 1.338928734451884, 'ccf': 1.23723217613363, 'ccl': 0.18637152923281503, 'fwe': 0.000340215214841, 'swe': 0.008110911698505, 'tre': 0.097756505213899, 'pco': 0.0052102376359240005, 'pma': 1.759436896083644e-07, 'ior': 0.931498649306691, 'fru': 30.328712681466758, 'mru': 3.7861920787493177e-06, 'ldu': 106.78693271797376, 'wtu': 1.6773592029632791, 'etf': 39.181538840532674, 'htc': 6.328646786517587e-10, 'htn': 3.657002622987233e-08}"/>
  </r>
  <r>
    <s v="Burgundy-style sauce, prepacked, processed in FR | Chilled | PVC | No preparation | at consumer/FR [Ciqual code: 11120]"/>
    <n v="11120"/>
    <s v="consumer"/>
    <n v="2.11"/>
    <b v="0"/>
    <s v="kilogram"/>
    <s v="eee74116135e2a73080d8b926cab7564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23490774066064, 'ozd': 3.008570189492098e-07, 'cch': 3.236563297610284, 'ccb': 1.019604537038903, 'ccf': 1.971749908247224, 'ccl': 0.245208852324157, 'fwe': 0.000589914102989, 'swe': 0.011260933444686, 'tre': 0.08497638065813101, 'pco': 0.008671547995896001, 'pma': 2.0846306038754419e-07, 'ior': 1.027915954511993, 'fru': 41.208058309126706, 'mru': 1.3454512165089451e-05, 'ldu': 143.56549271684958, 'wtu': 2.372825706129483, 'etf': 108.27153537036786, 'htc': 1.1260599743543811e-09, 'htn': 6.00514512048628e-08}"/>
  </r>
  <r>
    <s v="Burger sauce, prepacked, processed in FR | Chilled | PVC | No preparation | at consumer/FR [Ciqual code: 11196]"/>
    <n v="11196"/>
    <s v="consumer"/>
    <n v="3.35"/>
    <b v="0"/>
    <s v="kilogram"/>
    <s v="2a181fd0ec6302b40eea9431252dfaa7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53063300466634, 'ozd': 2.9829825215606426e-07, 'cch': 2.216423761466787, 'ccb': 0.012007087097383, 'ccf': 2.09932133082436, 'ccl': 0.105095343545043, 'fwe': 0.0007363013970580001, 'swe': 0.023552051114559002, 'tre': 0.224443129660607, 'pco': 0.012398208190706, 'pma': 3.77662905913256e-07, 'ior': 0.94016809755754, 'fru': 38.887578249100486, 'mru': 8.34808544760873e-06, 'ldu': 367.94251663432, 'wtu': 5.409711280943486, 'etf': 293.6370861313716, 'htc': 1.7220719274869413e-09, 'htn': 1.2596781643127138e-07}"/>
  </r>
  <r>
    <s v="Carbonara sauce (cream sauce with lardoons), prepacked, processed in FR | Chilled | PVC | Microwave | at consumer/FR [Ciqual code: 11128]"/>
    <n v="11128"/>
    <s v="consumer"/>
    <n v="1.92"/>
    <b v="0"/>
    <s v="kilogram"/>
    <s v="531bcfbe592130fc6af577fa055a3c50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7778985091052201, 'ozd': 4.350882275928078e-07, 'cch': 5.514217131970623, 'ccb': 2.212375641403744, 'ccf': 2.727351977516638, 'ccl': 0.5744895130502401, 'fwe': 0.0008840578861500001, 'swe': 0.023658417474516, 'tre': 0.330183024539535, 'pco': 0.011531412072761002, 'pma': 5.707721175428899e-07, 'ior': 1.780165447254738, 'fru': 59.322332233278516, 'mru': 9.564798502017795e-06, 'ldu': 279.08162630897004, 'wtu': 2.749593819034576, 'etf': 124.95761808581133, 'htc': 1.9292040315152943e-09, 'htn': 9.909900057519683e-08}"/>
  </r>
  <r>
    <s v="Hunter-style sauce (a garnish of mushrooms, shallots and tomatoes in white wine sauce), prepacked, processed in FR | Chilled | PVC | Microwave | at consumer/FR [Ciqual code: 11129]"/>
    <n v="11129"/>
    <s v="consumer"/>
    <n v="2.21"/>
    <b v="0"/>
    <s v="kilogram"/>
    <s v="f70a4d271b8d0ac6ccef650c71b9860a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4423201704537002, 'ozd': 2.0312544498934868e-07, 'cch': 2.103105347165429, 'ccb': 0.737957175704239, 'ccf': 1.187278686356534, 'ccl': 0.177869485104655, 'fwe': 0.00033226468865, 'swe': 0.007145772175360001, 'tre': 0.057016651869447, 'pco': 0.004870732334774, 'pma': 1.180784585311515e-07, 'ior': 0.947005304957479, 'fru': 31.073429722815114, 'mru': 4.416493341975e-06, 'ldu': 81.27700583186855, 'wtu': 2.093198291833176, 'etf': 54.580895886198064, 'htc': 6.728880020986038e-10, 'htn': 3.434207605572151e-08}"/>
  </r>
  <r>
    <s v="Salad dressing, reduced fat, prepacked, processed in FR | Chilled | PVC | No preparation | at consumer/FR [Ciqual code: 11198]"/>
    <n v="11198"/>
    <s v="consumer"/>
    <n v="3.35"/>
    <b v="0"/>
    <s v="kilogram"/>
    <s v="8095b24d5ba2f0e0cb5901dd1f802294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53063300466634, 'ozd': 2.9829825215606426e-07, 'cch': 2.216423761466787, 'ccb': 0.012007087097383, 'ccf': 2.09932133082436, 'ccl': 0.105095343545043, 'fwe': 0.0007363013970580001, 'swe': 0.023552051114559002, 'tre': 0.224443129660607, 'pco': 0.012398208190706, 'pma': 3.77662905913256e-07, 'ior': 0.94016809755754, 'fru': 38.887578249100486, 'mru': 8.34808544760873e-06, 'ldu': 367.94251663432, 'wtu': 5.409711280943486, 'etf': 293.6370861313716, 'htc': 1.7220719274869413e-09, 'htn': 1.2596781643127138e-07}"/>
  </r>
  <r>
    <s v="Salad dressing, prepacked, processed in FR | Chilled | PVC | No preparation | at consumer/FR [Ciqual code: 11187]"/>
    <n v="11187"/>
    <s v="consumer"/>
    <n v="3.35"/>
    <b v="0"/>
    <s v="kilogram"/>
    <s v="c4374f13702db14b114a1ea97d4db2f8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53063300466634, 'ozd': 2.9829825215606426e-07, 'cch': 2.216423761466787, 'ccb': 0.012007087097383, 'ccf': 2.09932133082436, 'ccl': 0.105095343545043, 'fwe': 0.0007363013970580001, 'swe': 0.023552051114559002, 'tre': 0.224443129660607, 'pco': 0.012398208190706, 'pma': 3.77662905913256e-07, 'ior': 0.94016809755754, 'fru': 38.887578249100486, 'mru': 8.34808544760873e-06, 'ldu': 367.94251663432, 'wtu': 5.409711280943486, 'etf': 293.6370861313716, 'htc': 1.7220719274869413e-09, 'htn': 1.2596781643127138e-07}"/>
  </r>
  <r>
    <s v="Grand veneur sauce (a reduction of red wine with garlic, shallots and red currant jelly), prepacked, processed in FR | Chilled | PVC | Microwave | at consumer/FR [Ciqual code: 11199]"/>
    <n v="11199"/>
    <s v="consumer"/>
    <n v="2.58"/>
    <b v="0"/>
    <s v="kilogram"/>
    <s v="cb66b1b487fe8a4c59ba1c2bbf1204e0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23548240520508003, 'ozd': 3.076921947387035e-07, 'cch': 3.244490072221641, 'ccb': 1.019634021012595, 'ccf': 1.9796406231995691, 'ccl': 0.24521542800947602, 'fwe': 0.000595091957401, 'swe': 0.011273814930720001, 'tre': 0.085089518227798, 'pco': 0.008694864845222, 'pma': 2.0910389287054867e-07, 'ior': 1.106929558630466, 'fru': 42.87427735903688, 'mru': 1.3525751396932092e-05, 'ldu': 143.60467904716796, 'wtu': 2.392576123323781, 'etf': 108.6910603062319, 'htc': 1.1368937564153022e-09, 'htn': 6.025979803636603e-08}"/>
  </r>
  <r>
    <s v="Hollandaise sauce, prepacked, processed in FR | Chilled | PVC | Microwave | at consumer/FR [Ciqual code: 11105]"/>
    <n v="11105"/>
    <s v="consumer"/>
    <n v="2.2599999999999998"/>
    <b v="0"/>
    <s v="kilogram"/>
    <s v="bc93c969dce2defc8f5f66ecc37bf6a3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90242635033975, 'ozd': 4.7351954562999337e-07, 'cch': 11.212001330041993, 'ccb': 5.466197393452637, 'ccf': 4.382181031299805, 'ccl': 1.363622905289549, 'fwe': 0.0014941831566420002, 'swe': 0.029481788775733004, 'tre': 0.374168358526831, 'pco': 0.019932751640115, 'pma': 6.955288559901152e-07, 'ior': 1.240415762775204, 'fru': 58.04211928283317, 'mru': 1.450043465837863e-05, 'ldu': 363.42818319145687, 'wtu': 9.515360820925629, 'etf': 96.65528400996962, 'htc': 2.7926093832521053e-09, 'htn': 1.1644010609156641e-07}"/>
  </r>
  <r>
    <s v="Indian-style sauce, tandoori or garam masala type, prepacked, processed in FR | Chilled | PVC | Microwave | at consumer/FR [Ciqual code: 11202]"/>
    <n v="11202"/>
    <s v="consumer"/>
    <n v="2.75"/>
    <b v="0"/>
    <s v="kilogram"/>
    <s v="240257491148c69a899b8f4a558cc859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3256438345428001, 'ozd': 2.154407843152092e-07, 'cch': 1.604592149448242, 'ccb': 0.25846122623394, 'ccf': 1.196744838414913, 'ccl': 0.149386084799387, 'fwe': 0.000318841864469, 'swe': 0.006829623154748001, 'tre': 0.050477197732173004, 'pco': 0.004616295288282, 'pma': 1.1105470206335478e-07, 'ior': 0.904185029657375, 'fru': 31.397988465395475, 'mru': 6.025242906446108e-06, 'ldu': 63.1327184130072, 'wtu': 2.656512310597095, 'etf': 59.386834116256985, 'htc': 1.0141988211496202e-09, 'htn': 3.8022308523584265e-08}"/>
  </r>
  <r>
    <s v="Kebab sauce, prepacked, processed in FR | Chilled | PVC | No preparation | at consumer/FR [Ciqual code: 11203]"/>
    <n v="11203"/>
    <s v="consumer"/>
    <n v="2.71999999999999"/>
    <b v="0"/>
    <s v="kilogram"/>
    <s v="fc989d7ef9feb176ac74828bfa2ece40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25016830198118, 'ozd': 2.952407643406448e-07, 'cch': 3.079121144460627, 'ccb': 0.652520573321355, 'ccf': 1.89829193311548, 'ccl': 0.528308638023791, 'fwe': 0.000619112646963, 'swe': 0.014361423052012, 'tre': 0.09730778018458401, 'pco': 0.007564615280982001, 'pma': 2.1003460687803739e-07, 'ior': 0.853656152949523, 'fru': 35.432672212020535, 'mru': 9.122345054023023e-06, 'ldu': 140.032995997437, 'wtu': 4.272464467184816, 'etf': 104.76980965998405, 'htc': 1.970513213624491e-09, 'htn': 5.2271911704708146e-08}"/>
  </r>
  <r>
    <s v="Madeira wine sauce, prepacked, processed in FR | Chilled | PVC | Microwave | at consumer/FR [Ciqual code: 11121]"/>
    <n v="11121"/>
    <s v="consumer"/>
    <n v="1.96"/>
    <b v="0"/>
    <s v="kilogram"/>
    <s v="819f143d109ce8e808b24f113852c8a1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6734603964529501, 'ozd': 2.445530585705277e-07, 'cch': 5.949191654166041, 'ccb': 3.931393786935794, 'ccf': 1.9498056054247501, 'ccl': 0.067992261805497, 'fwe': 0.00037587994915400005, 'swe': 0.016649473596203, 'tre': 0.294859334230115, 'pco': 0.008962631367694, 'pma': 4.6072144146938135e-07, 'ior': 1.020347127359471, 'fru': 34.1499687503663, 'mru': 4.552387440905258e-06, 'ldu': 335.0124835741331, 'wtu': 1.679264170795082, 'etf': 76.18300137106543, 'htc': 3.327393948050334e-10, 'htn': 3.8082428079981424e-08}"/>
  </r>
  <r>
    <s v="Mustard sauce prepacked, processed in FR | Chilled | PVC | No preparation | at consumer/FR [Ciqual code: 11157]"/>
    <n v="11157"/>
    <s v="consumer"/>
    <n v="2.64"/>
    <b v="0"/>
    <s v="kilogram"/>
    <s v="1031dd23d24a0a030e3332b6d28d9411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24710484379209002, 'ozd': 3.246875565379195e-07, 'cch': 3.530749363572416, 'ccb': 0.813863302897136, 'ccf': 2.03538390817804, 'ccl': 0.681502152497238, 'fwe': 0.000709402779401, 'swe': 0.015493802403647, 'tre': 0.09442035693200501, 'pco': 0.007775624716887, 'pma': 2.143626408248727e-07, 'ior': 0.9092969853540661, 'fru': 37.68012050228735, 'mru': 1.0287521329475852e-05, 'ldu': 145.47170842622708, 'wtu': 3.251890060644761, 'etf': 106.42445710716382, 'htc': 2.146897468218633e-09, 'htn': 4.4508455318413376e-08}"/>
  </r>
  <r>
    <s v="Nuoc mam sauce or fish sauce, prepacked, processed in FR | Chilled | PVC | No preparation | at consumer/FR [Ciqual code: 11194]"/>
    <n v="11194"/>
    <s v="consumer"/>
    <m/>
    <b v="0"/>
    <s v="kilogram"/>
    <s v="33a5cbc28f52a7ea1f87c214992ad06d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07624114359184001, 'ozd': 1.8115529706887037e-07, 'cch': 0.927837006978342, 'ccb': 0.003528660590441, 'ccf': 0.9237050888935301, 'ccl': 0.000603257494371, 'fwe': 0.00021102087679500002, 'swe': 0.003952765414147, 'tre': 0.025953321251205003, 'pco': 0.003318600369175, 'pma': 7.168503187531625e-08, 'ior': 0.9282114812863981, 'fru': 29.95729117306568, 'mru': 5.129182584052138e-06, 'ldu': 34.29932467258704, 'wtu': 1.257834691196902, 'etf': 44.75891928990511, 'htc': 4.655095855485196e-10, 'htn': 2.102293997355649e-08}"/>
  </r>
  <r>
    <s v="Sauce, pesto rosso, prepacked, processed in FR | Chilled | PVC | Microwave | at consumer/FR [Ciqual code: 11210]"/>
    <n v="11210"/>
    <s v="consumer"/>
    <n v="3.09"/>
    <b v="0"/>
    <s v="kilogram"/>
    <s v="2daf7a24bb0cc6db6858c614efd4ed7f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35801017113617, 'ozd': 2.66391075097938e-07, 'cch': 2.895782099983115, 'ccb': 0.6860913061878301, 'ccf': 1.826756235379894, 'ccl': 0.38293455841539104, 'fwe': 0.0006882326472160001, 'swe': 0.016327405851455, 'tre': 0.14841668004833902, 'pco': 0.009353576837949, 'pma': 2.6383614830439385e-07, 'ior': 0.974887810809236, 'fru': 37.503563805018274, 'mru': 6.4902549956319084e-06, 'ldu': 252.11148275240942, 'wtu': 9.025664380298323, 'etf': 185.3774962736195, 'htc': 1.272843941161252e-09, 'htn': 8.462444729035347e-08}"/>
  </r>
  <r>
    <s v="Sauce, pesto, prepacked, processed in FR | Chilled | PVC | Microwave | at consumer/FR [Ciqual code: 11179]"/>
    <n v="11179"/>
    <s v="consumer"/>
    <n v="3.09"/>
    <b v="0"/>
    <s v="kilogram"/>
    <s v="ba89e641653221b108f03e81e0f997f7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35801017113617, 'ozd': 2.66391075097938e-07, 'cch': 2.895782099983115, 'ccb': 0.6860913061878301, 'ccf': 1.826756235379894, 'ccl': 0.38293455841539104, 'fwe': 0.0006882326472160001, 'swe': 0.016327405851455, 'tre': 0.14841668004833902, 'pco': 0.009353576837949, 'pma': 2.6383614830439385e-07, 'ior': 0.974887810809236, 'fru': 37.503563805018274, 'mru': 6.4902549956319084e-06, 'ldu': 252.11148275240942, 'wtu': 9.025664380298323, 'etf': 185.3774962736195, 'htc': 1.272843941161252e-09, 'htn': 8.462444729035347e-08}"/>
  </r>
  <r>
    <s v="Mayonnaise flavoured with garlic, chilli pepper and fish broth, prepacked, processed in FR | Ambient (long) | PVC | No preparation | at consumer/FR [Ciqual code: 11205]"/>
    <n v="11205"/>
    <s v="consumer"/>
    <n v="2.92"/>
    <b v="0"/>
    <s v="kilogram"/>
    <s v="66cbc9fbec5bdd3dc5bef094921726d7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47885059034638, 'ozd': 2.492391761770101e-07, 'cch': 1.938267917660982, 'ccb': 0.010257803681420001, 'ccf': 1.8324908124475812, 'ccl': 0.09551930153198, 'fwe': 0.0006609369311830001, 'swe': 0.02128380357768, 'tre': 0.202651425496177, 'pco': 0.010916379737998002, 'pma': 3.407174304458645e-07, 'ior': 0.8284385579172551, 'fru': 34.21105702669256, 'mru': 7.230921609262541e-06, 'ldu': 334.3623482155179, 'wtu': 4.913560283231264, 'etf': 266.4097849402081, 'htc': 1.535552378719689e-09, 'htn': 1.137996047079664e-07}"/>
  </r>
  <r>
    <s v="Soy sauce, prepacked, processed in FR | Chilled | PVC | No preparation | at consumer/FR [Ciqual code: 11104]"/>
    <n v="11104"/>
    <s v="consumer"/>
    <n v="2.4900000000000002"/>
    <b v="0"/>
    <s v="kilogram"/>
    <s v="bb758fa4020d75ae0f4358a19c513e2e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03910717363584, 'ozd': 1.365878733556858e-07, 'cch': 0.9896021261339991, 'ccb': 0.0018568475210930001, 'ccf': 0.665767709016958, 'ccl': 0.32197756959594703, 'fwe': 0.00015296933838000002, 'swe': 0.00307226766692, 'tre': 0.013333101571833001, 'pco': 0.002313224331429, 'pma': 3.688941842962604e-08, 'ior': 0.7614832419624741, 'fru': 23.3437177884566, 'mru': 2.120831067374009e-06, 'ldu': 28.762666789489145, 'wtu': 0.8191189460496651, 'etf': 19.38469955383081, 'htc': 4.1149771524145157e-10, 'htn': 1.359015776281201e-08}"/>
  </r>
  <r>
    <s v="Tartare sauce, prepacked, processed in FR | Chilled | PVC | No preparation | at consumer/FR [Ciqual code: 11051]"/>
    <n v="11051"/>
    <s v="consumer"/>
    <n v="2.58"/>
    <b v="0"/>
    <s v="kilogram"/>
    <s v="4057cd362e2f6aadc616c0b197332a1a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18968159522769, 'ozd': 2.813307212664389e-07, 'cch': 2.882744606108035, 'ccb': 0.6183860636924611, 'ccf': 1.7597014662123942, 'ccl': 0.504657076203179, 'fwe': 0.0005252101307360001, 'swe': 0.011086087906800001, 'tre': 0.071348785591845, 'pco': 0.007686753105779, 'pma': 1.841550541232166e-07, 'ior': 0.8616885559145461, 'fru': 34.70421563682538, 'mru': 8.013580228306365e-06, 'ldu': 96.6119131475451, 'wtu': 2.611467979376277, 'etf': 71.4594761850019, 'htc': 1.740557550482297e-09, 'htn': 3.82105585659728e-08}"/>
  </r>
  <r>
    <s v="Tomato sauce, with meat or Bolognese sauce, prepacked, processed in FR | Chilled | PVC | Microwave | at consumer/FR [Ciqual code: 11114]"/>
    <n v="11114"/>
    <s v="consumer"/>
    <n v="1.98"/>
    <b v="0"/>
    <s v="kilogram"/>
    <s v="cbf7e3682a73ee14c615ae7f66c8a531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172398165808025, 'ozd': 4.141165748506597e-07, 'cch': 14.67989144623779, 'ccb': 10.35750550495703, 'ccf': 4.140323748790185, 'ccl': 0.182062192490573, 'fwe': 0.0007875913962950001, 'swe': 0.038245705904776, 'tre': 0.7596694362256631, 'pco': 0.019993125565995, 'pma': 1.1656737448917692e-06, 'ior': 1.423997531634356, 'fru': 52.13332378799416, 'mru': 9.276839311010819e-06, 'ldu': 826.4480561898423, 'wtu': 3.557091816192327, 'etf': 143.39220758975029, 'htc': 3.956244783234188e-10, 'htn': 5.579337644030902e-08}"/>
  </r>
  <r>
    <s v="Tomato sauce, w cheese, prepacked, processed in FR | Chilled | PVC | Microwave | at consumer/FR [Ciqual code: 11208]"/>
    <n v="11208"/>
    <s v="consumer"/>
    <n v="2.93"/>
    <b v="0"/>
    <s v="kilogram"/>
    <s v="18168459998761fa8491f9da1f07691c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10665284348741, 'ozd': 1.980190958730243e-07, 'cch': 1.287431088878182, 'ccb': 0.22452325006117102, 'ccf': 1.038771188234853, 'ccl': 0.024136650582158, 'fwe': 0.000241011038765, 'swe': 0.0039420295659180005, 'tre': 0.040738013828414, 'pco': 0.004238783481978, 'pma': 8.788265438751017e-08, 'ior': 0.9147618266540241, 'fru': 31.17210304624357, 'mru': 6.433119273970842e-06, 'ldu': 51.222392107577235, 'wtu': 1.612264870992099, 'etf': 85.54477478817208, 'htc': 8.269798065651218e-10, 'htn': 4.7352870638953876e-08}"/>
  </r>
  <r>
    <s v="Tomato sauce, w mushrooms, prepacked, processed in FR | Chilled | PVC | Microwave | at consumer/FR [Ciqual code: 11177]"/>
    <n v="11177"/>
    <s v="consumer"/>
    <n v="2.93"/>
    <b v="0"/>
    <s v="kilogram"/>
    <s v="944403673f83d5bb5bdf838a94d3cc61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07135025124731, 'ozd': 1.8661295018461028e-07, 'cch': 0.9568243767542931, 'ccb': 0.0034270644658540004, 'ccf': 0.9451613189945621, 'ccl': 0.008235993293876, 'fwe': 0.000214045118687, 'swe': 0.0030315773843810003, 'tre': 0.025459282495256003, 'pco': 0.003747092102803, 'pma': 6.256678215153882e-08, 'ior': 0.8883165348631321, 'fru': 30.003612714030382, 'mru': 6.257369171935914e-06, 'ldu': 34.30109540104502, 'wtu': 1.576957620128698, 'etf': 81.60383697855491, 'htc': 7.912873649934693e-10, 'htn': 4.2887141657196017e-08}"/>
  </r>
  <r>
    <s v="Tomato sauce, with onions, prepacked, processed in FR | Chilled | PVC | Microwave | at consumer/FR [Ciqual code: 11107]"/>
    <n v="11107"/>
    <s v="consumer"/>
    <n v="2.78"/>
    <b v="0"/>
    <s v="kilogram"/>
    <s v="b827b475c7459bd67f129da374f8f888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07144434088450001, 'ozd': 1.866814584404038e-07, 'cch': 0.957546757353504, 'ccb': 0.0034281858671550004, 'ccf': 0.9458064066095311, 'ccl': 0.008312164876817001, 'fwe': 0.00021415914990200003, 'swe': 0.0030340227890790004, 'tre': 0.025497443167246003, 'pco': 0.0037512519517900003, 'pma': 6.264874914376121e-08, 'ior': 0.8882021455156891, 'fru': 30.00820491096693, 'mru': 6.2597084109295655e-06, 'ldu': 34.29472310621306, 'wtu': 1.581453145635858, 'etf': 81.58801634212105, 'htc': 7.920803123191756e-10, 'htn': 4.289755481895709e-08}"/>
  </r>
  <r>
    <s v="Tomato sauce, w olives, prepacked, processed in FR | Chilled | PVC | Microwave | at consumer/FR [Ciqual code: 11178]"/>
    <n v="11178"/>
    <s v="consumer"/>
    <n v="2.93"/>
    <b v="0"/>
    <s v="kilogram"/>
    <s v="458c6feda06057fa2b940fe3b081361d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07382692058141, 'ozd': 1.866514065721623e-07, 'cch': 0.9534153081136191, 'ccb': 0.004474372828608001, 'ccf': 0.9562138165238511, 'ccl': -0.007272881238839001, 'fwe': 0.00021562674497, 'swe': 0.003068876912591, 'tre': 0.026505226694837004, 'pco': 0.003801579573535, 'pma': 6.440623863788453e-08, 'ior': 0.8861869812534311, 'fru': 30.027906857171377, 'mru': 6.314117106875047e-06, 'ldu': 39.22853827424348, 'wtu': 1.706543017330026, 'etf': 82.02805913372893, 'htc': 8.148861196502408e-10, 'htn': 4.4657688890960064e-08}"/>
  </r>
  <r>
    <s v="Tomato sauce, w vegetables, prepacked, processed in FR | Chilled | PVC | Microwave | at consumer/FR [Ciqual code: 11207]"/>
    <n v="11207"/>
    <s v="consumer"/>
    <n v="2.78"/>
    <b v="0"/>
    <s v="kilogram"/>
    <s v="fd2af6c41a39772b1ef8a4da00a3ec3a"/>
    <s v="material"/>
    <s v="AGRIBALYSE v3.0"/>
    <s v="['Agricultural', 'Food', 'Preparation', 'Miscellaneous', 'Sauces', 'Warm sauces']"/>
    <x v="2"/>
    <x v="42"/>
    <s v="['Agricultural', 'Food', 'Preparation', 'Miscellaneous', 'Sauces', ÇWarm sauces']"/>
    <s v="['Agricultural', 'Food', 'Preparation', 'Miscellaneous', 'Sauces', 'Warm saucesÉ]"/>
    <n v="68"/>
    <n v="80"/>
    <x v="74"/>
    <x v="0"/>
    <s v="{'acd': 0.008659052743794, 'ozd': 1.94139808070062e-07, 'cch': 1.035287949493107, 'ccb': 0.003760458349998, 'ccf': 1.017813408435216, 'ccl': 0.013714082707891002, 'fwe': 0.00026011076129800004, 'swe': 0.003911806523031, 'tre': 0.03167023663863, 'pco': 0.0045039864148640005, 'pma': 7.250286169205514e-08, 'ior': 0.8923702216749001, 'fru': 30.609896283710604, 'mru': 6.0945340368063636e-06, 'ldu': 56.63932137186722, 'wtu': 2.061895708570045, 'etf': 115.01638999929509, 'htc': 8.624052129268032e-10, 'htn': 5.1603685560676227e-08}"/>
  </r>
  <r>
    <s v="Salad dressing, (50-75% of oil), prepacked, processed in FR | Chilled | PVC | No preparation | at consumer/FR [Ciqual code: 11110]"/>
    <n v="11110"/>
    <s v="consumer"/>
    <n v="2.4900000000000002"/>
    <b v="0"/>
    <s v="kilogram"/>
    <s v="2b5aba68abceaea331486a1f61eef4b1"/>
    <s v="material"/>
    <s v="AGRIBALYSE v3.0"/>
    <s v="['Agricultural', 'Food', 'Preparation', 'Miscellaneous', 'Sauces', 'Condiment sauces']"/>
    <x v="2"/>
    <x v="42"/>
    <s v="['Agricultural', 'Food', 'Preparation', 'Miscellaneous', 'Sauces', ÇCondiment sauces']"/>
    <s v="['Agricultural', 'Food', 'Preparation', 'Miscellaneous', 'Sauces', 'Condiment saucesÉ]"/>
    <n v="68"/>
    <n v="85"/>
    <x v="58"/>
    <x v="0"/>
    <s v="{'acd': 0.040880665351446, 'ozd': 2.9597044113018233e-07, 'cch': 2.045052161743638, 'ccb': 0.005155202529388001, 'ccf': 1.9880581853821861, 'ccl': 0.051838773832063006, 'fwe': 0.0006825108860230001, 'swe': 0.020986623705366, 'tre': 0.16873369579633302, 'pco': 0.011534440150667001, 'pma': 2.997059849730519e-07, 'ior': 0.9555941624423151, 'fru': 39.091830209884904, 'mru': 9.79580014546609e-06, 'ldu': 332.3616947759218, 'wtu': 4.945381908328267, 'etf': 279.3928242743361, 'htc': 1.5591260804656072e-09, 'htn': 1.081147333188364e-07}"/>
  </r>
  <r>
    <s v="Smoked Alsatian sausage or Landj√§ger, processed in FR | Chilled | PS | Oven | at consumer/FR [Ciqual code: 30125]"/>
    <n v="30125"/>
    <s v="consumer"/>
    <n v="2.34"/>
    <b v="0"/>
    <s v="kilogram"/>
    <s v="c79e7199f3d652f6e4e561d77b813ff9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41670749018244, 'ozd': 7.21250357734435e-07, 'cch': 7.259412412333752, 'ccb': 2.8435424157203553, 'ccf': 4.103854419950022, 'ccl': 0.31201557666337504, 'fwe': 0.001315015810476, 'swe': 0.033027173953241, 'tre': 0.606067932343695, 'pco': 0.016826546665077, 'pma': 1.017813029395751e-06, 'ior': 4.638826988570005, 'fru': 132.26763554657524, 'mru': 1.075633946396845e-05, 'ldu': 434.97058706103036, 'wtu': 2.717946192059706, 'etf': 177.34964453442217, 'htc': 1.765147547586444e-09, 'htn': 1.4550278470744069e-07}"/>
  </r>
  <r>
    <s v="Cocktail sausage, processed in FR | Chilled | PS | Oven | at consumer/FR [Ciqual code: 30746]"/>
    <n v="30746"/>
    <s v="consumer"/>
    <n v="2.3199999999999998"/>
    <b v="0"/>
    <s v="kilogram"/>
    <s v="355cbe631cc859fa3e8611bf92ca7221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9297772445754802, 'ozd': 5.499169816467668e-07, 'cch': 14.730249088617516, 'ccb': 9.802568352147778, 'ccf': 4.668610222535222, 'ccl': 0.259070513934511, 'fwe': 0.001036487505176, 'swe': 0.042691526731026004, 'tre': 0.8457023388032341, 'pco': 0.021459922347638, 'pma': 1.321333297775518e-06, 'ior': 2.684767778131686, 'fru': 83.89632942569611, 'mru': 8.706781573250429e-06, 'ldu': 837.3346631987023, 'wtu': 3.094214477682164, 'etf': 148.18907144729175, 'htc': 6.520677632227556e-10, 'htn': 8.065004631735432e-08}"/>
  </r>
  <r>
    <s v="Beer sausage, processed in FR | Chilled | Already packed - PET | Oven | at consumer/FR [Ciqual code: 30766]"/>
    <n v="30766"/>
    <s v="consumer"/>
    <n v="2.4900000000000002"/>
    <b v="0"/>
    <s v="kilogram"/>
    <s v="059c6f145bd5c4001d1809f836f07ec9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8900397753029202, 'ozd': 7.406067691003352e-07, 'cch': 8.661699177216622, 'ccb': 3.914119857194109, 'ccf': 4.316016602286724, 'ccl': 0.431562717735788, 'fwe': 0.001475852346258, 'swe': 0.043182267298975, 'tre': 0.821043186935795, 'pco': 0.019112255841061, 'pma': 1.318564724949783e-06, 'ior': 4.361685547698567, 'fru': 122.1666836954929, 'mru': 1.09829121738361e-05, 'ldu': 537.1452781536889, 'wtu': 2.175838239412334, 'etf': 198.55497200804456, 'htc': 1.7759394244025212e-09, 'htn': 1.802915426897661e-07}"/>
  </r>
  <r>
    <s v="Liver sausage, processed in FR | Chilled | PS | Oven | at consumer/FR [Ciqual code: 30176]"/>
    <n v="30176"/>
    <s v="consumer"/>
    <n v="2.2799999999999998"/>
    <b v="0"/>
    <s v="kilogram"/>
    <s v="bbf149851234ba7509069d05ddbb8376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5703314683920702, 'ozd': 4.374940966361559e-07, 'cch': 12.546750739516824, 'ccb': 8.565981705468094, 'ccf': 3.787041178479579, 'ccl': 0.19372785556915, 'fwe': 0.000765310576279, 'swe': 0.034700592865368, 'tre': 0.6899802560371331, 'pco': 0.017413635545191, 'pma': 1.068760204180682e-06, 'ior': 2.111600514230554, 'fru': 65.14820124360799, 'mru': 6.666535918779287e-06, 'ldu': 700.6238997824812, 'wtu': 2.496933916566975, 'etf': 110.35335719456026, 'htc': 3.873797162085433e-10, 'htn': 5.468587556770169e-08}"/>
  </r>
  <r>
    <s v="Frankfurter sausage, processed in FR | Chilled | Already packed - PET | Oven | at consumer/FR [Ciqual code: 30134]"/>
    <n v="30134"/>
    <s v="consumer"/>
    <n v="2.4900000000000002"/>
    <b v="0"/>
    <s v="kilogram"/>
    <s v="04cb16d44389f9bf8f1a923b0b1f4f43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8900397753029202, 'ozd': 7.406067691003352e-07, 'cch': 8.661699177216622, 'ccb': 3.914119857194109, 'ccf': 4.316016602286724, 'ccl': 0.431562717735788, 'fwe': 0.001475852346258, 'swe': 0.043182267298975, 'tre': 0.821043186935795, 'pco': 0.019112255841061, 'pma': 1.318564724949783e-06, 'ior': 4.361685547698567, 'fru': 122.1666836954929, 'mru': 1.09829121738361e-05, 'ldu': 537.1452781536889, 'wtu': 2.175838239412334, 'etf': 198.55497200804456, 'htc': 1.7759394244025212e-09, 'htn': 1.802915426897661e-07}"/>
  </r>
  <r>
    <s v="Ham sausage, processed in FR | Chilled | Already packed - PET | Oven | at consumer/FR [Ciqual code: 30764]"/>
    <n v="30764"/>
    <s v="consumer"/>
    <n v="2.4900000000000002"/>
    <b v="0"/>
    <s v="kilogram"/>
    <s v="f01a009ead382290ca1e74ef9f9f9403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8900397753029202, 'ozd': 7.406067691003352e-07, 'cch': 8.661699177216622, 'ccb': 3.914119857194109, 'ccf': 4.316016602286724, 'ccl': 0.431562717735788, 'fwe': 0.001475852346258, 'swe': 0.043182267298975, 'tre': 0.821043186935795, 'pco': 0.019112255841061, 'pma': 1.318564724949783e-06, 'ior': 4.361685547698567, 'fru': 122.1666836954929, 'mru': 1.09829121738361e-05, 'ldu': 537.1452781536889, 'wtu': 2.175838239412334, 'etf': 198.55497200804456, 'htc': 1.7759394244025212e-09, 'htn': 1.802915426897661e-07}"/>
  </r>
  <r>
    <s v="Montbeliard sausage, processed in FR | Chilled | PS | Oven | at consumer/FR [Ciqual code: 30105]"/>
    <n v="30105"/>
    <s v="consumer"/>
    <n v="2.79"/>
    <b v="0"/>
    <s v="kilogram"/>
    <s v="7f9bff497941087ff956c00f389c4fd1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41670749018244, 'ozd': 7.21250357734435e-07, 'cch': 7.259412412333752, 'ccb': 2.8435424157203553, 'ccf': 4.103854419950022, 'ccl': 0.31201557666337504, 'fwe': 0.001315015810476, 'swe': 0.033027173953241, 'tre': 0.606067932343695, 'pco': 0.016826546665077, 'pma': 1.017813029395751e-06, 'ior': 4.638826988570005, 'fru': 132.26763554657524, 'mru': 1.075633946396845e-05, 'ldu': 434.97058706103036, 'wtu': 2.717946192059706, 'etf': 177.34964453442217, 'htc': 1.765147547586444e-09, 'htn': 1.4550278470744069e-07}"/>
  </r>
  <r>
    <s v="Morteaux sausage, processed in FR | Chilled | PS | Oven | at consumer/FR [Ciqual code: 30104]"/>
    <n v="30104"/>
    <s v="consumer"/>
    <n v="2.79"/>
    <b v="0"/>
    <s v="kilogram"/>
    <s v="3c4e08e1d350c9b702db4e84dbcaa162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41670749018244, 'ozd': 7.21250357734435e-07, 'cch': 7.259412412333752, 'ccb': 2.8435424157203553, 'ccf': 4.103854419950022, 'ccl': 0.31201557666337504, 'fwe': 0.001315015810476, 'swe': 0.033027173953241, 'tre': 0.606067932343695, 'pco': 0.016826546665077, 'pma': 1.017813029395751e-06, 'ior': 4.638826988570005, 'fru': 132.26763554657524, 'mru': 1.075633946396845e-05, 'ldu': 434.97058706103036, 'wtu': 2.717946192059706, 'etf': 177.34964453442217, 'htc': 1.765147547586444e-09, 'htn': 1.4550278470744069e-07}"/>
  </r>
  <r>
    <s v="Morteaux sausage, boiled/cooked in water, processed in FR | Chilled | PS | Oven | at consumer/FR [Ciqual code: 30108]"/>
    <n v="30108"/>
    <s v="consumer"/>
    <n v="2.79"/>
    <b v="0"/>
    <s v="kilogram"/>
    <s v="0d1a31eab90f4764e637b407d4270fb3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41670749018244, 'ozd': 7.21250357734435e-07, 'cch': 7.259412412333752, 'ccb': 2.8435424157203553, 'ccf': 4.103854419950022, 'ccl': 0.31201557666337504, 'fwe': 0.001315015810476, 'swe': 0.033027173953241, 'tre': 0.606067932343695, 'pco': 0.016826546665077, 'pma': 1.017813029395751e-06, 'ior': 4.638826988570005, 'fru': 132.26763554657524, 'mru': 1.075633946396845e-05, 'ldu': 434.97058706103036, 'wtu': 2.717946192059706, 'etf': 177.34964453442217, 'htc': 1.765147547586444e-09, 'htn': 1.4550278470744069e-07}"/>
  </r>
  <r>
    <s v="Strasbourg sausage, processed in FR | Chilled | PS | Oven | at consumer/FR [Ciqual code: 30742]"/>
    <n v="30742"/>
    <s v="consumer"/>
    <n v="2.3199999999999998"/>
    <b v="0"/>
    <s v="kilogram"/>
    <s v="a433d836506262e042b233c99b7842da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9297772445754802, 'ozd': 5.499169816467668e-07, 'cch': 14.730249088617516, 'ccb': 9.802568352147778, 'ccf': 4.668610222535222, 'ccl': 0.259070513934511, 'fwe': 0.001036487505176, 'swe': 0.042691526731026004, 'tre': 0.8457023388032341, 'pco': 0.021459922347638, 'pma': 1.321333297775518e-06, 'ior': 2.684767778131686, 'fru': 83.89632942569611, 'mru': 8.706781573250429e-06, 'ldu': 837.3346631987023, 'wtu': 3.094214477682164, 'etf': 148.18907144729175, 'htc': 6.520677632227556e-10, 'htn': 8.065004631735432e-08}"/>
  </r>
  <r>
    <s v="Toulouse sausage, raw, processed in FR | Chilled | PS | No preparation | at consumer/FR [Ciqual code: 30110]"/>
    <n v="30110"/>
    <s v="consumer"/>
    <n v="2.35"/>
    <b v="0"/>
    <s v="kilogram"/>
    <s v="58e80b8ca907befde32d3f1a8981fa4a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27705902120520504, 'ozd': 9.897292376940585e-07, 'cch': 15.990047534099645, 'ccb': 8.483388095573435, 'ccf': 6.9675493027763675, 'ccl': 0.539110135749844, 'fwe': 0.0020849214929560002, 'swe': 0.062178764649425004, 'tre': 1.199973699335624, 'pco': 0.030829000583342002, 'pma': 1.9480771480614448e-06, 'ior': 5.396066097523233, 'fru': 166.26548710565777, 'mru': 1.579978366609108e-05, 'ldu': 977.5037950627774, 'wtu': 4.351141551200169, 'etf': 289.8763521434343, 'htc': 2.21949567025078e-09, 'htn': 2.177253513744389e-07}"/>
  </r>
  <r>
    <s v="Toulouse sausage, cooked, processed in FR | Chilled | PS | Oven | at consumer/FR [Ciqual code: 30011]"/>
    <n v="30011"/>
    <s v="consumer"/>
    <n v="2.36"/>
    <b v="0"/>
    <s v="kilogram"/>
    <s v="c3aaf0cec33ae648164b0b8e503c55df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27867148621563304, 'ozd': 1.0913365203999469e-06, 'cch': 16.19087577073828, 'ccb': 8.483952972540203, 'ccf': 7.167707676732858, 'ccl': 0.539215121465218, 'fwe': 0.0021644727969850003, 'swe': 0.063278680463646, 'tre': 1.205113840283536, 'pco': 0.03134849127211, 'pma': 1.962620593854077e-06, 'ior': 6.45755977153892, 'fru': 189.70499171050977, 'mru': 1.6636865699320522e-05, 'ldu': 980.6006712680646, 'wtu': 4.703749685829497, 'etf': 298.6377825596753, 'htc': 2.412868033051022e-09, 'htn': 2.245520979578241e-07}"/>
  </r>
  <r>
    <s v="Poultry sausage, delicatessen style, processed in FR | Chilled | PS | Oven | at consumer/FR [Ciqual code: 30130]"/>
    <n v="30130"/>
    <s v="consumer"/>
    <n v="2.5499999999999998"/>
    <b v="0"/>
    <s v="kilogram"/>
    <s v="99992ff5969871441896b9dc99cfd9e4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20318801468005201, 'ozd': 7.456303589543291e-07, 'cch': 13.565055839147716, 'ccb': 6.008918532727864, 'ccf': 6.524034956182051, 'ccl': 1.032102350237797, 'fwe': 0.0017639417097900002, 'swe': 0.046420278647439, 'tre': 0.86822986144306, 'pco': 0.027488682147954004, 'pma': 1.399774090711527e-06, 'ior': 2.048019743422108, 'fru': 96.9224197004674, 'mru': 1.3569024428220313e-05, 'ldu': 777.0766043947974, 'wtu': 4.9661607971595, 'etf': 224.68749452541164, 'htc': 2.7099066338905335e-09, 'htn': 2.586839546131745e-07}"/>
  </r>
  <r>
    <s v="Poultry sausage, processed in FR | Chilled | PS | Oven | at consumer/FR [Ciqual code: 30131]"/>
    <n v="30131"/>
    <s v="consumer"/>
    <n v="2.25"/>
    <b v="0"/>
    <s v="kilogram"/>
    <s v="a1f948766baf7fc3579ce20110b58493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22772137627458203, 'ozd': 6.299499673924567e-07, 'cch': 17.562299718882326, 'ccb': 11.851407657073759, 'ccf': 5.4119439396784355, 'ccl': 0.298948122130133, 'fwe': 0.0011859310023450002, 'swe': 0.050175816999645004, 'tre': 0.999252282161575, 'pco': 0.025092235070368, 'pma': 1.555055455417049e-06, 'ior': 3.085536632796092, 'fru': 95.25797527131922, 'mru': 9.939609035502598e-06, 'ldu': 1000.1367374188022, 'wtu': 3.61084727659872, 'etf': 170.62678910514103, 'htc': 6.74221916252805e-10, 'htn': 8.903045958627787e-08}"/>
  </r>
  <r>
    <s v="Sausage, dried, processed in FR | Chilled | Already packed - PP/PE | No preparation | at consumer/FR [Ciqual code: 30309]"/>
    <n v="30309"/>
    <s v="consumer"/>
    <n v="2.5299999999999998"/>
    <b v="0"/>
    <s v="kilogram"/>
    <s v="558f1c1f9bf6cc851c663366d601449e"/>
    <s v="material"/>
    <s v="AGRIBALYSE v3.0"/>
    <s v="['Agricultural', 'Food', 'Preparation', 'Meat, egg and fish', 'Delicatessen meat', 'Dry sausages']"/>
    <x v="1"/>
    <x v="12"/>
    <s v="['Agricultural', 'Food', 'Preparation', 'Meat, egg and fish', 'Delicatessen meat', ÇDry sausages']"/>
    <s v="['Agricultural', 'Food', 'Preparation', 'Meat, egg and fish', 'Delicatessen meat', 'Dry sausagesÉ]"/>
    <n v="84"/>
    <n v="97"/>
    <x v="73"/>
    <x v="0"/>
    <s v="{'acd': 0.11206955895168401, 'ozd': 5.069583212873478e-07, 'cch': 5.451335637432993, 'ccb': 2.295507068802137, 'ccf': 2.902541545043825, 'ccl': 0.25328702358703004, 'fwe': 0.0009150558943940001, 'swe': 0.025599864949811, 'tre': 0.485384821283777, 'pco': 0.011865515279005001, 'pma': 7.93929749123304e-07, 'ior': 3.087182527600441, 'fru': 82.74442964672573, 'mru': 1.074494576571949e-05, 'ldu': 326.3799402783963, 'wtu': 1.4440267463608292, 'etf': 127.11703735910172, 'htc': 1.247874136833871e-09, 'htn': 1.105161848963688e-07}"/>
  </r>
  <r>
    <s v="Swiss sausage, intended to be cook, processed in FR | Chilled | PS | Oven | at consumer/FR [Ciqual code: 30118]"/>
    <n v="30118"/>
    <s v="consumer"/>
    <n v="2.79"/>
    <b v="0"/>
    <s v="kilogram"/>
    <s v="d70e8d511b2b8593eb9750b7945d558f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141670749018244, 'ozd': 7.21250357734435e-07, 'cch': 7.259412412333752, 'ccb': 2.8435424157203553, 'ccf': 4.103854419950022, 'ccl': 0.31201557666337504, 'fwe': 0.001315015810476, 'swe': 0.033027173953241, 'tre': 0.606067932343695, 'pco': 0.016826546665077, 'pma': 1.017813029395751e-06, 'ior': 4.638826988570005, 'fru': 132.26763554657524, 'mru': 1.075633946396845e-05, 'ldu': 434.97058706103036, 'wtu': 2.717946192059706, 'etf': 177.34964453442217, 'htc': 1.765147547586444e-09, 'htn': 1.4550278470744069e-07}"/>
  </r>
  <r>
    <s v="Viennese sausage, pork and veal, raw, processed in FR | Chilled | PS | No preparation | at consumer/FR [Ciqual code: 30750]"/>
    <n v="30750"/>
    <s v="consumer"/>
    <n v="2.81"/>
    <b v="0"/>
    <s v="kilogram"/>
    <s v="2732a4a323a47c3bcb7fc7675b897f64"/>
    <s v="material"/>
    <s v="AGRIBALYSE v3.0"/>
    <s v="['Agricultural', 'Food', 'Preparation', 'Meat, egg and fish', 'Delicatessen meat', 'Sausages']"/>
    <x v="1"/>
    <x v="12"/>
    <s v="['Agricultural', 'Food', 'Preparation', 'Meat, egg and fish', 'Delicatessen meat', ÇSausages']"/>
    <s v="['Agricultural', 'Food', 'Preparation', 'Meat, egg and fish', 'Delicatessen meat', 'SausagesÉ]"/>
    <n v="84"/>
    <n v="93"/>
    <x v="38"/>
    <x v="0"/>
    <s v="{'acd': 0.27705902120520504, 'ozd': 9.897292376940585e-07, 'cch': 15.990047534099645, 'ccb': 8.483388095573435, 'ccf': 6.9675493027763675, 'ccl': 0.539110135749844, 'fwe': 0.0020849214929560002, 'swe': 0.062178764649425004, 'tre': 1.199973699335624, 'pco': 0.030829000583342002, 'pma': 1.9480771480614448e-06, 'ior': 5.396066097523233, 'fru': 166.26548710565777, 'mru': 1.579978366609108e-05, 'ldu': 977.5037950627774, 'wtu': 4.351141551200169, 'etf': 289.8763521434343, 'htc': 2.21949567025078e-09, 'htn': 2.177253513744389e-07}"/>
  </r>
  <r>
    <s v="Garlic sausage, processed in FR | Chilled | PS | Oven | at consumer/FR [Ciqual code: 30700]"/>
    <n v="30700"/>
    <s v="consumer"/>
    <n v="2.36"/>
    <b v="0"/>
    <s v="kilogram"/>
    <s v="56410dac1df888c7003345d31121ad2c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9097499979752103, 'ozd': 7.471683011905661e-07, 'cch': 11.810248739238713, 'ccb': 6.458564643437575, 'ccf': 4.9932871150987825, 'ccl': 0.35839698070235804, 'fwe': 0.0014169394272710001, 'swe': 0.043752206378677, 'tre': 0.82718244499542, 'pco': 0.021877657922478002, 'pma': 1.3388432737323669e-06, 'ior': 4.332709881520653, 'fru': 127.5435521001397, 'mru': 1.129093302542684e-05, 'ldu': 705.7431925044831, 'wtu': 3.26206861787464, 'etf': 203.99718713347121, 'htc': 1.543418137740022e-09, 'htn': 1.4676715451576128e-07}"/>
  </r>
  <r>
    <s v="Sausage in a brioche crust, cooked, processed in FR | Chilled | PS | Oven | at consumer/FR [Ciqual code: 30707]"/>
    <n v="30707"/>
    <s v="consumer"/>
    <n v="2.06"/>
    <b v="0"/>
    <s v="kilogram"/>
    <s v="809bf218aa66e9ac2989256275780aae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07701865628335601, 'ozd': 4.418880255355172e-07, 'cch': 4.888841185970421, 'ccb': 1.8258767390169561, 'ccf': 2.693063182723267, 'ccl': 0.36990126423019704, 'fwe': 0.0008215920987160001, 'swe': 0.020572110663025, 'tre': 0.327797351389366, 'pco': 0.010786392382599002, 'pma': 5.587252092034958e-07, 'ior': 2.642593818412798, 'fru': 75.58654742018642, 'mru': 8.495865722791844e-06, 'ldu': 250.15442067989082, 'wtu': 2.340399708456744, 'etf': 95.60743481652055, 'htc': 1.3101242102324272e-09, 'htn': 8.710681548414167e-08}"/>
  </r>
  <r>
    <s v="Cooked sausage, pure pork, processed in FR | Chilled | Already packed - PP/PE | Oven | at consumer/FR [Ciqual code: 30701]"/>
    <n v="30701"/>
    <s v="consumer"/>
    <n v="2.5299999999999998"/>
    <b v="0"/>
    <s v="kilogram"/>
    <s v="5b1c2d91bba5e00142553a0cad066716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40547496294458, 'ozd': 6.873781854879391e-07, 'cch': 6.8780824359345925, 'ccb': 2.869748963087303, 'ccf': 3.69164830411055, 'ccl': 0.316685168736739, 'fwe': 0.001184262888557, 'swe': 0.032103294054638, 'tre': 0.6076620499420401, 'pco': 0.015016154621113002, 'pma': 9.975191438488008e-07, 'ior': 4.477780112638716, 'fru': 116.48646822537714, 'mru': 1.3991752695557082e-05, 'ldu': 408.31652503020507, 'wtu': 1.9595022072302961, 'etf': 162.18232467782684, 'htc': 1.6445474672626933e-09, 'htn': 1.397716683267705e-07}"/>
  </r>
  <r>
    <s v="Sausage from Paris, processed in FR | Chilled | Already packed - PP/PE | Oven | at consumer/FR [Ciqual code: 30705]"/>
    <n v="30705"/>
    <s v="consumer"/>
    <n v="2.5299999999999998"/>
    <b v="0"/>
    <s v="kilogram"/>
    <s v="ddf6260d3a7314d754dc795dc7463dba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1351364416141, 'ozd': 5.55231114697113e-07, 'cch': 5.457593789394393, 'ccb': 2.271754405741323, 'ccf': 2.935139264053725, 'ccl': 0.250700119599344, 'fwe': 0.0009458760814450001, 'swe': 0.025434033516958002, 'tre': 0.48121180371099603, 'pco': 0.011924720626538, 'pma': 7.906813818405135e-07, 'ior': 3.672938453482238, 'fru': 94.91693276176227, 'mru': 1.1191618579783772e-05, 'ldu': 323.2888794014804, 'wtu': 1.583222909392947, 'etf': 129.06552678974262, 'htc': 1.319423914633483e-09, 'htn': 1.109822240526789e-07}"/>
  </r>
  <r>
    <s v="Sausage from Paris, smoked, processed in FR | Chilled | Already packed - PP/PE | Oven | at consumer/FR [Ciqual code: 30706]"/>
    <n v="30706"/>
    <s v="consumer"/>
    <n v="2.5299999999999998"/>
    <b v="0"/>
    <s v="kilogram"/>
    <s v="6abe4fc338a4225b210d1f69bfb360bb"/>
    <s v="material"/>
    <s v="AGRIBALYSE v3.0"/>
    <s v="['Agricultural', 'Food', 'Preparation', 'Meat, egg and fish', 'Delicatessen meat']"/>
    <x v="1"/>
    <x v="12"/>
    <s v="['Agricultural', 'Food', 'Preparation', 'Meat, egg and fish', 'Delicatessen meat']"/>
    <s v="['Agricultural', 'Food', 'Preparation', 'Meat, egg and fish', 'Delicatessen meat']"/>
    <e v="#VALUE!"/>
    <e v="#VALUE!"/>
    <x v="3"/>
    <x v="0"/>
    <s v="{'acd': 0.111351364416141, 'ozd': 5.55231114697113e-07, 'cch': 5.457593789394393, 'ccb': 2.271754405741323, 'ccf': 2.935139264053725, 'ccl': 0.250700119599344, 'fwe': 0.0009458760814450001, 'swe': 0.025434033516958002, 'tre': 0.48121180371099603, 'pco': 0.011924720626538, 'pma': 7.906813818405135e-07, 'ior': 3.672938453482238, 'fru': 94.91693276176227, 'mru': 1.1191618579783772e-05, 'ldu': 323.2888794014804, 'wtu': 1.583222909392947, 'etf': 129.06552678974262, 'htc': 1.319423914633483e-09, 'htn': 1.109822240526789e-07}"/>
  </r>
  <r>
    <s v="Dry sausage, processed in FR | Chilled | Already packed - PP/PE | No preparation | at consumer/FR [Ciqual code: 30300]"/>
    <n v="30300"/>
    <s v="consumer"/>
    <n v="2.1"/>
    <b v="0"/>
    <s v="kilogram"/>
    <s v="6564e0e1a4e6df8a44bff66e62a27d64"/>
    <s v="material"/>
    <s v="AGRIBALYSE v3.0"/>
    <s v="['Agricultural', 'Food', 'Preparation', 'Meat, egg and fish', 'Delicatessen meat', 'Dry sausages']"/>
    <x v="1"/>
    <x v="12"/>
    <s v="['Agricultural', 'Food', 'Preparation', 'Meat, egg and fish', 'Delicatessen meat', ÇDry sausages']"/>
    <s v="['Agricultural', 'Food', 'Preparation', 'Meat, egg and fish', 'Delicatessen meat', 'Dry sausagesÉ]"/>
    <n v="84"/>
    <n v="97"/>
    <x v="7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Dry sausage w walnuts and/or hazelnuts, processed in FR | Chilled | Already packed - PP/PE | No preparation | at consumer/FR [Ciqual code: 30311]"/>
    <n v="30311"/>
    <s v="consumer"/>
    <n v="2.5299999999999998"/>
    <b v="0"/>
    <s v="kilogram"/>
    <s v="76773337c07589e7e1dd3bc31ce4becf"/>
    <s v="material"/>
    <s v="AGRIBALYSE v3.0"/>
    <s v="['Agricultural', 'Food', 'Preparation', 'Meat, egg and fish', 'Delicatessen meat', 'Dry sausages']"/>
    <x v="1"/>
    <x v="12"/>
    <s v="['Agricultural', 'Food', 'Preparation', 'Meat, egg and fish', 'Delicatessen meat', ÇDry sausages']"/>
    <s v="['Agricultural', 'Food', 'Preparation', 'Meat, egg and fish', 'Delicatessen meat', 'Dry sausagesÉ]"/>
    <n v="84"/>
    <n v="97"/>
    <x v="73"/>
    <x v="0"/>
    <s v="{'acd': 0.11206955895168401, 'ozd': 5.069583212873478e-07, 'cch': 5.451335637432993, 'ccb': 2.295507068802137, 'ccf': 2.902541545043825, 'ccl': 0.25328702358703004, 'fwe': 0.0009150558943940001, 'swe': 0.025599864949811, 'tre': 0.485384821283777, 'pco': 0.011865515279005001, 'pma': 7.93929749123304e-07, 'ior': 3.087182527600441, 'fru': 82.74442964672573, 'mru': 1.074494576571949e-05, 'ldu': 326.3799402783963, 'wtu': 1.4440267463608292, 'etf': 127.11703735910172, 'htc': 1.247874136833871e-09, 'htn': 1.105161848963688e-07}"/>
  </r>
  <r>
    <s v="Dry sausage, pure pork, processed in FR | Chilled | Already packed - PP/PE | No preparation | at consumer/FR [Ciqual code: 30301]"/>
    <n v="30301"/>
    <s v="consumer"/>
    <n v="2.5299999999999998"/>
    <b v="0"/>
    <s v="kilogram"/>
    <s v="b8c0e64cf630906cea800a04a157348b"/>
    <s v="material"/>
    <s v="AGRIBALYSE v3.0"/>
    <s v="['Agricultural', 'Food', 'Preparation', 'Meat, egg and fish', 'Delicatessen meat', 'Dry sausages']"/>
    <x v="1"/>
    <x v="12"/>
    <s v="['Agricultural', 'Food', 'Preparation', 'Meat, egg and fish', 'Delicatessen meat', ÇDry sausages']"/>
    <s v="['Agricultural', 'Food', 'Preparation', 'Meat, egg and fish', 'Delicatessen meat', 'Dry sausagesÉ]"/>
    <n v="84"/>
    <n v="97"/>
    <x v="7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Dry sausage, pure pork, superior quality, processed in FR | Chilled | Already packed - PP/PE | No preparation | at consumer/FR [Ciqual code: 30302]"/>
    <n v="30302"/>
    <s v="consumer"/>
    <n v="2.5299999999999998"/>
    <b v="0"/>
    <s v="kilogram"/>
    <s v="1029d8b3b28ccc3dc59ed3166a2a8834"/>
    <s v="material"/>
    <s v="AGRIBALYSE v3.0"/>
    <s v="['Agricultural', 'Food', 'Preparation', 'Meat, egg and fish', 'Delicatessen meat', 'Dry sausages']"/>
    <x v="1"/>
    <x v="12"/>
    <s v="['Agricultural', 'Food', 'Preparation', 'Meat, egg and fish', 'Delicatessen meat', ÇDry sausages']"/>
    <s v="['Agricultural', 'Food', 'Preparation', 'Meat, egg and fish', 'Delicatessen meat', 'Dry sausagesÉ]"/>
    <n v="84"/>
    <n v="97"/>
    <x v="73"/>
    <x v="0"/>
    <s v="{'acd': 0.110903573850939, 'ozd': 5.019700033297913e-07, 'cch': 5.395826712970693, 'ccb': 2.271524660486084, 'ccf': 2.873653171992914, 'ccl': 0.25064888049169304, 'fwe': 0.0009055291629510001, 'swe': 0.025333658298626, 'tre': 0.480330212237208, 'pco': 0.011743030887028001, 'pma': 7.856878818492527e-07, 'ior': 3.057248016528732, 'fru': 81.93340737591515, 'mru': 1.0636507668558192e-05, 'ldu': 322.98353136546086, 'wtu': 1.429323550819983, 'etf': 125.79650123450091, 'htc': 1.2350048315481731e-09, 'htn': 1.0935874220854269e-07}"/>
  </r>
  <r>
    <s v="Sage, fresh, processed in FR | Ambient (long) | LDPE | No preparation | at consumer/FR [Ciqual code: 11069]"/>
    <n v="11069"/>
    <s v="consumer"/>
    <n v="3.75"/>
    <b v="0"/>
    <s v="kilogram"/>
    <s v="5b98d0cc2c002cbbccba949c4f850792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Sage, dried, processed in FR | Ambient (long) | Glass | No preparation | at consumer/FR [Ciqual code: 11037]"/>
    <n v="11037"/>
    <s v="consumer"/>
    <n v="3.75"/>
    <b v="0"/>
    <s v="kilogram"/>
    <s v="b3b6f03888a4063f59aebb844f21751b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Salmon with sorrel, processed in FR | Chilled | PP | Microwave | at consumer/FR [Ciqual code: 25077]"/>
    <n v="25077"/>
    <s v="consumer"/>
    <n v="3.59"/>
    <b v="0"/>
    <s v="kilogram"/>
    <s v="a1316a244a09182cf3105b9cfde08caf"/>
    <s v="material"/>
    <s v="AGRIBALYSE v3.0"/>
    <s v="['Agricultural', 'Food', 'Preparation', 'Starters and dishes', 'Dishes', 'Fish dishes, no garnish']"/>
    <x v="4"/>
    <x v="7"/>
    <s v="['Agricultural', 'Food', 'Preparation', 'Starters and dishes', 'Dishes', ÇFish dishes, no garnish']"/>
    <s v="['Agricultural', 'Food', 'Preparation', 'Starters and dishes', 'Dishes', 'Fish dishes, no garnishÉ]"/>
    <n v="74"/>
    <n v="98"/>
    <x v="34"/>
    <x v="0"/>
    <s v="{'acd': 0.036407933273888006, 'ozd': 7.059083247766437e-07, 'cch': 5.025453321044894, 'ccb': 0.034360586995407005, 'ccf': 4.518499739609262, 'ccl': 0.472592994440225, 'fwe': 0.001710717689968, 'swe': 0.017338442689301, 'tre': 0.12637113755776502, 'pco': 0.021118118514369, 'pma': 3.007045035554484e-07, 'ior': 2.238409147380129, 'fru': 95.72669651818498, 'mru': 6.9649024168376574e-06, 'ldu': 173.81097269234343, 'wtu': 2.465946475634354, 'etf': 110.16326994542881, 'htc': 2.229786126126404e-09, 'htn': 1.866511618162789e-07}"/>
  </r>
  <r>
    <s v="Salmon, smoked, processed in FR | Chilled | PVC | No preparation | at consumer/FR [Ciqual code: 26037]"/>
    <n v="26037"/>
    <s v="consumer"/>
    <n v="3.38"/>
    <b v="0"/>
    <s v="kilogram"/>
    <s v="dbcc07f44da39dde9d0129295c0867ec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35938835388326006, 'ozd': 6.938417004738487e-07, 'cch': 4.94298937781815, 'ccb': 0.034040286872770005, 'ccf': 4.441281221157922, 'ccl': 0.46766786978745706, 'fwe': 0.001688948187025, 'swe': 0.017162291340848002, 'tre': 0.125107027957542, 'pco': 0.020976949703605002, 'pma': 2.962567008408045e-07, 'ior': 2.139846526186296, 'fru': 92.46097236675145, 'mru': 7.382012094729612e-06, 'ldu': 172.00059995131642, 'wtu': 2.8547367359552442, 'etf': 113.14340078658525, 'htc': 2.2470012473828243e-09, 'htn': 1.8664780828079508e-07}"/>
  </r>
  <r>
    <s v="Salmon, canned, drained, processed in FR | Ambient (average) | Steel | No preparation | at consumer/FR [Ciqual code: 26119]"/>
    <n v="26119"/>
    <s v="consumer"/>
    <n v="3.38"/>
    <b v="0"/>
    <s v="kilogram"/>
    <s v="0bdc06a762d02b59bb9ba821e30aabf4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5912356006897, 'ozd': 9.55780304167302e-07, 'cch': 8.258002727220653, 'ccb': 0.135988900940195, 'ccf': 7.535803981673034, 'ccl': 0.5862098446074221, 'fwe': 0.00340754996561, 'swe': 0.023825883810005003, 'tre': 0.181739043241432, 'pco': 0.033816668589013, 'pma': 5.427536525111269e-07, 'ior': 2.608426477572194, 'fru': 132.10816844208222, 'mru': 4.986261021383193e-05, 'ldu': 228.30346946900815, 'wtu': 3.513973965198441, 'etf': 204.8884315546644, 'htc': 2.080189168271237e-08, 'htn': 2.9685062441791113e-07}"/>
  </r>
  <r>
    <s v="Salmon, boiled/cooked in water, farmed, processed in FR | Chilled | PP | Oven | at consumer/FR [Ciqual code: 26217]"/>
    <n v="26217"/>
    <s v="consumer"/>
    <n v="3.56"/>
    <b v="0"/>
    <s v="kilogram"/>
    <s v="15e0200648f0f9851b366d36b41dd151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4373178847105, 'ozd': 8.983353031088341e-07, 'cch': 6.126112535783954, 'ccb': 0.041627001422959005, 'ccf': 5.513389554829224, 'ccl': 0.57109597953177, 'fwe': 0.002101222745686, 'swe': 0.021036067074806, 'tre': 0.15344580528423002, 'pco': 0.025672701182922003, 'pma': 3.676065540867661e-07, 'ior': 3.227686811188449, 'fru': 126.7025812185336, 'mru': 8.889249754064212e-06, 'ldu': 210.2846572012375, 'wtu': 3.110145600036025, 'etf': 135.88101477814902, 'htc': 2.7658216074570394e-09, 'htn': 2.269018608651056e-07}"/>
  </r>
  <r>
    <s v="Salmon, raw, farmed, processed in FR | Chilled | PS | No preparation | at consumer/FR [Ciqual code: 26036]"/>
    <n v="26036"/>
    <s v="consumer"/>
    <n v="3.68"/>
    <b v="0"/>
    <s v="kilogram"/>
    <s v="7b0ce08c1977ae419cfc5273bbc26b4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6108423681572, 'ozd': 6.888403097314922e-07, 'cch': 5.044160609529028, 'ccb': 0.034332127240850004, 'ccf': 4.542204349013647, 'ccl': 0.46762413327453006, 'fwe': 0.0016722400602140002, 'swe': 0.017158833137881, 'tre': 0.12497250199370401, 'pco': 0.021006579938427, 'pma': 2.988785936767562e-07, 'ior': 2.08685648301121, 'fru': 92.5674419159092, 'mru': 6.78175311743193e-06, 'ldu': 171.86638054821097, 'wtu': 2.5130690633915123, 'etf': 108.74546134282167, 'htc': 2.211286532127859e-09, 'htn': 1.8427601398265771e-07}"/>
  </r>
  <r>
    <s v="Salmon, steamed, processed in FR | Chilled | PP | Oven | at consumer/FR [Ciqual code: 26038]"/>
    <n v="26038"/>
    <s v="consumer"/>
    <n v="3.56"/>
    <b v="0"/>
    <s v="kilogram"/>
    <s v="3b5b895034d2795525659f9c75cc5144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4373178847105, 'ozd': 8.983353031088341e-07, 'cch': 6.126112535783954, 'ccb': 0.041627001422959005, 'ccf': 5.513389554829224, 'ccl': 0.57109597953177, 'fwe': 0.002101222745686, 'swe': 0.021036067074806, 'tre': 0.15344580528423002, 'pco': 0.025672701182922003, 'pma': 3.676065540867661e-07, 'ior': 3.227686811188449, 'fru': 126.7025812185336, 'mru': 8.889249754064212e-06, 'ldu': 210.2846572012375, 'wtu': 3.110145600036025, 'etf': 135.88101477814902, 'htc': 2.7658216074570394e-09, 'htn': 2.269018608651056e-07}"/>
  </r>
  <r>
    <s v="Salmon, microwaved, farmed, processed in FR | Chilled | PP | oven | at consumer/FR [Ciqual code: 26211]"/>
    <n v="26211"/>
    <s v="consumer"/>
    <n v="3.56"/>
    <b v="0"/>
    <s v="kilogram"/>
    <s v="7c06d313f69ff0b737f24ec47a5abfe2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3925388281903004, 'ozd': 8.450741917415127e-07, 'cch': 6.064345459360254, 'ccb': 0.041397256167721004, 'ccf': 5.451903462768413, 'ccl': 0.571044740424119, 'fwe': 0.002060875827192, 'swe': 0.020935691856473003, 'tre': 0.15256421381044302, 'pco': 0.025491011443412002, 'pma': 3.6261305409550567e-07, 'ior': 2.611996374234944, 'fru': 113.71905583268664, 'mru': 8.334138842838627e-06, 'ldu': 209.9793091652182, 'wtu': 2.9562462414630613, 'etf': 132.6119892229073, 'htc': 2.6814025243717293e-09, 'htn': 2.252783790209694e-07}"/>
  </r>
  <r>
    <s v="Salmon, farmed, roasted/baked, processed in FR | Chilled | PP | Oven | at consumer/FR [Ciqual code: 26230]"/>
    <n v="26230"/>
    <s v="consumer"/>
    <n v="3.56"/>
    <b v="0"/>
    <s v="kilogram"/>
    <s v="a1b4644200e0ba7fc5e56e8ad75723e7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4373178847105, 'ozd': 8.983353031088341e-07, 'cch': 6.126112535783954, 'ccb': 0.041627001422959005, 'ccf': 5.513389554829224, 'ccl': 0.57109597953177, 'fwe': 0.002101222745686, 'swe': 0.021036067074806, 'tre': 0.15344580528423002, 'pco': 0.025672701182922003, 'pma': 3.676065540867661e-07, 'ior': 3.227686811188449, 'fru': 126.7025812185336, 'mru': 8.889249754064212e-06, 'ldu': 210.2846572012375, 'wtu': 3.110145600036025, 'etf': 135.88101477814902, 'htc': 2.7658216074570394e-09, 'htn': 2.269018608651056e-07}"/>
  </r>
  <r>
    <s v="Salmon, grilled/pan-fried, processed in FR | Chilled | PP | Pan frying | at consumer/FR [Ciqual code: 26229]"/>
    <n v="26229"/>
    <s v="consumer"/>
    <n v="3.56"/>
    <b v="0"/>
    <s v="kilogram"/>
    <s v="864445719a03a0f68a2d7f8eb48a4b9a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4296685107573, 'ozd': 8.614318087072957e-07, 'cch': 6.160029893101859, 'ccb': 0.041464392617397004, 'ccf': 5.537098695689106, 'ccl': 0.5814668047953551, 'fwe': 0.002075127185464, 'swe': 0.021243883777868, 'tre': 0.153779727597836, 'pco': 0.025665292594476002, 'pma': 3.651947724169045e-07, 'ior': 2.705704718067077, 'fru': 116.66728464110719, 'mru': 8.53170157287469e-06, 'ldu': 212.81429627368115, 'wtu': 2.985647931025897, 'etf': 134.43564609579758, 'htc': 2.728312910015614e-09, 'htn': 2.266983127975705e-07}"/>
  </r>
  <r>
    <s v="Salema, raw, processed in FR | Chilled | PS | No preparation | at consumer/FR [Ciqual code: 26111]"/>
    <n v="26111"/>
    <s v="consumer"/>
    <n v="3.64"/>
    <b v="0"/>
    <s v="kilogram"/>
    <s v="2bf78827893c4617b752d5fe5d8bc3aa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73765881218492, 'ozd': 1.395955164801606e-06, 'cch': 6.785903445480453, 'ccb': 0.003500889463365, 'ccf': 6.768659654937419, 'ccl': 0.013742901079667, 'fwe': 0.0007279190519910001, 'swe': 0.041629224459371006, 'tre': 0.45300444033893805, 'pco': 0.119185953616859, 'pma': 1.314055560314876e-06, 'ior': 0.6208572466011331, 'fru': 98.81499095392783, 'mru': 0.00021284076609500002, 'ldu': 17.0264222254549, 'wtu': 0.7754262428059281, 'etf': 76.02958696345904, 'htc': 4.153808975659579e-09, 'htn': 1.068381054061833e-07}"/>
  </r>
  <r>
    <s v="Escaroles, processed in FR | Chilled | No packaging | No preparation | at consumer/FR [Ciqual code: 20090]"/>
    <n v="20090"/>
    <s v="consumer"/>
    <n v="2.6"/>
    <b v="0"/>
    <s v="kilogram"/>
    <s v="3aa82324182745afd1ea9204fa2a40d3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4518289150583, 'ozd': 2.047518432174713e-07, 'cch': 1.088207148558182, 'ccb': 0.24735277724586802, 'ccf': 0.840470828128817, 'ccl': 0.000383543183497, 'fwe': 0.00019269527701100002, 'swe': 0.0019263709583880002, 'tre': 0.015164740585549001, 'pco': 0.0030324678647730002, 'pma': 4.992774468350431e-08, 'ior': 1.089620825364832, 'fru': 30.894004012599904, 'mru': 7.335406211095598e-06, 'ldu': 5.051139977059369, 'wtu': 0.41745035472644504, 'etf': 29.38879213757707, 'htc': 1.4809149276735202e-09, 'htn': 1.24807729797624e-07}"/>
  </r>
  <r>
    <s v="Golden redfish, raw, processed in FR | Chilled | PS | No preparation | at consumer/FR [Ciqual code: 26210]"/>
    <n v="26210"/>
    <s v="consumer"/>
    <n v="3.68"/>
    <b v="0"/>
    <s v="kilogram"/>
    <s v="0a3d29618b6dc28a249ea437154bea57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Rye, whole, raw, processed in FR | Ambient (long) | LDPE | No preparation | at consumer/FR [Ciqual code: 9390]"/>
    <n v="9390"/>
    <s v="consumer"/>
    <n v="3.15"/>
    <b v="0"/>
    <s v="kilogram"/>
    <s v="eb8b231e7e05eff5d482279e19f17936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7128958692962001, 'ozd': 8.60284746048409e-08, 'cch': 0.8011972953589641, 'ccb': 0.001202127174305, 'ccf': 0.7996518506802021, 'ccl': 0.000343317504455, 'fwe': 0.000204101431057, 'swe': 0.010435756389805002, 'tre': 0.026531216688940002, 'pco': 0.002708766172833, 'pma': 6.063675963313574e-08, 'ior': 0.264674765864782, 'fru': 14.266706594704239, 'mru': 2.525122889824079e-06, 'ldu': 25.074017063988062, 'wtu': 0.516199236613202, 'etf': 19.879810254489716, 'htc': 7.913055139093804e-10, 'htn': 3.200719920728819e-08}"/>
  </r>
  <r>
    <s v="Celery salt, processed in FR | Ambient (long) | PVC | No preparation | at consumer/FR [Ciqual code: 11044]"/>
    <n v="11044"/>
    <s v="consumer"/>
    <n v="2.44"/>
    <b v="0"/>
    <s v="kilogram"/>
    <s v="790d02be78526fb7a03b00d3adaa4346"/>
    <s v="material"/>
    <s v="AGRIBALYSE v3.0"/>
    <s v="['Agricultural', 'Food', 'Preparation', 'Miscellaneous', 'Salts']"/>
    <x v="2"/>
    <x v="47"/>
    <s v="['Agricultural', 'Food', 'Preparation', 'Miscellaneous', 'Salts']"/>
    <s v="['Agricultural', 'Food', 'Preparation', 'Miscellaneous', 'Salts']"/>
    <e v="#VALUE!"/>
    <e v="#VALUE!"/>
    <x v="3"/>
    <x v="0"/>
    <s v="{'acd': 0.0033101008948260005, 'ozd': 7.087445440944435e-08, 'cch': 0.6459763296341311, 'ccb': 0.002212753949553, 'ccf': 0.6432852166009331, 'ccl': 0.000478359083644, 'fwe': 0.000270345138754, 'swe': 0.0007560359656050001, 'tre': 0.007157525821433, 'pco': 0.0021491344792490003, 'pma': 3.636868910008302e-08, 'ior': 0.242081285906482, 'fru': 13.06604080213603, 'mru': 2.4797458660444412e-05, 'ldu': 3.534912798646653, 'wtu': 0.740725258471569, 'etf': 18.092941025211687, 'htc': 4.670788967044435e-10, 'htn': 1.330857297225875e-08}"/>
  </r>
  <r>
    <s v="Salt, white, for human consumption (sea, igneous or rock), iodine added, no other enrichment, processed in FR | Ambient (long) | PVC | No preparation | at consumer/FR [Ciqual code: 11058]"/>
    <n v="11058"/>
    <s v="consumer"/>
    <n v="2.87"/>
    <b v="0"/>
    <s v="kilogram"/>
    <s v="a55e082879e9abbc3dad5b4f47e3ebbf"/>
    <s v="material"/>
    <s v="AGRIBALYSE v3.0"/>
    <s v="['Agricultural', 'Food', 'Preparation', 'Miscellaneous', 'Salts']"/>
    <x v="2"/>
    <x v="47"/>
    <s v="['Agricultural', 'Food', 'Preparation', 'Miscellaneous', 'Salts']"/>
    <s v="['Agricultural', 'Food', 'Preparation', 'Miscellaneous', 'Salts']"/>
    <e v="#VALUE!"/>
    <e v="#VALUE!"/>
    <x v="3"/>
    <x v="0"/>
    <s v="{'acd': 0.0033101008948260005, 'ozd': 7.087445440944435e-08, 'cch': 0.6459763296341311, 'ccb': 0.002212753949553, 'ccf': 0.6432852166009331, 'ccl': 0.000478359083644, 'fwe': 0.000270345138754, 'swe': 0.0007560359656050001, 'tre': 0.007157525821433, 'pco': 0.0021491344792490003, 'pma': 3.636868910008302e-08, 'ior': 0.242081285906482, 'fru': 13.06604080213603, 'mru': 2.4797458660444412e-05, 'ldu': 3.534912798646653, 'wtu': 0.740725258471569, 'etf': 18.092941025211687, 'htc': 4.670788967044435e-10, 'htn': 1.330857297225875e-08}"/>
  </r>
  <r>
    <s v="Salt, white, for human consumption (sea, igneous or rock), no enrichment, processed in FR | Ambient (long) | PVC | No preparation | at consumer/FR [Ciqual code: 11017]"/>
    <n v="11017"/>
    <s v="consumer"/>
    <n v="2.44"/>
    <b v="0"/>
    <s v="kilogram"/>
    <s v="2b83a40e8c15dce4d01198cdc60981fb"/>
    <s v="material"/>
    <s v="AGRIBALYSE v3.0"/>
    <s v="['Agricultural', 'Food', 'Preparation', 'Miscellaneous', 'Salts']"/>
    <x v="2"/>
    <x v="47"/>
    <s v="['Agricultural', 'Food', 'Preparation', 'Miscellaneous', 'Salts']"/>
    <s v="['Agricultural', 'Food', 'Preparation', 'Miscellaneous', 'Salts']"/>
    <e v="#VALUE!"/>
    <e v="#VALUE!"/>
    <x v="3"/>
    <x v="0"/>
    <s v="{'acd': 0.0033101008948260005, 'ozd': 7.087445440944435e-08, 'cch': 0.6459763296341311, 'ccb': 0.002212753949553, 'ccf': 0.6432852166009331, 'ccl': 0.000478359083644, 'fwe': 0.000270345138754, 'swe': 0.0007560359656050001, 'tre': 0.007157525821433, 'pco': 0.0021491344792490003, 'pma': 3.636868910008302e-08, 'ior': 0.242081285906482, 'fru': 13.06604080213603, 'mru': 2.4797458660444412e-05, 'ldu': 3.534912798646653, 'wtu': 0.740725258471569, 'etf': 18.092941025211687, 'htc': 4.670788967044435e-10, 'htn': 1.330857297225875e-08}"/>
  </r>
  <r>
    <s v="Sea salt, grey, no enrichment, processed in FR | Ambient (long) | PVC | No preparation | at consumer/FR [Ciqual code: 11083]"/>
    <n v="11083"/>
    <s v="consumer"/>
    <n v="2.44"/>
    <b v="0"/>
    <s v="kilogram"/>
    <s v="afc271ae4a40df6e5b7e05889164de14"/>
    <s v="material"/>
    <s v="AGRIBALYSE v3.0"/>
    <s v="['Agricultural', 'Food', 'Preparation', 'Miscellaneous', 'Salts']"/>
    <x v="2"/>
    <x v="47"/>
    <s v="['Agricultural', 'Food', 'Preparation', 'Miscellaneous', 'Salts']"/>
    <s v="['Agricultural', 'Food', 'Preparation', 'Miscellaneous', 'Salts']"/>
    <e v="#VALUE!"/>
    <e v="#VALUE!"/>
    <x v="3"/>
    <x v="0"/>
    <s v="{'acd': 0.0033101008948260005, 'ozd': 7.087445440944435e-08, 'cch': 0.6459763296341311, 'ccb': 0.002212753949553, 'ccf': 0.6432852166009331, 'ccl': 0.000478359083644, 'fwe': 0.000270345138754, 'swe': 0.0007560359656050001, 'tre': 0.007157525821433, 'pco': 0.0021491344792490003, 'pma': 3.636868910008302e-08, 'ior': 0.242081285906482, 'fru': 13.06604080213603, 'mru': 2.4797458660444412e-05, 'ldu': 3.534912798646653, 'wtu': 0.740725258471569, 'etf': 18.092941025211687, 'htc': 4.670788967044435e-10, 'htn': 1.330857297225875e-08}"/>
  </r>
  <r>
    <s v="Selles-sur-Cher cheese, from goat's milk, processed in FR | Chilled | LDPE | No preparation | at consumer/FR [Ciqual code: 12845]"/>
    <n v="12845"/>
    <s v="consumer"/>
    <n v="2.4500000000000002"/>
    <b v="0"/>
    <s v="kilogram"/>
    <s v="99dac542feae956e8b721bde94402b5b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Semolina pudding, refrigerated, processed in FR | Chilled | PP | No preparation | at consumer/FR [Ciqual code: 39218]"/>
    <n v="39218"/>
    <s v="consumer"/>
    <n v="1.85"/>
    <b v="0"/>
    <s v="kilogram"/>
    <s v="e95f9a45557450c3003142621a585f1b"/>
    <s v="material"/>
    <s v="AGRIBALYSE v3.0"/>
    <s v="['Agricultural', 'Food', 'Preparation', 'Milk and milk products', 'Dairy products and deserts', 'Dairy desserts']"/>
    <x v="6"/>
    <x v="30"/>
    <s v="['Agricultural', 'Food', 'Preparation', 'Milk and milk products', 'Dairy products and deserts', ÇDairy desserts']"/>
    <s v="['Agricultural', 'Food', 'Preparation', 'Milk and milk products', 'Dairy products and deserts', 'Dairy dessertsÉ]"/>
    <n v="97"/>
    <n v="112"/>
    <x v="47"/>
    <x v="0"/>
    <s v="{'acd': 0.016670289686397, 'ozd': 1.534807011135651e-07, 'cch': 1.687397878541805, 'ccb': 0.725814406852867, 'ccf': 0.9085178814298951, 'ccl': 0.053065590259042006, 'fwe': 0.00021505961437400003, 'swe': 0.005634466311374001, 'tre': 0.069095849981818, 'pco': 0.0033967522937820003, 'pma': 1.231718047525498e-07, 'ior': 0.78822436662963, 'fru': 25.78109705477309, 'mru': 2.0591389965984448e-06, 'ldu': 71.36201751051846, 'wtu': 0.681327090713539, 'etf': 26.817053723350725, 'htc': 3.619685590930504e-10, 'htn': 2.4971832448369323e-08}"/>
  </r>
  <r>
    <s v="Durum wheat semolina, raw, processed in FR | Ambient (long) | LDPE | No preparation | at consumer/FR [Ciqual code: 9610]"/>
    <n v="9610"/>
    <s v="consumer"/>
    <n v="2.56"/>
    <b v="0"/>
    <s v="kilogram"/>
    <s v="8de6cce50a42d73508a7f1b8800b72da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37878184392386, 'ozd': 1.207717702069468e-07, 'cch': 1.3225468080949692, 'ccb': 0.0037363957292280005, 'ccf': 1.3176285249315312, 'ccl': 0.0011818874342100002, 'fwe': 0.0006126349241710001, 'swe': 0.016303134191453, 'tre': 0.158197896483825, 'pco': 0.005023074848387, 'pma': 2.635268482628684e-07, 'ior': 0.447306723567895, 'fru': 22.18621561474129, 'mru': 5.056662121411082e-06, 'ldu': 209.13428989377468, 'wtu': 0.7370674240705971, 'etf': 20.858042538815987, 'htc': 1.0759821408752072e-09, 'htn': 8.927870418639624e-08}"/>
  </r>
  <r>
    <s v="Sesame seed, processed in FR | Ambient (long) | LDPE | No preparation | at consumer/FR [Ciqual code: 15010]"/>
    <n v="15010"/>
    <s v="consumer"/>
    <n v="4.12"/>
    <b v="0"/>
    <s v="kilogram"/>
    <s v="0da0f7ea2cabaa4af35b46954a75a460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2241503719832601, 'ozd': 5.986765599176816e-07, 'cch': 6.063910902392839, 'ccb': 0.354737964252683, 'ccf': 5.057010660668461, 'ccl': 0.6521622774716951, 'fwe': 0.0031560272160940004, 'swe': 0.08541911506228901, 'tre': 0.506948571762298, 'pco': 0.028661010710489, 'pma': 8.415465967085577e-07, 'ior': 0.738146458450425, 'fru': 60.086783920356226, 'mru': 2.3813615544127463e-05, 'ldu': 1113.3015052624119, 'wtu': 3.655880462605433, 'etf': 79.14640940042165, 'htc': 4.8318261846377546e-09, 'htn': 2.875463695007129e-07}"/>
  </r>
  <r>
    <s v="Sesame seed, husked, processed in FR | Ambient (long) | LDPE | No preparation | at consumer/FR [Ciqual code: 15035]"/>
    <n v="15035"/>
    <s v="consumer"/>
    <n v="4.4000000000000004"/>
    <b v="0"/>
    <s v="kilogram"/>
    <s v="fd19b4c493b2e9f4692f4a3d0ac26681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2241503719832601, 'ozd': 5.986765599176816e-07, 'cch': 6.063910902392839, 'ccb': 0.354737964252683, 'ccf': 5.057010660668461, 'ccl': 0.6521622774716951, 'fwe': 0.0031560272160940004, 'swe': 0.08541911506228901, 'tre': 0.506948571762298, 'pco': 0.028661010710489, 'pma': 8.415465967085577e-07, 'ior': 0.738146458450425, 'fru': 60.086783920356226, 'mru': 2.3813615544127463e-05, 'ldu': 1113.3015052624119, 'wtu': 3.655880462605433, 'etf': 79.14640940042165, 'htc': 4.8318261846377546e-09, 'htn': 2.875463695007129e-07}"/>
  </r>
  <r>
    <s v="Sesame seed, grilled, husked, processed in FR | Ambient (long) | LDPE | No preparation | at consumer/FR [Ciqual code: 15038]"/>
    <n v="15038"/>
    <s v="consumer"/>
    <n v="4.4000000000000004"/>
    <b v="0"/>
    <s v="kilogram"/>
    <s v="119860af1ca02403bf256ae83fd79ede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12241503719832601, 'ozd': 5.986765599176816e-07, 'cch': 6.063910902392839, 'ccb': 0.354737964252683, 'ccf': 5.057010660668461, 'ccl': 0.6521622774716951, 'fwe': 0.0031560272160940004, 'swe': 0.08541911506228901, 'tre': 0.506948571762298, 'pco': 0.028661010710489, 'pma': 8.415465967085577e-07, 'ior': 0.738146458450425, 'fru': 60.086783920356226, 'mru': 2.3813615544127463e-05, 'ldu': 1113.3015052624119, 'wtu': 3.655880462605433, 'etf': 79.14640940042165, 'htc': 4.8318261846377546e-09, 'htn': 2.875463695007129e-07}"/>
  </r>
  <r>
    <s v="Syrup, with sugar (to be diluted), processed in FR | Ambient (average) | Glass | No preparation | at consumer/FR [Ciqual code: 18017]"/>
    <n v="18017"/>
    <s v="consumer"/>
    <n v="2.63"/>
    <b v="0"/>
    <s v="kilogram"/>
    <s v="82742eccaffc4363a44e6b343d9e6089"/>
    <s v="material"/>
    <s v="AGRIBALYSE v3.0"/>
    <s v="['Agricultural', 'Food', 'Preparation', 'Beverages', 'Non-alcoholic beverages', 'Beverages, to reconstitute']"/>
    <x v="3"/>
    <x v="28"/>
    <s v="['Agricultural', 'Food', 'Preparation', 'Beverages', 'Non-alcoholic beverages', ÇBeverages, to reconstitute']"/>
    <s v="['Agricultural', 'Food', 'Preparation', 'Beverages', 'Non-alcoholic beverages', 'Beverages, to reconstituteÉ]"/>
    <n v="81"/>
    <n v="108"/>
    <x v="35"/>
    <x v="0"/>
    <s v="{'acd': 0.015934441152080002, 'ozd': 1.547480067259081e-07, 'cch': 1.060420064858022, 'ccb': 0.006988830461484001, 'ccf': 1.052841159008273, 'ccl': 0.000590075388265, 'fwe': 0.00023195775258200003, 'swe': 0.0042002532122460004, 'tre': 0.054302194340264, 'pco': 0.004150393847856, 'pma': 1.514524829208116e-07, 'ior': 0.17479501122985103, 'fru': 15.51700955405876, 'mru': 3.6094735134144633e-06, 'ldu': 32.949225197397986, 'wtu': 1.561826843171457, 'etf': 32.45830866361406, 'htc': 3.6723318365636173e-10, 'htn': 2.2378259223107364e-09}"/>
  </r>
  <r>
    <s v="Light syrup for canned fruits in syrup, processed in FR | Ambient (long) | Glass | No preparation | at consumer/FR [Ciqual code: 20919]"/>
    <n v="20919"/>
    <s v="consumer"/>
    <n v="3.38"/>
    <b v="0"/>
    <s v="kilogram"/>
    <s v="b4806028ff720d178485a8158fcf5bc8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07434584149370001, 'ozd': 1.276554556131529e-07, 'cch': 0.758932004988993, 'ccb': 0.005097612751071, 'ccf': 0.753473615630562, 'ccl': 0.00036077660735900005, 'fwe': 0.00014233126151100002, 'swe': 0.001445726535844, 'tre': 0.01785735620924, 'pco': 0.002794464864888, 'pma': 9.404436282079248e-08, 'ior': 0.195671235583665, 'fru': 13.2017197007899, 'mru': 2.4094797746671605e-06, 'ldu': 11.243240562284003, 'wtu': 0.44499741000367904, 'etf': 14.50803123740633, 'htc': 2.945346558279165e-10, 'htn': 7.53488849357643e-09}"/>
  </r>
  <r>
    <s v="Syrup for canned fruits in syrup, processed in FR | Ambient (long) | Glass | No preparation | at consumer/FR [Ciqual code: 20918]"/>
    <n v="20918"/>
    <s v="consumer"/>
    <n v="2.99"/>
    <b v="0"/>
    <s v="kilogram"/>
    <s v="64b233e429f6d5ddc7f55b606af67ade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07434584149370001, 'ozd': 1.276554556131529e-07, 'cch': 0.758932004988993, 'ccb': 0.005097612751071, 'ccf': 0.753473615630562, 'ccl': 0.00036077660735900005, 'fwe': 0.00014233126151100002, 'swe': 0.001445726535844, 'tre': 0.01785735620924, 'pco': 0.002794464864888, 'pma': 9.404436282079248e-08, 'ior': 0.195671235583665, 'fru': 13.2017197007899, 'mru': 2.4094797746671605e-06, 'ldu': 11.243240562284003, 'wtu': 0.44499741000367904, 'etf': 14.50803123740633, 'htc': 2.945346558279165e-10, 'htn': 7.53488849357643e-09}"/>
  </r>
  <r>
    <s v="Smoothie, processed in FR | Chilled | HDPE | Chilled at consumer | at consumer/FR [Ciqual code: 2500]"/>
    <n v="2500"/>
    <s v="consumer"/>
    <n v="3.07"/>
    <b v="0"/>
    <s v="kilogram"/>
    <s v="9c1c732ec8dfc3dc212221408049d332"/>
    <s v="material"/>
    <s v="AGRIBALYSE v3.0"/>
    <s v="['Agricultural', 'Food', 'Preparation', 'Beverages', 'Non-alcoholic beverages', 'Juices']"/>
    <x v="3"/>
    <x v="28"/>
    <s v="['Agricultural', 'Food', 'Preparation', 'Beverages', 'Non-alcoholic beverages', ÇJuices']"/>
    <s v="['Agricultural', 'Food', 'Preparation', 'Beverages', 'Non-alcoholic beverages', 'JuicesÉ]"/>
    <n v="81"/>
    <n v="88"/>
    <x v="59"/>
    <x v="0"/>
    <s v="{'acd': 0.005668700480005001, 'ozd': 1.429038604449842e-07, 'cch': 0.685946986020042, 'ccb': 0.0014349514977670002, 'ccf': 0.6842312328807431, 'ccl': 0.00028080164153100005, 'fwe': 0.00013160783713700002, 'swe': 0.00236646852496, 'tre': 0.020642627816842, 'pco': 0.002430926598893, 'pma': 4.9511248267405766e-08, 'ior': 0.7229399924556461, 'fru': 23.860819725361196, 'mru': 2.383888733452847e-06, 'ldu': 18.28857497816077, 'wtu': 0.6449247325441251, 'etf': 21.38308142772831, 'htc': 2.872684692008553e-10, 'htn': 9.568873034822799e-09}"/>
  </r>
  <r>
    <s v="Processed cheese snack w breadsticks, for children, processed in FR | Chilled | PP | No preparation | at consumer/FR [Ciqual code: 12356]"/>
    <n v="12356"/>
    <s v="consumer"/>
    <n v="1.87"/>
    <b v="0"/>
    <s v="kilogram"/>
    <s v="f05e02f184a794b2232db8205dab0b80"/>
    <s v="material"/>
    <s v="AGRIBALYSE v3.0"/>
    <s v="['Agricultural', 'Food', 'Preparation', 'Milk and milk products', 'Cheese', 'Processed cheeses']"/>
    <x v="6"/>
    <x v="14"/>
    <s v="['Agricultural', 'Food', 'Preparation', 'Milk and milk products', 'Cheese', ÇProcessed cheeses']"/>
    <s v="['Agricultural', 'Food', 'Preparation', 'Milk and milk products', 'Cheese', 'Processed cheesesÉ]"/>
    <n v="77"/>
    <n v="95"/>
    <x v="57"/>
    <x v="0"/>
    <s v="{'acd': 0.057975610732462005, 'ozd': 3.1169788348648804e-07, 'cch': 5.210916532539664, 'ccb': 2.868046681529996, 'ccf': 2.098112875875559, 'ccl': 0.24475697513410802, 'fwe': 0.000570547721483, 'swe': 0.017458259099169, 'tre': 0.246938518946017, 'pco': 0.009484486521286, 'pma': 4.233992383852836e-07, 'ior': 1.147110146669445, 'fru': 41.684067842180006, 'mru': 4.769057720174359e-06, 'ldu': 270.55762882365195, 'wtu': 1.040783875165018, 'etf': 83.27358330877706, 'htc': 8.363418531015246e-10, 'htn': 8.159168887440302e-08}"/>
  </r>
  <r>
    <s v="Soybean, whole grain, processed in FR | Ambient (long) | LDPE | No preparation | at consumer/FR [Ciqual code: 20901]"/>
    <n v="20901"/>
    <s v="consumer"/>
    <n v="3.42"/>
    <b v="0"/>
    <s v="kilogram"/>
    <s v="3ad93f66e00c8fcf320b62c4c0dada99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06136373439461, 'ozd': 1.098296905690836e-07, 'cch': 3.887411087090535, 'ccb': 0.0018304309711440001, 'ccf': 0.9595970638473291, 'ccl': 2.925983592272061, 'fwe': 0.00046142549225700004, 'swe': 0.010601953932110001, 'tre': 0.018268974390957, 'pco': 0.005224708813303, 'pma': 4.768112872377721e-08, 'ior': 0.2702118992532, 'fru': 15.424292258406815, 'mru': 2.162312495899509e-06, 'ldu': 162.30294062481738, 'wtu': 0.39103615757091303, 'etf': 33.67741585814985, 'htc': 1.165210440096891e-09, 'htn': 2.0272421718376534e-08}"/>
  </r>
  <r>
    <s v="Tonguesole, raw, processed in FR | Chilled | PS | No preparation | at consumer/FR [Ciqual code: 26200]"/>
    <n v="26200"/>
    <s v="consumer"/>
    <n v="3.64"/>
    <b v="0"/>
    <s v="kilogram"/>
    <s v="6533c58b0cdabff0097cb562d4515ca6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73765881218492, 'ozd': 1.395955164801606e-06, 'cch': 6.785903445480453, 'ccb': 0.003500889463365, 'ccf': 6.768659654937419, 'ccl': 0.013742901079667, 'fwe': 0.0007279190519910001, 'swe': 0.041629224459371006, 'tre': 0.45300444033893805, 'pco': 0.119185953616859, 'pma': 1.314055560314876e-06, 'ior': 0.6208572466011331, 'fru': 98.81499095392783, 'mru': 0.00021284076609500002, 'ldu': 17.0264222254549, 'wtu': 0.7754262428059281, 'etf': 76.02958696345904, 'htc': 4.153808975659579e-09, 'htn': 1.068381054061833e-07}"/>
  </r>
  <r>
    <s v="Common sole, boiled/cooked in water, processed in FR | Chilled | PP | Oven | at consumer/FR [Ciqual code: 26061]"/>
    <n v="26061"/>
    <s v="consumer"/>
    <n v="3.52"/>
    <b v="0"/>
    <s v="kilogram"/>
    <s v="77f8d9992ad5aac5544d787e890a374e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212460920154024, 'ozd': 1.761763561628188e-06, 'cch': 8.252881578820087, 'ccb': 0.0039802715440200006, 'ccf': 8.232020642383345, 'ccl': 0.016880664892721, 'fwe': 0.000948152013588, 'swe': 0.050915834431561, 'tre': 0.553991831482576, 'pco': 0.14555541193333302, 'pma': 1.60719652183875e-06, 'ior': 1.4376166993694222, 'fru': 134.33120102086502, 'mru': 0.0002604992583, 'ldu': 21.216085659815782, 'wtu': 0.9883829136078061, 'etf': 95.93303427855949, 'htc': 5.137754198785566e-09, 'htn': 1.323456822384573e-07}"/>
  </r>
  <r>
    <s v="Common sole, raw, processed in FR | Chilled | PS | No preparation | at consumer/FR [Ciqual code: 26058]"/>
    <n v="26058"/>
    <s v="consumer"/>
    <n v="3.64"/>
    <b v="0"/>
    <s v="kilogram"/>
    <s v="e2e87fac5fdcf7086e1afb4d4012efa1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73765881218492, 'ozd': 1.395955164801606e-06, 'cch': 6.785903445480453, 'ccb': 0.003500889463365, 'ccf': 6.768659654937419, 'ccl': 0.013742901079667, 'fwe': 0.0007279190519910001, 'swe': 0.041629224459371006, 'tre': 0.45300444033893805, 'pco': 0.119185953616859, 'pma': 1.314055560314876e-06, 'ior': 0.6208572466011331, 'fru': 98.81499095392783, 'mru': 0.00021284076609500002, 'ldu': 17.0264222254549, 'wtu': 0.7754262428059281, 'etf': 76.02958696345904, 'htc': 4.153808975659579e-09, 'htn': 1.068381054061833e-07}"/>
  </r>
  <r>
    <s v="Common sole, steamed, processed in FR | Chilled | PP | Oven | at consumer/FR [Ciqual code: 26059]"/>
    <n v="26059"/>
    <s v="consumer"/>
    <n v="3.52"/>
    <b v="0"/>
    <s v="kilogram"/>
    <s v="4dbc8f5335ecf759e3bc0039957ff169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212460920154024, 'ozd': 1.761763561628188e-06, 'cch': 8.252881578820087, 'ccb': 0.0039802715440200006, 'ccf': 8.232020642383345, 'ccl': 0.016880664892721, 'fwe': 0.000948152013588, 'swe': 0.050915834431561, 'tre': 0.553991831482576, 'pco': 0.14555541193333302, 'pma': 1.60719652183875e-06, 'ior': 1.4376166993694222, 'fru': 134.33120102086502, 'mru': 0.0002604992583, 'ldu': 21.216085659815782, 'wtu': 0.9883829136078061, 'etf': 95.93303427855949, 'htc': 5.137754198785566e-09, 'htn': 1.323456822384573e-07}"/>
  </r>
  <r>
    <s v="Common sole, fried, processed in FR | Chilled | PP | Pan frying | at consumer/FR [Ciqual code: 26062]"/>
    <n v="26062"/>
    <s v="consumer"/>
    <n v="3.52"/>
    <b v="0"/>
    <s v="kilogram"/>
    <s v="88717612157d81a0fda0ab47fe75e123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212384426414492, 'ozd': 1.7248600672266492e-06, 'cch': 8.28679893613799, 'ccb': 0.0038176627384580004, 'ccf': 8.255729783243224, 'ccl': 0.027251490156306003, 'fwe': 0.0009220564533660001, 'swe': 0.051123651134623006, 'tre': 0.5543257537961831, 'pco': 0.14554800334488602, 'pma': 1.604784740168887e-06, 'ior': 0.915634606248049, 'fru': 124.29590444343864, 'mru': 0.00026014171011900004, 'ldu': 23.74572473225938, 'wtu': 0.863885244597677, 'etf': 94.48766559620807, 'htc': 5.1002455013441435e-09, 'htn': 1.321421341709223e-07}"/>
  </r>
  <r>
    <s v="Common sole, grilled, processed in FR | Chilled | PP | Oven | at consumer/FR [Ciqual code: 26248]"/>
    <n v="26248"/>
    <s v="consumer"/>
    <n v="3.52"/>
    <b v="0"/>
    <s v="kilogram"/>
    <s v="b2a0477d11423cdf118a01bbe8aaadf8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212460920154024, 'ozd': 1.761763561628188e-06, 'cch': 8.252881578820087, 'ccb': 0.0039802715440200006, 'ccf': 8.232020642383345, 'ccl': 0.016880664892721, 'fwe': 0.000948152013588, 'swe': 0.050915834431561, 'tre': 0.553991831482576, 'pco': 0.14555541193333302, 'pma': 1.60719652183875e-06, 'ior': 1.4376166993694222, 'fru': 134.33120102086502, 'mru': 0.0002604992583, 'ldu': 21.216085659815782, 'wtu': 0.9883829136078061, 'etf': 95.93303427855949, 'htc': 5.137754198785566e-09, 'htn': 1.323456822384573e-07}"/>
  </r>
  <r>
    <s v="Common sole, roasted/baked, processed in FR | Chilled | PP | No preparation | at consumer/FR [Ciqual code: 26060]"/>
    <n v="26060"/>
    <s v="consumer"/>
    <n v="3.64"/>
    <b v="0"/>
    <s v="kilogram"/>
    <s v="60e7925036199e8be83914e7c23a743c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17363067738583302, 'ozd': 1.399198428385883e-06, 'cch': 6.708210770922741, 'ccb': 0.0030715381692390004, 'ccf': 6.69135657408169, 'ccl': 0.013782658671811, 'fwe': 0.0007434577937360001, 'swe': 0.041615925495135, 'tre': 0.45297621816256206, 'pco': 0.119055541077414, 'pma': 1.312143245710865e-06, 'ior': 0.673126298992621, 'fru': 99.37912407263265, 'mru': 0.00021288435523400003, 'ldu': 17.12509760669644, 'wtu': 0.683410244899841, 'etf': 75.88829348859659, 'htc': 4.138488973970021e-09, 'htn': 1.070565028060723e-07}"/>
  </r>
  <r>
    <s v="Oat bran, processed in FR | Ambient (long) | Cardboard | No preparation | at consumer/FR [Ciqual code: 9640]"/>
    <n v="9640"/>
    <s v="consumer"/>
    <n v="3.96999999999999"/>
    <b v="0"/>
    <s v="kilogram"/>
    <s v="dbb5b69ae8f46514c3c13e419ca635c0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1"/>
    <s v="{'acd': 0.007743833171155, 'ozd': 1.037755294062304e-07, 'cch': 0.7053865661041401, 'ccb': 0.0034334891211010004, 'ccf': 0.6931595093268831, 'ccl': 0.008793567656155, 'fwe': 0.00043514382497300005, 'swe': 0.026614486440715002, 'tre': 0.030451255207004, 'pco': 0.002250791909988, 'pma': 7.039755805027743e-08, 'ior': 0.367502479437854, 'fru': 13.133925060412746, 'mru': 2.143243352928481e-06, 'ldu': 94.67785681434084, 'wtu': 0.47602029715835903, 'etf': 29.104027236481397, 'htc': -6.170099613215927e-10, 'htn': -2.616301734682812e-08}"/>
  </r>
  <r>
    <s v="Wheat bran, processed in FR | Ambient (long) | Cardboard | No preparation | at consumer/FR [Ciqual code: 9621]"/>
    <n v="9621"/>
    <s v="consumer"/>
    <n v="2.68"/>
    <b v="0"/>
    <s v="kilogram"/>
    <s v="743796548c480da9f5949eff75837047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04831947816569, 'ozd': 1.002658014870948e-07, 'cch': 0.5585747600825011, 'ccb': 0.004176568500349, 'ccf': 0.5536675714411731, 'ccl': 0.0007306201409780001, 'fwe': 0.000177408956372, 'swe': 0.0031657147756430004, 'tre': 0.018810700361717, 'pco': 0.001602533552811, 'pma': 4.452504197598169e-08, 'ior': 0.433292121941284, 'fru': 14.697470913052083, 'mru': 1.286458118086314e-06, 'ldu': 38.04875318565946, 'wtu': 0.192388966738074, 'etf': 28.274682077219286, 'htc': 1.745236692854689e-10, 'htn': 5.484073490337719e-09}"/>
  </r>
  <r>
    <s v="Maize/corn bran, processed in FR | Ambient (long) | Cardboard | No preparation | at consumer/FR [Ciqual code: 9641]"/>
    <n v="9641"/>
    <s v="consumer"/>
    <n v="3.09"/>
    <b v="0"/>
    <s v="kilogram"/>
    <s v="c1d6f42f901b2c5bd6595f009bd38615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1"/>
    <s v="{'acd': 0.003695776206071, 'ozd': 9.441652681403063e-08, 'cch': 0.40931136559136005, 'ccb': 0.003210413289917, 'ccf': 0.405404657080476, 'ccl': 0.000696295220967, 'fwe': 0.00019482188453000002, 'swe': 0.0031186086442300002, 'tre': 0.013970945444367002, 'pco': 0.0016059711169320002, 'pma': 3.9625939785854964e-08, 'ior': 0.39451299165151604, 'fru': 12.569065286678871, 'mru': 1.3831550155300221e-06, 'ldu': 57.419256015684766, 'wtu': 0.149864527102355, 'etf': 22.74908169829636, 'htc': 4.844533057872713e-10, 'htn': 5.2856008732323434e-08}"/>
  </r>
  <r>
    <s v="Rice bran, processed in FR | Ambient (long) | Cardboard | No preparation | at consumer/FR [Ciqual code: 9643]"/>
    <n v="9643"/>
    <s v="consumer"/>
    <n v="3.27"/>
    <b v="0"/>
    <s v="kilogram"/>
    <s v="26e4d47208566769f20ebcc50dc1ba7d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1"/>
    <s v="{'acd': 0.011372978577367, 'ozd': 1.263514614368519e-07, 'cch': 1.170931462479475, 'ccb': 0.409598963749353, 'ccf': 0.7617553852773961, 'ccl': -0.00042288654727500003, 'fwe': 0.00022167893138900002, 'swe': 0.004583987763733001, 'tre': 0.040763845012876006, 'pco': 0.00397829634959, 'pma': 8.82617235145003e-08, 'ior': 0.378890743000574, 'fru': 16.48757085508592, 'mru': 2.298104642012193e-06, 'ldu': 44.148290772888956, 'wtu': 8.486751301466306, 'etf': 34.33038119467473, 'htc': 6.186358642093258e-10, 'htn': 2.73481709404616e-08}"/>
  </r>
  <r>
    <s v="Sorbet, on stick, processed in FR | Frozen | LDPE | No preparation | at consumer/FR [Ciqual code: 31013]"/>
    <n v="31013"/>
    <s v="consumer"/>
    <n v="3.16"/>
    <b v="0"/>
    <s v="kilogram"/>
    <s v="2050af0d2a9ffd416887e339a012c808"/>
    <s v="material"/>
    <s v="AGRIBALYSE v3.0"/>
    <s v="['Agricultural', 'Food', 'Preparation', 'Ice cream and sorbet', 'Sorbet']"/>
    <x v="8"/>
    <x v="48"/>
    <s v="['Agricultural', 'Food', 'Preparation', 'Ice cream and sorbet', 'Sorbet']"/>
    <s v="['Agricultural', 'Food', 'Preparation', 'Ice cream and sorbet', 'Sorbet']"/>
    <e v="#VALUE!"/>
    <e v="#VALUE!"/>
    <x v="3"/>
    <x v="0"/>
    <s v="{'acd': 0.009035332425161, 'ozd': 2.028578939593048e-06, 'cch': 1.094097055004676, 'ccb': 0.002126262420122, 'ccf': 1.090545242162885, 'ccl': 0.001425550421669, 'fwe': 0.000265363226866, 'swe': 0.003489194777504, 'tre': 0.031597938550094004, 'pco': 0.0034021926212450004, 'pma': 1.492890289518812e-07, 'ior': 0.9675460030317571, 'fru': 33.087881247339624, 'mru': 1.171381862412827e-05, 'ldu': 21.88105444075198, 'wtu': 3.008244137469947, 'etf': 593.8010058940866, 'htc': 2.2640416503120833e-09, 'htn': 7.365513284965145e-08}"/>
  </r>
  <r>
    <s v="Sorbet, in box, processed in FR | Frozen | PP | No preparation | at consumer/FR [Ciqual code: 39524]"/>
    <n v="39524"/>
    <s v="consumer"/>
    <n v="3.16"/>
    <b v="0"/>
    <s v="kilogram"/>
    <s v="b4a21c4cd9bc4261528c405418760f27"/>
    <s v="material"/>
    <s v="AGRIBALYSE v3.0"/>
    <s v="['Agricultural', 'Food', 'Preparation', 'Ice cream and sorbet', 'Sorbet']"/>
    <x v="8"/>
    <x v="48"/>
    <s v="['Agricultural', 'Food', 'Preparation', 'Ice cream and sorbet', 'Sorbet']"/>
    <s v="['Agricultural', 'Food', 'Preparation', 'Ice cream and sorbet', 'Sorbet']"/>
    <e v="#VALUE!"/>
    <e v="#VALUE!"/>
    <x v="3"/>
    <x v="0"/>
    <s v="{'acd': 0.008696092587743, 'ozd': 2.028830578836613e-06, 'cch': 1.033281735360234, 'ccb': 0.00187852501296, 'ccf': 1.030040089274814, 'ccl': 0.001363121072458, 'fwe': 0.00024402247682000003, 'swe': 0.0034409803769860003, 'tre': 0.030988590124399, 'pco': 0.003195778811618, 'pma': 1.464711695407246e-07, 'ior': 0.997043222650381, 'fru': 32.9336493390095, 'mru': 1.1673066101694661e-05, 'ldu': 20.966782645589195, 'wtu': 2.874819114153022, 'etf': 593.5261209035543, 'htc': 2.247439131701202e-09, 'htn': 7.349866021831582e-08}"/>
  </r>
  <r>
    <s v="Sorghum, whole, raw, processed in FR | Ambient (long) | LDPE | No preparation | at consumer/FR [Ciqual code: 9360]"/>
    <n v="9360"/>
    <s v="consumer"/>
    <n v="3.45"/>
    <b v="0"/>
    <s v="kilogram"/>
    <s v="7cb5b193c7e304074d8f012aca2a9ffa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1"/>
    <s v="{'acd': 0.005387931161431001, 'ozd': 7.910060713877025e-08, 'cch': 0.730888251953368, 'ccb': 0.0012072901849270001, 'ccf': 0.7292737684920351, 'ccl': 0.00040719327640500005, 'fwe': 0.00026664488733500004, 'swe': 0.0038846519286820005, 'tre': 0.018058845801014002, 'pco': 0.0023173190016240004, 'pma': 4.972646377693604e-08, 'ior': 0.24969019521614802, 'fru': 14.315656873579679, 'mru': 1.920572093953069e-06, 'ldu': 46.23116643441435, 'wtu': 5.777911644408427, 'etf': 21.202327677297482, 'htc': 2.522138473370954e-10, 'htn': -2.2769694064780302e-08}"/>
  </r>
  <r>
    <s v="Cheese souffl√©, processed in FR | Chilled | Cardboard | Microwave | at consumer/FR [Ciqual code: 25020]"/>
    <n v="25020"/>
    <s v="consumer"/>
    <n v="1.78"/>
    <b v="0"/>
    <s v="kilogram"/>
    <s v="3ca3383cb756d346d6177b7e15b5ddb0"/>
    <s v="material"/>
    <s v="AGRIBALYSE v3.0"/>
    <s v="['Agricultural', 'Food', 'Preparation', 'Starters and dishes', 'Dishes', 'Cheese dishes']"/>
    <x v="4"/>
    <x v="7"/>
    <s v="['Agricultural', 'Food', 'Preparation', 'Starters and dishes', 'Dishes', ÇCheese dishes']"/>
    <s v="['Agricultural', 'Food', 'Preparation', 'Starters and dishes', 'Dishes', 'Cheese dishesÉ]"/>
    <n v="74"/>
    <n v="88"/>
    <x v="8"/>
    <x v="0"/>
    <s v="{'acd': 0.044149096817963, 'ozd': 2.454005178418203e-07, 'cch': 2.813815144366058, 'ccb': 1.20837543563421, 'ccf': 1.3990234587551431, 'ccl': 0.20641624997670502, 'fwe': 0.000461466096213, 'swe': 0.011715081948387001, 'tre': 0.188805533319291, 'pco': 0.006370182991211001, 'pma': 3.218338406372374e-07, 'ior': 0.9898141672040621, 'fru': 31.717582583868122, 'mru': 3.652981496042091e-06, 'ldu': 165.71597432751383, 'wtu': 0.723923995157676, 'etf': 72.72997818963542, 'htc': 7.383956380181061e-10, 'htn': 6.78815728571067e-08}"/>
  </r>
  <r>
    <s v="Soup, carrots, prepacked, to be reheated, processed in FR | Ambient (long) | Cardboard | Microwave | at consumer/FR [Ciqual code: 25913]"/>
    <n v="25913"/>
    <s v="consumer"/>
    <n v="2.42"/>
    <b v="0"/>
    <s v="kilogram"/>
    <s v="872dace0059bfd269806e67bfbd423b8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3102220510844, 'ozd': 1.1789299384224849e-07, 'cch': 0.44504580936327104, 'ccb': 0.00497780483138, 'ccf': 0.43937562198024804, 'ccl': 0.000692382551642, 'fwe': 0.00013263643364200002, 'swe': 0.0018980095646420002, 'tre': 0.010295256404282001, 'pco': 0.001349730629172, 'pma': 3.611551533726365e-08, 'ior': 0.7138676041669281, 'fru': 19.496986386835033, 'mru': 1.8973082702648758e-06, 'ldu': 15.617502302740014, 'wtu': 0.322623256592636, 'etf': 32.36969788339334, 'htc': 2.465246850911862e-10, 'htn': 1.1887323697459272e-08}"/>
  </r>
  <r>
    <s v="Soup, tomato and vermicelli, dehydrated and reconstituted, processed in FR | Ambient (long) | Cardboard | Water cooker | at consumer/FR [Ciqual code: 25949]"/>
    <n v="25949"/>
    <s v="consumer"/>
    <n v="2.83"/>
    <b v="0"/>
    <s v="kilogram"/>
    <s v="14259109e5857578202ec76222b3576d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629581699852, 'ozd': 1.8894609666016322e-07, 'cch': 0.46238994131911304, 'ccb': 0.0030448346867250004, 'ccf': 0.458598588011759, 'ccl': 0.0007465186206290001, 'fwe': 0.00015313214818, 'swe': 0.0023102772904360002, 'tre': 0.016369398206808, 'pco': 0.0014322399942220002, 'pma': 3.932163740852859e-08, 'ior': 1.793883401491982, 'fru': 41.16211394026669, 'mru': 2.88976414536012e-06, 'ldu': 12.735618765646532, 'wtu': 0.6115116113380631, 'etf': 22.569680291017328, 'htc': 4.5298713824311623e-10, 'htn': 2.267141227501965e-08}"/>
  </r>
  <r>
    <s v="Soup, tomatoes and vermicelli, prepacked, to be reheated, processed in FR | Ambient (long) | Cardboard | Microwave | at consumer/FR [Ciqual code: 25933]"/>
    <n v="25933"/>
    <s v="consumer"/>
    <n v="2.65"/>
    <b v="0"/>
    <s v="kilogram"/>
    <s v="016098888d5425e39857a4b030e711a0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7857659237810005, 'ozd': 1.323554599411667e-07, 'cch': 0.562064671318762, 'ccb': 0.005436299370596, 'ccf': 0.555418007008971, 'ccl': 0.0012103649391940001, 'fwe': 0.000165506595742, 'swe': 0.0023993826771690004, 'tre': 0.017105691094601, 'pco': 0.0017325145252380001, 'pma': 4.838659819349729e-08, 'ior': 0.7360796954522321, 'fru': 21.46803565464873, 'mru': 3.284040752895549e-06, 'ldu': 17.552018912899815, 'wtu': 0.38376847048155305, 'etf': 31.408755289757643, 'htc': 4.57960554442448e-10, 'htn': 2.4025426288770213e-08}"/>
  </r>
  <r>
    <s v="Soup, tomatoes, dehydrated and reconstituted, processed in FR | Ambient (long) | Cardboard | Water cooker | at consumer/FR [Ciqual code: 25935]"/>
    <n v="25935"/>
    <s v="consumer"/>
    <n v="2.83"/>
    <b v="0"/>
    <s v="kilogram"/>
    <s v="ea6c364d1e47c9505d41066b6b2a6e71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3094312113710004, 'ozd': 1.692669202200201e-07, 'cch': 0.31584328961643804, 'ccb': 0.001164089088514, 'ccf': 0.314466764537819, 'ccl': 0.00021243599010400003, 'fwe': 0.00010673479846600001, 'swe': 0.001249773283444, 'tre': 0.007168252643758001, 'pco': 0.0008570725831950001, 'pma': 2.2636518394059882e-08, 'ior': 1.763312948859439, 'fru': 38.8853726663678, 'mru': 1.380646420413081e-06, 'ldu': 3.152531618499465, 'wtu': 0.533642689662717, 'etf': 14.548087834851401, 'htc': 2.7672288761055894e-10, 'htn': 9.930080481066871e-09}"/>
  </r>
  <r>
    <s v="Soup, tomatoes, prepacked, to be reheated, processed in FR | Ambient (long) | Cardboard | Microwave | at consumer/FR [Ciqual code: 25914]"/>
    <n v="25914"/>
    <s v="consumer"/>
    <n v="2.59"/>
    <b v="0"/>
    <s v="kilogram"/>
    <s v="823cd52a961af0e1043a42ba455e0b91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4651002320830004, 'ozd': 1.126719136228497e-07, 'cch': 0.41548547806046504, 'ccb': 0.0035551361416400005, 'ccf': 0.41125417820638005, 'ccl': 0.0006761637124440001, 'fwe': 0.000119098943221, 'swe': 0.0013386431789550002, 'tre': 0.007902502362453, 'pco': 0.0011572193948670001, 'pma': 3.169777414911377e-08, 'ior': 0.7055024544688591, 'fru': 19.19078881680865, 'mru': 1.7745879193819429e-06, 'ldu': 7.966803784254538, 'wtu': 0.30588225754901005, 'etf': 23.38538159127699, 'htc': 2.8165716328467523e-10, 'htn': 1.128126520631128e-08}"/>
  </r>
  <r>
    <s v="Soup, chicken and vegetables, dehydrated and reconstituted, processed in FR | Ambient (long) | Cardboard | Water cooker | at consumer/FR [Ciqual code: 25928]"/>
    <n v="25928"/>
    <s v="consumer"/>
    <n v="2.89"/>
    <b v="0"/>
    <s v="kilogram"/>
    <s v="b1a81c7cfa9d91e54a8610134617028a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0111951046666, 'ozd': 9.73203025752423e-09, 'cch': 0.021046610711988, 'ccb': 0.00019622418212600001, 'ccf': 0.020810468164992, 'ccl': 3.991836486888449e-05, 'fwe': 9.150896830892045e-06, 'swe': 2.934073160307012e-05, 'tre': 0.000257227180774, 'pco': 6.10757290894691e-05, 'pma': 1.7086377109860991e-09, 'ior': 0.08886673095727801, 'fru': 2.027595507819021, 'mru': 1.1531529297434e-07, 'ldu': 0.35184267514338, 'wtu': 0.024368143252549, 'etf': 1.2572996483499619, 'htc': 1.772927185033615e-11, 'htn': 4.1580835276893264e-10}"/>
  </r>
  <r>
    <s v="Soup, chicken and vegetables, prepacked, to be reheated, processed in FR | Ambient (long) | Cardboard | Water cooker | at consumer/FR [Ciqual code: 25901]"/>
    <n v="25901"/>
    <s v="consumer"/>
    <n v="3.31"/>
    <b v="0"/>
    <s v="kilogram"/>
    <s v="3c2f632952c59e1356cdc9c960f99eda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0111951046666, 'ozd': 9.73203025752423e-09, 'cch': 0.021046610711988, 'ccb': 0.00019622418212600001, 'ccf': 0.020810468164992, 'ccl': 3.991836486888449e-05, 'fwe': 9.150896830892045e-06, 'swe': 2.934073160307012e-05, 'tre': 0.000257227180774, 'pco': 6.10757290894691e-05, 'pma': 1.7086377109860991e-09, 'ior': 0.08886673095727801, 'fru': 2.027595507819021, 'mru': 1.1531529297434e-07, 'ldu': 0.35184267514338, 'wtu': 0.024368143252549, 'etf': 1.2572996483499619, 'htc': 1.772927185033615e-11, 'htn': 4.1580835276893264e-10}"/>
  </r>
  <r>
    <s v="Soup, chicken and vermicelli, dehydrated and reconstituted, processed in FR | Ambient (long) | Cardboard | Water cooker | at consumer/FR [Ciqual code: 25950]"/>
    <n v="25950"/>
    <s v="consumer"/>
    <n v="2.94"/>
    <b v="0"/>
    <s v="kilogram"/>
    <s v="63584baf41ef37e266af4c43b353234e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11235342771450002, 'ozd': 2.209183236241312e-07, 'cch': 0.799760923535452, 'ccb': 0.017219796698568, 'ccf': 0.7245958739134111, 'ccl': 0.057945252923472, 'fwe': 0.00023918967474700003, 'swe': 0.004309129109313001, 'tre': 0.043890257651725, 'pco': 0.002622436453435, 'pma': 8.498428519361466e-08, 'ior': 1.8354661550384082, 'fru': 44.46015436537924, 'mru': 3.234238105734541e-06, 'ldu': 35.73820318352434, 'wtu': 0.8647775401824, 'etf': 35.37223180874128, 'htc': 6.722938860974595e-10, 'htn': 4.7655695644824284e-08}"/>
  </r>
  <r>
    <s v="Soup, chicken and vermicelli, prepacked, to be reheated, processed in FR | Ambient (long) | Cardboard | Microwave | at consumer/FR [Ciqual code: 25908]"/>
    <n v="25908"/>
    <s v="consumer"/>
    <n v="2.4500000000000002"/>
    <b v="0"/>
    <s v="kilogram"/>
    <s v="b5bd534f3cd14412f9088c966c338b93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11392993843913, 'ozd': 1.643347865282925e-07, 'cch': 0.8995105687682751, 'ccb': 0.019614409017063003, 'ccf': 0.8214743591900231, 'ccl': 0.058421800561188, 'fwe': 0.000251583231895, 'swe': 0.004398678352981, 'tre': 0.044632661710043, 'pco': 0.002922975274654, 'pma': 9.405938564111065e-08, 'ior': 0.7776716826964011, 'fru': 24.766808429253366, 'mru': 3.628591205761689e-06, 'ldu': 40.55971119145955, 'wtu': 0.6370906385317331, 'etf': 44.214149690191526, 'htc': 6.773160006645177e-10, 'htn': 4.9015257567295524e-08}"/>
  </r>
  <r>
    <s v="Soup, onions, dehydrated and reconstituted, processed in FR | Ambient (long) | Cardboard | Water cooker | at consumer/FR [Ciqual code: 25942]"/>
    <n v="25942"/>
    <s v="consumer"/>
    <n v="2.5"/>
    <b v="0"/>
    <s v="kilogram"/>
    <s v="6e99064d046c4b80931caf37a957a408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74809045314780005, 'ozd': 1.86579244042349e-07, 'cch': 0.757180809291856, 'ccb': 0.281565852710886, 'ccf': 0.454437322831015, 'ccl': 0.021177633749953, 'fwe': 0.000157192733059, 'swe': 0.0032802223064910003, 'tre': 0.029596313778353003, 'pco': 0.001648043020046, 'pma': 5.9073944557532503e-08, 'ior': 1.804886324696858, 'fru': 40.46328957075207, 'mru': 1.246084298543362e-06, 'ldu': 34.763281844200485, 'wtu': 0.6396846687723511, 'etf': 21.734907594203975, 'htc': 2.8658435852765304e-10, 'htn': 1.444712894782522e-08}"/>
  </r>
  <r>
    <s v="Soup, onions, prepacked, to be reheated, processed in FR | Ambient (long) | Cardboard | Microwave | at consumer/FR [Ciqual code: 25910]"/>
    <n v="25910"/>
    <s v="consumer"/>
    <n v="2.0099999999999998"/>
    <b v="0"/>
    <s v="kilogram"/>
    <s v="9726cd25238faf0858eb501de3b802a6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7637721908600001, 'ozd': 1.299880817496516e-07, 'cch': 0.8569209993570581, 'ccb': 0.284019164643363, 'ccf': 0.551255817794544, 'ccl': 0.021646016919150003, 'fwe': 0.00016956808229800003, 'swe': 0.0033695430752840004, 'tre': 0.030335543781418003, 'pco': 0.0019483654714080002, 'pma': 6.814329145978394e-08, 'ior': 0.747085061921648, 'fru': 20.76905610702647, 'mru': 1.639995917192731e-06, 'ldu': 39.58457336505373, 'wtu': 0.41194778391080805, 'etf': 30.573797226701984, 'htc': 2.915208240000392e-10, 'htn': 1.5799316710547623e-08}"/>
  </r>
  <r>
    <s v="Soup, Asian-style with noodles, dehydrated and reconstituted, processed in FR | Ambient (long) | Cardboard | Water cooker | at consumer/FR [Ciqual code: 25923]"/>
    <n v="25923"/>
    <s v="consumer"/>
    <n v="2.9"/>
    <b v="0"/>
    <s v="kilogram"/>
    <s v="eb2416ab70b7dadfd23603b036cbc8a8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16620348927799, 'ozd': 3.1749995418562126e-07, 'cch': 1.8910918975536992, 'ccb': 0.007158966891545, 'ccf': 1.656539908434791, 'ccl': 0.22739302222736102, 'fwe': 0.0006945808102590001, 'swe': 0.006950520596444001, 'tre': 0.048094701603353, 'pco': 0.008145195176025001, 'pma': 1.553968982758067e-07, 'ior': 1.8610733028283741, 'fru': 56.49800420807354, 'mru': 7.856249576809029e-06, 'ldu': 65.3553717009624, 'wtu': 2.423939683414946, 'etf': 82.23454030475338, 'htc': 3.5903712358198167e-09, 'htn': 3.5956124664376884e-08}"/>
  </r>
  <r>
    <s v="Soup, Asian-style with noodles, prepacked, to be reheated, processed in FR | Ambient (long) | Cardboard | Microwave | at consumer/FR [Ciqual code: 25955]"/>
    <n v="25955"/>
    <s v="consumer"/>
    <n v="2.78"/>
    <b v="0"/>
    <s v="kilogram"/>
    <s v="9c3d3b26c35c445142de546efaee5e62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16779195772908, 'ozd': 2.60937863615285e-07, 'cch': 1.991083879320185, 'ccb': 0.009551345142942001, 'ccf': 1.7536253374271702, 'ccl': 0.227907196750072, 'fwe': 0.0007070754897170001, 'swe': 0.007040656376802, 'tre': 0.048838039283457, 'pco': 0.008446960358666001, 'pma': 1.64487634262829e-07, 'ior': 0.8032845167058381, 'fru': 36.807331348102466, 'mru': 8.251629021973554e-06, 'ldu': 70.18345637732021, 'wtu': 2.196599002991574, 'etf': 91.08686424052695, 'htc': 3.596041326818154e-09, 'htn': 3.7313088627526655e-08}"/>
  </r>
  <r>
    <s v="Soup, watercress, dehydrated and reconstituted, processed in FR | Ambient (long) | Cardboard | Water cooker | at consumer/FR [Ciqual code: 25957]"/>
    <n v="25957"/>
    <s v="consumer"/>
    <n v="2.69"/>
    <b v="0"/>
    <s v="kilogram"/>
    <s v="564ffa17010b12a4562facf1a39822e4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396932964363, 'ozd': 1.8601434334716412e-07, 'cch': 0.574641890191933, 'ccb': 0.06994749091010101, 'ccf': 0.450954804317503, 'ccl': 0.05373959496432901, 'fwe': 0.00015833824408500002, 'swe': 0.002531593478484, 'tre': 0.01555054387007, 'pco': 0.001479858171378, 'pma': 3.9796474262849014e-08, 'ior': 1.775429719888073, 'fru': 40.20768785856696, 'mru': 2.16994759523726e-06, 'ldu': 16.280313973511824, 'wtu': 0.7350513386853751, 'etf': 21.89821398773578, 'htc': 5.415012092330873e-10, 'htn': 2.7121119349724978e-08}"/>
  </r>
  <r>
    <s v="Soup, watercress, prepacked, to be reheated, processed in FR | Ambient (long) | Cardboard | Microwave | at consumer/FR [Ciqual code: 25958]"/>
    <n v="25958"/>
    <s v="consumer"/>
    <n v="2.4"/>
    <b v="0"/>
    <s v="kilogram"/>
    <s v="cda803443131cea5322dadf8dfb4f7d2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553065527256, 'ozd': 1.294230556149073e-07, 'cch': 0.6743415464044671, 'ccb': 0.07235381172670201, 'ccf': 0.547772525967083, 'ccl': 0.05421520871068201, 'fwe': 0.00017071384769200003, 'swe': 0.002620748009793, 'tre': 0.016286654926388002, 'pco': 0.0017801432762940001, 'pma': 4.88615404881654e-08, 'ior': 0.7176219160985661, 'fru': 20.513397636960903, 'mru': 2.5640643632264976e-06, 'ldu': 21.097501241418687, 'wtu': 0.507335630560096, 'etf': 30.73713988338979, 'htc': 5.46494280508335e-10, 'htn': 2.8476121447396922e-08}"/>
  </r>
  <r>
    <s v="Soup, pistou (basil, garlic and olive oil), dehydrated and reconstituted, processed in FR | Ambient (long) | Cardboard | Water cooker | at consumer/FR [Ciqual code: 25917]"/>
    <n v="25917"/>
    <s v="consumer"/>
    <n v="2.64"/>
    <b v="0"/>
    <s v="kilogram"/>
    <s v="30812f44ffb2b3597fa531b5b618baf0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48862158525, 'ozd': 1.8552558992729658e-07, 'cch': 0.44744803050497806, 'ccb': 0.002851148772269, 'ccf': 0.440279453359992, 'ccl': 0.004317428372715, 'fwe': 0.00015777583545700002, 'swe': 0.0027316696251190003, 'tre': 0.016185263614232, 'pco': 0.001759689588837, 'pma': 3.729569985130708e-08, 'ior': 1.773498718185925, 'fru': 40.061094628461234, 'mru': 1.760096303257454e-06, 'ldu': 36.73865421407243, 'wtu': 0.875907479548358, 'etf': 42.1302627520101, 'htc': 4.279570955400572e-10, 'htn': 2.41527842052675e-08}"/>
  </r>
  <r>
    <s v="Soup, pistou (basil, garlic and olive oil), prepacked, to be reheated, processed in FR | Ambient (long) | Cardboard | Microwave | at consumer/FR [Ciqual code: 25953]"/>
    <n v="25953"/>
    <s v="consumer"/>
    <n v="2.08"/>
    <b v="0"/>
    <s v="kilogram"/>
    <s v="0419ab9ee70097d2499c6c176f667ec2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644774508147, 'ozd': 1.289341936644361e-07, 'cch': 0.54711944256446, 'ccb': 0.005242570447031, 'ccf': 0.5370948044843991, 'ccl': 0.004782067633029, 'fwe': 0.00017015131417800003, 'swe': 0.0028208685845270004, 'tre': 0.016921515613843002, 'pco': 0.002060036831983, 'pma': 4.636021076479157e-08, 'ior': 0.715690485606006, 'fru': 20.36677185495663, 'mru': 2.154122061329647e-06, 'ldu': 41.56038437810965, 'wtu': 0.6482230493669241, 'etf': 50.97368129442586, 'htc': 4.32924953669536e-10, 'htn': 2.5507127166465898e-08}"/>
  </r>
  <r>
    <s v="Soup, pumpkin, dehydrated and reconstituted, processed in FR | Ambient (long) | Cardboard | Water cooker | at consumer/FR [Ciqual code: 25954]"/>
    <n v="25954"/>
    <s v="consumer"/>
    <n v="2.69"/>
    <b v="0"/>
    <s v="kilogram"/>
    <s v="c1d388e6a21f336bb9115843e1a51b6f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6976865030051, 'ozd': 2.1204549839934067e-07, 'cch': 0.9364589707104711, 'ccb': 0.162930626008006, 'ccf': 0.64293339310963, 'ccl': 0.13059495159283302, 'fwe': 0.00023062619812200003, 'swe': 0.004294141520742, 'tre': 0.025360987450113, 'pco': 0.002330078715914, 'pma': 6.133692192086025e-08, 'ior': 1.788405503486852, 'fru': 42.25190002621046, 'mru': 3.4715591463832203e-06, 'ldu': 30.315838874096134, 'wtu': 1.009277542318652, 'etf': 39.02148025325806, 'htc': 7.151587875783292e-10, 'htn': 2.407452683114411e-08}"/>
  </r>
  <r>
    <s v="Soup, pumpkin, prepacked, to be reheated, processed in FR | Ambient (long) | Cardboard | Microwave | at consumer/FR [Ciqual code: 25945]"/>
    <n v="25945"/>
    <s v="consumer"/>
    <n v="2.4"/>
    <b v="0"/>
    <s v="kilogram"/>
    <s v="3dfdfa8a560f5844039a867c428e5841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7133570482204, 'ozd': 1.554599910398881e-07, 'cch': 1.036238970557704, 'ccb': 0.16535759428279, 'ccf': 0.739793744746677, 'ccl': 0.13108763152823602, 'fwe': 0.00024301785369900002, 'swe': 0.004383687436327, 'tre': 0.026099276973776002, 'pco': 0.002630552617358, 'pma': 7.040677133069465e-08, 'ior': 0.7306005810472711, 'fru': 22.55806373407455, 'mru': 3.865964944958955e-06, 'ldu': 35.13614281378573, 'wtu': 0.7816227277528981, 'etf': 47.864208472029944, 'htc': 7.201904205517074e-10, 'htn': 2.5428852414827138e-08}"/>
  </r>
  <r>
    <s v="Soup, asparagus, dehydrated and reconstituted, processed in FR | Ambient (long) | Cardboard | Water cooker | at consumer/FR [Ciqual code: 25932]"/>
    <n v="25932"/>
    <s v="consumer"/>
    <n v="2.5"/>
    <b v="0"/>
    <s v="kilogram"/>
    <s v="0c286128fdac6c9cf37c7a1946af421f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6331900036406, 'ozd': 1.970237665793157e-07, 'cch': 0.6261620126492811, 'ccb': 0.051810775975490005, 'ccf': 0.5332764634105991, 'ccl': 0.041074773263190006, 'fwe': 0.000178824575132, 'swe': 0.003853213327851, 'tre': 0.023533837967045, 'pco': 0.0018691812541340002, 'pma': 5.3542120664744194e-08, 'ior': 1.7834778212820361, 'fru': 40.833108121245765, 'mru': 2.052033019150571e-06, 'ldu': 38.38929883190039, 'wtu': 3.497168810962669, 'etf': 34.91578905107967, 'htc': 6.449776136743884e-10, 'htn': 2.5912477093659653e-08}"/>
  </r>
  <r>
    <s v="Soup, asparagus, prepacked, to be reheated, processed in FR | Ambient (long) | Cardboard | Microwave | at consumer/FR [Ciqual code: 25968]"/>
    <n v="25968"/>
    <s v="consumer"/>
    <n v="2.0099999999999998"/>
    <b v="0"/>
    <s v="kilogram"/>
    <s v="5dc4c68ff9500dea40c6c4338950c867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64884622702460005, 'ozd': 1.404349235549684e-07, 'cch': 0.7258731092114321, 'ccb': 0.05421306942667, 'ccf': 0.630112465074203, 'ccl': 0.041547574710558005, 'fwe': 0.000191204727851, 'swe': 0.003942661332708, 'tre': 0.024271721761298003, 'pco': 0.0021695528105550002, 'pma': 6.261023919259881e-08, 'ior': 0.7256718046213111, 'fru': 21.13895677792888, 'mru': 2.446123603506873e-06, 'ldu': 43.21139553139209, 'wtu': 3.270066447450288, 'etf': 43.75760557670082, 'htc': 6.499936625006866e-10, 'htn': 2.7267210805129995e-08}"/>
  </r>
  <r>
    <s v="Soup, cereals and vegetables, dehydrated and reconstituted, processed in FR | Ambient (long) | Cardboard | Water cooker | at consumer/FR [Ciqual code: 25934]"/>
    <n v="25934"/>
    <s v="consumer"/>
    <n v="3.07"/>
    <b v="0"/>
    <s v="kilogram"/>
    <s v="60348d70e67f40be35008a8f274e7840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629581699852, 'ozd': 1.8894609666016322e-07, 'cch': 0.46238994131911304, 'ccb': 0.0030448346867250004, 'ccf': 0.458598588011759, 'ccl': 0.0007465186206290001, 'fwe': 0.00015313214818, 'swe': 0.0023102772904360002, 'tre': 0.016369398206808, 'pco': 0.0014322399942220002, 'pma': 3.932163740852859e-08, 'ior': 1.793883401491982, 'fru': 41.16211394026669, 'mru': 2.88976414536012e-06, 'ldu': 12.735618765646532, 'wtu': 0.6115116113380631, 'etf': 22.569680291017328, 'htc': 4.5298713824311623e-10, 'htn': 2.267141227501965e-08}"/>
  </r>
  <r>
    <s v="Soup, mushrooms, dehydrated and reconstituted, processed in FR | Ambient (long) | Cardboard | Water cooker | at consumer/FR [Ciqual code: 25936]"/>
    <n v="25936"/>
    <s v="consumer"/>
    <n v="2.5"/>
    <b v="0"/>
    <s v="kilogram"/>
    <s v="d2dbf10e27064514f66944291d5e5fa3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12952719046736, 'ozd': 2.2402028615651e-07, 'cch': 1.757488809345173, 'ccb': 0.6985002649245681, 'ccf': 0.8484294670976811, 'ccl': 0.210559077322923, 'fwe': 0.00031607604150000004, 'swe': 0.006042850736724, 'tre': 0.050844244844946006, 'pco': 0.0033937433228880005, 'pma': 1.060513088442023e-07, 'ior': 1.822167115205677, 'fru': 43.683232192817385, 'mru': 3.157875069029372e-06, 'ldu': 57.52569804558821, 'wtu': 1.63761192032452, 'etf': 31.24917785722764, 'htc': 6.704776551390428e-10, 'htn': 2.16836139052294e-08}"/>
  </r>
  <r>
    <s v="Soup, mushrooms, prepacked, to be reheated, processed in FR | Ambient (long) | Cardboard | Microwave | at consumer/FR [Ciqual code: 25912]"/>
    <n v="25912"/>
    <s v="consumer"/>
    <n v="2.16"/>
    <b v="0"/>
    <s v="kilogram"/>
    <s v="2e0d714e21e6b9fa6f8377b8646c4c56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13110751472816, 'ozd': 1.67437437869901e-07, 'cch': 1.857451123751293, 'ccb': 0.701046159623066, 'ccf': 0.9453354503601811, 'ccl': 0.211069513768045, 'fwe': 0.00032848667172300004, 'swe': 0.006132784963591001, 'tre': 0.051588193077480006, 'pco': 0.003694453417384, 'pma': 1.1513108734959969e-07, 'ior': 0.7643696897327791, 'fru': 23.989713736502146, 'mru': 3.5522112121900366e-06, 'ldu': 62.35204409634292, 'wtu': 1.410096631144531, 'etf': 40.090180190025364, 'htc': 6.754993664012141e-10, 'htn': 2.3037408572476853e-08}"/>
  </r>
  <r>
    <s v="Soup, vegetables with cheese, prepacked, to be reheated, processed in FR | Ambient (long) | Cardboard | Microwave | at consumer/FR [Ciqual code: 25962]"/>
    <n v="25962"/>
    <s v="consumer"/>
    <n v="2.0299999999999998"/>
    <b v="0"/>
    <s v="kilogram"/>
    <s v="5f12b24d69618a253429c79df25b821d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11367100084289001, 'ozd': 1.513786210926788e-07, 'cch': 1.237250238133363, 'ccb': 0.496798784985563, 'ccf': 0.7025830072922961, 'ccl': 0.037868445855503, 'fwe': 0.000203677221167, 'swe': 0.0044297848596750004, 'tre': 0.046087049100311, 'pco': 0.002815473261727, 'pma': 9.489424869497917e-08, 'ior': 0.77908989016698, 'fru': 22.705265316042244, 'mru': 2.320654474365621e-06, 'ldu': 56.311404757013605, 'wtu': 0.5088644212549941, 'etf': 40.40600868156203, 'htc': 4.29111530160925e-10, 'htn': 3.2564775643106726e-08}"/>
  </r>
  <r>
    <s v="Soup, mixed vegetables, dehydrated and reconstituted, processed in FR | Ambient (long) | Cardboard | Water cooker | at consumer/FR [Ciqual code: 25905]"/>
    <n v="25905"/>
    <s v="consumer"/>
    <n v="2.71999999999999"/>
    <b v="0"/>
    <s v="kilogram"/>
    <s v="8d189d540880dbf6a4588777e093478e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3304825801278, 'ozd': 1.8098165939555198e-07, 'cch': 0.39845339488338904, 'ccb': 0.003787712624524, 'ccf': 0.39272782413808205, 'ccl': 0.0019378581207830001, 'fwe': 0.000126080905125, 'swe': 0.002126932627073, 'tre': 0.01123552970526, 'pco': 0.0014012369237460002, 'pma': 2.8967688109549092e-08, 'ior': 1.773386169616254, 'fru': 39.634146930575234, 'mru': 1.4912671396503959e-06, 'ldu': 12.569691169853968, 'wtu': 0.6394715095484951, 'etf': 22.101715120625435, 'htc': 3.512739375261776e-10, 'htn': 2.245898305084477e-08}"/>
  </r>
  <r>
    <s v="Soup, mixed vegetables, prepacked, to be reheated, processed in FR | Ambient (long) | Cardboard | Microwave | at consumer/FR [Ciqual code: 25903]"/>
    <n v="25903"/>
    <s v="consumer"/>
    <n v="2.42"/>
    <b v="0"/>
    <s v="kilogram"/>
    <s v="6f5541849651b251c84adde28b7944a6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346071585528, 'ozd': 1.24389254125891e-07, 'cch': 0.49811392739262805, 'ccb': 0.00617934226886, 'ccf': 0.48953261614039706, 'ccl': 0.0024019689833690004, 'fwe': 0.000138449345798, 'swe': 0.002215997301033, 'tre': 0.011970682587017, 'pco': 0.0017015045703460002, 'pma': 3.803034973849403e-08, 'ior': 0.715577912044255, 'fru': 19.93972935079492, 'mru': 1.885233202607901e-06, 'ldu': 17.38605447189768, 'wtu': 0.411734577353678, 'etf': 30.94068620491635, 'htc': 3.562247677043329e-10, 'htn': 2.381294989342266e-08}"/>
  </r>
  <r>
    <s v="Soup, green vegetables, dehydrated and reconstituted, processed in FR | Ambient (long) | Cardboard | Water cooker | at consumer/FR [Ciqual code: 25964]"/>
    <n v="25964"/>
    <s v="consumer"/>
    <n v="2.5"/>
    <b v="0"/>
    <s v="kilogram"/>
    <s v="994dc87c832002a4a4809d6f9bf6ba18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4823036771, 'ozd': 1.719491918947442e-07, 'cch': 0.33796475004223503, 'ccb': 0.001176887064458, 'ccf': 0.334062301068245, 'ccl': 0.002725561909531, 'fwe': 0.000110467458231, 'swe': 0.0016121909515920002, 'tre': 0.007973077310126, 'pco': 0.001148414790617, 'pma': 2.293757392260415e-08, 'ior': 1.7591476391133911, 'fru': 38.863038876533686, 'mru': 1.098049643848732e-06, 'ldu': 5.521287642286952, 'wtu': 0.6509747486292441, 'etf': 14.426488562932045, 'htc': 2.5362028793892223e-10, 'htn': 9.079655979588134e-09}"/>
  </r>
  <r>
    <s v="Soup, green vegetables, prepacked, to be reheated, processed in FR | Ambient (long) | Cardboard | Microwave | at consumer/FR [Ciqual code: 25963]"/>
    <n v="25963"/>
    <s v="consumer"/>
    <n v="2.0099999999999998"/>
    <b v="0"/>
    <s v="kilogram"/>
    <s v="2239f4fcd7858b5c356693e22648c288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638011085172, 'ozd': 1.1535478091195258e-07, 'cch': 0.43761185068812003, 'ccb': 0.00356793695945, 'ccf': 0.43085406604224, 'ccl': 0.0031898476864290004, 'fwe': 0.000122832431846, 'swe': 0.0017011413241010001, 'tre': 0.008707505744925001, 'pco': 0.0014486262965590002, 'pma': 3.199889652882873e-08, 'ior': 0.701336219791008, 'fru': 19.16845006762368, 'mru': 1.491928390522564e-06, 'ldu': 10.336085804405704, 'wtu': 0.42324037079708304, 'etf': 23.26375531751608, 'htc': 2.585494335433744e-10, 'htn': 1.043065186301394e-08}"/>
  </r>
  <r>
    <s v="Soup, lentils, prepacked, to be reheated, processed in FR | Ambient (long) | Cardboard | Microwave | at consumer/FR [Ciqual code: 25900]"/>
    <n v="25900"/>
    <s v="consumer"/>
    <n v="2.59"/>
    <b v="0"/>
    <s v="kilogram"/>
    <s v="e1f9c639da92283d8036ce7b8b84d689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853513439087, 'ozd': 1.191037819054846e-07, 'cch': 0.44539188773091903, 'ccb': 0.0037340732367500003, 'ccf': 0.44080341255044503, 'ccl': 0.0008544019437230001, 'fwe': 0.000150538434913, 'swe': 0.002447044430182, 'tre': 0.00934498564363, 'pco': 0.001393118838654, 'pma': 3.3506765645645985e-08, 'ior': 0.7092681410251871, 'fru': 19.505317393048067, 'mru': 1.773393743501279e-06, 'ldu': 23.424729720054437, 'wtu': 0.318984758454167, 'etf': 26.400619956034177, 'htc': 2.1115213047553279e-10, 'htn': 1.109555908320962e-08}"/>
  </r>
  <r>
    <s v="Soup, leek and potato, dehydrated and reconstituted, processed in FR | Ambient (long) | Cardboard | Water cooker | at consumer/FR [Ciqual code: 25925]"/>
    <n v="25925"/>
    <s v="consumer"/>
    <n v="2.77"/>
    <b v="0"/>
    <s v="kilogram"/>
    <s v="1ee641ce080a30d0addded7bb72cb411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6798150626090003, 'ozd': 1.718142856211172e-07, 'cch': 0.34166974580623904, 'ccb': 0.003614298604793, 'ccf': 0.33783897303258903, 'ccl': 0.000216474168856, 'fwe': 0.000109756525554, 'swe': 0.001593637796366, 'tre': 0.008933990930111001, 'pco': 0.001054618558661, 'pma': 2.452525743318429e-08, 'ior': 1.765024103560741, 'fru': 38.83712256279853, 'mru': 1.008081389070284e-06, 'ldu': 8.182147361637597, 'wtu': 0.5397656502953511, 'etf': 16.713359910183044, 'htc': 3.61703531150919e-10, 'htn': 2.48979994355456e-08}"/>
  </r>
  <r>
    <s v="Soup, leek and potato, prepacked, to be reheated, processed in FR | Ambient (long) | Cardboard | Microwave | at consumer/FR [Ciqual code: 25907]"/>
    <n v="25907"/>
    <s v="consumer"/>
    <n v="2.5099999999999998"/>
    <b v="0"/>
    <s v="kilogram"/>
    <s v="b4b78abd055702d04926dab1fe8e4f63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835566329259, 'ozd': 1.1521984468158499e-07, 'cch': 0.44131766916846904, 'ccb': 0.006005889741515001, 'ccf': 0.43463157663905605, 'ccl': 0.000680202787897, 'fwe': 0.000122121341302, 'swe': 0.0016825840490370001, 'tre': 0.009668632741495, 'pco': 0.0013548092365920001, 'pma': 3.358693259397541e-08, 'ior': 0.7072139891422401, 'fru': 19.142527999016906, 'mru': 1.401940157758041e-06, 'ldu': 12.997536383482949, 'wtu': 0.31200657782147, 'etf': 25.551134478151297, 'htc': 3.666566772823704e-10, 'htn': 2.6252507876218177e-08}"/>
  </r>
  <r>
    <s v="Soup, split peas, prepacked, to be reheated, processed in FR | Ambient (long) | Cardboard | Microwave | at consumer/FR [Ciqual code: 25965]"/>
    <n v="25965"/>
    <s v="consumer"/>
    <n v="3.07"/>
    <b v="0"/>
    <s v="kilogram"/>
    <s v="b9a02f82f9f0dae7d8bf854a29f186ef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853513439087, 'ozd': 1.191037819054846e-07, 'cch': 0.44539188773091903, 'ccb': 0.0037340732367500003, 'ccf': 0.44080341255044503, 'ccl': 0.0008544019437230001, 'fwe': 0.000150538434913, 'swe': 0.002447044430182, 'tre': 0.00934498564363, 'pco': 0.001393118838654, 'pma': 3.3506765645645985e-08, 'ior': 0.7092681410251871, 'fru': 19.505317393048067, 'mru': 1.773393743501279e-06, 'ldu': 23.424729720054437, 'wtu': 0.318984758454167, 'etf': 26.400619956034177, 'htc': 2.1115213047553279e-10, 'htn': 1.109555908320962e-08}"/>
  </r>
  <r>
    <s v="Soup, chorba frik, w meat and frik, processed in FR | Ambient (long) | Cardboard | Boiling | at consumer/FR [Ciqual code: 25915]"/>
    <n v="25915"/>
    <s v="consumer"/>
    <n v="2.31"/>
    <b v="0"/>
    <s v="kilogram"/>
    <s v="05ae2424a311ef08f680eef003da2841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70638949031694, 'ozd': 2.523634240819362e-07, 'cch': 4.983307784120358, 'ccb': 2.865663147951265, 'ccf': 2.05354085767337, 'ccl': 0.064103778495721, 'fwe': 0.00044231283362000006, 'swe': 0.016855773468743, 'tre': 0.308320912417102, 'pco': 0.007778104031287001, 'pma': 4.895346327530668e-07, 'ior': 1.125620626985931, 'fru': 37.29232992420482, 'mru': 4.132788510838036e-06, 'ldu': 406.6194944303047, 'wtu': 0.612938924069602, 'etf': 61.49646483380103, 'htc': 1.300904473196279e-10, 'htn': 1.86925050383572e-08}"/>
  </r>
  <r>
    <s v="Soup, fish and/or crustacean, dehydrated and reconstituted, processed in FR | Ambient (long) | Cardboard | Water cooker | at consumer/FR [Ciqual code: 25919]"/>
    <n v="25919"/>
    <s v="consumer"/>
    <n v="2.79"/>
    <b v="0"/>
    <s v="kilogram"/>
    <s v="94a6b28c9fa5becc24cf52e8f143a516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19869391107919002, 'ozd': 1.6233495434460308e-06, 'cch': 6.80391180372656, 'ccb': 0.006463509208164001, 'ccf': 6.793097368880265, 'ccl': 0.0043509256381300005, 'fwe': 0.0005544662427430001, 'swe': 0.050329669909058, 'tre': 0.5264171980620981, 'pco': 0.13546615852232002, 'pma': 1.501423400776456e-06, 'ior': 2.202428911912582, 'fru': 129.62679334643275, 'mru': 3.2123991711598804e-05, 'ldu': 44.20613489597324, 'wtu': 1.367632510176836, 'etf': 95.27314387383038, 'htc': 4.395832310992314e-09, 'htn': 7.53373428009518e-08}"/>
  </r>
  <r>
    <s v="Soup, fish and/or crustacean, prepacked, to be reheated, processed in FR | Ambient (long) | Cardboard | Microwave | at consumer/FR [Ciqual code: 25904]"/>
    <n v="25904"/>
    <s v="consumer"/>
    <n v="2.56"/>
    <b v="0"/>
    <s v="kilogram"/>
    <s v="9a546066cc486a16f1b264168d5f6906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19889318844168802, 'ozd': 1.567077424543757e-06, 'cch': 6.904994706373075, 'ccb': 0.008855733029047, 'ccf': 6.891323401007317, 'ccl': 0.004815572336711, 'fwe': 0.0005669298089280001, 'swe': 0.050429438287525004, 'tre': 0.5272667500974481, 'pco': 0.135796196082135, 'pma': 1.510813029954088e-06, 'ior': 1.144715925833315, 'fru': 109.95235916903592, 'mru': 3.2524759953241004e-05, 'ldu': 49.02952325850944, 'wtu': 1.140057270463074, 'etf': 104.12836310907585, 'htc': 4.4016812594130205e-09, 'htn': 7.670305159781551e-08}"/>
  </r>
  <r>
    <s v="Soup, gazpacho, cold, processed in FR | Ambient (long) | Cardboard | Microwave | at consumer/FR [Ciqual code: 25967]"/>
    <n v="25967"/>
    <s v="consumer"/>
    <n v="3.07"/>
    <b v="0"/>
    <s v="kilogram"/>
    <s v="db82e75aa2795c6f4502e38fd958c6bc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24651002320830004, 'ozd': 1.126719136228497e-07, 'cch': 0.41548547806046504, 'ccb': 0.0035551361416400005, 'ccf': 0.41125417820638005, 'ccl': 0.0006761637124440001, 'fwe': 0.000119098943221, 'swe': 0.0013386431789550002, 'tre': 0.007902502362453, 'pco': 0.0011572193948670001, 'pma': 3.169777414911377e-08, 'ior': 0.7055024544688591, 'fru': 19.19078881680865, 'mru': 1.7745879193819429e-06, 'ldu': 7.966803784254538, 'wtu': 0.30588225754901005, 'etf': 23.38538159127699, 'htc': 2.8165716328467523e-10, 'htn': 1.128126520631128e-08}"/>
  </r>
  <r>
    <s v="Soup, Moroccan, dehydrated and reconstituted, processed in FR | Ambient (long) | Cardboard | Water cooker | at consumer/FR [Ciqual code: 25924]"/>
    <n v="25924"/>
    <s v="consumer"/>
    <n v="2.83"/>
    <b v="0"/>
    <s v="kilogram"/>
    <s v="4c7e790495a42d7d93ce1de241f690c6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69962619432147, 'ozd': 2.5910623775845856e-07, 'cch': 4.604843327182111, 'ccb': 2.8624526901375362, 'ccf': 1.678815699492868, 'ccl': 0.06357493755170701, 'fwe': 0.00039902616841000005, 'swe': 0.016663720075731, 'tre': 0.306503894104072, 'pco': 0.007145321522879, 'pma': 4.766428449945562e-07, 'ior': 1.888549844155253, 'fru': 47.33054295854514, 'mru': 3.3852780176329668e-06, 'ldu': 401.4394408387901, 'wtu': 0.7619394827512741, 'etf': 49.819697124278406, 'htc': 3.661745797210467e-11, 'htn': 1.5839975402599462e-08}"/>
  </r>
  <r>
    <s v="Soup, minestrone, dehydrated and reconstituted, processed in FR | Ambient (long) | Cardboard | Water cooker | at consumer/FR [Ciqual code: 25956]"/>
    <n v="25956"/>
    <s v="consumer"/>
    <n v="3.02"/>
    <b v="0"/>
    <s v="kilogram"/>
    <s v="75070fbb0347a082bc38c9dafc453551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5396621900756, 'ozd': 1.8392977959935922e-07, 'cch': 0.442659208590219, 'ccb': 0.002469095493085, 'ccf': 0.43986833741469605, 'ccl': 0.00032177568243700003, 'fwe': 0.000162484858858, 'swe': 0.0026289422611990004, 'tre': 0.019739112886566, 'pco': 0.0013505409668690001, 'pma': 4.387690836960138e-08, 'ior': 1.7924422639789799, 'fru': 40.73095608747855, 'mru': 2.455943485368356e-06, 'ldu': 18.916885427857633, 'wtu': 0.587925562071808, 'etf': 22.361139759771028, 'htc': 3.822566667062707e-10, 'htn': 1.81650945120623e-08}"/>
  </r>
  <r>
    <s v="Soup, minestrone, prepacked, to be reheated, processed in FR | Ambient (long) | Cardboard | Microwave | at consumer/FR [Ciqual code: 25916]"/>
    <n v="25916"/>
    <s v="consumer"/>
    <n v="2.56"/>
    <b v="0"/>
    <s v="kilogram"/>
    <s v="d7b3b7b73bdffb72f76a33b1a3790fb0"/>
    <s v="material"/>
    <s v="AGRIBALYSE v3.0"/>
    <s v="['Agricultural', 'Food', 'Preparation', 'Starters and dishes', 'Soup']"/>
    <x v="4"/>
    <x v="32"/>
    <s v="['Agricultural', 'Food', 'Preparation', 'Starters and dishes', 'Soup']"/>
    <s v="['Agricultural', 'Food', 'Preparation', 'Starters and dishes', 'Soup']"/>
    <e v="#VALUE!"/>
    <e v="#VALUE!"/>
    <x v="3"/>
    <x v="0"/>
    <s v="{'acd': 0.004644774508147, 'ozd': 1.289341936644361e-07, 'cch': 0.54711944256446, 'ccb': 0.005242570447031, 'ccf': 0.5370948044843991, 'ccl': 0.004782067633029, 'fwe': 0.00017015131417800003, 'swe': 0.0028208685845270004, 'tre': 0.016921515613843002, 'pco': 0.002060036831983, 'pma': 4.636021076479157e-08, 'ior': 0.715690485606006, 'fru': 20.36677185495663, 'mru': 2.154122061329647e-06, 'ldu': 41.56038437810965, 'wtu': 0.6482230493669241, 'etf': 50.97368129442586, 'htc': 4.32924953669536e-10, 'htn': 2.5507127166465898e-08}"/>
  </r>
  <r>
    <s v="Soup for baby, with vegetables and potatoes, processed in FR | Ambient (long) | PP | Microwave | at consumer/FR [Ciqual code: 20252]"/>
    <n v="20252"/>
    <s v="consumer"/>
    <n v="2.84"/>
    <b v="0"/>
    <s v="kilogram"/>
    <s v="e0eedf2a4e32f3054b38a05a337c2d30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28686083374450002, 'ozd': 1.074049613555543e-07, 'cch': 0.5439949577695801, 'ccb': 0.0034534019064140003, 'ccf': 0.540368366715385, 'ccl': 0.00017318914778000001, 'fwe': 9.589105602948341e-05, 'swe': 0.0015886249685520002, 'tre': 0.009210126372629001, 'pco': 0.001464232116106, 'pma': 2.985250643387997e-08, 'ior': 0.746146500031847, 'fru': 22.40571263549133, 'mru': 1.164716349886906e-06, 'ldu': 8.67518772662015, 'wtu': 0.33295488910643, 'etf': 13.082300369770595, 'htc': 3.3780590020430744e-10, 'htn': 2.54169060617801e-08}"/>
  </r>
  <r>
    <s v="Soup for baby, with vegetables, cereals and milk, processed in FR | Ambient (long) | PP | Microwave | at consumer/FR [Ciqual code: 20253]"/>
    <n v="20253"/>
    <s v="consumer"/>
    <n v="2.78"/>
    <b v="0"/>
    <s v="kilogram"/>
    <s v="bff4459f3febb0557f2a4f52c6cdd00f"/>
    <s v="material"/>
    <s v="AGRIBALYSE v3.0"/>
    <s v="['Agricultural', 'Food', 'Preparation', 'Baby food', 'Baby dishes']"/>
    <x v="10"/>
    <x v="55"/>
    <s v="['Agricultural', 'Food', 'Preparation', 'Baby food', 'Baby dishes']"/>
    <s v="['Agricultural', 'Food', 'Preparation', 'Baby food', 'Baby dishes']"/>
    <e v="#VALUE!"/>
    <e v="#VALUE!"/>
    <x v="3"/>
    <x v="0"/>
    <s v="{'acd': 0.003493757863466, 'ozd': 1.165743707998603e-07, 'cch': 0.6007912159937381, 'ccb': 0.0036268544337600002, 'ccf': 0.5952694062167261, 'ccl': 0.0018949553432520002, 'fwe': 0.00011221906052500001, 'swe': 0.002122038220548, 'tre': 0.011512176218151001, 'pco': 0.0018109274498610002, 'pma': 3.42959235783986e-08, 'ior': 0.7545104229338621, 'fru': 23.202913987269348, 'mru': 1.648009394736766e-06, 'ldu': 13.063705815034883, 'wtu': 0.432682888638638, 'etf': 18.471852096535653, 'htc': 3.2737399062627e-10, 'htn': 2.297734807898457e-08}"/>
  </r>
  <r>
    <s v="Cream, light, 4 to 8% fat, liquid or thick, processed in FR | Chilled | PP | No preparation | at consumer/FR [Ciqual code: 19433]"/>
    <n v="19433"/>
    <s v="consumer"/>
    <n v="4.08"/>
    <b v="0"/>
    <s v="kilogram"/>
    <s v="b97b1e42e53769e8a3fbc19caaddb9ce"/>
    <s v="material"/>
    <s v="AGRIBALYSE v3.0"/>
    <s v="['Agricultural', 'Food', 'Preparation', 'Milk and milk products', 'Creams']"/>
    <x v="6"/>
    <x v="43"/>
    <s v="['Agricultural', 'Food', 'Preparation', 'Milk and milk products', 'Creams']"/>
    <s v="['Agricultural', 'Food', 'Preparation', 'Milk and milk products', 'Creams']"/>
    <e v="#VALUE!"/>
    <e v="#VALUE!"/>
    <x v="3"/>
    <x v="0"/>
    <s v="{'acd': 0.025042587807926002, 'ozd': 2.729658537648177e-07, 'cch': 3.681703079514662, 'ccb': 0.932368732362379, 'ccf': 1.9862666737396941, 'ccl': 0.7630676734125881, 'fwe': 0.000671423235825, 'swe': 0.014729697277160001, 'tre': 0.09583698326514001, 'pco': 0.0074174919238060005, 'pma': 2.195824555063536e-07, 'ior': 0.37765285159267004, 'fru': 26.26599886863213, 'mru': 9.981847170231529e-06, 'ldu': 134.11826469234765, 'wtu': 2.75766071508517, 'etf': 86.93158488501138, 'htc': 2.230714975915451e-09, 'htn': 4.145150355836491e-08}"/>
  </r>
  <r>
    <s v="Chinese specialty or dumplings, processed in FR | Chilled | Cardboard | Oven | at consumer/FR [Ciqual code: 25169]"/>
    <n v="25169"/>
    <s v="consumer"/>
    <n v="2.88"/>
    <b v="0"/>
    <s v="kilogram"/>
    <s v="7fd48c60e761aeb754bad41788320dfc"/>
    <s v="material"/>
    <s v="AGRIBALYSE v3.0"/>
    <s v="['Agricultural', 'Food', 'Preparation', 'Starters and dishes', 'Savoury pastries and other starters']"/>
    <x v="4"/>
    <x v="23"/>
    <s v="['Agricultural', 'Food', 'Preparation', 'Starters and dishes', 'Savoury pastries and other starters']"/>
    <s v="['Agricultural', 'Food', 'Preparation', 'Starters and dishes', 'Savoury pastries and other starters']"/>
    <e v="#VALUE!"/>
    <e v="#VALUE!"/>
    <x v="3"/>
    <x v="0"/>
    <s v="{'acd': 0.023269281276199, 'ozd': 3.826410513879208e-07, 'cch': 2.637700025076212, 'ccb': 0.010629673511809, 'ccf': 2.3408498999069662, 'ccl': 0.28622045165743604, 'fwe': 0.0009457249733900001, 'swe': 0.009874066358495, 'tre': 0.070165855942971, 'pco': 0.01132563157399, 'pma': 2.201983167910269e-07, 'ior': 1.439166176718059, 'fru': 55.56017715146268, 'mru': 1.147029774637602e-05, 'ldu': 101.36207095456062, 'wtu': 2.588768719884106, 'etf': 115.87436917410614, 'htc': 4.58778399044286e-09, 'htn': 5.058207222150862e-08}"/>
  </r>
  <r>
    <s v="Processed cheese with fresh cream cheese and walnuts, processed in FR | Chilled | PP | No preparation | at consumer/FR [Ciqual code: 12355]"/>
    <n v="12355"/>
    <s v="consumer"/>
    <n v="1.87"/>
    <b v="0"/>
    <s v="kilogram"/>
    <s v="f0c26240de2aef96a0329c073c638987"/>
    <s v="material"/>
    <s v="AGRIBALYSE v3.0"/>
    <s v="['Agricultural', 'Food', 'Preparation', 'Milk and milk products', 'Cheese', 'Processed cheeses']"/>
    <x v="6"/>
    <x v="14"/>
    <s v="['Agricultural', 'Food', 'Preparation', 'Milk and milk products', 'Cheese', ÇProcessed cheeses']"/>
    <s v="['Agricultural', 'Food', 'Preparation', 'Milk and milk products', 'Cheese', 'Processed cheesesÉ]"/>
    <n v="77"/>
    <n v="95"/>
    <x v="57"/>
    <x v="0"/>
    <s v="{'acd': 0.059320161088084, 'ozd': 3.329639548024112e-07, 'cch': 5.346964959215882, 'ccb': 2.869125589299502, 'ccf': 2.233024931315849, 'ccl': 0.244814438600531, 'fwe': 0.0006114044965260001, 'swe': 0.018227827679338, 'tre': 0.25231141098539, 'pco': 0.010211370829149, 'pma': 4.30115981829534e-07, 'ior': 1.16400080548297, 'fru': 43.34469269477893, 'mru': 5.582996797790664e-06, 'ldu': 303.14895449518787, 'wtu': 1.075722457842549, 'etf': 103.8793146238915, 'htc': 8.716868545297699e-10, 'htn': 8.425918268191916e-08}"/>
  </r>
  <r>
    <s v="Uncured soft cheese, spreadable, around 30-40% fat, flavoured (ex : garlic and herbs), processed in FR | Chilled | LDPE | No preparation | at consumer/FR [Ciqual code: 19530]"/>
    <n v="19530"/>
    <s v="consumer"/>
    <n v="1.81"/>
    <b v="0"/>
    <s v="kilogram"/>
    <s v="72e3d1ed3746d155bc5c22b4a542c5f8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Uncured soft cheese, spreadable, around 20% fat, in a tub, processed in FR | Chilled | LDPE | No preparation | at consumer/FR [Ciqual code: 12340]"/>
    <n v="12340"/>
    <s v="consumer"/>
    <n v="2.2400000000000002"/>
    <b v="0"/>
    <s v="kilogram"/>
    <s v="52ad7b4de02ffb348dff9b3ffc913506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Uncured soft cheese, spreadable, around 25% fat, in a tub, processed in FR | Chilled | LDPE | No preparation | at consumer/FR [Ciqual code: 12315]"/>
    <n v="12315"/>
    <s v="consumer"/>
    <n v="2.2400000000000002"/>
    <b v="0"/>
    <s v="kilogram"/>
    <s v="0095a254e333a620a307a0bb7dc400c8"/>
    <s v="material"/>
    <s v="AGRIBALYSE v3.0"/>
    <s v="['Agricultural', 'Food', 'Preparation', 'Milk and milk products', 'Cheese', 'Uncured cheeses and similar']"/>
    <x v="6"/>
    <x v="14"/>
    <s v="['Agricultural', 'Food', 'Preparation', 'Milk and milk products', 'Cheese', ÇUncured cheeses and similar']"/>
    <s v="['Agricultural', 'Food', 'Preparation', 'Milk and milk products', 'Cheese', 'Uncured cheeses and similarÉ]"/>
    <n v="77"/>
    <n v="105"/>
    <x v="53"/>
    <x v="1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Speculoos biscuit, processed in FR | Ambient (long) | Cardboard | No preparation | at consumer/FR [Ciqual code: 24009]"/>
    <n v="24009"/>
    <s v="consumer"/>
    <n v="2.14"/>
    <b v="0"/>
    <s v="kilogram"/>
    <s v="ba857ee9f47326eadc15ee6e93eef289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45058520624134006, 'ozd': 2.676022230431191e-07, 'cch': 5.144429337921013, 'ccb': 2.26004643788219, 'ccf': 2.211344791004504, 'ccl': 0.673038109034318, 'fwe': 0.000794572247655, 'swe': 0.016873370820804, 'tre': 0.187057731159282, 'pco': 0.009944615073082001, 'pma': 3.867127155815774e-07, 'ior': 0.8629504283701631, 'fru': 34.29632540714537, 'mru': 7.001976940890836e-06, 'ldu': 210.15428640563567, 'wtu': 5.980262091979643, 'etf': 82.80661019128712, 'htc': 5.256195183161626e-09, 'htn': 1.328525362635714e-07}"/>
  </r>
  <r>
    <s v="Spirulina, (spirulina sp.), dried, processed in FR | Ambient (long) | LDPE | No preparation | at consumer/FR [Ciqual code: 11086]"/>
    <n v="11086"/>
    <s v="consumer"/>
    <n v="2.99"/>
    <b v="0"/>
    <s v="kilogram"/>
    <s v="92dd69a97b2e290132886ed98c80c3d2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European sprat, raw, processed in FR | Chilled | PS | No preparation | at consumer/FR [Ciqual code: 26173]"/>
    <n v="26173"/>
    <s v="consumer"/>
    <n v="3.64"/>
    <b v="0"/>
    <s v="kilogram"/>
    <s v="1e473d5e62dc7329550e7e6170dd170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30071803966841, 'ozd': 4.033343607678872e-07, 'cch': 1.939667303522468, 'ccb': 0.0016638819820460002, 'ccf': 1.9350426088083452, 'ccl': 0.0029608127320770003, 'fwe': 0.000156620666917, 'swe': 0.007364111600270001, 'tre': 0.080325140191326, 'pco': 0.021606147564683, 'pma': 2.374051014268108e-07, 'ior': 0.320331589224776, 'fru': 30.71098546228199, 'mru': 7.846086420813515e-06, 'ldu': 7.141514219043439, 'wtu': 0.282875340231791, 'etf': 17.662087596718777, 'htc': 8.018495737444871e-10, 'htn': 1.7334188175583152e-08}"/>
  </r>
  <r>
    <s v="Meal replacement low calorie, Custard cream dessert-type, processed in FR | Chilled | PET | No preparation | at consumer/FR [Ciqual code: 42000]"/>
    <n v="42000"/>
    <s v="consumer"/>
    <n v="3.03"/>
    <b v="0"/>
    <s v="kilogram"/>
    <s v="a39eeaa21be9ca8200c40e2a6bce6a38"/>
    <s v="material"/>
    <s v="AGRIBALYSE v3.0"/>
    <s v="['Agricultural', 'Food', 'Preparation', 'Miscellaneous', 'Foods for particular nutritional uses']"/>
    <x v="2"/>
    <x v="56"/>
    <s v="['Agricultural', 'Food', 'Preparation', 'Miscellaneous', 'Foods for particular nutritional uses']"/>
    <s v="['Agricultural', 'Food', 'Preparation', 'Miscellaneous', 'Foods for particular nutritional uses']"/>
    <e v="#VALUE!"/>
    <e v="#VALUE!"/>
    <x v="3"/>
    <x v="0"/>
    <s v="{'acd': 0.019292889721925003, 'ozd': 1.776560544448793e-07, 'cch': 2.243327478020579, 'ccb': 0.8041585750422771, 'ccf': 1.293466949684175, 'ccl': 0.14570195329412602, 'fwe': 0.000320191069747, 'swe': 0.021500274735189003, 'tre': 0.07853527003376701, 'pco': 0.005115172207358, 'pma': 1.386387092514816e-07, 'ior': 0.8269619412485041, 'fru': 28.238601390304623, 'mru': 2.873784782414662e-06, 'ldu': 154.91887747105883, 'wtu': 0.49107945914576806, 'etf': 17.9808899887504, 'htc': 6.12760226492756e-10, 'htn': 4.5010499600445815e-08}"/>
  </r>
  <r>
    <s v="Meal replacement low calorie, in powder, reconstituted with skimmed milk, processed in FR | Chilled | PET | No preparation | at consumer/FR [Ciqual code: 42004]"/>
    <n v="42004"/>
    <s v="consumer"/>
    <n v="3.03"/>
    <b v="0"/>
    <s v="kilogram"/>
    <s v="82507862ae4f73f566a63cdcfc26cbea"/>
    <s v="material"/>
    <s v="AGRIBALYSE v3.0"/>
    <s v="['Agricultural', 'Food', 'Preparation', 'Miscellaneous', 'Foods for particular nutritional uses']"/>
    <x v="2"/>
    <x v="56"/>
    <s v="['Agricultural', 'Food', 'Preparation', 'Miscellaneous', 'Foods for particular nutritional uses']"/>
    <s v="['Agricultural', 'Food', 'Preparation', 'Miscellaneous', 'Foods for particular nutritional uses']"/>
    <e v="#VALUE!"/>
    <e v="#VALUE!"/>
    <x v="3"/>
    <x v="0"/>
    <s v="{'acd': 0.019292889721925003, 'ozd': 1.776560544448793e-07, 'cch': 2.243327478020579, 'ccb': 0.8041585750422771, 'ccf': 1.293466949684175, 'ccl': 0.14570195329412602, 'fwe': 0.000320191069747, 'swe': 0.021500274735189003, 'tre': 0.07853527003376701, 'pco': 0.005115172207358, 'pma': 1.386387092514816e-07, 'ior': 0.8269619412485041, 'fru': 28.238601390304623, 'mru': 2.873784782414662e-06, 'ldu': 154.91887747105883, 'wtu': 0.49107945914576806, 'etf': 17.9808899887504, 'htc': 6.12760226492756e-10, 'htn': 4.5010499600445815e-08}"/>
  </r>
  <r>
    <s v="Meal replacement low calorie, in powder, reconstituted with skimmed milk, milkshake type, processed in FR | Chilled | PET | No preparation | at consumer/FR [Ciqual code: 42005]"/>
    <n v="42005"/>
    <s v="consumer"/>
    <n v="3.03"/>
    <b v="0"/>
    <s v="kilogram"/>
    <s v="115ebc8a09e0b336f741187519067a02"/>
    <s v="material"/>
    <s v="AGRIBALYSE v3.0"/>
    <s v="['Agricultural', 'Food', 'Preparation', 'Miscellaneous', 'Foods for particular nutritional uses']"/>
    <x v="2"/>
    <x v="56"/>
    <s v="['Agricultural', 'Food', 'Preparation', 'Miscellaneous', 'Foods for particular nutritional uses']"/>
    <s v="['Agricultural', 'Food', 'Preparation', 'Miscellaneous', 'Foods for particular nutritional uses']"/>
    <e v="#VALUE!"/>
    <e v="#VALUE!"/>
    <x v="3"/>
    <x v="0"/>
    <s v="{'acd': 0.019292889721925003, 'ozd': 1.776560544448793e-07, 'cch': 2.243327478020579, 'ccb': 0.8041585750422771, 'ccf': 1.293466949684175, 'ccl': 0.14570195329412602, 'fwe': 0.000320191069747, 'swe': 0.021500274735189003, 'tre': 0.07853527003376701, 'pco': 0.005115172207358, 'pma': 1.386387092514816e-07, 'ior': 0.8269619412485041, 'fru': 28.238601390304623, 'mru': 2.873784782414662e-06, 'ldu': 154.91887747105883, 'wtu': 0.49107945914576806, 'etf': 17.9808899887504, 'htc': 6.12760226492756e-10, 'htn': 4.5010499600445815e-08}"/>
  </r>
  <r>
    <s v="Meal replacement low calorie, ready-to-drink, processed in FR | Chilled | PET | No preparation | at consumer/FR [Ciqual code: 42003]"/>
    <n v="42003"/>
    <s v="consumer"/>
    <n v="3.03"/>
    <b v="0"/>
    <s v="kilogram"/>
    <s v="35412d7e79b3236992425ff31fba76d2"/>
    <s v="material"/>
    <s v="AGRIBALYSE v3.0"/>
    <s v="['Agricultural', 'Food', 'Preparation', 'Miscellaneous', 'Foods for particular nutritional uses']"/>
    <x v="2"/>
    <x v="56"/>
    <s v="['Agricultural', 'Food', 'Preparation', 'Miscellaneous', 'Foods for particular nutritional uses']"/>
    <s v="['Agricultural', 'Food', 'Preparation', 'Miscellaneous', 'Foods for particular nutritional uses']"/>
    <e v="#VALUE!"/>
    <e v="#VALUE!"/>
    <x v="3"/>
    <x v="0"/>
    <s v="{'acd': 0.019292889721925003, 'ozd': 1.776560544448793e-07, 'cch': 2.243327478020579, 'ccb': 0.8041585750422771, 'ccf': 1.293466949684175, 'ccl': 0.14570195329412602, 'fwe': 0.000320191069747, 'swe': 0.021500274735189003, 'tre': 0.07853527003376701, 'pco': 0.005115172207358, 'pma': 1.386387092514816e-07, 'ior': 0.8269619412485041, 'fru': 28.238601390304623, 'mru': 2.873784782414662e-06, 'ldu': 154.91887747105883, 'wtu': 0.49107945914576806, 'etf': 17.9808899887504, 'htc': 6.12760226492756e-10, 'htn': 4.5010499600445815e-08}"/>
  </r>
  <r>
    <s v="Sugar, white, processed in FR | Ambient (average) | Paper | No preparation | at consumer/FR [Ciqual code: 31016]"/>
    <n v="31016"/>
    <s v="consumer"/>
    <n v="2.99"/>
    <b v="0"/>
    <s v="kilogram"/>
    <s v="8dca0bb847720d1fa14f7d758c2cf71d"/>
    <s v="material"/>
    <s v="AGRIBALYSE v3.0"/>
    <s v="['Agricultural', 'Food', 'Preparation', 'Sugar and confectionery', 'Sugars and honey']"/>
    <x v="7"/>
    <x v="45"/>
    <s v="['Agricultural', 'Food', 'Preparation', 'Sugar and confectionery', 'Sugars and honey']"/>
    <s v="['Agricultural', 'Food', 'Preparation', 'Sugar and confectionery', 'Sugars and honey']"/>
    <e v="#VALUE!"/>
    <e v="#VALUE!"/>
    <x v="3"/>
    <x v="0"/>
    <s v="{'acd': 0.017166775291798, 'ozd': 8.733477392312203e-08, 'cch': 0.753626361442007, 'ccb': 0.001849895436692, 'ccf': 0.7502979304081541, 'ccl': 0.0014785355971590002, 'fwe': 0.00024180374839000003, 'swe': 0.00530189873594, 'tre': 0.070782233210589, 'pco': 0.002792876938826, 'pma': 1.36722129253308e-07, 'ior': 0.15337322063185202, 'fru': 10.420976064781595, 'mru': 1.8998652655801e-06, 'ldu': 56.43640904875753, 'wtu': 2.464132037398491, 'etf': 36.57566131687071, 'htc': 2.337316793178728e-10, 'htn': -9.083172142330749e-09}"/>
  </r>
  <r>
    <s v="Sugar, brown, processed in FR | Ambient (average) | Paper | No preparation | at consumer/FR [Ciqual code: 31017]"/>
    <n v="31017"/>
    <s v="consumer"/>
    <n v="3.02"/>
    <b v="0"/>
    <s v="kilogram"/>
    <s v="312c9590b758258265c59b638ef4c004"/>
    <s v="material"/>
    <s v="AGRIBALYSE v3.0"/>
    <s v="['Agricultural', 'Food', 'Preparation', 'Sugar and confectionery', 'Sugars and honey']"/>
    <x v="7"/>
    <x v="45"/>
    <s v="['Agricultural', 'Food', 'Preparation', 'Sugar and confectionery', 'Sugars and honey']"/>
    <s v="['Agricultural', 'Food', 'Preparation', 'Sugar and confectionery', 'Sugars and honey']"/>
    <e v="#VALUE!"/>
    <e v="#VALUE!"/>
    <x v="3"/>
    <x v="0"/>
    <s v="{'acd': 0.012018592727072001, 'ozd': 7.855574909556801e-08, 'cch': 1.061376662308619, 'ccb': 0.05280273549305001, 'ccf': 0.638464582330145, 'ccl': 0.37010934448542304, 'fwe': 0.00026979062842200004, 'swe': 0.004771695775273001, 'tre': 0.047443710779526006, 'pco': 0.0036382729371090003, 'pma': 2.321198775492347e-07, 'ior': 0.143551755979134, 'fru': 9.567914871580827, 'mru': 2.386003152656881e-06, 'ldu': 92.75025537324618, 'wtu': 9.756544427233163, 'etf': 78.02914101134972, 'htc': 1.4463638720151311e-08, 'htn': 2.932687144611585e-07}"/>
  </r>
  <r>
    <s v="Sugar, vanilla flavoured, processed in FR | Ambient (average) | Paper | No preparation | at consumer/FR [Ciqual code: 31044]"/>
    <n v="31044"/>
    <s v="consumer"/>
    <n v="2.88"/>
    <b v="0"/>
    <s v="kilogram"/>
    <s v="270f0db1299da868440a663c54e52a81"/>
    <s v="material"/>
    <s v="AGRIBALYSE v3.0"/>
    <s v="['Agricultural', 'Food', 'Preparation', 'Sugar and confectionery', 'Sugars and honey']"/>
    <x v="7"/>
    <x v="45"/>
    <s v="['Agricultural', 'Food', 'Preparation', 'Sugar and confectionery', 'Sugars and honey']"/>
    <s v="['Agricultural', 'Food', 'Preparation', 'Sugar and confectionery', 'Sugars and honey']"/>
    <e v="#VALUE!"/>
    <e v="#VALUE!"/>
    <x v="3"/>
    <x v="0"/>
    <s v="{'acd': 0.017166775291798, 'ozd': 8.733477392312203e-08, 'cch': 0.753626361442007, 'ccb': 0.001849895436692, 'ccf': 0.7502979304081541, 'ccl': 0.0014785355971590002, 'fwe': 0.00024180374839000003, 'swe': 0.00530189873594, 'tre': 0.070782233210589, 'pco': 0.002792876938826, 'pma': 1.36722129253308e-07, 'ior': 0.15337322063185202, 'fru': 10.420976064781595, 'mru': 1.8998652655801e-06, 'ldu': 56.43640904875753, 'wtu': 2.464132037398491, 'etf': 36.57566131687071, 'htc': 2.337316793178728e-10, 'htn': -9.083172142330749e-09}"/>
  </r>
  <r>
    <s v="Elderberry, berries, raw, processed in FR | Ambient (average) | No packaging | No preparation | at consumer/FR [Ciqual code: 13126]"/>
    <n v="13126"/>
    <s v="consumer"/>
    <n v="3.12"/>
    <b v="0"/>
    <s v="kilogram"/>
    <s v="1943dce403045562f6b546369e1a3bb8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5558637314233001, 'ozd': 4.572819538252853e-06, 'cch': 0.844991244460585, 'ccb': 0.089172043492713, 'ccf': 0.754717972975803, 'ccl': 0.001101227992068, 'fwe': 0.000243826128411, 'swe': 0.002293162396647, 'tre': 0.018642078637187, 'pco': 0.002324717525675, 'pma': 2.0806346888280419e-07, 'ior': 0.268405285484974, 'fru': 14.827050605415197, 'mru': 2.183453337054263e-05, 'ldu': 23.044599653432858, 'wtu': 5.008498384518688, 'etf': 1401.0560112414066, 'htc': 4.3294401406061556e-09, 'htn': 1.609288215886494e-07}"/>
  </r>
  <r>
    <s v="Surimi, on sticks, in slices or grated, crab flavour, processed in FR | Chilled | PS | No preparation | at consumer/FR [Ciqual code: 26046]"/>
    <n v="26046"/>
    <s v="consumer"/>
    <n v="4.51"/>
    <b v="0"/>
    <s v="kilogram"/>
    <s v="42574a3ecd7ea5f2ff4ed2756a2b6e22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13962097087446002, 'ozd': 1.422296570062854e-07, 'cch': 1.435331871922025, 'ccb': 0.37204202704083, 'ccf': 1.062711645364769, 'ccl': 0.000578199516425, 'fwe': 0.00019110393177400003, 'swe': 0.012920645329885001, 'tre': 0.056423518354168006, 'pco': 0.0037260525890840004, 'pma': 1.0490722863940408e-07, 'ior': 0.6949495186861551, 'fru': 24.49409673106733, 'mru': 2.259105663184594e-06, 'ldu': 96.28644278241781, 'wtu': 0.684136457926232, 'etf': 14.883397436050824, 'htc': 4.74256328045784e-10, 'htn': 3.322540366014169e-08}"/>
  </r>
  <r>
    <s v="Surimi, filled w cheese, processed in FR | Chilled | PS | No preparation | at consumer/FR [Ciqual code: 26239]"/>
    <n v="26239"/>
    <s v="consumer"/>
    <n v="4.76"/>
    <b v="0"/>
    <s v="kilogram"/>
    <s v="14d6c57bcff689fe493cf8034b4d2c59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13962097087446002, 'ozd': 1.422296570062854e-07, 'cch': 1.435331871922025, 'ccb': 0.37204202704083, 'ccf': 1.062711645364769, 'ccl': 0.000578199516425, 'fwe': 0.00019110393177400003, 'swe': 0.012920645329885001, 'tre': 0.056423518354168006, 'pco': 0.0037260525890840004, 'pma': 1.0490722863940408e-07, 'ior': 0.6949495186861551, 'fru': 24.49409673106733, 'mru': 2.259105663184594e-06, 'ldu': 96.28644278241781, 'wtu': 0.684136457926232, 'etf': 14.883397436050824, 'htc': 4.74256328045784e-10, 'htn': 3.322540366014169e-08}"/>
  </r>
  <r>
    <s v="Sushi or maki with seafood products, processed in FR | Chilled | PP | Microwave | at consumer/FR [Ciqual code: 25456]"/>
    <n v="25456"/>
    <s v="consumer"/>
    <n v="2.8"/>
    <b v="0"/>
    <s v="kilogram"/>
    <s v="bc81dfd0748cb04a27da8542e9cacf9a"/>
    <s v="material"/>
    <s v="AGRIBALYSE v3.0"/>
    <s v="['Agricultural', 'Food', 'Preparation', 'Starters and dishes', 'Dishes', 'Fish dishes, with starchy food']"/>
    <x v="4"/>
    <x v="7"/>
    <s v="['Agricultural', 'Food', 'Preparation', 'Starters and dishes', 'Dishes', ÇFish dishes, with starchy food']"/>
    <s v="['Agricultural', 'Food', 'Preparation', 'Starters and dishes', 'Dishes', 'Fish dishes, with starchy foodÉ]"/>
    <n v="74"/>
    <n v="105"/>
    <x v="45"/>
    <x v="0"/>
    <s v="{'acd': 0.017615644145497003, 'ozd': 2.264552165489936e-07, 'cch': 2.634294715434675, 'ccb': 0.202342832050174, 'ccf': 2.322648536442027, 'ccl': 0.10930334694247301, 'fwe': 0.0007015604549600001, 'swe': 0.00711710423658, 'tre': 0.047988943599077, 'pco': 0.010117417467496, 'pma': 1.6649444802605383e-07, 'ior': 0.611606037534116, 'fru': 35.83779542027332, 'mru': 4.3270176862944865e-06, 'ldu': 65.9810066528361, 'wtu': 12.062282186235288, 'etf': 77.7669030494525, 'htc': 1.1978050371216202e-09, 'htn': 1.140648657413912e-07}"/>
  </r>
  <r>
    <s v="Tabbouleh with chicken, prepacked, processed in FR | Chilled | PS | No preparation | at consumer/FR [Ciqual code: 26269]"/>
    <n v="26269"/>
    <s v="consumer"/>
    <n v="2.19"/>
    <b v="0"/>
    <s v="kilogram"/>
    <s v="25a4b995e9c2ffac582a15c747d653bf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33006776247266, 'ozd': 1.860196097188728e-07, 'cch': 1.802513835130151, 'ccb': 0.036140875990145004, 'ccf': 1.595489061068287, 'ccl': 0.17088389807171803, 'fwe': 0.00045645190966900004, 'swe': 0.010557978346047001, 'tre': 0.135743250336191, 'pco': 0.006135302701627001, 'pma': 2.3763550381678267e-07, 'ior': 0.39837916853186406, 'fru': 25.098086566764604, 'mru': 4.654437080950582e-06, 'ldu': 135.59101005118777, 'wtu': 1.319652581799095, 'etf': 61.34023508554627, 'htc': 9.771805147240594e-10, 'htn': 7.676003194794497e-08}"/>
  </r>
  <r>
    <s v="Tabbouleh, prepacked, processed in FR | Chilled | PS | No preparation | at consumer/FR [Ciqual code: 25608]"/>
    <n v="25608"/>
    <s v="consumer"/>
    <n v="2.09"/>
    <b v="0"/>
    <s v="kilogram"/>
    <s v="b795d32e7ea30f4ad5b9af5e32f317c2"/>
    <s v="material"/>
    <s v="AGRIBALYSE v3.0"/>
    <s v="['Agricultural', 'Food', 'Preparation', 'Starters and dishes', 'Mixed salads']"/>
    <x v="4"/>
    <x v="39"/>
    <s v="['Agricultural', 'Food', 'Preparation', 'Starters and dishes', 'Mixed salads']"/>
    <s v="['Agricultural', 'Food', 'Preparation', 'Starters and dishes', 'Mixed salads']"/>
    <e v="#VALUE!"/>
    <e v="#VALUE!"/>
    <x v="3"/>
    <x v="0"/>
    <s v="{'acd': 0.014108649617743002, 'ozd': 1.099718903316449e-07, 'cch': 0.9090683290476451, 'ccb': 0.0032565097488840003, 'ccf': 0.9022091012845641, 'ccl': 0.0036027180141960003, 'fwe': 0.000250007915677, 'swe': 0.006772470588173001, 'tre': 0.056700631782506006, 'pco': 0.0034066161299510004, 'pma': 1.0548078224098709e-07, 'ior': 0.305280754050894, 'fru': 16.235259752691736, 'mru': 3.118878604516551e-06, 'ldu': 90.92931949692515, 'wtu': 0.7058589503233581, 'etf': 35.10401284440661, 'htc': 5.590236236005553e-10, 'htn': 4.471807877999396e-08}"/>
  </r>
  <r>
    <s v="Pouting, raw, processed in FR | Chilled | PS | No preparation | at consumer/FR [Ciqual code: 26133]"/>
    <n v="26133"/>
    <s v="consumer"/>
    <n v="3.64"/>
    <b v="0"/>
    <s v="kilogram"/>
    <s v="393b9695c1712780ff93354270b5f80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32564474348732203, 'ozd': 2.452915619325995e-06, 'cch': 10.967031242234121, 'ccb': 0.003488735301878, 'ccf': 10.955890959326751, 'ccl': 0.007651547605489001, 'fwe': 0.0006118704466190001, 'swe': 0.078279279395467, 'tre': 0.8572877552086501, 'pco': 0.224309185705854, 'pma': 2.464248224358492e-06, 'ior': 0.9312931862717021, 'fru': 158.19700482351664, 'mru': 2.004833749769829e-05, 'ldu': 25.104057945394896, 'wtu': 0.560117574174619, 'etf': 90.89615851531477, 'htc': 6.6850005685145844e-09, 'htn': 8.385294663338304e-08}"/>
  </r>
  <r>
    <s v="Tahini (sesame paste), processed in FR | Ambient (long) | LDPE | No preparation | at consumer/FR [Ciqual code: 15203]"/>
    <n v="15203"/>
    <s v="consumer"/>
    <n v="4.12"/>
    <b v="0"/>
    <s v="kilogram"/>
    <s v="79766b241824b39c63b81172237ebae0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0"/>
    <s v="{'acd': 0.070667798390454, 'ozd': 3.425971715015478e-07, 'cch': 3.039005778583953, 'ccb': 0.0037462644007300004, 'ccf': 2.755382196736018, 'ccl': 0.279877317447204, 'fwe': 0.0015018098286630002, 'swe': 0.045880798943567, 'tre': 0.295751381192062, 'pco': 0.014931233357992001, 'pma': 4.892731090147917e-07, 'ior': 0.7788688477543011, 'fru': 40.444487755641426, 'mru': 1.190478515954355e-05, 'ldu': 583.133800383284, 'wtu': 2.622400230678511, 'etf': 44.71604844769304, 'htc': 2.4581276825552003e-09, 'htn': 1.427930667601548e-07}"/>
  </r>
  <r>
    <s v="Mutton tagine, processed in FR | Chilled | PP | Microwave | at consumer/FR [Ciqual code: 25159]"/>
    <n v="25159"/>
    <s v="consumer"/>
    <n v="2.62"/>
    <b v="0"/>
    <s v="kilogram"/>
    <s v="76c4d1b03cfc6f48809474b485488662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49636693746308, 'ozd': 7.386598512762134e-07, 'cch': 32.785133830172285, 'ccb': 22.127420193493908, 'ccf': 10.175900180326005, 'ccl': 0.48181345635237605, 'fwe': 0.001779967178748, 'swe': 0.10638863430649201, 'tre': 2.200943574878398, 'pco': 0.04674981798738401, 'pma': 3.345928196374131e-06, 'ior': 1.546308556921241, 'fru': 76.90655416261384, 'mru': 1.383146573752975e-05, 'ldu': 2912.2412287024217, 'wtu': 2.075532987233421, 'etf': 283.1436629087393, 'htc': -2.2121123881132062e-09, 'htn': -9.069801517424347e-09}"/>
  </r>
  <r>
    <s v="Chicken tagine, processed in FR | Chilled | PP | Microwave | at consumer/FR [Ciqual code: 25204]"/>
    <n v="25204"/>
    <s v="consumer"/>
    <n v="2.4700000000000002"/>
    <b v="0"/>
    <s v="kilogram"/>
    <s v="adc972b2fad5198138d38df8920ab88e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8436170009550001, 'ozd': 4.722741370474507e-07, 'cch': 4.418990624294941, 'ccb': 0.139870351017281, 'ccf': 3.638015658762969, 'ccl': 0.64110461451469, 'fwe': 0.001108641119167, 'swe': 0.021833336595360003, 'tre': 0.349128850994325, 'pco': 0.014373500250365, 'pma': 5.974053629250495e-07, 'ior': 1.230230971979038, 'fru': 62.94570626052274, 'mru': 8.592879820387382e-06, 'ldu': 279.71495625062107, 'wtu': 3.465478603961388, 'etf': 152.1969984123141, 'htc': 2.2466849841364943e-09, 'htn': 1.9244933024297477e-07}"/>
  </r>
  <r>
    <s v="Tamarind, immature fruit, pulp, raw, processed in FR | Ambient (average) | No packaging | No preparation | at consumer/FR [Ciqual code: 13079]"/>
    <n v="13079"/>
    <s v="consumer"/>
    <n v="2.92"/>
    <b v="0"/>
    <s v="kilogram"/>
    <s v="a8bb872dcd5a86c8323bf642d804222d"/>
    <s v="material"/>
    <s v="AGRIBALYSE v3.0"/>
    <s v="['Agricultural', 'Food', 'Preparation', 'Fruits, vegetables, legumes and nuts', 'Fruits', 'Fresh fruits']"/>
    <x v="0"/>
    <x v="0"/>
    <s v="['Agricultural', 'Food', 'Preparation', 'Fruits, vegetables, legumes and nuts', 'Fruits', ÇFresh fruits']"/>
    <s v="['Agricultural', 'Food', 'Preparation', 'Fruits, vegetables, legumes and nuts', 'Fruits', 'Fresh fruitsÉ]"/>
    <n v="91"/>
    <n v="104"/>
    <x v="1"/>
    <x v="1"/>
    <s v="{'acd': 0.006798911809567001, 'ozd': 8.290929739855109e-08, 'cch': 0.458378158633346, 'ccb': 0.08846209314070401, 'ccf': 0.369818491883788, 'ccl': 9.757360885476943e-05, 'fwe': 0.000122975810105, 'swe': 0.0029572295958360004, 'tre': 0.028164962253155002, 'pco': 0.0013221148838870002, 'pma': 5.675558846758819e-08, 'ior': 0.23951848855844501, 'fru': 8.375440425773403, 'mru': 1.1540243236511508e-06, 'ldu': 110.5202441470672, 'wtu': 0.109199600660714, 'etf': 10.825007934226864, 'htc': 1.6176268636217132e-10, 'htn': 6.127453573899986e-09}"/>
  </r>
  <r>
    <s v="Tapenade (a puree of capers, pitted black olives, anchovy and herbs, with olive oil and lemon juice, processed in FR | Chilled | Glass | Microwave | at consumer/FR [Ciqual code: 11043]"/>
    <n v="11043"/>
    <s v="consumer"/>
    <n v="2.5"/>
    <b v="0"/>
    <s v="kilogram"/>
    <s v="f250bdcc027ade77e65684ede2a65daa"/>
    <s v="material"/>
    <s v="AGRIBALYSE v3.0"/>
    <s v="['Agricultural', 'Food', 'Preparation', 'Miscellaneous', 'Condiments']"/>
    <x v="2"/>
    <x v="53"/>
    <s v="['Agricultural', 'Food', 'Preparation', 'Miscellaneous', 'Condiments']"/>
    <s v="['Agricultural', 'Food', 'Preparation', 'Miscellaneous', 'Condiments']"/>
    <e v="#VALUE!"/>
    <e v="#VALUE!"/>
    <x v="3"/>
    <x v="0"/>
    <s v="{'acd': 0.020020680647492, 'ozd': 3.104007247686829e-07, 'cch': 1.572259849637534, 'ccb': 0.021405483565181002, 'ccf': 1.662235011831954, 'ccl': -0.11138064575960101, 'fwe': 0.000440317257504, 'swe': 0.007692661793645, 'tre': 0.064836887596614, 'pco': 0.009235181204393001, 'pma': 1.855387757029105e-07, 'ior': 0.913040119725089, 'fru': 36.33154382501075, 'mru': 8.171858076489849e-06, 'ldu': 155.76417486709892, 'wtu': 4.14581569330406, 'etf': 166.90718627863384, 'htc': 1.312697213536362e-09, 'htn': 8.246935880332762e-08}"/>
  </r>
  <r>
    <s v="Tapioca, raw, processed in FR | Chilled | Cardboard | No preparation | at consumer/FR [Ciqual code: 4000]"/>
    <n v="4000"/>
    <s v="consumer"/>
    <n v="2.96999999999999"/>
    <b v="0"/>
    <s v="kilogram"/>
    <s v="14e80912141518a27ec1f53528bc5cc3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11843590418488, 'ozd': 1.9116614631260498e-07, 'cch': 1.087633345397447, 'ccb': 0.092840758965834, 'ccf': 0.9737050695115441, 'ccl': 0.021087516920067002, 'fwe': 0.00025213443075200004, 'swe': 0.0037535251731020004, 'tre': 0.038501628663545, 'pco': 0.005175451306924, 'pma': 8.677438269889647e-08, 'ior': 0.45121006758880206, 'fru': 19.84949237348036, 'mru': 2.852079369260044e-06, 'ldu': 30.705671276846395, 'wtu': 3.4314695430823092, 'etf': 41.483633658497354, 'htc': 5.728213843746907e-10, 'htn': 2.994986085037266e-08}"/>
  </r>
  <r>
    <s v="Taramasalata, prepacked, processed in FR | Chilled | PS | No preparation | at consumer/FR [Ciqual code: 8293]"/>
    <n v="8293"/>
    <s v="consumer"/>
    <n v="4.51"/>
    <b v="0"/>
    <s v="kilogram"/>
    <s v="9ab596b449f15a680c7868d088c4a8c6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030482317731354003, 'ozd': 1.8351124873846898e-07, 'cch': 1.469101610522234, 'ccb': 0.042010144582278, 'ccf': 1.391087496997623, 'ccl': 0.036003968942332, 'fwe': 0.00033120367920900004, 'swe': 0.015659998464731, 'tre': 0.128834603611303, 'pco': 0.005619004946139001, 'pma': 2.2343013226101179e-07, 'ior': 0.722871472046785, 'fru': 28.003194738904547, 'mru': 4.21976522738806e-06, 'ldu': 176.42658537266553, 'wtu': 1.8811137820922732, 'etf': 29.892683774802514, 'htc': 8.491050190008533e-10, 'htn': 3.72769063006462e-08}"/>
  </r>
  <r>
    <s v="Taro, tuber, raw, processed in FR | Chilled | No packaging | No preparation | at consumer/FR [Ciqual code: 53200]"/>
    <n v="53200"/>
    <s v="consumer"/>
    <n v="2.6"/>
    <b v="0"/>
    <s v="kilogram"/>
    <s v="1f3a012df81014ccbfb1dfa74b878ce6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8549485826539001, 'ozd': 1.293288694979064e-07, 'cch': 0.6449104076230291, 'ccb': 0.001310570734442, 'ccf': 0.6273439825747501, 'ccl': 0.016255854313836002, 'fwe': 0.000137645877699, 'swe': 0.0026453838240730002, 'tre': 0.028220826579065002, 'pco': 0.0034937327011190004, 'pma': 5.7226817748641274e-08, 'ior': 0.346074147138062, 'fru': 13.790751890508753, 'mru': 1.844991618021953e-06, 'ldu': 19.443993178340097, 'wtu': 2.695662141886839, 'etf': 16.148298794235743, 'htc': 3.800719736588471e-10, 'htn': 2.11625596934107e-08}"/>
  </r>
  <r>
    <s v="Taro, tuber, cooked, processed in FR | Chilled | PP | Boiling | at consumer/FR [Ciqual code: 53201]"/>
    <n v="53201"/>
    <s v="consumer"/>
    <m/>
    <b v="0"/>
    <s v="kilogram"/>
    <s v="7e8b9f0eed29cb9719be3b775f0e619f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16626280134781003, 'ozd': 2.67402835453018e-07, 'cch': 1.8003347834250891, 'ccb': 0.127269259160977, 'ccf': 1.6440252710382661, 'ccl': 0.029040253225845, 'fwe': 0.000320691359924, 'swe': 0.005114274516126001, 'tre': 0.053386073263091006, 'pco': 0.007442385168159001, 'pma': 1.159651964351675e-07, 'ior': 0.851766591515653, 'fru': 38.18258310687476, 'mru': 3.654905245602893e-06, 'ldu': 35.17262187055759, 'wtu': 4.960626938774082, 'etf': 35.46502707605518, 'htc': 7.893200870035544e-10, 'htn': 4.129796862171876e-08}"/>
  </r>
  <r>
    <s v="Provencal-style tart, processed in FR | Chilled | Cardboard | Oven | at consumer/FR [Ciqual code: 25454]"/>
    <n v="25454"/>
    <s v="consumer"/>
    <n v="3.19"/>
    <b v="0"/>
    <s v="kilogram"/>
    <s v="a19d9984afc48214debf253fb17cea79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2145784723931, 'ozd': 2.7457726070845023e-07, 'cch': 2.639135387129039, 'ccb': 1.100251887879559, 'ccf': 1.353644154970052, 'ccl': 0.185239344279427, 'fwe': 0.00041738125337100005, 'swe': 0.007579150498927, 'tre': 0.08647097166872601, 'pco': 0.005406030018999, 'pma': 1.756993679439732e-07, 'ior': 1.439940934834047, 'fru': 41.62242719758749, 'mru': 6.691393174850422e-06, 'ldu': 90.55131474787358, 'wtu': 1.438424726338303, 'etf': 55.942179635096394, 'htc': 9.155485837926256e-10, 'htn': 4.200140689760171e-08}"/>
  </r>
  <r>
    <s v="Tomato tart, processed in FR | Chilled | Cardboard | Oven | at consumer/FR [Ciqual code: 25561]"/>
    <n v="25561"/>
    <s v="consumer"/>
    <n v="2.79"/>
    <b v="0"/>
    <s v="kilogram"/>
    <s v="deb5d555f6ca3f7da17a0cb7ab799c53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2145784723931, 'ozd': 2.7457726070845023e-07, 'cch': 2.639135387129039, 'ccb': 1.100251887879559, 'ccf': 1.353644154970052, 'ccl': 0.185239344279427, 'fwe': 0.00041738125337100005, 'swe': 0.007579150498927, 'tre': 0.08647097166872601, 'pco': 0.005406030018999, 'pma': 1.756993679439732e-07, 'ior': 1.439940934834047, 'fru': 41.62242719758749, 'mru': 6.691393174850422e-06, 'ldu': 90.55131474787358, 'wtu': 1.438424726338303, 'etf': 55.942179635096394, 'htc': 9.155485837926256e-10, 'htn': 4.200140689760171e-08}"/>
  </r>
  <r>
    <s v="Onion tart, processed in FR | Chilled | Cardboard | Oven | at consumer/FR [Ciqual code: 25529]"/>
    <n v="25529"/>
    <s v="consumer"/>
    <n v="2.42"/>
    <b v="0"/>
    <s v="kilogram"/>
    <s v="ae69191a5a74298b8a9edbd540caec24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7826358223672, 'ozd': 3.2935800811165176e-07, 'cch': 3.82049182795843, 'ccb': 1.385662601864937, 'ccf': 1.930838002187857, 'ccl': 0.503991223905635, 'fwe': 0.000696956736518, 'swe': 0.014112223833993002, 'tre': 0.15524902712847202, 'pco': 0.00814303190755, 'pma': 2.984999687440998e-07, 'ior': 1.471246841479781, 'fru': 45.451024101496174, 'mru': 7.3670521515095775e-06, 'ldu': 156.20782362019733, 'wtu': 2.728927223248407, 'etf': 77.39206286193499, 'htc': 1.4301356517015172e-09, 'htn': 5.6543995099861196e-08}"/>
  </r>
  <r>
    <s v="Chocolate tart from bakery, processed in FR | Ambient (long) | PS | No preparation | at consumer/FR [Ciqual code: 23497]"/>
    <n v="23497"/>
    <s v="consumer"/>
    <n v="2.19"/>
    <b v="0"/>
    <s v="kilogram"/>
    <s v="dbd3e0242a1d3295dabcb5c22d298bea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52605791691245005, 'ozd': 4.502083957630748e-07, 'cch': 8.758964282898006, 'ccb': 0.998229825245818, 'ccf': 2.843137299525102, 'ccl': 4.917597158127084, 'fwe': 0.0011469347934590002, 'swe': 0.030769075449306002, 'tre': 0.209525976475668, 'pco': 0.016085523102292002, 'pma': 4.016363399212593e-07, 'ior': 0.965016039542768, 'fru': 45.73851459143244, 'mru': 1.035576832815246e-05, 'ldu': 351.71018513628263, 'wtu': 9.019577763237056, 'etf': 212.2994254473791, 'htc': 4.937902906417067e-09, 'htn': 1.4548545409915928e-07}"/>
  </r>
  <r>
    <s v="Lemon tart, processed in FR | Ambient (long) | PS | No preparation | at consumer/FR [Ciqual code: 23485]"/>
    <n v="23485"/>
    <s v="consumer"/>
    <n v="2.2000000000000002"/>
    <b v="0"/>
    <s v="kilogram"/>
    <s v="a5e58199a8a6adc0dc6c16773a60b5e5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6028897783186, 'ozd': 2.341113181354093e-07, 'cch': 3.6098153811544282, 'ccb': 1.19477191689725, 'ccf': 2.041193713803795, 'ccl': 0.37384975045338104, 'fwe': 0.0005999401166800001, 'swe': 0.013723162417081, 'tre': 0.19190960740051002, 'pco': 0.008253079433575, 'pma': 3.4292846582892037e-07, 'ior': 0.8415090452914841, 'fru': 35.40209560887465, 'mru': 5.0371943493256126e-06, 'ldu': 154.28315231615844, 'wtu': 4.247402482535105, 'etf': 59.841331363368255, 'htc': 1.072665927486628e-09, 'htn': 5.581828306938749e-08}"/>
  </r>
  <r>
    <s v="Cheese tart, processed in FR | Chilled | Cardboard | Oven | at consumer/FR [Ciqual code: 25444]"/>
    <n v="25444"/>
    <s v="consumer"/>
    <n v="2.67"/>
    <b v="0"/>
    <s v="kilogram"/>
    <s v="c02d658db92d9554afab428578eeabe0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4558106434918, 'ozd': 3.4821062766720697e-07, 'cch': 4.190336865993958, 'ccb': 1.724782233979934, 'ccf': 1.9813844212460392, 'ccl': 0.48417021076798405, 'fwe': 0.0006976078577070001, 'swe': 0.015450531356078, 'tre': 0.18973652164252502, 'pco': 0.008537302666123, 'pma': 3.50179459143152e-07, 'ior': 1.528678560242356, 'fru': 47.06719130000843, 'mru': 7.25120929194689e-06, 'ldu': 191.6806610397439, 'wtu': 2.2154264138926782, 'etf': 90.12209483564958, 'htc': 1.474310598221996e-09, 'htn': 6.908429656384455e-08}"/>
  </r>
  <r>
    <s v="Maroilles cheese tart or maroilles cheese flamiche, processed in FR | Chilled | Cardboard | Oven | at consumer/FR [Ciqual code: 25623]"/>
    <n v="25623"/>
    <s v="consumer"/>
    <n v="2.19"/>
    <b v="0"/>
    <s v="kilogram"/>
    <s v="39b2306d356bc506b252561885ce0d1c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8823838185018004, 'ozd': 3.722095852828128e-07, 'cch': 5.028782602931426, 'ccb': 2.176192084226294, 'ccf': 2.325398275849614, 'ccl': 0.527192242855516, 'fwe': 0.0007716661488320001, 'swe': 0.018415940292465002, 'tre': 0.24759657639777902, 'pco': 0.009741247956000001, 'pma': 4.436460012614851e-07, 'ior': 1.579907212831972, 'fru': 49.87414106513115, 'mru': 7.819896176540687e-06, 'ldu': 253.61194763342115, 'wtu': 2.638469948478814, 'etf': 95.13786511232905, 'htc': 1.3801320868753983e-09, 'htn': 6.374598626531373e-08}"/>
  </r>
  <r>
    <s v="Salmon tart, processed in FR | Chilled | Cardboard | Oven | at consumer/FR [Ciqual code: 25555]"/>
    <n v="25555"/>
    <s v="consumer"/>
    <n v="2.89"/>
    <b v="0"/>
    <s v="kilogram"/>
    <s v="ffa5acea04f0e37eb90ecd39fc2d38ec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7421750907828004, 'ozd': 4.288871859668431e-07, 'cch': 3.9429292389044353, 'ccb': 1.026063158550365, 'ccf': 2.429503719645648, 'ccl': 0.48736236070842304, 'fwe': 0.0008957892399020001, 'swe': 0.014922235167346, 'tre': 0.148673722233598, 'pco': 0.010517691898927001, 'pma': 2.999457645200726e-07, 'ior': 1.81326889250277, 'fru': 59.126330496813665, 'mru': 7.552425460650487e-06, 'ldu': 153.15024035421908, 'wtu': 2.488684329107008, 'etf': 96.50081540729812, 'htc': 1.6907527214690462e-09, 'htn': 8.603915592267036e-08}"/>
  </r>
  <r>
    <s v="Apricots tart, processed in FR | Ambient (long) | PS | No preparation | at consumer/FR [Ciqual code: 23494]"/>
    <n v="23494"/>
    <s v="consumer"/>
    <n v="2.4900000000000002"/>
    <b v="0"/>
    <s v="kilogram"/>
    <s v="b65ef11661cab96e62f8130d72dacbb7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2218797684846, 'ozd': 1.788163771938321e-07, 'cch': 2.677828227093341, 'ccb': 0.975508376667199, 'ccf': 1.481345513359349, 'ccl': 0.220974337066792, 'fwe': 0.00040701327804600003, 'swe': 0.007486407037942001, 'tre': 0.089244362218047, 'pco': 0.005894259936891, 'pma': 1.789241165839531e-07, 'ior': 0.750934992721568, 'fru': 29.68369806549466, 'mru': 4.129904424882824e-06, 'ldu': 104.43692338940434, 'wtu': 6.112619252356148, 'etf': 52.038244468484805, 'htc': 1.7502104605705413e-09, 'htn': 2.836210814063294e-08}"/>
  </r>
  <r>
    <s v="Strawberries tart, processed in FR | Ambient (long) | PS | No preparation | at consumer/FR [Ciqual code: 23491]"/>
    <n v="23491"/>
    <s v="consumer"/>
    <n v="2.88"/>
    <b v="0"/>
    <s v="kilogram"/>
    <s v="132b8e435dd59630b6a0bf958a92482d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18581693284099, 'ozd': 2.4674280458757608e-06, 'cch': 2.383879716858964, 'ccb': 0.646679799836895, 'ccf': 1.580383113096119, 'ccl': 0.15681680392594802, 'fwe': 0.000406349279588, 'swe': 0.007409938635998, 'tre': 0.07125021649147101, 'pco': 0.005579731444946, 'pma': 2.432471953471266e-07, 'ior': 0.7362024705881921, 'fru': 32.10639086162229, 'mru': 1.534817826590583e-05, 'ldu': 73.05266631158419, 'wtu': 4.132153322921708, 'etf': 737.7896298100488, 'htc': 3.0394774847141973e-09, 'htn': 1.001097041545366e-07}"/>
  </r>
  <r>
    <s v="Fruit pie with confectioner's custard, processed in FR | Ambient (long) | PS | No preparation | at consumer/FR [Ciqual code: 23479]"/>
    <n v="23479"/>
    <s v="consumer"/>
    <n v="3.71999999999999"/>
    <b v="0"/>
    <s v="kilogram"/>
    <s v="f82eeaebd155284a00cda893c58d1225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7127257727558002, 'ozd': 1.251786976881163e-06, 'cch': 3.233126228020104, 'ccb': 1.052848186642906, 'ccf': 1.9087453954032232, 'ccl': 0.27153264597397503, 'fwe': 0.000519697822325, 'swe': 0.010140180409432, 'tre': 0.107105157306652, 'pco': 0.007529524713068001, 'pma': 2.793967966451655e-07, 'ior': 0.779083555380165, 'fru': 35.08978639814781, 'mru': 1.3020720790365442e-05, 'ldu': 108.3293404325387, 'wtu': 3.244876805970256, 'etf': 361.0845298313794, 'htc': 2.5555714827838793e-09, 'htn': 7.160844140288291e-08}"/>
  </r>
  <r>
    <s v="Red berries tart, processed in FR | Ambient (long) | PS | No preparation | at consumer/FR [Ciqual code: 23495]"/>
    <n v="23495"/>
    <s v="consumer"/>
    <n v="3.06"/>
    <b v="0"/>
    <s v="kilogram"/>
    <s v="56be32961b11d37fe78652a449bb6afb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7127257727558002, 'ozd': 1.251786976881163e-06, 'cch': 3.233126228020104, 'ccb': 1.052848186642906, 'ccf': 1.9087453954032232, 'ccl': 0.27153264597397503, 'fwe': 0.000519697822325, 'swe': 0.010140180409432, 'tre': 0.107105157306652, 'pco': 0.007529524713068001, 'pma': 2.793967966451655e-07, 'ior': 0.779083555380165, 'fru': 35.08978639814781, 'mru': 1.3020720790365442e-05, 'ldu': 108.3293404325387, 'wtu': 3.244876805970256, 'etf': 361.0845298313794, 'htc': 2.5555714827838793e-09, 'htn': 7.160844140288291e-08}"/>
  </r>
  <r>
    <s v="Vegetables tart, processed in FR | Chilled | Cardboard | Oven | at consumer/FR [Ciqual code: 25417]"/>
    <n v="25417"/>
    <s v="consumer"/>
    <n v="3.19"/>
    <b v="0"/>
    <s v="kilogram"/>
    <s v="304dcf002c9a5712efaa49e81bba72b0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2145784723931, 'ozd': 2.7457726070845023e-07, 'cch': 2.639135387129039, 'ccb': 1.100251887879559, 'ccf': 1.353644154970052, 'ccl': 0.185239344279427, 'fwe': 0.00041738125337100005, 'swe': 0.007579150498927, 'tre': 0.08647097166872601, 'pco': 0.005406030018999, 'pma': 1.756993679439732e-07, 'ior': 1.439940934834047, 'fru': 41.62242719758749, 'mru': 6.691393174850422e-06, 'ldu': 90.55131474787358, 'wtu': 1.438424726338303, 'etf': 55.942179635096394, 'htc': 9.155485837926256e-10, 'htn': 4.200140689760171e-08}"/>
  </r>
  <r>
    <s v="Scallops tart, processed in FR | Chilled | Cardboard | Oven | at consumer/FR [Ciqual code: 25564]"/>
    <n v="25564"/>
    <s v="consumer"/>
    <n v="2.2200000000000002"/>
    <b v="0"/>
    <s v="kilogram"/>
    <s v="984bf680e48a2fc5d7726690e27eebb0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28243931097007003, 'ozd': 3.378717095776062e-07, 'cch': 3.418779780497441, 'ccb': 1.24584797127012, 'ccf': 1.787224455115093, 'ccl': 0.385707354112227, 'fwe': 0.0005779181306970001, 'swe': 0.011788598676957002, 'tre': 0.105981929122771, 'pco': 0.009844615688487001, 'pma': 2.333442409804169e-07, 'ior': 1.427664970804646, 'fru': 44.59318750399784, 'mru': 7.400859783827493e-06, 'ldu': 112.98447750826458, 'wtu': 2.448102581925263, 'etf': 62.285827891482526, 'htc': 1.292116850554057e-09, 'htn': 3.83679327285411e-08}"/>
  </r>
  <r>
    <s v="Peer tart with almonds, processed in FR | Ambient (long) | PS | No preparation | at consumer/FR [Ciqual code: 24663]"/>
    <n v="24663"/>
    <s v="consumer"/>
    <n v="2.59"/>
    <b v="0"/>
    <s v="kilogram"/>
    <s v="5604e793b017f9b9ada61f363cab1f06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0784344682019004, 'ozd': 2.686388668268956e-07, 'cch': 4.334210084816029, 'ccb': 1.453897392546563, 'ccf': 2.548202688260925, 'ccl': 0.33211000400854, 'fwe': 0.0007967946517500001, 'swe': 0.015060068087628001, 'tre': 0.1631463234428, 'pco': 0.01030192480618, 'pma': 3.231188326058798e-07, 'ior': 0.8393983322618641, 'fru': 40.072414798104596, 'mru': 1.041872883377418e-05, 'ldu': 173.37064060013836, 'wtu': 22.907074284319442, 'etf': 86.50511145370047, 'htc': 1.7307860321227101e-09, 'htn': 1.259683729663924e-07}"/>
  </r>
  <r>
    <s v="Goat cheese and spinach tart, processed in FR | Chilled | Cardboard | Oven | at consumer/FR [Ciqual code: 26267]"/>
    <n v="26267"/>
    <s v="consumer"/>
    <n v="2.59"/>
    <b v="0"/>
    <s v="kilogram"/>
    <s v="721399fb74fd70da40b539c776cac087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8823838185018004, 'ozd': 3.722095852828128e-07, 'cch': 5.028782602931426, 'ccb': 2.176192084226294, 'ccf': 2.325398275849614, 'ccl': 0.527192242855516, 'fwe': 0.0007716661488320001, 'swe': 0.018415940292465002, 'tre': 0.24759657639777902, 'pco': 0.009741247956000001, 'pma': 4.436460012614851e-07, 'ior': 1.579907212831972, 'fru': 49.87414106513115, 'mru': 7.819896176540687e-06, 'ldu': 253.61194763342115, 'wtu': 2.638469948478814, 'etf': 95.13786511232905, 'htc': 1.3801320868753983e-09, 'htn': 6.374598626531373e-08}"/>
  </r>
  <r>
    <s v="Apple pie with custard (flour, eggs, cream, sugar, apple alcohol), processed in FR | Ambient (long) | PS | No preparation | at consumer/FR [Ciqual code: 23481]"/>
    <n v="23481"/>
    <s v="consumer"/>
    <n v="2.98"/>
    <b v="0"/>
    <s v="kilogram"/>
    <s v="eef07fc60fb35b922fa5ae58d35db32e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40784344682019004, 'ozd': 2.686388668268956e-07, 'cch': 4.334210084816029, 'ccb': 1.453897392546563, 'ccf': 2.548202688260925, 'ccl': 0.33211000400854, 'fwe': 0.0007967946517500001, 'swe': 0.015060068087628001, 'tre': 0.1631463234428, 'pco': 0.01030192480618, 'pma': 3.231188326058798e-07, 'ior': 0.8393983322618641, 'fru': 40.072414798104596, 'mru': 1.041872883377418e-05, 'ldu': 173.37064060013836, 'wtu': 22.907074284319442, 'etf': 86.50511145370047, 'htc': 1.7307860321227101e-09, 'htn': 1.259683729663924e-07}"/>
  </r>
  <r>
    <s v="Fruit tart, processed in FR | Ambient (long) | PS | No preparation | at consumer/FR [Ciqual code: 23499]"/>
    <n v="23499"/>
    <s v="consumer"/>
    <n v="2.76"/>
    <b v="0"/>
    <s v="kilogram"/>
    <s v="ab6b61daa6013eddfdc51e9dc1d41c31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19838012587097, 'ozd': 2.442446730833116e-07, 'cch': 2.527736252384356, 'ccb': 0.711346053100759, 'ccf': 1.646317147188627, 'ccl': 0.170073052094968, 'fwe': 0.000560700459478, 'swe': 0.008086407914528, 'tre': 0.080513682254609, 'pco': 0.009239258976682001, 'pma': 1.4044664908782489e-07, 'ior': 0.750545879887602, 'fru': 32.52533795372901, 'mru': 4.535355629420515e-06, 'ldu': 358.1434672387273, 'wtu': 1.4625958967364632, 'etf': 47.41175833446535, 'htc': 5.77458598085551e-10, 'htn': 5.402661818231357e-08}"/>
  </r>
  <r>
    <s v="Apple tart, processed in FR | Ambient (long) | PS | No preparation | at consumer/FR [Ciqual code: 23490]"/>
    <n v="23490"/>
    <s v="consumer"/>
    <n v="2.13"/>
    <b v="0"/>
    <s v="kilogram"/>
    <s v="551f1b9c17445294b08747e2413a8111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18984951729811003, 'ozd': 1.767270602658029e-07, 'cch': 2.600141067656158, 'ccb': 0.978788220376211, 'ccf': 1.3860236745429821, 'ccl': 0.23532917273696402, 'fwe': 0.00035141667970900003, 'swe': 0.007432763983941001, 'tre': 0.075682614186521, 'pco': 0.0052848126321610005, 'pma': 1.530662757134589e-07, 'ior': 0.7381624050363961, 'fru': 28.579327354929603, 'mru': 4.049012835561422e-06, 'ldu': 85.11110899344087, 'wtu': 1.901740098356036, 'etf': 33.768287250871694, 'htc': 6.82930821338776e-10, 'htn': 2.472826395668756e-08}"/>
  </r>
  <r>
    <s v="Leek tart or pie, processed in FR | Chilled | Cardboard | Oven | at consumer/FR [Ciqual code: 25553]"/>
    <n v="25553"/>
    <s v="consumer"/>
    <n v="2.2200000000000002"/>
    <b v="0"/>
    <s v="kilogram"/>
    <s v="d4b278af136cfbf397fb22cad80a4ddb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37342317603152, 'ozd': 3.408995620497374e-07, 'cch': 3.824066515916159, 'ccb': 1.350080441377158, 'ccf': 1.9877412688135792, 'ccl': 0.48624480572542006, 'fwe': 0.0006746531810690001, 'swe': 0.013979624884286002, 'tre': 0.15329308366063701, 'pco': 0.008440202345126002, 'pma': 2.9366539713748635e-07, 'ior': 1.47998163794593, 'fru': 46.028159427280826, 'mru': 7.655418862009144e-06, 'ldu': 153.14176271112876, 'wtu': 2.497924768470351, 'etf': 84.75130888450535, 'htc': 1.881856278201609e-09, 'htn': 1.1075456463784038e-07}"/>
  </r>
  <r>
    <s v="Tatin tart (caramelized upside-down apple tart), processed in FR | Ambient (long) | PS | No preparation | at consumer/FR [Ciqual code: 23496]"/>
    <n v="23496"/>
    <s v="consumer"/>
    <n v="2.13"/>
    <b v="0"/>
    <s v="kilogram"/>
    <s v="8b3a8fcd28830ea0dbbc6c723aeeb6b3"/>
    <s v="material"/>
    <s v="AGRIBALYSE v3.0"/>
    <s v="['Agricultural', 'Food', 'Preparation', 'Cereal products', 'Cakes']"/>
    <x v="5"/>
    <x v="15"/>
    <s v="['Agricultural', 'Food', 'Preparation', 'Cereal products', 'Cakes']"/>
    <s v="['Agricultural', 'Food', 'Preparation', 'Cereal products', 'Cakes']"/>
    <e v="#VALUE!"/>
    <e v="#VALUE!"/>
    <x v="3"/>
    <x v="0"/>
    <s v="{'acd': 0.024615922526458, 'ozd': 1.9720781995150092e-07, 'cch': 3.25859413738784, 'ccb': 1.311650790937055, 'ccf': 1.6314382360100872, 'ccl': 0.315505110440697, 'fwe': 0.00043869074844500003, 'swe': 0.009259669244066, 'tre': 0.09918332936899, 'pco': 0.0064066193060800004, 'pma': 1.958978996245547e-07, 'ior': 0.76019155686989, 'fru': 30.731940418425772, 'mru': 4.8251607114990586e-06, 'ldu': 105.36127010698104, 'wtu': 2.5156989793410602, 'etf': 38.96605876556764, 'htc': 8.258735845370622e-10, 'htn': 2.839712112938378e-08}"/>
  </r>
  <r>
    <s v="Tartiflette (cheese fondue), processed in FR | Chilled | Cardboard | Microwave | at consumer/FR [Ciqual code: 25137]"/>
    <n v="25137"/>
    <s v="consumer"/>
    <n v="1.78"/>
    <b v="0"/>
    <s v="kilogram"/>
    <s v="aaabfbe65a61583ce968da660a729632"/>
    <s v="material"/>
    <s v="AGRIBALYSE v3.0"/>
    <s v="['Agricultural', 'Food', 'Preparation', 'Starters and dishes', 'Dishes', 'Cheese dishes']"/>
    <x v="4"/>
    <x v="7"/>
    <s v="['Agricultural', 'Food', 'Preparation', 'Starters and dishes', 'Dishes', ÇCheese dishes']"/>
    <s v="['Agricultural', 'Food', 'Preparation', 'Starters and dishes', 'Dishes', 'Cheese dishesÉ]"/>
    <n v="74"/>
    <n v="88"/>
    <x v="8"/>
    <x v="0"/>
    <s v="{'acd': 0.032545782534223, 'ozd': 2.544078524640396e-07, 'cch': 2.6195282886692413, 'ccb': 1.149909534860167, 'ccf': 1.314417967686927, 'ccl': 0.15520078612214602, 'fwe': 0.00040868528317500004, 'swe': 0.010360848705320001, 'tre': 0.137347571391148, 'pco': 0.005551347059831, 'pma': 2.417556752145002e-07, 'ior': 1.124071678081629, 'fru': 34.03181039896478, 'mru': 4.26701362553813e-06, 'ldu': 136.18784148891822, 'wtu': 0.8934089239890081, 'etf': 69.08246789665775, 'htc': 7.20823571125179e-10, 'htn': 4.829419110245828e-08}"/>
  </r>
  <r>
    <s v="Crispbread, extruded and grilled, processed in FR | Ambient (short) | Cardboard | No preparation | at consumer/FR [Ciqual code: 7410]"/>
    <n v="7410"/>
    <s v="consumer"/>
    <n v="2.0099999999999998"/>
    <b v="0"/>
    <s v="kilogram"/>
    <s v="5957aee5500837c149b6b372918bdc96"/>
    <s v="material"/>
    <s v="AGRIBALYSE v3.0"/>
    <s v="['Agricultural', 'Food', 'Preparation', 'Cereal products', 'Breads and pastries', 'Rusks']"/>
    <x v="5"/>
    <x v="16"/>
    <s v="['Agricultural', 'Food', 'Preparation', 'Cereal products', 'Breads and pastries', ÇRusks']"/>
    <s v="['Agricultural', 'Food', 'Preparation', 'Cereal products', 'Breads and pastries', 'RusksÉ]"/>
    <n v="83"/>
    <n v="89"/>
    <x v="19"/>
    <x v="0"/>
    <s v="{'acd': 0.016741361930003, 'ozd': 1.459450998042012e-07, 'cch': 1.273274214945562, 'ccb': 0.24656298373379001, 'ccf': 0.98788577149078, 'ccl': 0.038825459720991, 'fwe': 0.000301954837184, 'swe': 0.01429408389959, 'tre': 0.070538832835478, 'pco': 0.003970269896688, 'pma': 1.234835867664086e-07, 'ior': 0.5893967593799551, 'fru': 19.653133876643516, 'mru': 2.404578561627238e-06, 'ldu': 140.7590387377172, 'wtu': 0.48113258425840905, 'etf': 48.31956038370071, 'htc': 3.5846694951186223e-10, 'htn': 2.3353256515968723e-08}"/>
  </r>
  <r>
    <s v="Biscuit, extruded and grilled, chocolate filling, processed in FR | Ambient (long) | Cardboard | No preparation | at consumer/FR [Ciqual code: 7412]"/>
    <n v="7412"/>
    <s v="consumer"/>
    <n v="2.8"/>
    <b v="0"/>
    <s v="kilogram"/>
    <s v="92f7ce554607b60d16c9e30e6df2fe0e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16862371910741, 'ozd': 1.597895336759337e-07, 'cch': 1.2959096601276952, 'ccb': 0.24662347173925103, 'ccf': 1.010446833607887, 'ccl': 0.038839354780556, 'fwe': 0.00031248660995500003, 'swe': 0.014320673917612001, 'tre': 0.07077826381020501, 'pco': 0.004023148959245, 'pma': 1.24772533239813e-07, 'ior': 0.7412053616726371, 'fru': 22.955704988657526, 'mru': 2.5453588067653752e-06, 'ldu': 140.83957363597344, 'wtu': 0.5194364015838211, 'etf': 49.16735297565876, 'htc': 3.815373994011761e-10, 'htn': 2.3794191335029628e-08}"/>
  </r>
  <r>
    <s v="Biscuit, extruded and grilled, fruits filling, processed in FR | Ambient (long) | Cardboard | No preparation | at consumer/FR [Ciqual code: 7413]"/>
    <n v="7413"/>
    <s v="consumer"/>
    <n v="2.8"/>
    <b v="0"/>
    <s v="kilogram"/>
    <s v="41c0c3ee00dcbcb7b0875ec267f6d973"/>
    <s v="material"/>
    <s v="AGRIBALYSE v3.0"/>
    <s v="['Agricultural', 'Food', 'Preparation', 'Cereal products', 'Biscuits and breakfast cereals', 'Sweet biscuits']"/>
    <x v="5"/>
    <x v="20"/>
    <s v="['Agricultural', 'Food', 'Preparation', 'Cereal products', 'Biscuits and breakfast cereals', ÇSweet biscuits']"/>
    <s v="['Agricultural', 'Food', 'Preparation', 'Cereal products', 'Biscuits and breakfast cereals', 'Sweet biscuitsÉ]"/>
    <n v="94"/>
    <n v="109"/>
    <x v="15"/>
    <x v="0"/>
    <s v="{'acd': 0.016862371910741, 'ozd': 1.597895336759337e-07, 'cch': 1.2959096601276952, 'ccb': 0.24662347173925103, 'ccf': 1.010446833607887, 'ccl': 0.038839354780556, 'fwe': 0.00031248660995500003, 'swe': 0.014320673917612001, 'tre': 0.07077826381020501, 'pco': 0.004023148959245, 'pma': 1.24772533239813e-07, 'ior': 0.7412053616726371, 'fru': 22.955704988657526, 'mru': 2.5453588067653752e-06, 'ldu': 140.83957363597344, 'wtu': 0.5194364015838211, 'etf': 49.16735297565876, 'htc': 3.815373994011761e-10, 'htn': 2.3794191335029628e-08}"/>
  </r>
  <r>
    <s v="Tempeh, processed in FR | Ambient (long) | PP | No preparation | at consumer/FR [Ciqual code: 20917]"/>
    <n v="20917"/>
    <s v="consumer"/>
    <n v="3.75"/>
    <b v="0"/>
    <s v="kilogram"/>
    <s v="53355e06032837b0f7bebafa1fa8f732"/>
    <s v="material"/>
    <s v="AGRIBALYSE v3.0"/>
    <s v="['Agricultural', 'Food', 'Preparation', 'Miscellaneous', 'Miscellaneous ingredients']"/>
    <x v="2"/>
    <x v="22"/>
    <s v="['Agricultural', 'Food', 'Preparation', 'Miscellaneous', 'Miscellaneous ingredients']"/>
    <s v="['Agricultural', 'Food', 'Preparation', 'Miscellaneous', 'Miscellaneous ingredients']"/>
    <e v="#VALUE!"/>
    <e v="#VALUE!"/>
    <x v="3"/>
    <x v="0"/>
    <s v="{'acd': 0.0074082547774730004, 'ozd': 1.422515976451182e-07, 'cch': 1.422627433492658, 'ccb': 0.0016550491271370002, 'ccf': 1.420400822084949, 'ccl': 0.0005715622805710001, 'fwe': 0.000338952174227, 'swe': 0.008412888612227, 'tre': 0.021120805555144003, 'pco': 0.0036640748551340003, 'pma': 6.416020113953534e-08, 'ior': 0.289459946374489, 'fru': 21.885983188472146, 'mru': 1.44866533860302e-06, 'ldu': 89.62640326944752, 'wtu': 1.24490408081579, 'etf': 14.877555246337103, 'htc': 4.69572126239664e-10, 'htn': 3.161581925046419e-08}"/>
  </r>
  <r>
    <s v="Duck terrine, processed in FR | Chilled | PS | No preparation | at consumer/FR [Ciqual code: 8232]"/>
    <n v="8232"/>
    <s v="consumer"/>
    <n v="2.5"/>
    <b v="0"/>
    <s v="kilogram"/>
    <s v="8c6dd713b0f40005c1ba224ff46ca641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11893491927445701, 'ozd': 5.945108172503606e-07, 'cch': 6.176489073413335, 'ccb': 1.175698499804136, 'ccf': 4.317662384659943, 'ccl': 0.6831281889492541, 'fwe': 0.0013096766730250002, 'swe': 0.028277535598052003, 'tre': 0.500132131066215, 'pco': 0.017149148494082, 'pma': 8.469130533299704e-07, 'ior': 2.265179000390587, 'fru': 88.98743739165278, 'mru': 9.501365557527478e-06, 'ldu': 358.7884383393387, 'wtu': 3.14220832435604, 'etf': 167.19565459163567, 'htc': 2.281788230632536e-09, 'htn': 2.0021684046739508e-07}"/>
  </r>
  <r>
    <s v="Seafood terrine, with or without fish, processed in FR | Chilled | PS | No preparation | at consumer/FR [Ciqual code: 8292]"/>
    <n v="8292"/>
    <s v="consumer"/>
    <n v="3.64"/>
    <b v="0"/>
    <s v="kilogram"/>
    <s v="9717a564214ecec734767114c5d155cb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22154725051944002, 'ozd': 1.6547431863365547e-06, 'cch': 8.250558331774856, 'ccb': 0.260100214129364, 'ccf': 7.7011636632519895, 'ccl': 0.28929445439350104, 'fwe': 0.000711263148543, 'swe': 0.055708811712475007, 'tre': 0.6186233686605911, 'pco': 0.14044011686608202, 'pma': 1.676519297752724e-06, 'ior': 1.194580042270323, 'fru': 118.53147898554069, 'mru': 1.588425885770802e-05, 'ldu': 93.92902388297941, 'wtu': 1.423074724047487, 'etf': 101.71990786712868, 'htc': 4.978200006136893e-09, 'htn': 9.09030470561343e-08}"/>
  </r>
  <r>
    <s v="Rabbit terrine, processed in FR | Chilled | PS | No preparation | at consumer/FR [Ciqual code: 8242]"/>
    <n v="8242"/>
    <s v="consumer"/>
    <n v="2.5"/>
    <b v="0"/>
    <s v="kilogram"/>
    <s v="2de15f61f8934f44cda5dca79f70a46c"/>
    <s v="material"/>
    <s v="AGRIBALYSE v3.0"/>
    <s v="['Agricultural', 'Food', 'Preparation', 'Meat, egg and fish', 'Delicatessen meat', 'Pates and terrines']"/>
    <x v="1"/>
    <x v="12"/>
    <s v="['Agricultural', 'Food', 'Preparation', 'Meat, egg and fish', 'Delicatessen meat', ÇPates and terrines']"/>
    <s v="['Agricultural', 'Food', 'Preparation', 'Meat, egg and fish', 'Delicatessen meat', 'Pates and terrinesÉ]"/>
    <n v="84"/>
    <n v="103"/>
    <x v="42"/>
    <x v="0"/>
    <s v="{'acd': 0.10057566702748301, 'ozd': 5.097217296132263e-07, 'cch': 5.207405740558508, 'ccb': 1.083297327378495, 'ccf': 3.589472849311477, 'ccl': 0.5346355638685361, 'fwe': 0.0010771640748210001, 'swe': 0.024009436271349, 'tre': 0.423960525490775, 'pco': 0.014094055721158, 'pma': 7.155738620697225e-07, 'ior': 2.094191128925121, 'fru': 78.0239591578408, 'mru': 7.932553309241769e-06, 'ldu': 300.8002505118858, 'wtu': 2.540249561769207, 'etf': 139.17840273074464, 'htc': 1.8508856310834633e-09, 'htn': 1.619797595470453e-07}"/>
  </r>
  <r>
    <s v="Fish terrine, processed in FR | Chilled | PS | No preparation | at consumer/FR [Ciqual code: 8291]"/>
    <n v="8291"/>
    <s v="consumer"/>
    <n v="3.17"/>
    <b v="0"/>
    <s v="kilogram"/>
    <s v="a8662f747758f51ccb44531676d3e975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22154725051944002, 'ozd': 1.6547431863365547e-06, 'cch': 8.250558331774856, 'ccb': 0.260100214129364, 'ccf': 7.7011636632519895, 'ccl': 0.28929445439350104, 'fwe': 0.000711263148543, 'swe': 0.055708811712475007, 'tre': 0.6186233686605911, 'pco': 0.14044011686608202, 'pma': 1.676519297752724e-06, 'ior': 1.194580042270323, 'fru': 118.53147898554069, 'mru': 1.588425885770802e-05, 'ldu': 93.92902388297941, 'wtu': 1.423074724047487, 'etf': 101.71990786712868, 'htc': 4.978200006136893e-09, 'htn': 9.09030470561343e-08}"/>
  </r>
  <r>
    <s v="Vegetable terrine or mousse, processed in FR | Chilled | PP | Microwave | at consumer/FR [Ciqual code: 8296]"/>
    <n v="8296"/>
    <s v="consumer"/>
    <n v="2.92"/>
    <b v="0"/>
    <s v="kilogram"/>
    <s v="a142bd2b6932fd58adb356d5f0564389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16244360832429, 'ozd': 2.0052005028339281e-07, 'cch': 1.472990360930369, 'ccb': 0.138139623869481, 'ccf': 1.165261843450482, 'ccl': 0.16958889361040602, 'fwe': 0.00029623163316600003, 'swe': 0.007042018184304001, 'tre': 0.064287295194508, 'pco': 0.004387393846548, 'pma': 1.2849647146004578e-07, 'ior': 0.8734087601013051, 'fru': 30.529503516454955, 'mru': 4.424081868553718e-06, 'ldu': 50.84958820346213, 'wtu': 1.174426651008764, 'etf': 45.57857778875436, 'htc': 7.304230961331799e-10, 'htn': 3.426920635506547e-08}"/>
  </r>
  <r>
    <s v="New Zealand spinach, cooked, processed in FR | Chilled | PP | Boiling | at consumer/FR [Ciqual code: 20158]"/>
    <n v="20158"/>
    <s v="consumer"/>
    <n v="2.98"/>
    <b v="0"/>
    <s v="kilogram"/>
    <s v="1d5273a3e7e091040aca123ea230cae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3603688848251, 'ozd': 1.663728200623159e-07, 'cch': 0.917402437694094, 'ccb': 0.014440526772561002, 'ccf': 0.8884096223048971, 'ccl': 0.014552288616635002, 'fwe': 0.000142682727416, 'swe': 0.0025233334771590002, 'tre': 0.00999401034399, 'pco': 0.002312798447606, 'pma': 4.088512342163325e-08, 'ior': 0.9343641129144251, 'fru': 29.83955821089761, 'mru': 2.717437965943159e-06, 'ldu': -19.49877538233989, 'wtu': 0.6165951471315541, 'etf': 35.69197948698464, 'htc': 3.3792007637143835e-10, 'htn': 1.2674841615056792e-08}"/>
  </r>
  <r>
    <s v="Tea, brewed, without sugar, processed in FR | Ambient (average) | LDPE | Water cooker | at consumer/FR [Ciqual code: 18020]"/>
    <n v="18020"/>
    <s v="consumer"/>
    <n v="2.98"/>
    <b v="0"/>
    <s v="kilogram"/>
    <s v="17ba460efacb8c88eeea91247c4b74e9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1"/>
    <s v="{'acd': 0.0005654574544070001, 'ozd': 8.919305914270871e-09, 'cch': 0.051440247166730006, 'ccb': 0.0012065995864690001, 'ccf': 0.039357010763549, 'ccl': 0.010876636816711001, 'fwe': 2.1628281468406295e-05, 'swe': 0.00027437642468400005, 'tre': 0.0020579580777870003, 'pco': 0.00016523857901500001, 'pma': 5.974850044544538e-09, 'ior': 0.08103357428781001, 'fru': 2.056242867520733, 'mru': 1.492406747142069e-07, 'ldu': 3.953234379138949, 'wtu': 0.803484378334219, 'etf': 2.491057746033749, 'htc': 5.05830348211727e-11, 'htn': 1.5815079225257181e-09}"/>
  </r>
  <r>
    <s v="Black tea, brewed, without sugar, processed in FR | Ambient (average) | LDPE | Water cooker | at consumer/FR [Ciqual code: 18154]"/>
    <n v="18154"/>
    <s v="consumer"/>
    <n v="3.06"/>
    <b v="0"/>
    <s v="kilogram"/>
    <s v="7990b453eb725a650971ccc0bcfef18d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1"/>
    <s v="{'acd': 0.0005654574544070001, 'ozd': 8.919305914270871e-09, 'cch': 0.051440247166730006, 'ccb': 0.0012065995864690001, 'ccf': 0.039357010763549, 'ccl': 0.010876636816711001, 'fwe': 2.1628281468406295e-05, 'swe': 0.00027437642468400005, 'tre': 0.0020579580777870003, 'pco': 0.00016523857901500001, 'pma': 5.974850044544538e-09, 'ior': 0.08103357428781001, 'fru': 2.056242867520733, 'mru': 1.492406747142069e-07, 'ldu': 3.953234379138949, 'wtu': 0.803484378334219, 'etf': 2.491057746033749, 'htc': 5.05830348211727e-11, 'htn': 1.5815079225257181e-09}"/>
  </r>
  <r>
    <s v="Oolong tea, brewed, without sugar, processed in FR | Ambient (average) | LDPE | Water cooker | at consumer/FR [Ciqual code: 18156]"/>
    <n v="18156"/>
    <s v="consumer"/>
    <n v="3.06"/>
    <b v="0"/>
    <s v="kilogram"/>
    <s v="8fbae3a8dd3abb2721642f3c3d4ece8e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1"/>
    <s v="{'acd': 0.0005654574544070001, 'ozd': 8.919305914270871e-09, 'cch': 0.051440247166730006, 'ccb': 0.0012065995864690001, 'ccf': 0.039357010763549, 'ccl': 0.010876636816711001, 'fwe': 2.1628281468406295e-05, 'swe': 0.00027437642468400005, 'tre': 0.0020579580777870003, 'pco': 0.00016523857901500001, 'pma': 5.974850044544538e-09, 'ior': 0.08103357428781001, 'fru': 2.056242867520733, 'mru': 1.492406747142069e-07, 'ldu': 3.953234379138949, 'wtu': 0.803484378334219, 'etf': 2.491057746033749, 'htc': 5.05830348211727e-11, 'htn': 1.5815079225257181e-09}"/>
  </r>
  <r>
    <s v="Green tea, brewed, without sugar, processed in FR | Ambient (average) | LDPE | Water cooker | at consumer/FR [Ciqual code: 18155]"/>
    <n v="18155"/>
    <s v="consumer"/>
    <n v="3.06"/>
    <b v="0"/>
    <s v="kilogram"/>
    <s v="98f3ca9f2eb6a4d9eee2b33d5e8138d6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1"/>
    <s v="{'acd': 0.0005654574544070001, 'ozd': 8.919305914270871e-09, 'cch': 0.051440247166730006, 'ccb': 0.0012065995864690001, 'ccf': 0.039357010763549, 'ccl': 0.010876636816711001, 'fwe': 2.1628281468406295e-05, 'swe': 0.00027437642468400005, 'tre': 0.0020579580777870003, 'pco': 0.00016523857901500001, 'pma': 5.974850044544538e-09, 'ior': 0.08103357428781001, 'fru': 2.056242867520733, 'mru': 1.492406747142069e-07, 'ldu': 3.953234379138949, 'wtu': 0.803484378334219, 'etf': 2.491057746033749, 'htc': 5.05830348211727e-11, 'htn': 1.5815079225257181e-09}"/>
  </r>
  <r>
    <s v="Tuna, in oil, canned, drained, processed in FR | Ambient (average) | Already packed - Aluminium | No preparation | at consumer/FR [Ciqual code: 26071]"/>
    <n v="26071"/>
    <s v="consumer"/>
    <n v="2.89"/>
    <b v="0"/>
    <s v="kilogram"/>
    <s v="556c285bd205a719ba3993ae521a80a7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9082087293999903, 'ozd': 1.5363708477555039e-06, 'cch': 9.724268591778957, 'ccb': 0.14870503527810502, 'ccf': 8.482958883920652, 'ccl': 1.092604672580201, 'fwe': 0.0018136860796800001, 'swe': 0.048927076203236004, 'tre': 0.49638607943564805, 'pco': 0.12957219269965, 'pma': 1.525747044038761e-06, 'ior': 0.70073703550595, 'fru': 113.18294244076488, 'mru': 7.379420437428616e-05, 'ldu': 98.542605760497, 'wtu': 3.013701653467322, 'etf': 151.2545613985602, 'htc': 2.126288161155264e-08, 'htn': 1.2900291594260978e-07}"/>
  </r>
  <r>
    <s v="Yellowfin tuna, canned in brine, drained, processed in FR | Ambient (average) | Already packed - Aluminium | No preparation | at consumer/FR [Ciqual code: 26181]"/>
    <n v="26181"/>
    <s v="consumer"/>
    <n v="2.89"/>
    <b v="0"/>
    <s v="kilogram"/>
    <s v="7e472c14d44fc4d4250536dc91721189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8687088519507403, 'ozd': 1.498906860168366e-06, 'cch': 8.264895980456947, 'ccb': 0.139227104867439, 'ccf': 8.121850006934908, 'ccl': 0.0038188686545990004, 'fwe': 0.0016633386285500001, 'swe': 0.044109375470108, 'tre': 0.48158266897044405, 'pco': 0.12655531597174002, 'pma': 1.469745844695852e-06, 'ior': 0.677897658289592, 'fru': 109.84469539492798, 'mru': 7.26832477386443e-05, 'ldu': 29.40117800194772, 'wtu': 0.859027289570067, 'etf': 120.0473009119747, 'htc': 2.038008020194296e-08, 'htn': 1.104244188643564e-07}"/>
  </r>
  <r>
    <s v="Yellowfin tuna, raw, processed in FR | Chilled | PS | No preparation | at consumer/FR [Ciqual code: 26064]"/>
    <n v="26064"/>
    <s v="consumer"/>
    <n v="3.57"/>
    <b v="0"/>
    <s v="kilogram"/>
    <s v="9866e0bc69c37fbd3573fd5c3e89a7b6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16550959822071, 'ozd': 9.586276405356487e-07, 'cch': 4.4406138972360925, 'ccb': 0.002263239623672, 'ccf': 4.436864566326098, 'ccl': 0.0014860912863200002, 'fwe': 0.00031582650778100004, 'swe': 0.028074913558127003, 'tre': 0.30703302436130303, 'pco': 0.080560487489059, 'pma': 8.867640729718011e-07, 'ior': 0.49636399110259105, 'fru': 65.97678768862274, 'mru': 2.11703253743592e-05, 'ldu': 11.336605055617808, 'wtu': 0.40267375602251304, 'etf': 38.601962802489695, 'htc': 2.405946175860954e-09, 'htn': 3.544494607422249e-08}"/>
  </r>
  <r>
    <s v="Albacore, in olive oil, canned, drained, processed in FR | Ambient (average) | Steel | No preparation | at consumer/FR [Ciqual code: 26179]"/>
    <n v="26179"/>
    <s v="consumer"/>
    <n v="2.89"/>
    <b v="0"/>
    <s v="kilogram"/>
    <s v="5c5c81234762d0482cf5515a47ff8ee4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428154713335933, 'ozd': 3.156594990643123e-06, 'cch': 15.506046714579517, 'ccb': 0.097981249364638, 'ccf': 15.398004002967342, 'ccl': 0.010061462247536, 'fwe': 0.002014420677618, 'swe': 0.10185665973699201, 'tre': 1.114805303322769, 'pco': 0.29230306765485703, 'pma': 3.2973706477301648e-06, 'ior': 1.1593163139143, 'fru': 211.7301398690034, 'mru': 6.349093671045722e-05, 'ldu': 43.84619540453709, 'wtu': 1.013037556024304, 'etf': 180.88817081938032, 'htc': 2.6619120905249664e-08, 'htn': 1.6263588318282079e-07}"/>
  </r>
  <r>
    <s v="Albacore, raw, processed in FR | Chilled | PS | No preparation | at consumer/FR [Ciqual code: 26076]"/>
    <n v="26076"/>
    <s v="consumer"/>
    <n v="3.57"/>
    <b v="0"/>
    <s v="kilogram"/>
    <s v="1f5fd32e419e8155187f48a2f015dae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25903950636835904, 'ozd': 1.925387589887824e-06, 'cch': 8.494541104893866, 'ccb': 0.002663598170386, 'ccf': 8.486685406124884, 'ccl': 0.0051921005985930005, 'fwe': 0.00038770503830600004, 'swe': 0.062260664883934, 'tre': 0.6816799126696961, 'pco': 0.17822274867465202, 'pma': 1.955462290811285e-06, 'ior': 0.767333216307387, 'fru': 123.5961774903203, 'mru': 1.2273617952233511e-05, 'ldu': 18.708173732250323, 'wtu': 0.42090529578463703, 'etf': 67.93964711506032, 'htc': 4.642822544877487e-09, 'htn': 5.7934640736007594e-08}"/>
  </r>
  <r>
    <s v="Albacore, steamed under pressure, processed in FR | Chilled | PS | Oven | at consumer/FR [Ciqual code: 26077]"/>
    <n v="26077"/>
    <s v="consumer"/>
    <n v="3.46"/>
    <b v="0"/>
    <s v="kilogram"/>
    <s v="40ce46a4924a446282f6f9810a6f58f4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31675005499798004, 'ozd': 2.4042710526106036e-06, 'cch': 10.434094543615052, 'ccb': 0.003482153140392, 'ccf': 10.424221295336675, 'ccl': 0.0063910951379860005, 'fwe': 0.0005137572616150001, 'swe': 0.076124258848001, 'tre': 0.8332523098184711, 'pco': 0.217802004761696, 'pma': 2.392726395522909e-06, 'ior': 1.552648810453469, 'fru': 163.90162810069003, 'mru': 1.5541910438797763e-05, 'ldu': 23.1491134450369, 'wtu': 0.6678491425500781, 'etf': 86.2272759516406, 'htc': 5.753574745806441e-09, 'htn': 7.236503904102917e-08}"/>
  </r>
  <r>
    <s v="Skipjack tuna, raw, processed in FR | Chilled | PS | No preparation | at consumer/FR [Ciqual code: 26068]"/>
    <n v="26068"/>
    <s v="consumer"/>
    <n v="3.57"/>
    <b v="0"/>
    <s v="kilogram"/>
    <s v="c71016a76acf8b1e9cb8beb0d761898f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1595695723108301, 'ozd': 9.541672854222846e-07, 'cch': 4.4182203631659025, 'ccb': 0.002242214816117, 'ccf': 4.41451168924906, 'ccl': 0.0014664591007240001, 'fwe': 0.00031097431611700003, 'swe': 0.027934473068490003, 'tre': 0.305500210322726, 'pco': 0.08015251541592201, 'pma': 8.823710977267186e-07, 'ior': 0.49418475246806304, 'fru': 65.6584306309625, 'mru': 2.064422580066065e-05, 'ldu': 11.274145610839536, 'wtu': 0.39889844764284604, 'etf': 38.32151682079727, 'htc': 2.3957070595945764e-09, 'htn': 3.52165983944288e-08}"/>
  </r>
  <r>
    <s v="Tuna, in Catalan-style or in tomato sauce, canned, processed in FR | Ambient (average) | Already packed - Aluminium | No preparation | at consumer/FR [Ciqual code: 26243]"/>
    <n v="26243"/>
    <s v="consumer"/>
    <n v="3.36"/>
    <b v="0"/>
    <s v="kilogram"/>
    <s v="18eb6b387431a5c2a9c763ee776d4ee3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54222278019945, 'ozd': 1.241386719104264e-06, 'cch': 7.78036790099715, 'ccb': 0.049330845205626, 'ccf': 6.847753484464266, 'ccl': 0.8832835713272581, 'fwe': 0.001455113293129, 'swe': 0.039478400323896004, 'tre': 0.401119683305425, 'pco': 0.104683398216296, 'pma': 1.232960803817572e-06, 'ior': 0.5655167332866421, 'fru': 91.43807434299536, 'mru': 5.9645959012069134e-05, 'ldu': 79.62478173244527, 'wtu': 2.4247351843999, 'etf': 119.79871025600121, 'htc': 1.717366986064669e-08, 'htn': 1.035707696270643e-07}"/>
  </r>
  <r>
    <s v="Tuna, plain, canned, drained, processed in FR | Ambient (average) | Already packed - Aluminium | No preparation | at consumer/FR [Ciqual code: 26039]"/>
    <n v="26039"/>
    <s v="consumer"/>
    <n v="3.1"/>
    <b v="0"/>
    <s v="kilogram"/>
    <s v="87fcc050cf3dc6dc0b9ae54846dbdd02"/>
    <s v="material"/>
    <s v="AGRIBALYSE v3.0"/>
    <s v="['Agricultural', 'Food', 'Preparation', 'Meat, egg and fish', 'Fish products']"/>
    <x v="1"/>
    <x v="1"/>
    <s v="['Agricultural', 'Food', 'Preparation', 'Meat, egg and fish', 'Fish products']"/>
    <s v="['Agricultural', 'Food', 'Preparation', 'Meat, egg and fish', 'Fish products']"/>
    <e v="#VALUE!"/>
    <e v="#VALUE!"/>
    <x v="3"/>
    <x v="0"/>
    <s v="{'acd': 0.158459752294655, 'ozd': 1.278936807560898e-06, 'cch': 7.293642897614557, 'ccb': 0.138948910693309, 'ccf': 7.151223446206101, 'ccl': 0.0034705407151460004, 'fwe': 0.0015943582687080002, 'swe': 0.037261896584823005, 'tre': 0.406635871482451, 'pco': 0.10697863364078701, 'pma': 1.2558008860466289e-06, 'ior': 0.6109414664971421, 'fru': 96.32620496212631, 'mru': 6.767968342644142e-05, 'ldu': 26.950456647830023, 'wtu': 0.8119670243802881, 'etf': 111.44378314035222, 'htc': 1.9818355085665372e-08, 'htn': 1.0246645188309419e-07}"/>
  </r>
  <r>
    <s v="Tuna, raw, processed in FR | Chilled | PS | No preparation | at consumer/FR [Ciqual code: 26053]"/>
    <n v="26053"/>
    <s v="consumer"/>
    <n v="3.57"/>
    <b v="0"/>
    <s v="kilogram"/>
    <s v="7e466c93444e963ce4ad41c26e2d546a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116550959822071, 'ozd': 9.586276405356485e-07, 'cch': 4.4406138972360925, 'ccb': 0.002263239623672, 'ccf': 4.436864566326098, 'ccl': 0.0014860912863200002, 'fwe': 0.00031582650778100004, 'swe': 0.028074913558127003, 'tre': 0.30703302436130303, 'pco': 0.080560487489059, 'pma': 8.867640729718011e-07, 'ior': 0.49636399110259105, 'fru': 65.97678768862272, 'mru': 2.11703253743592e-05, 'ldu': 11.336605055617808, 'wtu': 0.40267375602251304, 'etf': 38.601962802489695, 'htc': 2.405946175860954e-09, 'htn': 3.544494607422249e-08}"/>
  </r>
  <r>
    <s v="Tuna, roasted/baked, processed in FR | Chilled | PP | Oven | at consumer/FR [Ciqual code: 26041]"/>
    <n v="26041"/>
    <s v="consumer"/>
    <n v="3.46"/>
    <b v="0"/>
    <s v="kilogram"/>
    <s v="a23f1e0b7843bb1189b47ff9f48923b7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14259818203104102, 'ozd': 1.227761284668393e-06, 'cch': 5.389146987692767, 'ccb': 0.0024690292923820003, 'ccf': 5.3847635692958065, 'ccl': 0.0019143891045780002, 'fwe': 0.00044496311118500005, 'swe': 0.034365234521267, 'tre': 0.375752264618044, 'pco': 0.098391477087249, 'pma': 1.085448828162884e-06, 'ior': 1.285603212420611, 'fru': 94.23384985511214, 'mru': 2.6458531176028875e-05, 'ldu': 14.268488823147962, 'wtu': 0.533230503480246, 'etf': 50.23173396205249, 'htc': 3.003512324866445e-09, 'htn': 4.5170493101641044e-08}"/>
  </r>
  <r>
    <s v="Thyme, fresh, processed in FR | Ambient (long) | LDPE | No preparation | at consumer/FR [Ciqual code: 11070]"/>
    <n v="11070"/>
    <s v="consumer"/>
    <n v="3.75"/>
    <b v="0"/>
    <s v="kilogram"/>
    <s v="a23c7c35efbb991c49cf5e0af65bdd2b"/>
    <s v="material"/>
    <s v="AGRIBALYSE v3.0"/>
    <s v="['Agricultural', 'Food', 'Preparation', 'Miscellaneous', 'Herbs', 'Fresh herbs']"/>
    <x v="2"/>
    <x v="5"/>
    <s v="['Agricultural', 'Food', 'Preparation', 'Miscellaneous', 'Herbs', ÇFresh herbs']"/>
    <s v="['Agricultural', 'Food', 'Preparation', 'Miscellaneous', 'Herbs', 'Fresh herbsÉ]"/>
    <n v="67"/>
    <n v="79"/>
    <x v="6"/>
    <x v="1"/>
    <s v="{'acd': 0.00879308695544, 'ozd': 8.549923962142353e-08, 'cch': 0.953485856227927, 'ccb': 0.088676849164161, 'ccf': 0.86135565492205, 'ccl': 0.0034533521417150002, 'fwe': 0.00023066309603200002, 'swe': 0.004127382129953, 'tre': 0.032719466621224005, 'pco': 0.0028647121293020003, 'pma': 7.633364804814368e-08, 'ior': 0.27047356635214104, 'fru': 16.29980357629668, 'mru': 2.0729085541168406e-06, 'ldu': 37.28356630057587, 'wtu': 5.967856509659094, 'etf': 16.56725937460442, 'htc': 3.436981305815849e-10, 'htn': 5.600936976253945e-09}"/>
  </r>
  <r>
    <s v="Thyme, dried, processed in FR | Ambient (long) | Glass | No preparation | at consumer/FR [Ciqual code: 11038]"/>
    <n v="11038"/>
    <s v="consumer"/>
    <n v="3.75"/>
    <b v="0"/>
    <s v="kilogram"/>
    <s v="0d0c6d6335fb20c59304560ba6507120"/>
    <s v="material"/>
    <s v="AGRIBALYSE v3.0"/>
    <s v="['Agricultural', 'Food', 'Preparation', 'Miscellaneous', 'Herbs', 'Dried herbs']"/>
    <x v="2"/>
    <x v="5"/>
    <s v="['Agricultural', 'Food', 'Preparation', 'Miscellaneous', 'Herbs', ÇDried herbs']"/>
    <s v="['Agricultural', 'Food', 'Preparation', 'Miscellaneous', 'Herbs', 'Dried herbsÉ]"/>
    <n v="67"/>
    <n v="79"/>
    <x v="5"/>
    <x v="1"/>
    <s v="{'acd': 0.011206055978374001, 'ozd': 1.782955426615481e-07, 'cch': 1.011373314391604, 'ccb': 0.005059817525872001, 'ccf': 1.003367767524984, 'ccl': 0.0029457293407470003, 'fwe': 0.00025538568387, 'swe': 0.0038320513707550004, 'tre': 0.032939543251030004, 'pco': 0.0038218408353360004, 'pma': 1.228077754149963e-07, 'ior': 0.615102126045134, 'fru': 23.88904831744155, 'mru': 3.606058007900177e-06, 'ldu': 34.90566837578916, 'wtu': 4.791160647720596, 'etf': 21.209274489776455, 'htc': 4.927940212970549e-10, 'htn': 1.101816983838637e-08}"/>
  </r>
  <r>
    <s v="Squid and spicy tomato sauce pie, processed in FR | Chilled | Cardboard | Oven | at consumer/FR [Ciqual code: 26268]"/>
    <n v="26268"/>
    <s v="consumer"/>
    <n v="2.58"/>
    <b v="0"/>
    <s v="kilogram"/>
    <s v="643ca810c981ac061985ffe090eaca66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058144222546070004, 'ozd': 5.742087000854267e-07, 'cch': 2.440367808807107, 'ccb': 0.0054193899168360005, 'ccf': 2.42454007804309, 'ccl': 0.010408340847179, 'fwe': 0.00038150119147900005, 'swe': 0.017160819391172002, 'tre': 0.166735803927615, 'pco': 0.036526107603885, 'pma': 4.47309878186609e-07, 'ior': 1.4509256286240761, 'fru': 57.61198348952844, 'mru': 6.847638428910298e-06, 'ldu': 81.61168395418234, 'wtu': 1.363971128795955, 'etf': 103.48583987469449, 'htc': 1.600910951852603e-09, 'htn': 4.593472577847123e-08}"/>
  </r>
  <r>
    <s v="Tiramisu, refrigerated, processed in FR | Chilled | PP | No preparation | at consumer/FR [Ciqual code: 19698]"/>
    <n v="19698"/>
    <s v="consumer"/>
    <n v="3.11"/>
    <b v="0"/>
    <s v="kilogram"/>
    <s v="37e1d137af311c787760e22e16684eff"/>
    <s v="material"/>
    <s v="AGRIBALYSE v3.0"/>
    <s v="['Agricultural', 'Food', 'Preparation', 'Milk and milk products', 'Dairy products and deserts', 'Other desserts']"/>
    <x v="6"/>
    <x v="30"/>
    <s v="['Agricultural', 'Food', 'Preparation', 'Milk and milk products', 'Dairy products and deserts', ÇOther desserts']"/>
    <s v="['Agricultural', 'Food', 'Preparation', 'Milk and milk products', 'Dairy products and deserts', 'Other dessertsÉ]"/>
    <n v="97"/>
    <n v="112"/>
    <x v="40"/>
    <x v="0"/>
    <s v="{'acd': 0.180176721563397, 'ozd': 1.056316194054052e-06, 'cch': 13.710589712344436, 'ccb': 1.869231832307286, 'ccf': 9.662227830131584, 'ccl': 2.179130049905564, 'fwe': 0.0038224572577450003, 'swe': 0.083068661037993, 'tre': 0.722718549138983, 'pco': 0.042821175340205006, 'pma': 1.4330332518591638e-06, 'ior': 1.126739303786286, 'fru': 112.78319860163107, 'mru': 4.721081556706374e-05, 'ldu': 732.2717261432946, 'wtu': 23.5566859367273, 'etf': 993.2156732622668, 'htc': 2.153029434009677e-08, 'htn': 4.906625290587493e-07}"/>
  </r>
  <r>
    <s v="Infusion, brewed, without sugar, processed in FR | Ambient (average) | LDPE | Water cooker | at consumer/FR [Ciqual code: 18022]"/>
    <n v="18022"/>
    <s v="consumer"/>
    <n v="3.13"/>
    <b v="0"/>
    <s v="kilogram"/>
    <s v="e749232a34c242e217bdc522b77dd598"/>
    <s v="material"/>
    <s v="AGRIBALYSE v3.0"/>
    <s v="['Agricultural', 'Food', 'Preparation', 'Beverages', 'Non-alcoholic beverages', 'Coffee, tea, cocoa beverages, etc. ready to drink']"/>
    <x v="3"/>
    <x v="28"/>
    <s v="['Agricultural', 'Food', 'Preparation', 'Beverages', 'Non-alcoholic beverages', ÇCoffee, tea, cocoa beverages, etc. ready to drink']"/>
    <s v="['Agricultural', 'Food', 'Preparation', 'Beverages', 'Non-alcoholic beverages', 'Coffee, tea, cocoa beverages, etc. ready to drinkÉ]"/>
    <n v="81"/>
    <n v="131"/>
    <x v="29"/>
    <x v="1"/>
    <s v="{'acd': 0.0005654574544070001, 'ozd': 8.919305914270871e-09, 'cch': 0.051440247166730006, 'ccb': 0.0012065995864690001, 'ccf': 0.039357010763549, 'ccl': 0.010876636816711001, 'fwe': 2.1628281468406295e-05, 'swe': 0.00027437642468400005, 'tre': 0.0020579580777870003, 'pco': 0.00016523857901500001, 'pma': 5.974850044544538e-09, 'ior': 0.08103357428781001, 'fru': 2.056242867520733, 'mru': 1.492406747142069e-07, 'ldu': 3.953234379138949, 'wtu': 0.803484378334219, 'etf': 2.491057746033749, 'htc': 5.05830348211727e-11, 'htn': 1.5815079225257181e-09}"/>
  </r>
  <r>
    <s v="Canap√©s (toasts w various toppings), processed in FR | Chilled | LDPE | No preparation | at consumer/FR [Ciqual code: 25523]"/>
    <n v="25523"/>
    <s v="consumer"/>
    <n v="2.38"/>
    <b v="0"/>
    <s v="kilogram"/>
    <s v="03394e8d086517ce9f4f50f0d3b5bf1d"/>
    <s v="material"/>
    <s v="AGRIBALYSE v3.0"/>
    <s v="['Agricultural', 'Food', 'Preparation', 'Starters and dishes', 'Sandwiches']"/>
    <x v="4"/>
    <x v="34"/>
    <s v="['Agricultural', 'Food', 'Preparation', 'Starters and dishes', 'Sandwiches']"/>
    <s v="['Agricultural', 'Food', 'Preparation', 'Starters and dishes', 'Sandwiches']"/>
    <e v="#VALUE!"/>
    <e v="#VALUE!"/>
    <x v="3"/>
    <x v="0"/>
    <s v="{'acd': 0.017994123814156, 'ozd': 1.8994666645798701e-07, 'cch': 2.177673446371481, 'ccb': 0.679426999489949, 'ccf': 1.357005333604702, 'ccl': 0.141241113276828, 'fwe': 0.00034916414135900003, 'swe': 0.008515475848073, 'tre': 0.07288694764817001, 'pco': 0.004823833332312, 'pma': 1.374439019399691e-07, 'ior': 0.7780781522519371, 'fru': 29.54914880023899, 'mru': 2.983768023076836e-06, 'ldu': 102.25849146332958, 'wtu': 1.211677263367738, 'etf': 33.49657829629446, 'htc': 5.005522027465841e-10, 'htn': 2.266806007241436e-08}"/>
  </r>
  <r>
    <s v="Tofu, plain, processed in FR | Chilled | PP | Microwave | at consumer/FR [Ciqual code: 20904]"/>
    <n v="20904"/>
    <s v="consumer"/>
    <n v="2.59"/>
    <b v="0"/>
    <s v="kilogram"/>
    <s v="ccdc4819a77b9d0b466aa5e27d769f07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030637145177690004, 'ozd': 1.3406514260940899e-07, 'cch': 0.6800524200915561, 'ccb': 0.001231034834948, 'ccf': 0.6785914023036771, 'ccl': 0.00022998295293100003, 'fwe': 0.000133416425492, 'swe': 0.0030902752079480004, 'tre': 0.009473149027735, 'pco': 0.0019358480123740003, 'pma': 3.2144450561624274e-08, 'ior': 0.8067175603287121, 'fru': 24.626795819081213, 'mru': 1.658384844923595e-06, 'ldu': 29.68697855053359, 'wtu': 0.35805589068267, 'etf': 16.28049180492545, 'htc': 4.1452428269493993e-10, 'htn': 1.510173696604688e-08}"/>
  </r>
  <r>
    <s v="Provencal-style tomato (breaded tomatoes stuffed with garlic and parsley), processed in FR | Chilled | PP | Microwave | at consumer/FR [Ciqual code: 25524]"/>
    <n v="25524"/>
    <s v="consumer"/>
    <n v="2.84"/>
    <b v="0"/>
    <s v="kilogram"/>
    <s v="9b6da49273d0314bb4c07ef0a9430b99"/>
    <s v="material"/>
    <s v="AGRIBALYSE v3.0"/>
    <s v="['Agricultural', 'Food', 'Preparation', 'Starters and dishes', 'Dishes', 'Vegetable/legume dishes']"/>
    <x v="4"/>
    <x v="7"/>
    <s v="['Agricultural', 'Food', 'Preparation', 'Starters and dishes', 'Dishes', ÇVegetable/legume dishes']"/>
    <s v="['Agricultural', 'Food', 'Preparation', 'Starters and dishes', 'Dishes', 'Vegetable/legume dishesÉ]"/>
    <n v="74"/>
    <n v="98"/>
    <x v="17"/>
    <x v="0"/>
    <s v="{'acd': 0.006756865427941, 'ozd': 2.0239164313678087e-07, 'cch': 1.129781461874213, 'ccb': 0.0030254474112440003, 'ccf': 1.08955313903741, 'ccl': 0.037202875425558, 'fwe': 0.00020689755983900002, 'swe': 0.003170884334592, 'tre': 0.022167016609748003, 'pco': 0.003293748798239, 'pma': 6.23657875882179e-08, 'ior': 0.8834523575942451, 'fru': 32.39276203141748, 'mru': 7.252859114997645e-06, 'ldu': 11.808615757024175, 'wtu': 1.1274387298660011, 'etf': 37.26369667743424, 'htc': 8.314080606146894e-10, 'htn': 3.610886230262501e-08}"/>
  </r>
  <r>
    <s v="Tomato, cherry, raw, processed in FR | Ambient (average) | No packaging | No preparation | at consumer/FR [Ciqual code: 20172]"/>
    <n v="20172"/>
    <s v="consumer"/>
    <n v="2.6"/>
    <b v="0"/>
    <s v="kilogram"/>
    <s v="65b5b349a0e14d9623d57dc6c7a1bfa5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436197871719, 'ozd': 8.603143579819675e-08, 'cch': 0.508731774282503, 'ccb': 0.08903195070023201, 'ccf': 0.41950643091313805, 'ccl': 0.00019339266913200002, 'fwe': 8.923994559947804e-05, 'swe': 0.000614214761058, 'tre': 0.008122137230414, 'pco': 0.001174378553857, 'pma': 2.951876800933512e-08, 'ior': 0.278746187835456, 'fru': 11.317018201799204, 'mru': 4.876361405196364e-06, 'ldu': -1.31247846873281, 'wtu': 0.150975852529552, 'etf': 22.46638727151077, 'htc': 4.4905796335438924e-10, 'htn': 2.042426350470756e-08}"/>
  </r>
  <r>
    <s v="Tomato, in season, raw, processed in FR | Ambient (average) | No packaging | No preparation | at consumer/FR [Ciqual code: 20047]"/>
    <n v="20047"/>
    <s v="consumer"/>
    <n v="2.2599999999999998"/>
    <b v="0"/>
    <s v="kilogram"/>
    <s v="5b601ffd90027524ce34df1729422fa4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2436197871719, 'ozd': 8.603143579819675e-08, 'cch': 0.508731774282503, 'ccb': 0.08903195070023201, 'ccf': 0.41950643091313805, 'ccl': 0.00019339266913200002, 'fwe': 8.923994559947804e-05, 'swe': 0.000614214761058, 'tre': 0.008122137230414, 'pco': 0.001174378553857, 'pma': 2.951876800933512e-08, 'ior': 0.278746187835456, 'fru': 11.317018201799204, 'mru': 4.876361405196364e-06, 'ldu': -1.31247846873281, 'wtu': 0.150975852529552, 'etf': 22.46638727151077, 'htc': 4.4905796335438924e-10, 'htn': 2.042426350470756e-08}"/>
  </r>
  <r>
    <s v="Tomato, raw, processed in FR | Ambient (average) | No packaging | No preparation | at consumer/FR [Ciqual code: 20047]"/>
    <n v="20047"/>
    <s v="consumer"/>
    <n v="2.3199999999999998"/>
    <b v="0"/>
    <s v="kilogram"/>
    <s v="4acac12a5735e8ffaf849b78d6ed96f0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9908810675410005, 'ozd': 9.286902114161809e-08, 'cch': 0.6232887716845611, 'ccb': 0.089095704050175, 'ccf': 0.5338447741544831, 'ccl': 0.00034829347990300005, 'fwe': 0.000133879044337, 'swe': 0.000988490745177, 'tre': 0.012845098175845001, 'pco': 0.001753811446137, 'pma': 6.392304772498971e-08, 'ior': 0.27355203232131603, 'fru': 12.288936019109702, 'mru': 7.547296739910649e-06, 'ldu': 2.07552311817283, 'wtu': 0.716716634299949, 'etf': 27.381905494694536, 'htc': 1.143590009549472e-09, 'htn': 2.3206103289460473e-08}"/>
  </r>
  <r>
    <s v="Tomato, off-season, raw, processed in FR | Ambient (average) | No packaging | No preparation | at consumer/FR [Ciqual code: 20047]"/>
    <n v="20047"/>
    <s v="consumer"/>
    <n v="2.2599999999999998"/>
    <b v="0"/>
    <s v="kilogram"/>
    <s v="4976457bf4229303b7db684b15e4c6e9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7647227387645001, 'ozd': 2.9666316157606387e-07, 'cch': 1.876423809869197, 'ccb': 0.089333322197647, 'ccf': 1.7864706928327911, 'ccl': 0.000619794838758, 'fwe': 0.00045070276930100006, 'swe': 0.0026144767489440003, 'tre': 0.021264579897136003, 'pco': 0.0037438751732780003, 'pma': 1.190270942692839e-07, 'ior': 0.35787746799692705, 'fru': 31.152221359524404, 'mru': 1.1415124113602691e-05, 'ldu': -7.368338858493897, 'wtu': 1.251479919180198, 'etf': 41.21779238621852, 'htc': 1.9576399054393042e-09, 'htn': 2.446637759286353e-08}"/>
  </r>
  <r>
    <s v="Stuffed tomatoes, processed in FR | Chilled | PP | Microwave | at consumer/FR [Ciqual code: 25103]"/>
    <n v="25103"/>
    <s v="consumer"/>
    <n v="2.42"/>
    <b v="0"/>
    <s v="kilogram"/>
    <s v="a6df49c77debda890a54c208c936258f"/>
    <s v="material"/>
    <s v="AGRIBALYSE v3.0"/>
    <s v="['Agricultural', 'Food', 'Preparation', 'Starters and dishes', 'Dishes', 'Meat dishes, with vegetables/legume']"/>
    <x v="4"/>
    <x v="7"/>
    <s v="['Agricultural', 'Food', 'Preparation', 'Starters and dishes', 'Dishes', ÇMeat dishes, with vegetables/legume']"/>
    <s v="['Agricultural', 'Food', 'Preparation', 'Starters and dishes', 'Dishes', 'Meat dishes, with vegetables/legumeÉ]"/>
    <n v="74"/>
    <n v="110"/>
    <x v="25"/>
    <x v="0"/>
    <s v="{'acd': 0.072535658329491, 'ozd': 4.00184285157593e-07, 'cch': 4.254433634740574, 'ccb': 1.5289407869705571, 'ccf': 2.444094057993933, 'ccl': 0.281398789776082, 'fwe': 0.0007557460469010001, 'swe': 0.017770111692271003, 'tre': 0.308234737352928, 'pco': 0.00993019040844, 'pma': 5.276405134943538e-07, 'ior': 2.168476620371283, 'fru': 67.68051891365242, 'mru': 7.711622772488606e-06, 'ldu': 219.97570586154237, 'wtu': 1.822873133770834, 'etf': 96.17424521580779, 'htc': 1.2397621507783661e-09, 'htn': 8.975994662295221e-08}"/>
  </r>
  <r>
    <s v="Tomato, green, raw, processed in FR | Ambient (average) | No packaging | No preparation | at consumer/FR [Ciqual code: 20119]"/>
    <n v="20119"/>
    <s v="consumer"/>
    <n v="2.4500000000000002"/>
    <b v="0"/>
    <s v="kilogram"/>
    <s v="25198f43f9057aec556947d44a42121d"/>
    <s v="material"/>
    <s v="AGRIBALYSE v3.0"/>
    <s v="['Agricultural', 'Food', 'Preparation', 'Fruits, vegetables, legumes and nuts', 'Vegetables', 'Vegetables, raw']"/>
    <x v="0"/>
    <x v="13"/>
    <s v="['Agricultural', 'Food', 'Preparation', 'Fruits, vegetables, legumes and nuts', 'Vegetables', ÇVegetables, raw']"/>
    <s v="['Agricultural', 'Food', 'Preparation', 'Fruits, vegetables, legumes and nuts', 'Vegetables', 'Vegetables, rawÉ]"/>
    <n v="95"/>
    <n v="111"/>
    <x v="12"/>
    <x v="1"/>
    <s v="{'acd': 0.0039908810675410005, 'ozd': 9.286902114161809e-08, 'cch': 0.6232887716845611, 'ccb': 0.089095704050175, 'ccf': 0.5338447741544831, 'ccl': 0.00034829347990300005, 'fwe': 0.000133879044337, 'swe': 0.000988490745177, 'tre': 0.012845098175845001, 'pco': 0.001753811446137, 'pma': 6.392304772498971e-08, 'ior': 0.27355203232131603, 'fru': 12.288936019109702, 'mru': 7.547296739910649e-06, 'ldu': 2.07552311817283, 'wtu': 0.716716634299949, 'etf': 27.381905494694536, 'htc': 1.143590009549472e-09, 'htn': 2.3206103289460473e-08}"/>
  </r>
  <r>
    <s v="Tomato paste, concentrated, canned, processed in FR | Ambient (average) | Steel | No preparation | at consumer/FR [Ciqual code: 20068]"/>
    <n v="20068"/>
    <s v="consumer"/>
    <n v="2.78"/>
    <b v="0"/>
    <s v="kilogram"/>
    <s v="3f9ab852a4923b755fc688873a78c52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35162407103300005, 'ozd': 1.609618160029171e-07, 'cch': 0.6302157970077641, 'ccb': 0.002315118810334, 'ccf': 0.6276231811841011, 'ccl': 0.000277497013327, 'fwe': 0.000199764654507, 'swe': 0.0007582741422030001, 'tre': 0.009544109731682, 'pco': 0.0023052918283700003, 'pma': 4.846446089309996e-08, 'ior': 1.143964887837495, 'fru': 30.272673219088716, 'mru': 3.7986947828358005e-06, 'ldu': 0.7091880517069701, 'wtu': 0.384948555474653, 'etf': 23.553810094899045, 'htc': 1.4215783560095882e-09, 'htn': 2.1794492355271063e-08}"/>
  </r>
  <r>
    <s v="Tomato coulis, canned (tomato puree semi-reduced 11%), processed in FR | Ambient (average) | Steel | Microwave | at consumer/FR [Ciqual code: 20260]"/>
    <n v="20260"/>
    <s v="consumer"/>
    <n v="3.11"/>
    <b v="0"/>
    <s v="kilogram"/>
    <s v="1281eb0f53fd6ce0b9492dedbac504ab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3573707164774, 'ozd': 1.677969917924108e-07, 'cch': 0.638142571619119, 'ccb': 0.0023446027840260003, 'ccf': 0.635513896136446, 'ccl': 0.000284072698646, 'fwe': 0.000204942508918, 'swe': 0.0007711556282370001, 'tre': 0.009657247301349, 'pco': 0.0023286086776960003, 'pma': 4.9105293376104505e-08, 'ior': 1.222978491955968, 'fru': 31.93889226899889, 'mru': 3.8699340146784335e-06, 'ldu': 0.748374382025471, 'wtu': 0.40469897266895105, 'etf': 23.97333503076311, 'htc': 1.4324121380705082e-09, 'htn': 2.2002839186774292e-08}"/>
  </r>
  <r>
    <s v="Tomato paste, double concentrate, canned, processed in FR | Ambient (average) | Steel | No preparation | at consumer/FR [Ciqual code: 20268]"/>
    <n v="20268"/>
    <s v="consumer"/>
    <n v="2.95"/>
    <b v="0"/>
    <s v="kilogram"/>
    <s v="cf0bc624e9b2a09eb7d19a40d39cb6b9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35162407103300005, 'ozd': 1.609618160029171e-07, 'cch': 0.6302157970077641, 'ccb': 0.002315118810334, 'ccf': 0.6276231811841011, 'ccl': 0.000277497013327, 'fwe': 0.000199764654507, 'swe': 0.0007582741422030001, 'tre': 0.009544109731682, 'pco': 0.0023052918283700003, 'pma': 4.846446089309996e-08, 'ior': 1.143964887837495, 'fru': 30.272673219088716, 'mru': 3.7986947828358005e-06, 'ldu': 0.7091880517069701, 'wtu': 0.384948555474653, 'etf': 23.553810094899045, 'htc': 1.4215783560095882e-09, 'htn': 2.1794492355271063e-08}"/>
  </r>
  <r>
    <s v="Tomato, peeled, canned, drained, processed in FR | Ambient (average) | Steel | Microwave | at consumer/FR [Ciqual code: 20048]"/>
    <n v="20048"/>
    <s v="consumer"/>
    <n v="3.11"/>
    <b v="0"/>
    <s v="kilogram"/>
    <s v="9f35e22c647cbd9829289b7276753e8c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5817285519725, 'ozd': 2.6636175958990306e-07, 'cch': 1.2578647204964999, 'ccb': 0.21421128682040702, 'ccf': 1.043199172856048, 'ccl': 0.000454260820045, 'fwe': 0.00035868000349700005, 'swe': 0.001452328566711, 'tre': 0.015925909545554, 'pco': 0.003913508881526, 'pma': 7.971882057656954e-08, 'ior': 1.9127676609814102, 'fru': 50.30486564768105, 'mru': 6.187149875161582e-06, 'ldu': 1.2845731892041181, 'wtu': 0.6713333030280261, 'etf': 45.53372971407655, 'htc': 2.3361730832789293e-09, 'htn': 3.730973049968156e-08}"/>
  </r>
  <r>
    <s v="Tomato, pulp and peel, boiled/cooked in water, processed in FR | Chilled | PP | Boiling | at consumer/FR [Ciqual code: 20242]"/>
    <n v="20242"/>
    <s v="consumer"/>
    <n v="2.71999999999999"/>
    <b v="0"/>
    <s v="kilogram"/>
    <s v="466972ce1a31a2d50e74826ea4890a02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554443673559, 'ozd': 2.035801841169611e-07, 'cch': 1.3421422818236999, 'ccb': 0.10475637830353, 'ccf': 1.236826671129399, 'ccl': 0.000559232390768, 'fwe': 0.00023648796273900003, 'swe': 0.001629703211234, 'tre': 0.019929643952830003, 'pco': 0.003611046556637, 'pma': 9.249095346483317e-08, 'ior': 0.89473524547557, 'fru': 34.664693700443905, 'mru': 9.98116315983621e-06, 'ldu': 3.244571826705106, 'wtu': 1.053284821811224, 'etf': 36.975553922334505, 'htc': 1.4986705793889402e-09, 'htn': 3.100131137934915e-08}"/>
  </r>
  <r>
    <s v="Tomato, roasted/baked, with skin, processed in FR | Chilled | PP | Oven | at consumer/FR [Ciqual code: 20289]"/>
    <n v="20289"/>
    <s v="consumer"/>
    <n v="2.71999999999999"/>
    <b v="0"/>
    <s v="kilogram"/>
    <s v="08b587f56af8d7c750e8200be35393be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1"/>
    <s v="{'acd': 0.006802327783063, 'ozd': 2.3647914169516282e-07, 'cch': 1.301439138600546, 'ccb': 0.104911328275158, 'ccf': 1.195937479291786, 'ccl': 0.0005903310336010001, 'fwe': 0.000264169412497, 'swe': 0.001689984703806, 'tre': 0.020410867328392, 'pco': 0.0036664616458920002, 'pma': 9.593521502176657e-08, 'ior': 1.376002919234484, 'fru': 43.58043023104534, 'mru': 1.038530948810371e-05, 'ldu': 3.437813970026153, 'wtu': 1.172030303647233, 'etf': 39.08172889250419, 'htc': 1.5483464373785242e-09, 'htn': 3.203351200767585e-08}"/>
  </r>
  <r>
    <s v="Tomato pulp, canned, processed in FR | Ambient (average) | Steel | Microwave | at consumer/FR [Ciqual code: 20169]"/>
    <n v="20169"/>
    <s v="consumer"/>
    <n v="3.03"/>
    <b v="0"/>
    <s v="kilogram"/>
    <s v="c6063a36ec2522ff64bacab6a2d62416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4504553513416, 'ozd': 2.086908852296962e-07, 'cch': 0.895261333318578, 'ccb': 0.09024673388158301, 'ccf': 0.804659916772356, 'ccl': 0.000354682664638, 'fwe': 0.00026872721467300004, 'swe': 0.001053769932173, 'tre': 0.012258075282626001, 'pco': 0.002986173661679, 'pma': 6.18066505370356e-08, 'ior': 1.5091676181784899, 'fru': 39.558817471689395, 'mru': 4.831332094361784e-06, 'ldu': 0.970839845850999, 'wtu': 0.515323855809212, 'etf': 32.91860511427622, 'htc': 1.8073767895204962e-09, 'htn': 2.835357075879601e-08}"/>
  </r>
  <r>
    <s v="Tomato puree, canned, processed in FR | Ambient (average) | Steel | Microwave | at consumer/FR [Ciqual code: 20170]"/>
    <n v="20170"/>
    <s v="consumer"/>
    <n v="3.11"/>
    <b v="0"/>
    <s v="kilogram"/>
    <s v="d4e9bdaec1b8e5d743570421d0778830"/>
    <s v="material"/>
    <s v="AGRIBALYSE v3.0"/>
    <s v="['Agricultural', 'Food', 'Preparation', 'Fruits, vegetables, legumes and nuts', 'Vegetables', 'Vegetables, cooked']"/>
    <x v="0"/>
    <x v="13"/>
    <s v="['Agricultural', 'Food', 'Preparation', 'Fruits, vegetables, legumes and nuts', 'Vegetables', ÇVegetables, cooked']"/>
    <s v="['Agricultural', 'Food', 'Preparation', 'Fruits, vegetables, legumes and nuts', 'Vegetables', 'Vegetables, cookedÉ]"/>
    <n v="95"/>
    <n v="114"/>
    <x v="11"/>
    <x v="0"/>
    <s v="{'acd': 0.003573707164774, 'ozd': 1.677969917924108e-07, 'cch': 0.638142571619119, 'ccb': 0.0023446027840260003, 'ccf': 0.635513896136446, 'ccl': 0.000284072698646, 'fwe': 0.000204942508918, 'swe': 0.0007711556282370001, 'tre': 0.009657247301349, 'pco': 0.0023286086776960003, 'pma': 4.9105293376104505e-08, 'ior': 1.222978491955968, 'fru': 31.93889226899889, 'mru': 3.8699340146784335e-06, 'ldu': 0.748374382025471, 'wtu': 0.40469897266895105, 'etf': 23.97333503076311, 'htc': 1.4324121380705082e-09, 'htn': 2.2002839186774292e-08}"/>
  </r>
  <r>
    <s v="Tomato, dried, processed in FR | Ambient (average) | Glass | No preparation | at consumer/FR [Ciqual code: 20189]"/>
    <n v="20189"/>
    <s v="consumer"/>
    <n v="2.54"/>
    <b v="0"/>
    <s v="kilogram"/>
    <s v="9b531e627d27a0f48432309934549250"/>
    <s v="material"/>
    <s v="AGRIBALYSE v3.0"/>
    <s v="['Agricultural', 'Food', 'Preparation', 'Fruits, vegetables, legumes and nuts', 'Vegetables', 'Vegetables, dried or dehydrated']"/>
    <x v="0"/>
    <x v="13"/>
    <s v="['Agricultural', 'Food', 'Preparation', 'Fruits, vegetables, legumes and nuts', 'Vegetables', ÇVegetables, dried or dehydrated']"/>
    <s v="['Agricultural', 'Food', 'Preparation', 'Fruits, vegetables, legumes and nuts', 'Vegetables', 'Vegetables, dried or dehydratedÉ]"/>
    <n v="95"/>
    <n v="127"/>
    <x v="68"/>
    <x v="1"/>
    <s v="{'acd': 0.049117813023156, 'ozd': 2.674349716490157e-06, 'cch': 6.456710359642139, 'ccb': 0.11208519709641801, 'ccf': 6.340450577215436, 'ccl': 0.004174585330284, 'fwe': 0.0018609334707660001, 'swe': 0.010928831233475001, 'tre': 0.145126923020577, 'pco': 0.019923552986658002, 'pma': 4.802939032844687e-07, 'ior': 25.388634902759012, 'fru': 590.3553043385657, 'mru': 7.203752961491445e-05, 'ldu': -28.956173175988837, 'wtu': 7.299530165164375, 'etf': 368.18134899780796, 'htc': 7.435830301178339e-09, 'htn': 3.004084966243046e-07}"/>
  </r>
  <r>
    <s v="Tomato, dried, in oil, processed in FR | Ambient (average) | Glass | No preparation | at consumer/FR [Ciqual code: 20256]"/>
    <n v="20256"/>
    <s v="consumer"/>
    <n v="2.8"/>
    <b v="0"/>
    <s v="kilogram"/>
    <s v="e2438118baa4c1f7399cf5a92a596505"/>
    <s v="material"/>
    <s v="AGRIBALYSE v3.0"/>
    <s v="['Agricultural', 'Food', 'Preparation', 'Fruits, vegetables, legumes and nuts', 'Vegetables', 'Vegetables, dried or dehydrated']"/>
    <x v="0"/>
    <x v="13"/>
    <s v="['Agricultural', 'Food', 'Preparation', 'Fruits, vegetables, legumes and nuts', 'Vegetables', ÇVegetables, dried or dehydrated']"/>
    <s v="['Agricultural', 'Food', 'Preparation', 'Fruits, vegetables, legumes and nuts', 'Vegetables', 'Vegetables, dried or dehydratedÉ]"/>
    <n v="95"/>
    <n v="127"/>
    <x v="68"/>
    <x v="1"/>
    <s v="{'acd': 0.049117813023156, 'ozd': 2.674349716490157e-06, 'cch': 6.456710359642139, 'ccb': 0.11208519709641801, 'ccf': 6.340450577215436, 'ccl': 0.004174585330284, 'fwe': 0.0018609334707660001, 'swe': 0.010928831233475001, 'tre': 0.145126923020577, 'pco': 0.019923552986658002, 'pma': 4.802939032844687e-07, 'ior': 25.388634902759012, 'fru': 590.3553043385657, 'mru': 7.203752961491445e-05, 'ldu': -28.956173175988837, 'wtu': 7.299530165164375, 'etf': 368.18134899780796, 'htc': 7.435830301178339e-09, 'htn': 3.004084966243046e-07}"/>
  </r>
  <r>
    <s v="Tomme cheese (PDO) from the French Bauges munntains, processed in FR | Chilled | LDPE | No preparation | at consumer/FR [Ciqual code: 12763]"/>
    <n v="12763"/>
    <s v="consumer"/>
    <n v="2.2799999999999998"/>
    <b v="0"/>
    <s v="kilogram"/>
    <s v="b5ba069a02c8d49f7d3c4be11745b00b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Tomme cheese, from mountain or Savoy, processed in FR | Chilled | LDPE | No preparation | at consumer/FR [Ciqual code: 12759]"/>
    <n v="12759"/>
    <s v="consumer"/>
    <n v="2.2799999999999998"/>
    <b v="0"/>
    <s v="kilogram"/>
    <s v="468ec21fb6b02f81147f8f86fce457f4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Tomme cheese, from cow's milk, processed in FR | Chilled | LDPE | No preparation | at consumer/FR [Ciqual code: 12758]"/>
    <n v="12758"/>
    <s v="consumer"/>
    <n v="1.85"/>
    <b v="0"/>
    <s v="kilogram"/>
    <s v="38b89055d8448f09a61b45d8a1122e1b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Tomme cheese, reduced fat, around 13% fat, processed in FR | Chilled | LDPE | No preparation | at consumer/FR [Ciqual code: 12760]"/>
    <n v="12760"/>
    <s v="consumer"/>
    <n v="2.2799999999999998"/>
    <b v="0"/>
    <s v="kilogram"/>
    <s v="b21584157583a0acf1c3bee3827ab361"/>
    <s v="material"/>
    <s v="AGRIBALYSE v3.0"/>
    <s v="['Agricultural', 'Food', 'Preparation', 'Milk and milk products', 'Cheese', 'Semihard cheeses']"/>
    <x v="6"/>
    <x v="14"/>
    <s v="['Agricultural', 'Food', 'Preparation', 'Milk and milk products', 'Cheese', ÇSemihard cheeses']"/>
    <s v="['Agricultural', 'Food', 'Preparation', 'Milk and milk products', 'Cheese', 'Semihard cheesesÉ]"/>
    <n v="77"/>
    <n v="94"/>
    <x v="13"/>
    <x v="0"/>
    <s v="{'acd': 0.056039334784792005, 'ozd': 2.520923175829608e-07, 'cch': 5.491502411460959, 'ccb': 3.318588748690179, 'ccf': 1.931127072583324, 'ccl': 0.24178659018745402, 'fwe': 0.000530926656424, 'swe': 0.016076087759522, 'tre': 0.23841949916153002, 'pco': 0.009147140437546001, 'pma': 3.883161624211083e-07, 'ior': 0.629146107791093, 'fru': 29.150266841168936, 'mru': 4.616598687396285e-06, 'ldu': 270.8675809282697, 'wtu': 0.989212730548045, 'etf': 76.95158923836266, 'htc': 6.767554779473507e-10, 'htn': 7.536866841223546e-08}"/>
  </r>
  <r>
    <s v="Tonic drink, without sugar, with artificial sweetener(s), processed in FR | Chilled | PET | No preparation | at consumer/FR [Ciqual code: 18013]"/>
    <n v="18013"/>
    <s v="consumer"/>
    <n v="2.6"/>
    <b v="0"/>
    <s v="kilogram"/>
    <s v="863fcd669e91035ae39217ae9577fda5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Tonic drink, with sugar, processed in FR | Chilled | PET | No preparation | at consumer/FR [Ciqual code: 18344]"/>
    <n v="18344"/>
    <s v="consumer"/>
    <n v="2.6"/>
    <b v="0"/>
    <s v="kilogram"/>
    <s v="da3b4ba30005f6ffb1a425f4e2620437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Tonic drink, with sugar and artificial sweetener(s), processed in FR | Chilled | PET | No preparation | at consumer/FR [Ciqual code: 18014]"/>
    <n v="18014"/>
    <s v="consumer"/>
    <n v="2.6"/>
    <b v="0"/>
    <s v="kilogram"/>
    <s v="79b2ac8f0956a52518d063a15809ab72"/>
    <s v="material"/>
    <s v="AGRIBALYSE v3.0"/>
    <s v="['Agricultural', 'Food', 'Preparation', 'Beverages', 'Non-alcoholic beverages', 'Soft drinks']"/>
    <x v="3"/>
    <x v="28"/>
    <s v="['Agricultural', 'Food', 'Preparation', 'Beverages', 'Non-alcoholic beverages', ÇSoft drinks']"/>
    <s v="['Agricultural', 'Food', 'Preparation', 'Beverages', 'Non-alcoholic beverages', 'Soft drinksÉ]"/>
    <n v="81"/>
    <n v="93"/>
    <x v="27"/>
    <x v="0"/>
    <s v="{'acd': 0.004517659500378001, 'ozd': 9.378891050659668e-08, 'cch': 0.5722361372087651, 'ccb': 0.00513779931361, 'ccf': 0.578314843189044, 'ccl': -0.011216505293889002, 'fwe': 0.00013802181331600002, 'swe': 0.0011514621146390001, 'tre': 0.015202158161761, 'pco': 0.0019175068622670002, 'pma': 4.1473955917547276e-08, 'ior': 0.30414718365785404, 'fru': 13.459450817977123, 'mru': 2.13974987900048e-06, 'ldu': 9.966896955456463, 'wtu': 1.560114854464703, 'etf': 11.632442212400937, 'htc': 2.829480506172515e-10, 'htn': 8.509540376226158e-09}"/>
  </r>
  <r>
    <s v="Jerusalem artichoke, raw, processed in FR | Chilled | No packaging | No preparation | at consumer/FR [Ciqual code: 20196]"/>
    <n v="20196"/>
    <s v="consumer"/>
    <n v="2.57"/>
    <b v="0"/>
    <s v="kilogram"/>
    <s v="c5db30e42eeeb51b72632dba3300a59e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06680359575542001, 'ozd': 1.526822659221649e-07, 'cch': 0.8449944595691461, 'ccb': 0.09384199639469601, 'ccf': 0.750887181990014, 'ccl': 0.000265281184435, 'fwe': 0.00011931777042200001, 'swe': 0.004839177212557001, 'tre': 0.026738568985943, 'pco': 0.002571907496768, 'pma': 5.526952187549826e-08, 'ior': 0.670705901357131, 'fru': 19.25318121992465, 'mru': 2.3430049238961067e-06, 'ldu': 33.96334531329694, 'wtu': 0.234018621081815, 'etf': 14.273575919486063, 'htc': 7.900272507676389e-10, 'htn': 7.881101362574872e-08}"/>
  </r>
  <r>
    <s v="Jerusalem artichoke, cooked, processed in FR | Chilled | Steel | Boiling | at consumer/FR [Ciqual code: 20050]"/>
    <n v="20050"/>
    <s v="consumer"/>
    <n v="2.99"/>
    <b v="0"/>
    <s v="kilogram"/>
    <s v="21b119b9f8439007401e82ba46a6dc3d"/>
    <s v="material"/>
    <s v="AGRIBALYSE v3.0"/>
    <s v="['Agricultural', 'Food', 'Preparation', 'Fruits, vegetables, legumes and nuts', 'Potatoes and other tubers']"/>
    <x v="0"/>
    <x v="17"/>
    <s v="['Agricultural', 'Food', 'Preparation', 'Fruits, vegetables, legumes and nuts', 'Potatoes and other tubers']"/>
    <s v="['Agricultural', 'Food', 'Preparation', 'Fruits, vegetables, legumes and nuts', 'Potatoes and other tubers']"/>
    <e v="#VALUE!"/>
    <e v="#VALUE!"/>
    <x v="3"/>
    <x v="1"/>
    <s v="{'acd': 0.011689238825475, 'ozd': 2.677946861047776e-07, 'cch': 1.727894893476, 'ccb': 0.13387376339401502, 'ccf': 1.593511793960007, 'ccl': 0.0005093361219780001, 'fwe': 0.000367819943854, 'swe': 0.007334448552552, 'tre': 0.042940951455591, 'pco': 0.005874052784014001, 'pma': 1.1566443553132659e-07, 'ior': 1.105782165018251, 'fru': 35.79910057062472, 'mru': 3.869295581552104e-06, 'ldu': 49.78190003698385, 'wtu': 0.469559748378354, 'etf': 32.96714480643932, 'htc': 3.037427508030008e-09, 'htn': 1.259867070198477e-07}"/>
  </r>
  <r>
    <s v="Spanish-style tortilla with onions (omelette with potatoes and onions), processed in FR | Chilled | LDPE | Microwave | at consumer/FR [Ciqual code: 22510]"/>
    <n v="22510"/>
    <s v="consumer"/>
    <n v="2.2999999999999998"/>
    <b v="0"/>
    <s v="kilogram"/>
    <s v="511af6b47ae103f254aed760896cd1ae"/>
    <s v="material"/>
    <s v="AGRIBALYSE v3.0"/>
    <s v="['Agricultural', 'Food', 'Preparation', 'Meat, egg and fish', 'Eggs', 'Omelettes and other egg products']"/>
    <x v="1"/>
    <x v="54"/>
    <s v="['Agricultural', 'Food', 'Preparation', 'Meat, egg and fish', 'Eggs', ÇOmelettes and other egg products']"/>
    <s v="['Agricultural', 'Food', 'Preparation', 'Meat, egg and fish', 'Eggs', 'Omelettes and other egg productsÉ]"/>
    <n v="71"/>
    <n v="104"/>
    <x v="67"/>
    <x v="0"/>
    <s v="{'acd': 0.031519804142576005, 'ozd': 2.091624492080874e-07, 'cch': 1.474368894586713, 'ccb': 0.022784924589939002, 'ccf': 1.306046981419023, 'ccl': 0.14553698857775002, 'fwe': 0.000404201845243, 'swe': 0.008310465259451, 'tre': 0.131770137617734, 'pco': 0.005801090978125, 'pma': 2.2913318503923618e-07, 'ior': 0.8986391352696931, 'fru': 32.15562271046237, 'mru': 3.352439836563937e-06, 'ldu': 115.78999630278439, 'wtu': 1.464104981274426, 'etf': 102.04261017207516, 'htc': 7.841988216261009e-10, 'htn': 6.872217548166376e-08}"/>
  </r>
  <r>
    <s v="Wheat tortilla wrap, to be filled, processed in FR | Ambient (short) | LDPE | No preparation | at consumer/FR [Ciqual code: 7815]"/>
    <n v="7815"/>
    <s v="consumer"/>
    <n v="1.95"/>
    <b v="0"/>
    <s v="kilogram"/>
    <s v="13fdf2d2cfdbde6aed59fda17ba22e9f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3630257427796002, 'ozd': 1.251588386906646e-07, 'cch': 0.975026991099839, 'ccb': 0.002147882097055, 'ccf': 0.9672980787262231, 'ccl': 0.0055810302765610005, 'fwe': 0.000258017475205, 'swe': 0.007884825688634, 'tre': 0.055408546777117006, 'pco': 0.0037284939706630003, 'pma': 1.0194604942746678e-07, 'ior': 0.5756995502080411, 'fru': 22.30888881445704, 'mru': 1.921073081363231e-06, 'ldu': 100.83135048312974, 'wtu': 1.115189713220579, 'etf': 56.066046083611084, 'htc': 3.850647612385346e-10, 'htn': 2.3043806590259673e-08}"/>
  </r>
  <r>
    <s v="Corn tortilla wrap, to be filled, processed in FR | Ambient (short) | LDPE | No preparation | at consumer/FR [Ciqual code: 7813]"/>
    <n v="7813"/>
    <s v="consumer"/>
    <n v="1.95"/>
    <b v="0"/>
    <s v="kilogram"/>
    <s v="701445362887da1738ad3f2833f70ef0"/>
    <s v="material"/>
    <s v="AGRIBALYSE v3.0"/>
    <s v="['Agricultural', 'Food', 'Preparation', 'Cereal products', 'Breads and pastries', 'Breads']"/>
    <x v="5"/>
    <x v="16"/>
    <s v="['Agricultural', 'Food', 'Preparation', 'Cereal products', 'Breads and pastries', ÇBreads']"/>
    <s v="['Agricultural', 'Food', 'Preparation', 'Cereal products', 'Breads and pastries', 'BreadsÉ]"/>
    <n v="83"/>
    <n v="90"/>
    <x v="14"/>
    <x v="0"/>
    <s v="{'acd': 0.013630257427796002, 'ozd': 1.251588386906646e-07, 'cch': 0.975026991099839, 'ccb': 0.002147882097055, 'ccf': 0.9672980787262231, 'ccl': 0.0055810302765610005, 'fwe': 0.000258017475205, 'swe': 0.007884825688634, 'tre': 0.055408546777117006, 'pco': 0.0037284939706630003, 'pma': 1.0194604942746678e-07, 'ior': 0.5756995502080411, 'fru': 22.30888881445704, 'mru': 1.921073081363231e-06, 'ldu': 100.83135048312974, 'wtu': 1.115189713220579, 'etf': 56.066046083611084, 'htc': 3.850647612385346e-10, 'htn': 2.3043806590259673e-08}"/>
  </r>
  <r>
    <s v="Sunflower seed, processed in FR | Ambient (long) | LDPE | No preparation | at consumer/FR [Ciqual code: 15011]"/>
    <n v="15011"/>
    <s v="consumer"/>
    <n v="2.71"/>
    <b v="0"/>
    <s v="kilogram"/>
    <s v="41e4bfde8c487b277000546ef8552c46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20897226269698, 'ozd': 3.8060026674683246e-07, 'cch': 2.9811317095618453, 'ccb': 0.3513341078359, 'ccf': 1.914178746816703, 'ccl': 0.715618854909241, 'fwe': 0.001973811490879, 'swe': 0.035350214147094, 'tre': 0.082709373028698, 'pco': 0.009751057508375, 'pma': 1.409442708348948e-07, 'ior': 0.593333837789348, 'fru': 32.61830519042468, 'mru': 3.970932331307409e-06, 'ldu': 656.1391215415775, 'wtu': 0.780809459824449, 'etf': 280.74371068881567, 'htc': -1.7707229391934833e-09, 'htn': -2.115312436978661e-07}"/>
  </r>
  <r>
    <s v="Sunflower seed, grilled, salted, processed in FR | Ambient (long) | LDPE | No preparation | at consumer/FR [Ciqual code: 15045]"/>
    <n v="15045"/>
    <s v="consumer"/>
    <n v="3.19"/>
    <b v="0"/>
    <s v="kilogram"/>
    <s v="3183850b5000a105d13872230c50c400"/>
    <s v="material"/>
    <s v="AGRIBALYSE v3.0"/>
    <s v="['Agricultural', 'Food', 'Preparation', 'Fruits, vegetables, legumes and nuts', 'Nuts and seeds']"/>
    <x v="0"/>
    <x v="8"/>
    <s v="['Agricultural', 'Food', 'Preparation', 'Fruits, vegetables, legumes and nuts', 'Nuts and seeds']"/>
    <s v="['Agricultural', 'Food', 'Preparation', 'Fruits, vegetables, legumes and nuts', 'Nuts and seeds']"/>
    <e v="#VALUE!"/>
    <e v="#VALUE!"/>
    <x v="3"/>
    <x v="1"/>
    <s v="{'acd': 0.020897226269698, 'ozd': 3.8060026674683246e-07, 'cch': 2.9811317095618453, 'ccb': 0.3513341078359, 'ccf': 1.914178746816703, 'ccl': 0.715618854909241, 'fwe': 0.001973811490879, 'swe': 0.035350214147094, 'tre': 0.082709373028698, 'pco': 0.009751057508375, 'pma': 1.409442708348948e-07, 'ior': 0.593333837789348, 'fru': 32.61830519042468, 'mru': 3.970932331307409e-06, 'ldu': 656.1391215415775, 'wtu': 0.780809459824449, 'etf': 280.74371068881567, 'htc': -1.7707229391934833e-09, 'htn': -2.115312436978661e-07}"/>
  </r>
  <r>
    <s v="Riesling wine and pork pie, processed in FR | Chilled | Cardboard | Oven | at consumer/FR [Ciqual code: 25560]"/>
    <n v="25560"/>
    <s v="consumer"/>
    <n v="2.17"/>
    <b v="0"/>
    <s v="kilogram"/>
    <s v="500750c8e06a04178e27c7a9261441ec"/>
    <s v="material"/>
    <s v="AGRIBALYSE v3.0"/>
    <s v="['Agricultural', 'Food', 'Preparation', 'Starters and dishes', 'Pizzas, crepe and pies']"/>
    <x v="4"/>
    <x v="35"/>
    <s v="['Agricultural', 'Food', 'Preparation', 'Starters and dishes', 'Pizzas, crepe and pies']"/>
    <s v="['Agricultural', 'Food', 'Preparation', 'Starters and dishes', 'Pizzas, crepe and pies']"/>
    <e v="#VALUE!"/>
    <e v="#VALUE!"/>
    <x v="3"/>
    <x v="0"/>
    <s v="{'acd': 0.214674793626928, 'ozd': 5.9629031704117e-07, 'cch': 14.634638398334367, 'ccb': 8.890057655193058, 'ccf': 5.258447001231278, 'ccl': 0.48613374191003006, 'fwe': 0.001292663120041, 'swe': 0.050379404616545005, 'tre': 0.9407933115581051, 'pco': 0.023718519283674, 'pma': 1.485521119047091e-06, 'ior': 2.510561190919389, 'fru': 81.36968310358044, 'mru': 1.078230422953629e-05, 'ldu': 1150.147843601342, 'wtu': 2.738816689869747, 'etf': 185.20632351756086, 'htc': 3.2111481489085174e-10, 'htn': 6.111275495150048e-08}"/>
  </r>
  <r>
    <s v="Caen-style tripe, processed in FR | Chilled | PP | Microwave | at consumer/FR [Ciqual code: 8601]"/>
    <n v="8601"/>
    <s v="consumer"/>
    <n v="2.29"/>
    <b v="0"/>
    <s v="kilogram"/>
    <s v="cbaf4c197adf4fb4c833dd65c9b98e65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317323147507214, 'ozd': 6.485692789973408e-07, 'cch': 27.263067240109255, 'ccb': 19.233729828211015, 'ccf': 7.602378531566489, 'ccl': 0.42695888033175, 'fwe': 0.0015030668062930002, 'swe': 0.08837469557461501, 'tre': 1.398018537509835, 'pco': 0.036846385170199, 'pma': 2.133082432563836e-06, 'ior': 1.6617343291196112, 'fru': 75.18523122244311, 'mru': 1.1776792928496612e-05, 'ldu': 1597.1005782704676, 'wtu': 5.117354248629172, 'etf': 224.84751072946443, 'htc': 8.923043765548398e-10, 'htn': 1.3370156211951141e-07}"/>
  </r>
  <r>
    <s v="Caen-style tripe, prepacked, processed in FR | Chilled | PP | Microwave | at consumer/FR [Ciqual code: 8602]"/>
    <n v="8602"/>
    <s v="consumer"/>
    <n v="2.29"/>
    <b v="0"/>
    <s v="kilogram"/>
    <s v="a6e82949a69b10d9461c402cf51cb706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317323147507214, 'ozd': 6.485692789973408e-07, 'cch': 27.263067240109255, 'ccb': 19.233729828211015, 'ccf': 7.602378531566489, 'ccl': 0.42695888033175, 'fwe': 0.0015030668062930002, 'swe': 0.08837469557461501, 'tre': 1.398018537509835, 'pco': 0.036846385170199, 'pma': 2.133082432563836e-06, 'ior': 1.6617343291196112, 'fru': 75.18523122244311, 'mru': 1.1776792928496612e-05, 'ldu': 1597.1005782704676, 'wtu': 5.117354248629172, 'etf': 224.84751072946443, 'htc': 8.923043765548398e-10, 'htn': 1.3370156211951141e-07}"/>
  </r>
  <r>
    <s v="Provencal-type tripe (with tomato), processed in FR | Chilled | PP | Microwave | at consumer/FR [Ciqual code: 8612]"/>
    <n v="8612"/>
    <s v="consumer"/>
    <n v="2.29"/>
    <b v="0"/>
    <s v="kilogram"/>
    <s v="cb19a795245e004970750539384986a5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296674022263409, 'ozd': 5.477506136191269e-07, 'cch': 24.893327957694094, 'ccb': 18.108530468262714, 'ccf': 6.4687671526372394, 'ccl': 0.31603033679414505, 'fwe': 0.001190647200668, 'swe': 0.06438446243243501, 'tre': 1.312312805898983, 'pco': 0.031828586069264, 'pma': 1.99403273171081e-06, 'ior': 1.4834809759017031, 'fru': 61.84767372810386, 'mru': 1.0817835664519931e-05, 'ldu': 1417.8527862144094, 'wtu': 4.152733399507955, 'etf': 180.81059176051662, 'htc': 1.333789371215124e-11, 'htn': 6.453212110656303e-08}"/>
  </r>
  <r>
    <s v="Tripe, beef, raw, processed in FR | Chilled | PS | No preparation | at consumer/FR [Ciqual code: 40502]"/>
    <n v="40502"/>
    <s v="consumer"/>
    <n v="2.21"/>
    <b v="0"/>
    <s v="kilogram"/>
    <s v="a9dd65500f26154057badfcee29871ec"/>
    <s v="material"/>
    <s v="AGRIBALYSE v3.0"/>
    <s v="['Agricultural', 'Food', 'Preparation', 'Meat, egg and fish', 'Raw meat', 'Offals']"/>
    <x v="1"/>
    <x v="4"/>
    <s v="['Agricultural', 'Food', 'Preparation', 'Meat, egg and fish', 'Raw meat', ÇOffals']"/>
    <s v="['Agricultural', 'Food', 'Preparation', 'Meat, egg and fish', 'Raw meat', 'OffalsÉ]"/>
    <n v="75"/>
    <n v="82"/>
    <x v="37"/>
    <x v="0"/>
    <s v="{'acd': 0.398364698332187, 'ozd': 6.335390409278118e-07, 'cch': 33.601234296814496, 'ccb': 24.66729515482308, 'ccf': 8.511124070239923, 'ccl': 0.422815071751499, 'fwe': 0.0015052856147470001, 'swe': 0.085263294512328, 'tre': 1.764061942157377, 'pco': 0.04230256685415101, 'pma': 2.673432206500757e-06, 'ior': 1.1213517907397361, 'fru': 62.23523349758844, 'mru': 1.2654868326965321e-05, 'ldu': 1915.6667338612315, 'wtu': 5.373888269240459, 'etf': 230.54270736354735, 'htc': -2.449366070487984e-10, 'htn': 7.279823631133229e-08}"/>
  </r>
  <r>
    <s v="Rainbow trout, raw, farmed, processed in FR | Chilled | PS | No preparation | at consumer/FR [Ciqual code: 27009]"/>
    <n v="27009"/>
    <s v="consumer"/>
    <n v="3.57"/>
    <b v="0"/>
    <s v="kilogram"/>
    <s v="5b18f9ca8cc069d323e6e86ffe1e1383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691889619133004, 'ozd': 8.491801084207482e-07, 'cch': 5.699589682001218, 'ccb': 0.034650484860801, 'ccf': 5.197112876394935, 'ccl': 0.46782632074548103, 'fwe': 0.001728890659214, 'swe': 0.018450915760162, 'tre': 0.13916748168321602, 'pco': 0.024939451870733, 'pma': 3.329050014680744e-07, 'ior': 2.128751648359261, 'fru': 101.08344120211535, 'mru': 9.250437691819662e-06, 'ldu': 175.45063906110803, 'wtu': 2.547114764338426, 'etf': 115.37430166206646, 'htc': 2.4298047798018073e-09, 'htn': 1.911909014622234e-07}"/>
  </r>
  <r>
    <s v="Rainbow trout, farmed, steamed, processed in FR | Chilled | PP | Oven | at consumer/FR [Ciqual code: 27015]"/>
    <n v="27015"/>
    <s v="consumer"/>
    <n v="3.46"/>
    <b v="0"/>
    <s v="kilogram"/>
    <s v="5ba2b809b6dc57f1af6614f847a41564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9969856648561004, 'ozd': 1.094119498789295e-06, 'cch': 6.926429455404467, 'ccb': 0.042015734545181004, 'ccf': 6.313070858696374, 'ccl': 0.5713428621629101, 'fwe': 0.0021703964134260002, 'swe': 0.022613774911686, 'tre': 0.17077869895087203, 'pco': 0.030474965962317004, 'pma': 4.091547719077792e-07, 'ior': 3.27884323846116, 'fru': 137.1011103690942, 'mru': 1.190365683038823e-05, 'ldu': 214.66124477210246, 'wtu': 3.151717375919236, 'etf': 143.9752133539672, 'htc': 3.0326450643410114e-09, 'htn': 2.35345339617573e-07}"/>
  </r>
  <r>
    <s v="Rainbow trout, farmed, roasted/baked, processed in FR | Chilled | PP | Oven | at consumer/FR [Ciqual code: 27014]"/>
    <n v="27014"/>
    <s v="consumer"/>
    <n v="3.46"/>
    <b v="0"/>
    <s v="kilogram"/>
    <s v="765df1ee78959eb3b9e01042ce8961c5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9969856648561004, 'ozd': 1.094119498789295e-06, 'cch': 6.926429455404467, 'ccb': 0.042015734545181004, 'ccf': 6.313070858696374, 'ccl': 0.5713428621629101, 'fwe': 0.0021703964134260002, 'swe': 0.022613774911686, 'tre': 0.17077869895087203, 'pco': 0.030474965962317004, 'pma': 4.091547719077792e-07, 'ior': 3.27884323846116, 'fru': 137.1011103690942, 'mru': 1.190365683038823e-05, 'ldu': 214.66124477210246, 'wtu': 3.151717375919236, 'etf': 143.9752133539672, 'htc': 3.0326450643410114e-09, 'htn': 2.35345339617573e-07}"/>
  </r>
  <r>
    <s v="Sea trout, raw, processed in FR | Chilled | PS | No preparation | at consumer/FR [Ciqual code: 26092]"/>
    <n v="26092"/>
    <s v="consumer"/>
    <n v="3.57"/>
    <b v="0"/>
    <s v="kilogram"/>
    <s v="c5ececa658a0d98c2ca0e03b90101474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691889619133004, 'ozd': 8.491801084207482e-07, 'cch': 5.699589682001218, 'ccb': 0.034650484860801, 'ccf': 5.197112876394935, 'ccl': 0.46782632074548103, 'fwe': 0.001728890659214, 'swe': 0.018450915760162, 'tre': 0.13916748168321602, 'pco': 0.024939451870733, 'pma': 3.329050014680744e-07, 'ior': 2.128751648359261, 'fru': 101.08344120211537, 'mru': 9.250437691819662e-06, 'ldu': 175.45063906110803, 'wtu': 2.547114764338426, 'etf': 115.37430166206646, 'htc': 2.4298047798018073e-09, 'htn': 1.911909014622234e-07}"/>
  </r>
  <r>
    <s v="Trout, farmed, raw, processed in FR | Chilled | PS | No preparation | at consumer/FR [Ciqual code: 27008]"/>
    <n v="27008"/>
    <s v="consumer"/>
    <n v="3.57"/>
    <b v="0"/>
    <s v="kilogram"/>
    <s v="c82d238590526d9be4f0bfac89f8e8cf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691889619133004, 'ozd': 8.491801084207481e-07, 'cch': 5.699589682001217, 'ccb': 0.034650484860801, 'ccf': 5.197112876394934, 'ccl': 0.46782632074548103, 'fwe': 0.001728890659214, 'swe': 0.018450915760162, 'tre': 0.13916748168321602, 'pco': 0.024939451870733, 'pma': 3.329050014680744e-07, 'ior': 2.128751648359261, 'fru': 101.08344120211535, 'mru': 9.250437691819659e-06, 'ldu': 175.45063906110803, 'wtu': 2.547114764338426, 'etf': 115.37430166206644, 'htc': 2.429804779801806e-09, 'htn': 1.911909014622234e-07}"/>
  </r>
  <r>
    <s v="Trout, farmed, smoked, processed in FR | Chilled | PVC | No preparation | at consumer/FR [Ciqual code: 27029]"/>
    <n v="27029"/>
    <s v="consumer"/>
    <n v="3.1"/>
    <b v="0"/>
    <s v="kilogram"/>
    <s v="d114c6714f16064f5ec670fce6f55ba6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0522301325886, 'ozd': 8.541814991631043e-07, 'cch': 5.59841845029034, 'ccb': 0.034358644492721004, 'ccf': 5.09618974853921, 'ccl': 0.467870057258408, 'fwe': 0.0017455987860250002, 'swe': 0.018454373963129, 'tre': 0.139302007647054, 'pco': 0.024909821635911003, 'pma': 3.302831086321226e-07, 'ior': 2.181741691534348, 'fru': 100.97697165295762, 'mru': 9.850696669117344e-06, 'ldu': 175.58485846421289, 'wtu': 2.888782436902158, 'etf': 119.77224110583003, 'htc': 2.4655194950567714e-09, 'htn': 1.935626957603608e-07}"/>
  </r>
  <r>
    <s v="Salmon trout, raw, processed in FR | Chilled | PS | No preparation | at consumer/FR [Ciqual code: 27021]"/>
    <n v="27021"/>
    <s v="consumer"/>
    <n v="3.57"/>
    <b v="0"/>
    <s v="kilogram"/>
    <s v="df9dc4152f5138e114c4de8eedd10e44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40691889619133004, 'ozd': 8.491801084207482e-07, 'cch': 5.699589682001218, 'ccb': 0.034650484860801, 'ccf': 5.197112876394935, 'ccl': 0.46782632074548103, 'fwe': 0.001728890659214, 'swe': 0.018450915760162, 'tre': 0.13916748168321602, 'pco': 0.024939451870733, 'pma': 3.329050014680744e-07, 'ior': 2.128751648359261, 'fru': 101.08344120211537, 'mru': 9.250437691819662e-06, 'ldu': 175.45063906110803, 'wtu': 2.547114764338426, 'etf': 115.37430166206646, 'htc': 2.4298047798018073e-09, 'htn': 1.911909014622234e-07}"/>
  </r>
  <r>
    <s v="Trout, steamed, processed in FR | Chilled | PP | Oven | at consumer/FR [Ciqual code: 27007]"/>
    <n v="27007"/>
    <s v="consumer"/>
    <n v="3.46"/>
    <b v="0"/>
    <s v="kilogram"/>
    <s v="9ae04d4624bf5b91a46fde48f6166b8f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9969856648561004, 'ozd': 1.094119498789295e-06, 'cch': 6.926429455404467, 'ccb': 0.042015734545180004, 'ccf': 6.313070858696375, 'ccl': 0.5713428621629101, 'fwe': 0.0021703964134260002, 'swe': 0.022613774911686, 'tre': 0.17077869895087203, 'pco': 0.030474965962317004, 'pma': 4.091547719077792e-07, 'ior': 3.27884323846116, 'fru': 137.1011103690942, 'mru': 1.190365683038823e-05, 'ldu': 214.6612447721027, 'wtu': 3.151717375919236, 'etf': 143.9752133539672, 'htc': 3.0326450643410114e-09, 'htn': 2.3534533961757308e-07}"/>
  </r>
  <r>
    <s v="Trout, roasted/baked, processed in FR | Chilled | PP | Oven | at consumer/FR [Ciqual code: 27006]"/>
    <n v="27006"/>
    <s v="consumer"/>
    <n v="3.46"/>
    <b v="0"/>
    <s v="kilogram"/>
    <s v="3e9482b79562cf7a763b039609dca193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49969856648561004, 'ozd': 1.094119498789295e-06, 'cch': 6.926429455404467, 'ccb': 0.042015734545180004, 'ccf': 6.313070858696375, 'ccl': 0.5713428621629101, 'fwe': 0.0021703964134260002, 'swe': 0.022613774911686, 'tre': 0.17077869895087203, 'pco': 0.030474965962317004, 'pma': 4.091547719077792e-07, 'ior': 3.27884323846116, 'fru': 137.1011103690942, 'mru': 1.190365683038823e-05, 'ldu': 214.6612447721027, 'wtu': 3.151717375919236, 'etf': 143.9752133539672, 'htc': 3.0326450643410114e-09, 'htn': 2.3534533961757308e-07}"/>
  </r>
  <r>
    <s v="Turbot, raw, farmed, processed in FR | Chilled | PS | No preparation | at consumer/FR [Ciqual code: 26201]"/>
    <n v="26201"/>
    <s v="consumer"/>
    <n v="3.64"/>
    <b v="0"/>
    <s v="kilogram"/>
    <s v="ed00ad29b1e826a9267483bbca95e8db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Turbot, raw, wild, processed in FR | Chilled | PS | No preparation | at consumer/FR [Ciqual code: 26042]"/>
    <n v="26042"/>
    <s v="consumer"/>
    <n v="3.64"/>
    <b v="0"/>
    <s v="kilogram"/>
    <s v="8fb20a2ac0d426f63428cc59bf043365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26907180041135403, 'ozd': 2.0366537964967023e-06, 'cch': 9.141544021036509, 'ccb': 0.003078246197271, 'ccf': 9.1321365236909, 'ccl': 0.006329251148341, 'fwe': 0.000511452725624, 'swe': 0.06467760158303701, 'tre': 0.7082825435863851, 'pco': 0.185384747037925, 'pma': 2.037722486975365e-06, 'ior': 0.808064041429944, 'fru': 132.5476169296507, 'mru': 1.670843395701338e-05, 'ldu': 20.969222648373073, 'wtu': 0.499381590542435, 'etf': 75.68881508104, 'htc': 5.541171055007631e-09, 'htn': 6.978009587086425e-08}"/>
  </r>
  <r>
    <s v="Turbot, raw, processed in FR | Chilled | PS | No preparation | at consumer/FR [Ciqual code: 26174]"/>
    <n v="26174"/>
    <s v="consumer"/>
    <n v="3.64"/>
    <b v="0"/>
    <s v="kilogram"/>
    <s v="cf9d75df8174920fb434a4eedfe57f41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6649794925712, 'ozd': 1.813622840905194e-06, 'cch': 11.3255359625039, 'ccb': 0.1339511036263, 'ccf': 10.605806814576413, 'ccl': 0.5857780443011871, 'fwe': 0.001167766729009, 'swe': 0.034639275729051004, 'tre': 0.237002723194109, 'pco': 0.059229220623672, 'pma': 7.083035642726392e-07, 'ior': 1.633424665174092, 'fru': 158.02466544243345, 'mru': 1.322834509443065e-05, 'ldu': 239.38013313450952, 'wtu': 0.5724336062159301, 'etf': 197.77787147272164, 'htc': 2.763181779283932e-09, 'htn': 1.693185234514959e-07}"/>
  </r>
  <r>
    <s v="Turbot, roasted/baked, processed in FR | Chilled | PP | Oven | at consumer/FR [Ciqual code: 26094]"/>
    <n v="26094"/>
    <s v="consumer"/>
    <n v="3.52"/>
    <b v="0"/>
    <s v="kilogram"/>
    <s v="dddd25d6e0bc63f48fad70c385c024d4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08148055250328701, 'ozd': 2.271760023493193e-06, 'cch': 13.796036230977313, 'ccb': 0.16326755059151102, 'ccf': 12.917399921257456, 'ccl': 0.7153687591283481, 'fwe': 0.001485231543255, 'swe': 0.042380701537540005, 'tre': 0.290241204361248, 'pco': 0.072344762795317, 'pma': 8.675381943588243e-07, 'ior': 2.674020257551207, 'fru': 206.6296483870132, 'mru': 1.676091253158134e-05, 'ldu': 292.72286565312396, 'wtu': 0.7405171285144131, 'etf': 244.594752410797, 'htc': 3.4397177202601363e-09, 'htn': 2.086378972267512e-07}"/>
  </r>
  <r>
    <s v="Valen√ßay cheese, from goat's milk, processed in FR | Chilled | LDPE | No preparation | at consumer/FR [Ciqual code: 12848]"/>
    <n v="12848"/>
    <s v="consumer"/>
    <n v="2.4500000000000002"/>
    <b v="0"/>
    <s v="kilogram"/>
    <s v="bc5cddd65ae52d45ed78f4e5cf656b87"/>
    <s v="material"/>
    <s v="AGRIBALYSE v3.0"/>
    <s v="['Agricultural', 'Food', 'Preparation', 'Milk and milk products', 'Cheese', 'Soft cheeses']"/>
    <x v="6"/>
    <x v="14"/>
    <s v="['Agricultural', 'Food', 'Preparation', 'Milk and milk products', 'Cheese', ÇSoft cheeses']"/>
    <s v="['Agricultural', 'Food', 'Preparation', 'Milk and milk products', 'Cheese', 'Soft cheesesÉ]"/>
    <n v="77"/>
    <n v="90"/>
    <x v="32"/>
    <x v="1"/>
    <s v="{'acd': 0.15852704068498102, 'ozd': 3.201631464302407e-07, 'cch': 6.691169674901796, 'ccb': 3.051113958015472, 'ccf': 3.5524595393592593, 'ccl': 0.087596177527064, 'fwe': 0.0009510772247190001, 'swe': 0.027054993353898, 'tre': 0.6824121184076081, 'pco': 0.013872488058801001, 'pma': 1.126156614971696e-06, 'ior': 0.895689856069772, 'fru': 43.338775600348804, 'mru': 5.645605714745397e-06, 'ldu': 418.11181206712223, 'wtu': 0.6932153072446651, 'etf': 119.16926104656388, 'htc': 2.2991811095335494e-10, 'htn': 4.3644696371766136e-08}"/>
  </r>
  <r>
    <s v="Vanilla, alcoholic extract, processed in FR | Ambient (long) | PVC | No preparation | at consumer/FR [Ciqual code: 11065]"/>
    <n v="11065"/>
    <s v="consumer"/>
    <n v="2.99"/>
    <b v="0"/>
    <s v="kilogram"/>
    <s v="8482d6363baf66fcfc8da37d05acb664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4073561820199001, 'ozd': 1.093945669503749e-07, 'cch': 0.33719307444519603, 'ccb': 0.00070642087322, 'ccf': 0.946532568983624, 'ccl': -0.6100459154116471, 'fwe': 0.001173148372148, 'swe': 0.069716061693497, 'tre': 0.009084628234835001, 'pco': 0.002793808505362, 'pma': 3.164476388248803e-08, 'ior': 0.297780316668638, 'fru': 14.280584883583703, 'mru': 1.658817178841434e-06, 'ldu': 687.294816698949, 'wtu': 0.5545474193356711, 'etf': 10.09871703127056, 'htc': 5.3879875204345e-11, 'htn': -1.2821982725659991e-08}"/>
  </r>
  <r>
    <s v="Vanilla, aqueous extract, processed in FR | Ambient (long) | PVC | No preparation | at consumer/FR [Ciqual code: 11098]"/>
    <n v="11098"/>
    <s v="consumer"/>
    <n v="2.99"/>
    <b v="0"/>
    <s v="kilogram"/>
    <s v="cfcb1074aa5086519c055523b6efb5aa"/>
    <s v="material"/>
    <s v="AGRIBALYSE v3.0"/>
    <s v="['Agricultural', 'Food', 'Preparation', 'Miscellaneous', 'Spices']"/>
    <x v="2"/>
    <x v="38"/>
    <s v="['Agricultural', 'Food', 'Preparation', 'Miscellaneous', 'Spices']"/>
    <s v="['Agricultural', 'Food', 'Preparation', 'Miscellaneous', 'Spices']"/>
    <e v="#VALUE!"/>
    <e v="#VALUE!"/>
    <x v="3"/>
    <x v="1"/>
    <s v="{'acd': 0.00403723509347, 'ozd': 1.052347837273071e-07, 'cch': 0.330496210339603, 'ccb': 0.0006882245801260001, 'ccf': 0.9398580767064411, 'ccl': -0.610050090946963, 'fwe': 0.001169979623288, 'swe': 0.069708073717248, 'tre': 0.009012759164973001, 'pco': 0.002777993116113, 'pma': 3.125695286816772e-08, 'ior': 0.25203295002158305, 'fru': 13.287083075093854, 'mru': 1.6164326149479e-06, 'ldu': 687.2706088498383, 'wtu': 0.543006427937866, 'etf': 9.84385636989878, 'htc': 4.694904709067474e-11, 'htn': -1.295455881056611e-08}"/>
  </r>
  <r>
    <s v="Veal, loin, raw, processed in FR | Chilled | PS | No preparation | at consumer/FR [Ciqual code: 6513]"/>
    <n v="6513"/>
    <s v="consumer"/>
    <n v="2.4300000000000002"/>
    <b v="0"/>
    <s v="kilogram"/>
    <s v="a4d805439b7f9e6e2b39f16380fb1187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49312225105367, 'ozd': 5.398813479150032e-07, 'cch': 15.099422080060084, 'ccb': 8.563178410820417, 'ccf': 6.0696522711214485, 'ccl': 0.46659139811822103, 'fwe': 0.001413969787213, 'swe': 0.09955463027984801, 'tre': 0.6378193131053691, 'pco': 0.026763051038473002, 'pma': 1.013960298929387e-06, 'ior': 1.019296756794248, 'fru': 69.08565259575266, 'mru': 8.749356991153094e-06, 'ldu': 976.1419518485684, 'wtu': 4.551808785322824, 'etf': 198.94668032253725, 'htc': 3.3263236239895034e-09, 'htn': 2.646119910407921e-07}"/>
  </r>
  <r>
    <s v="Veal, loin, saut√©ed/pan-fried, processed in FR | Chilled | PS | Pan frying | at consumer/FR [Ciqual code: 6512]"/>
    <n v="6512"/>
    <s v="consumer"/>
    <n v="2.4500000000000002"/>
    <b v="0"/>
    <s v="kilogram"/>
    <s v="aceb5eff7375ac5b81da14fd1649a19c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18900382828630702, 'ozd': 6.989317659433586e-07, 'cch': 19.173440448052702, 'ccb': 10.817563733942354, 'ccf': 7.75566966493633, 'ccl': 0.600207049174019, 'fwe': 0.0018009509749820002, 'swe': 0.126081917157987, 'tre': 0.8069871739727791, 'pco': 0.033988913260633004, 'pma': 1.283563292013159e-06, 'ior': 1.3845805045405801, 'fru': 90.32304526615292, 'mru': 1.1257076001266172e-05, 'ldu': 1236.0510253255968, 'wtu': 5.780521679442877, 'etf': 253.20744913403536, 'htc': 4.250532866532139e-09, 'htn': 3.357419310366013e-07}"/>
  </r>
  <r>
    <s v="Veal, neck, braised or boiled, processed in FR | Chilled | PS | Boiling | at consumer/FR [Ciqual code: 6591]"/>
    <n v="6591"/>
    <s v="consumer"/>
    <n v="2.4500000000000002"/>
    <b v="0"/>
    <s v="kilogram"/>
    <s v="e88f3f8aa915986806d582a421b34733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27431043141, 'ozd': 8.978722275858338e-07, 'cch': 24.192685009332195, 'ccb': 13.632340153766735, 'ccf': 9.823518961112008, 'ccl': 0.73682589445345, 'fwe': 0.002277604838435, 'swe': 0.157408603804321, 'tre': 1.008302397381844, 'pco': 0.042638206324732, 'pma': 1.6052173729715898e-06, 'ior': 1.9038988606357652, 'fru': 118.05347053413237, 'mru': 1.4159008695520303e-05, 'ldu': 1541.6977684140725, 'wtu': 7.282419327679247, 'etf': 320.54932263682656, 'htc': 5.352019804085274e-09, 'htn': 4.2024655457213647e-07}"/>
  </r>
  <r>
    <s v="Veal, neck, raw, processed in FR | Chilled | PS | No preparation | at consumer/FR [Ciqual code: 6590]"/>
    <n v="6590"/>
    <s v="consumer"/>
    <n v="2.4300000000000002"/>
    <b v="0"/>
    <s v="kilogram"/>
    <s v="d093785f6143e72f336d1defab8cc8a9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8669206755533801, 'ozd': 6.755051246312741e-07, 'cch': 18.973842412877634, 'ccb': 10.791296364921779, 'ccf': 7.599305564595127, 'ccl': 0.5832404833607251, 'fwe': 0.0017813057763710002, 'swe': 0.12453633361877801, 'tre': 0.797488941935234, 'pco': 0.033535055826067, 'pma': 1.268035615628647e-06, 'ior': 1.2743188536974421, 'fru': 86.40882271538104, 'mru': 1.094842062603773e-05, 'ldu': 1220.2226082636553, 'wtu': 5.704148726785748, 'etf': 251.74016798137086, 'htc': 4.177474592909667e-09, 'htn': 3.316670972933906e-07}"/>
  </r>
  <r>
    <s v="Veal, chop, raw, processed in FR | Chilled | PS | No preparation | at consumer/FR [Ciqual code: 6510]"/>
    <n v="6510"/>
    <s v="consumer"/>
    <n v="2.4300000000000002"/>
    <b v="0"/>
    <s v="kilogram"/>
    <s v="0a3d2bbe2fcf69794de2874daff7dfb5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8669206755533801, 'ozd': 6.755051246312741e-07, 'cch': 18.973842412877634, 'ccb': 10.791296364921779, 'ccf': 7.599305564595127, 'ccl': 0.5832404833607251, 'fwe': 0.0017813057763710002, 'swe': 0.12453633361877801, 'tre': 0.797488941935234, 'pco': 0.033535055826067, 'pma': 1.268035615628647e-06, 'ior': 1.2743188536974421, 'fru': 86.40882271538104, 'mru': 1.094842062603773e-05, 'ldu': 1220.2226082636553, 'wtu': 5.704148726785748, 'etf': 251.74016798137086, 'htc': 4.177474592909667e-09, 'htn': 3.316670972933906e-07}"/>
  </r>
  <r>
    <s v="Veal, chop, grilled/pan-fried, processed in FR | Chilled | PS | Pan frying | at consumer/FR [Ciqual code: 6511]"/>
    <n v="6511"/>
    <s v="consumer"/>
    <n v="2.4500000000000002"/>
    <b v="0"/>
    <s v="kilogram"/>
    <s v="ea9e14ae671cc8a42683982632a2d17c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224159111028, 'ozd': 8.702593903421579e-07, 'cch': 24.067827359059702, 'ccb': 13.632248363594421, 'ccf': 9.68801422532604, 'ccl': 0.747564770139244, 'fwe': 0.0022649905738010003, 'swe': 0.157640217559556, 'tre': 1.008690878479303, 'pco': 0.042543692693017006, 'pma': 1.604525600178737e-06, 'ior': 1.706738837906496, 'fru': 112.20665338151801, 'mru': 1.4035057544757122e-05, 'ldu': 1544.3875132452315, 'wtu': 7.236222662804991, 'etf': 319.89916933256404, 'htc': 5.325754909748721e-09, 'htn': 4.204497335307146e-07}"/>
  </r>
  <r>
    <s v="Veal, shoulder, braised/boiled, processed in FR | Chilled | PS | Boiling | at consumer/FR [Ciqual code: 6563]"/>
    <n v="6563"/>
    <s v="consumer"/>
    <n v="2.4500000000000002"/>
    <b v="0"/>
    <s v="kilogram"/>
    <s v="08772904fe347122d9377036f4523976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18898521797293102, 'ozd': 7.194858307172569e-07, 'cch': 19.262825263529784, 'ccb': 10.817630022852683, 'ccf': 7.855733924402415, 'ccl': 0.589461316274687, 'fwe': 0.001809237246481, 'swe': 0.125836488919845, 'tre': 0.806461110991595, 'pco': 0.03403990174438, 'pma': 1.2837226991526268e-06, 'ior': 1.5351231874380522, 'fru': 94.7597290140914, 'mru': 1.132903006065475e-05, 'ldu': 1233.3227785015356, 'wtu': 5.8145817197180865, 'etf': 253.4556780869682, 'htc': 4.2649711854403775e-09, 'htn': 3.353387755810047e-07}"/>
  </r>
  <r>
    <s v="Veal, shoulder, raw, processed in FR | Chilled | PS | No preparation | at consumer/FR [Ciqual code: 6560]"/>
    <n v="6560"/>
    <s v="consumer"/>
    <n v="2.4300000000000002"/>
    <b v="0"/>
    <s v="kilogram"/>
    <s v="9b509ae9d46c83c20e274b17a669afa1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49312225105367, 'ozd': 5.398813479150032e-07, 'cch': 15.099422080060084, 'ccb': 8.563178410820417, 'ccf': 6.0696522711214485, 'ccl': 0.46659139811822103, 'fwe': 0.001413969787213, 'swe': 0.09955463027984801, 'tre': 0.6378193131053691, 'pco': 0.026763051038473002, 'pma': 1.013960298929387e-06, 'ior': 1.019296756794248, 'fru': 69.08565259575266, 'mru': 8.749356991153094e-06, 'ldu': 976.1419518485684, 'wtu': 4.551808785322824, 'etf': 198.94668032253725, 'htc': 3.3263236239895034e-09, 'htn': 2.646119910407921e-07}"/>
  </r>
  <r>
    <s v="Veal, shoulder, grilled/pan-fried, processed in FR | Chilled | PS | Pan frying | at consumer/FR [Ciqual code: 6562]"/>
    <n v="6562"/>
    <s v="consumer"/>
    <n v="2.4500000000000002"/>
    <b v="0"/>
    <s v="kilogram"/>
    <s v="476e40a618f7a54add40614a1a38017c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18900382828630702, 'ozd': 6.989317659433586e-07, 'cch': 19.173440448052702, 'ccb': 10.817563733942354, 'ccf': 7.75566966493633, 'ccl': 0.600207049174019, 'fwe': 0.0018009509749820002, 'swe': 0.126081917157987, 'tre': 0.8069871739727791, 'pco': 0.033988913260633004, 'pma': 1.283563292013159e-06, 'ior': 1.3845805045405801, 'fru': 90.32304526615292, 'mru': 1.1257076001266172e-05, 'ldu': 1236.0510253255968, 'wtu': 5.780521679442877, 'etf': 253.20744913403536, 'htc': 4.250532866532139e-09, 'htn': 3.357419310366013e-07}"/>
  </r>
  <r>
    <s v="Veal, bread escalope, cooked, processed in FR | Chilled | PS | Oven | at consumer/FR [Ciqual code: 25173]"/>
    <n v="25173"/>
    <s v="consumer"/>
    <n v="2.35"/>
    <b v="0"/>
    <s v="kilogram"/>
    <s v="d654d4a02962cbc3d135f14654552a63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9026057325088502, 'ozd': 7.151023621518881e-07, 'cch': 18.546827601502937, 'ccb': 10.427766859693103, 'ccf': 7.5088166852727625, 'ccl': 0.610244056537071, 'fwe': 0.0018257794921640001, 'swe': 0.12298484832603002, 'tre': 0.8130007153052511, 'pco': 0.033346513859774, 'pma': 1.2925468394868539e-06, 'ior': 1.842194851099487, 'fru': 96.62046720500057, 'mru': 1.1365261493504632e-05, 'ldu': 1211.180526072165, 'wtu': 5.721167576931865, 'etf': 255.2447222144758, 'htc': 4.2154905143560455e-09, 'htn': 3.351006126242093e-07}"/>
  </r>
  <r>
    <s v="Veal, escalope, raw, processed in FR | Chilled | PS | No preparation | at consumer/FR [Ciqual code: 6521]"/>
    <n v="6521"/>
    <s v="consumer"/>
    <n v="2.63"/>
    <b v="0"/>
    <s v="kilogram"/>
    <s v="60addd6263f2a5522e7bd9d8f0f32f83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8661744456606602, 'ozd': 6.594703533909741e-07, 'cch': 18.76475267372875, 'ccb': 10.708674607371018, 'ccf': 7.472853451374904, 'ccl': 0.5832246149828251, 'fwe': 0.0017652811199000001, 'swe': 0.12439231707973901, 'tre': 0.797926506410477, 'pco': 0.033204800879264, 'pma': 1.264668007501898e-06, 'ior': 1.218503119017064, 'fru': 83.67401304638116, 'mru': 1.0724401880163822e-05, 'ldu': 1219.9154696048627, 'wtu': 5.647472260107425, 'etf': 249.17694290627907, 'htc': 4.1400788961133386e-09, 'htn': 3.305360532647321e-07}"/>
  </r>
  <r>
    <s v="Veal, escalope, cooked, processed in FR | Chilled | PS | Oven | at consumer/FR [Ciqual code: 6520]"/>
    <n v="6520"/>
    <s v="consumer"/>
    <n v="2.64"/>
    <b v="0"/>
    <s v="kilogram"/>
    <s v="05de968ac01b5a5e3af8d8067aec8fc2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19356646602502, 'ozd': 8.863415906296092e-07, 'cch': 23.766470500215515, 'ccb': 13.52803691279139, 'ccf': 9.501619824836864, 'ccl': 0.736813762587264, 'fwe': 0.002270350486876, 'swe': 0.157239829003595, 'tre': 1.008867762340738, 'pco': 0.042127883810095, 'pma': 1.602594096116656e-06, 'ior': 2.154972919794239, 'fru': 118.6853003617041, 'mru': 1.4102785665476311e-05, 'ldu': 1541.3719915353483, 'wtu': 7.2881077009398, 'etf': 318.0435198249836, 'htc': 5.314402345839178e-09, 'htn': 4.191754342825958e-07}"/>
  </r>
  <r>
    <s v="Veal fillet, raw, processed in FR | Chilled | PS | No preparation | at consumer/FR [Ciqual code: 6530]"/>
    <n v="6530"/>
    <s v="consumer"/>
    <n v="2.63"/>
    <b v="0"/>
    <s v="kilogram"/>
    <s v="0151d61186d433dd4cb4294e919d11e8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8661744456606602, 'ozd': 6.594703533909741e-07, 'cch': 18.76475267372875, 'ccb': 10.708674607371018, 'ccf': 7.472853451374904, 'ccl': 0.5832246149828251, 'fwe': 0.0017652811199000001, 'swe': 0.12439231707973901, 'tre': 0.797926506410477, 'pco': 0.033204800879264, 'pma': 1.264668007501898e-06, 'ior': 1.218503119017064, 'fru': 83.67401304638116, 'mru': 1.0724401880163822e-05, 'ldu': 1219.9154696048627, 'wtu': 5.647472260107425, 'etf': 249.17694290627907, 'htc': 4.1400788961133386e-09, 'htn': 3.305360532647321e-07}"/>
  </r>
  <r>
    <s v="Veal fillet, roasted/baked, processed in FR | Chilled | PS | Oven | at consumer/FR [Ciqual code: 6531]"/>
    <n v="6531"/>
    <s v="consumer"/>
    <n v="2.64"/>
    <b v="0"/>
    <s v="kilogram"/>
    <s v="0de32aed3fe5bf88e1655ffe2fce5aa1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19356646602502, 'ozd': 8.863415906296092e-07, 'cch': 23.766470500215515, 'ccb': 13.52803691279139, 'ccf': 9.501619824836864, 'ccl': 0.736813762587264, 'fwe': 0.002270350486876, 'swe': 0.157239829003595, 'tre': 1.008867762340738, 'pco': 0.042127883810095, 'pma': 1.602594096116656e-06, 'ior': 2.154972919794239, 'fru': 118.6853003617041, 'mru': 1.4102785665476311e-05, 'ldu': 1541.3719915353483, 'wtu': 7.2881077009398, 'etf': 318.0435198249836, 'htc': 5.314402345839178e-09, 'htn': 4.191754342825958e-07}"/>
  </r>
  <r>
    <s v="Veal, knuckle or shank, braised or boiled, processed in FR | Chilled | PS | Boiling | at consumer/FR [Ciqual code: 6581]"/>
    <n v="6581"/>
    <s v="consumer"/>
    <n v="2.4500000000000002"/>
    <b v="0"/>
    <s v="kilogram"/>
    <s v="c4c5aefa366a970e0bdcbefb552ebb3b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27431043141, 'ozd': 8.978722275858338e-07, 'cch': 24.192685009332195, 'ccb': 13.632340153766735, 'ccf': 9.823518961112008, 'ccl': 0.73682589445345, 'fwe': 0.002277604838435, 'swe': 0.157408603804321, 'tre': 1.008302397381844, 'pco': 0.042638206324732, 'pma': 1.6052173729715898e-06, 'ior': 1.9038988606357652, 'fru': 118.05347053413237, 'mru': 1.4159008695520303e-05, 'ldu': 1541.6977684140725, 'wtu': 7.282419327679247, 'etf': 320.54932263682656, 'htc': 5.352019804085274e-09, 'htn': 4.2024655457213647e-07}"/>
  </r>
  <r>
    <s v="Veal, knuckle or shank, raw, processed in FR | Chilled | PS | No preparation | at consumer/FR [Ciqual code: 6583]"/>
    <n v="6583"/>
    <s v="consumer"/>
    <n v="2.4300000000000002"/>
    <b v="0"/>
    <s v="kilogram"/>
    <s v="0de5e1f234f498ef65f3ba1b34e90469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8669206755533801, 'ozd': 6.755051246312741e-07, 'cch': 18.973842412877634, 'ccb': 10.791296364921779, 'ccf': 7.599305564595127, 'ccl': 0.5832404833607251, 'fwe': 0.0017813057763710002, 'swe': 0.12453633361877801, 'tre': 0.797488941935234, 'pco': 0.033535055826067, 'pma': 1.268035615628647e-06, 'ior': 1.2743188536974421, 'fru': 86.40882271538104, 'mru': 1.094842062603773e-05, 'ldu': 1220.2226082636553, 'wtu': 5.704148726785748, 'etf': 251.74016798137086, 'htc': 4.177474592909667e-09, 'htn': 3.316670972933906e-07}"/>
  </r>
  <r>
    <s v="Veal, tenderloin, raw, processed in FR | Chilled | PS | No preparation | at consumer/FR [Ciqual code: 6522]"/>
    <n v="6522"/>
    <s v="consumer"/>
    <n v="2.63"/>
    <b v="0"/>
    <s v="kilogram"/>
    <s v="2f80d35c174b65d699c1cfa94253f816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8661744456606602, 'ozd': 6.594703533909741e-07, 'cch': 18.76475267372875, 'ccb': 10.708674607371018, 'ccf': 7.472853451374904, 'ccl': 0.5832246149828251, 'fwe': 0.0017652811199000001, 'swe': 0.12439231707973901, 'tre': 0.797926506410477, 'pco': 0.033204800879264, 'pma': 1.264668007501898e-06, 'ior': 1.218503119017064, 'fru': 83.67401304638116, 'mru': 1.0724401880163822e-05, 'ldu': 1219.9154696048627, 'wtu': 5.647472260107425, 'etf': 249.17694290627907, 'htc': 4.1400788961133386e-09, 'htn': 3.305360532647321e-07}"/>
  </r>
  <r>
    <s v="Veal, tenderloin, grilled/pan-fried, processed in FR | Chilled | PS | Pan frying | at consumer/FR [Ciqual code: 6523]"/>
    <n v="6523"/>
    <s v="consumer"/>
    <n v="2.64"/>
    <b v="0"/>
    <s v="kilogram"/>
    <s v="386463fe820fc0aac018b1a3a4d854f0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12990445446103, 'ozd': 8.500034031675184e-07, 'cch': 23.803694638640387, 'ccb': 13.527876624170663, 'ccf': 9.528273248451855, 'ccl': 0.74754476601787, 'fwe': 0.002244747442669, 'swe': 0.157458296573354, 'tre': 1.009243691849982, 'pco': 0.042126498243162, 'pma': 1.600271536621623e-06, 'ior': 1.636229317629144, 'fru': 108.75189237397049, 'mru': 1.3752065099858621e-05, 'ldu': 1543.9996054878065, 'wtu': 7.164626132219528, 'etf': 316.6611753066313, 'htc': 5.278514835027069e-09, 'htn': 4.1902095800901903e-07}"/>
  </r>
  <r>
    <s v="Veal, tenderloin, roasted, processed in FR | Chilled | PS | Oven | at consumer/FR [Ciqual code: 6524]"/>
    <n v="6524"/>
    <s v="consumer"/>
    <n v="2.64"/>
    <b v="0"/>
    <s v="kilogram"/>
    <s v="09511002f6b5c2800b63083359839e9c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19356646602502, 'ozd': 8.863415906296092e-07, 'cch': 23.766470500215515, 'ccb': 13.52803691279139, 'ccf': 9.501619824836864, 'ccl': 0.736813762587264, 'fwe': 0.002270350486876, 'swe': 0.157239829003595, 'tre': 1.008867762340738, 'pco': 0.042127883810095, 'pma': 1.602594096116656e-06, 'ior': 2.154972919794239, 'fru': 118.6853003617041, 'mru': 1.4102785665476311e-05, 'ldu': 1541.3719915353483, 'wtu': 7.2881077009398, 'etf': 318.0435198249836, 'htc': 5.314402345839178e-09, 'htn': 4.191754342825958e-07}"/>
  </r>
  <r>
    <s v="Calf, foot, raw, processed in FR | Chilled | PS | No preparation | at consumer/FR [Ciqual code: 6580]"/>
    <n v="6580"/>
    <s v="consumer"/>
    <n v="2.4300000000000002"/>
    <b v="0"/>
    <s v="kilogram"/>
    <s v="7c77ea3b60d92f339f1f77738b23083e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8669206755533801, 'ozd': 6.755051246312741e-07, 'cch': 18.973842412877634, 'ccb': 10.791296364921779, 'ccf': 7.599305564595127, 'ccl': 0.5832404833607251, 'fwe': 0.0017813057763710002, 'swe': 0.12453633361877801, 'tre': 0.797488941935234, 'pco': 0.033535055826067, 'pma': 1.268035615628647e-06, 'ior': 1.2743188536974421, 'fru': 86.40882271538104, 'mru': 1.094842062603773e-05, 'ldu': 1220.2226082636553, 'wtu': 5.704148726785748, 'etf': 251.74016798137086, 'htc': 4.177474592909667e-09, 'htn': 3.316670972933906e-07}"/>
  </r>
  <r>
    <s v="Veal, breast, raw, processed in FR | Chilled | PS | No preparation | at consumer/FR [Ciqual code: 6540]"/>
    <n v="6540"/>
    <s v="consumer"/>
    <n v="2.4300000000000002"/>
    <b v="0"/>
    <s v="kilogram"/>
    <s v="55d032f9ad8c3cfec1abcb88df11751c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149312225105367, 'ozd': 5.398813479150032e-07, 'cch': 15.099422080060084, 'ccb': 8.563178410820417, 'ccf': 6.0696522711214485, 'ccl': 0.46659139811822103, 'fwe': 0.001413969787213, 'swe': 0.09955463027984801, 'tre': 0.6378193131053691, 'pco': 0.026763051038473002, 'pma': 1.013960298929387e-06, 'ior': 1.019296756794248, 'fru': 69.08565259575266, 'mru': 8.749356991153094e-06, 'ldu': 976.1419518485684, 'wtu': 4.551808785322824, 'etf': 198.94668032253725, 'htc': 3.3263236239895034e-09, 'htn': 2.646119910407921e-07}"/>
  </r>
  <r>
    <s v="Veal, roast, raw, processed in FR | Chilled | PS | No preparation | at consumer/FR [Ciqual code: 6550]"/>
    <n v="6550"/>
    <s v="consumer"/>
    <n v="2.63"/>
    <b v="0"/>
    <s v="kilogram"/>
    <s v="b9ff0a557273e6007f5a125df87a848c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23332359188121302, 'ozd': 8.249913814762377e-07, 'cch': 23.555505654963472, 'ccb': 13.473166610610043, 'ccf': 9.353307039911947, 'ccl': 0.7290320044414811, 'fwe': 0.0022204449422290004, 'swe': 0.155583442118642, 'tre': 0.9976229335666201, 'pco': 0.041587243127056, 'pma': 1.5814202513442872e-06, 'ior': 1.523326806475962, 'fru': 104.64427327866659, 'mru': 1.3417226737301152e-05, 'ldu': 1524.9395054590216, 'wtu': 7.073728070266504, 'etf': 314.5279962110482, 'htc': 5.1946686830644644e-09, 'htn': 4.1407217507331584e-07}"/>
  </r>
  <r>
    <s v="Veal, roast, cooked, processed in FR | Chilled | PS | Oven | at consumer/FR [Ciqual code: 6551]"/>
    <n v="6551"/>
    <s v="consumer"/>
    <n v="2.64"/>
    <b v="0"/>
    <s v="kilogram"/>
    <s v="e556c07be4c8711b7f74f7af04c9940e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95195412997438, 'ozd': 1.095437113642357e-06, 'cch': 29.81842063116334, 'ccb': 17.02029957317822, 'ccf': 11.877115155649484, 'ccl': 0.9210059023356291, 'fwe': 0.002845339171207, 'swe': 0.19664222203834403, 'tre': 1.261135582001865, 'pco': 0.052717058912173, 'pma': 2.002733443019336e-06, 'ior': 2.540043438621861, 'fru': 145.17611894972245, 'mru': 1.750451430703259e-05, 'ldu': 1926.6956027004856, 'wtu': 9.089834699536121, 'etf': 400.59866707572564, 'htc': 6.646619808424103e-09, 'htn': 5.247029876257434e-07}"/>
  </r>
  <r>
    <s v="Veal, minced steak, 15% fat, raw, processed in FR | Chilled | PS | No preparation | at consumer/FR [Ciqual code: 6536]"/>
    <n v="6536"/>
    <s v="consumer"/>
    <n v="2.0299999999999998"/>
    <b v="0"/>
    <s v="kilogram"/>
    <s v="41c52f9b1d48edfafab2e72e56e0ad5f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22877021801232902, 'ozd': 8.571836220013951e-07, 'cch': 23.032229313912488, 'ccb': 13.13181934319222, 'ccf': 9.184798573959302, 'ccl': 0.7156113967609651, 'fwe': 0.0021911239010300003, 'swe': 0.152634814882215, 'tre': 0.9776927853939831, 'pco': 0.040677674687221006, 'pma': 1.550790452848195e-06, 'ior': 2.1030583087295582, 'fru': 114.27776553406089, 'mru': 1.3420324252076031e-05, 'ldu': 1496.9417476248855, 'wtu': 7.063931459028726, 'etf': 309.1132688529502, 'htc': 5.138994179685508e-09, 'htn': 4.0624576537938343e-07}"/>
  </r>
  <r>
    <s v="Veal, minced steak, 20% fat, raw, processed in FR | Chilled | PS | No preparation | at consumer/FR [Ciqual code: 6535]"/>
    <n v="6535"/>
    <s v="consumer"/>
    <n v="2.4700000000000002"/>
    <b v="0"/>
    <s v="kilogram"/>
    <s v="f8fc52814c3ed0c7423cec9c31b66843"/>
    <s v="material"/>
    <s v="AGRIBALYSE v3.0"/>
    <s v="['Agricultural', 'Food', 'Preparation', 'Meat, egg and fish', 'Raw meat', 'Beef and veal']"/>
    <x v="1"/>
    <x v="4"/>
    <s v="['Agricultural', 'Food', 'Preparation', 'Meat, egg and fish', 'Raw meat', ÇBeef and veal']"/>
    <s v="['Agricultural', 'Food', 'Preparation', 'Meat, egg and fish', 'Raw meat', 'Beef and vealÉ]"/>
    <n v="75"/>
    <n v="89"/>
    <x v="26"/>
    <x v="0"/>
    <s v="{'acd': 0.22877021801232902, 'ozd': 8.571836220013951e-07, 'cch': 23.032229313912488, 'ccb': 13.13181934319222, 'ccf': 9.184798573959302, 'ccl': 0.7156113967609651, 'fwe': 0.0021911239010300003, 'swe': 0.152634814882215, 'tre': 0.9776927853939831, 'pco': 0.040677674687221006, 'pma': 1.550790452848195e-06, 'ior': 2.1030583087295582, 'fru': 114.27776553406089, 'mru': 1.3420324252076031e-05, 'ldu': 1496.9417476248855, 'wtu': 7.063931459028726, 'etf': 309.1132688529502, 'htc': 5.138994179685508e-09, 'htn': 4.0624576537938343e-07}"/>
  </r>
  <r>
    <s v="Calf, head, boiled/cooked in water, processed in FR | Chilled | PS | Boiling | at consumer/FR [Ciqual code: 6582]"/>
    <n v="6582"/>
    <s v="consumer"/>
    <n v="2.4500000000000002"/>
    <b v="0"/>
    <s v="kilogram"/>
    <s v="87bf468fafb59505772d980db034c303"/>
    <s v="material"/>
    <s v="AGRIBALYSE v3.0"/>
    <s v="['Agricultural', 'Food', 'Preparation', 'Meat, egg and fish', 'Cooked meat', 'Beef and veal']"/>
    <x v="1"/>
    <x v="3"/>
    <s v="['Agricultural', 'Food', 'Preparation', 'Meat, egg and fish', 'Cooked meat', ÇBeef and veal']"/>
    <s v="['Agricultural', 'Food', 'Preparation', 'Meat, egg and fish', 'Cooked meat', 'Beef and vealÉ]"/>
    <n v="78"/>
    <n v="92"/>
    <x v="26"/>
    <x v="0"/>
    <s v="{'acd': 0.23627431043141, 'ozd': 8.978722275858338e-07, 'cch': 24.192685009332195, 'ccb': 13.632340153766735, 'ccf': 9.823518961112008, 'ccl': 0.73682589445345, 'fwe': 0.002277604838435, 'swe': 0.157408603804321, 'tre': 1.008302397381844, 'pco': 0.042638206324732, 'pma': 1.6052173729715898e-06, 'ior': 1.9038988606357652, 'fru': 118.05347053413237, 'mru': 1.4159008695520303e-05, 'ldu': 1541.6977684140725, 'wtu': 7.282419327679247, 'etf': 320.54932263682656, 'htc': 5.352019804085274e-09, 'htn': 4.2024655457213647e-07}"/>
  </r>
  <r>
    <s v="Rice noodle, cooked, unsalted, processed in FR | Chilled | PP | Microwave | at consumer/FR [Ciqual code: 9901]"/>
    <n v="9901"/>
    <s v="consumer"/>
    <n v="2.5499999999999998"/>
    <b v="0"/>
    <s v="kilogram"/>
    <s v="b121902f28032668b726d4ebf3dac33d"/>
    <s v="material"/>
    <s v="AGRIBALYSE v3.0"/>
    <s v="['Agricultural', 'Food', 'Preparation', 'Cereal products', 'Pasta, rice and grains', 'Pasta, rice and grains, cooked']"/>
    <x v="5"/>
    <x v="9"/>
    <s v="['Agricultural', 'Food', 'Preparation', 'Cereal products', 'Pasta, rice and grains', ÇPasta, rice and grains, cooked']"/>
    <s v="['Agricultural', 'Food', 'Preparation', 'Cereal products', 'Pasta, rice and grains', 'Pasta, rice and grains, cookedÉ]"/>
    <n v="86"/>
    <n v="117"/>
    <x v="23"/>
    <x v="0"/>
    <s v="{'acd': 0.011429206145326, 'ozd': 1.829758014213463e-07, 'cch': 1.271677975304824, 'ccb': 0.247289123586963, 'ccf': 1.019718195766216, 'ccl': 0.004670655951645001, 'fwe': 0.00021697644854600003, 'swe': 0.004704853082211, 'tre': 0.039538143906832, 'pco': 0.004447362727711001, 'pma': 8.454094127877487e-08, 'ior': 0.8440558743235791, 'fru': 29.75210113777385, 'mru': 2.443088342425629e-06, 'ldu': 33.22190072548979, 'wtu': 6.208609083805143, 'etf': 24.98269038367883, 'htc': 6.211883370516087e-10, 'htn': 2.9000424949736044e-08}"/>
  </r>
  <r>
    <s v="Rice noodle, dried, processed in FR | Chilled | LDPE | No preparation | at consumer/FR [Ciqual code: 9900]"/>
    <n v="9900"/>
    <s v="consumer"/>
    <n v="2.5499999999999998"/>
    <b v="0"/>
    <s v="kilogram"/>
    <s v="971c17766ab4b0f9f7ab59b80f66699b"/>
    <s v="material"/>
    <s v="AGRIBALYSE v3.0"/>
    <s v="['Agricultural', 'Food', 'Preparation', 'Cereal products', 'Pasta, rice and grains', 'Pasta, rice and grains, raw']"/>
    <x v="5"/>
    <x v="9"/>
    <s v="['Agricultural', 'Food', 'Preparation', 'Cereal products', 'Pasta, rice and grains', ÇPasta, rice and grains, raw']"/>
    <s v="['Agricultural', 'Food', 'Preparation', 'Cereal products', 'Pasta, rice and grains', 'Pasta, rice and grains, rawÉ]"/>
    <n v="86"/>
    <n v="114"/>
    <x v="9"/>
    <x v="0"/>
    <s v="{'acd': 0.040164954434835004, 'ozd': 6.627578111974098e-07, 'cch': 3.720041778284603, 'ccb': 1.006019908471338, 'ccf': 2.695185585222956, 'ccl': 0.018836284590307003, 'fwe': 0.0007398758129140001, 'swe': 0.014688299933172002, 'tre': 0.138493068790148, 'pco': 0.014344839464021, 'pma': 2.783862073279121e-07, 'ior': 4.620902716137178, 'fru': 124.01712871912981, 'mru': 6.771077973663632e-06, 'ldu': 121.89679622178083, 'wtu': 25.227936392752444, 'etf': 85.2689003944473, 'htc': 2.035199302206511e-09, 'htn': 9.194703230375634e-08}"/>
  </r>
  <r>
    <s v="Wine, white, 11¬∞, processed in FR | Chilled | Glass | Chilled at consumer | at consumer/FR [Ciqual code: 5200]"/>
    <n v="5200"/>
    <s v="consumer"/>
    <n v="3.01"/>
    <b v="0"/>
    <s v="kilogram"/>
    <s v="0b7c5b52e53c098fa9dc470df9504ab3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726503548034001, 'ozd': 2.380997882976107e-07, 'cch': 1.142913713429118, 'ccb': 0.004787566314422001, 'ccf': 1.137520965415024, 'ccl': 0.0006051816996710001, 'fwe': 0.000277001835162, 'swe': 0.0072500066094590004, 'tre': 0.027381730618472003, 'pco': 0.005559605386496001, 'pma': 1.0464463579769769e-07, 'ior': 0.49753889142845703, 'fru': 23.05038104344697, 'mru': 5.077293655853375e-06, 'ldu': 112.74945255825065, 'wtu': 0.305520435671293, 'etf': 116.79513766486235, 'htc': 4.844730892261559e-10, 'htn': 4.952885807734402e-08}"/>
  </r>
  <r>
    <s v="Wine, white, sparkling, processed in FR | Chilled | Glass | Chilled at consumer | at consumer/FR [Ciqual code: 5201]"/>
    <n v="5201"/>
    <s v="consumer"/>
    <n v="3.01"/>
    <b v="0"/>
    <s v="kilogram"/>
    <s v="39b3a20a6f9708ee080e36f5af74702e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726503548034001, 'ozd': 2.380997882976107e-07, 'cch': 1.142913713429118, 'ccb': 0.004787566314422001, 'ccf': 1.137520965415024, 'ccl': 0.0006051816996710001, 'fwe': 0.000277001835162, 'swe': 0.0072500066094590004, 'tre': 0.027381730618472003, 'pco': 0.005559605386496001, 'pma': 1.0464463579769769e-07, 'ior': 0.49753889142845703, 'fru': 23.05038104344697, 'mru': 5.077293655853375e-06, 'ldu': 112.74945255825065, 'wtu': 0.305520435671293, 'etf': 116.79513766486235, 'htc': 4.844730892261559e-10, 'htn': 4.952885807734402e-08}"/>
  </r>
  <r>
    <s v="Wine, white, sparkling, flavoured, processed in FR | Chilled | Glass | Chilled at consumer | at consumer/FR [Ciqual code: 5209]"/>
    <n v="5209"/>
    <s v="consumer"/>
    <n v="3.01"/>
    <b v="0"/>
    <s v="kilogram"/>
    <s v="e6fc228686670d295b893f998c5b2965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726503548034001, 'ozd': 2.380997882976107e-07, 'cch': 1.142913713429118, 'ccb': 0.004787566314422001, 'ccf': 1.137520965415024, 'ccl': 0.0006051816996710001, 'fwe': 0.000277001835162, 'swe': 0.0072500066094590004, 'tre': 0.027381730618472003, 'pco': 0.005559605386496001, 'pma': 1.0464463579769769e-07, 'ior': 0.49753889142845703, 'fru': 23.05038104344697, 'mru': 5.077293655853375e-06, 'ldu': 112.74945255825065, 'wtu': 0.305520435671293, 'etf': 116.79513766486235, 'htc': 4.844730892261559e-10, 'htn': 4.952885807734402e-08}"/>
  </r>
  <r>
    <s v="Wine, white, dry, 11¬∞, processed in FR | Chilled | Glass | Chilled at consumer | at consumer/FR [Ciqual code: 5211]"/>
    <n v="5211"/>
    <s v="consumer"/>
    <n v="3.01"/>
    <b v="0"/>
    <s v="kilogram"/>
    <s v="0c2aae66fe77e9ae199e41533d9050c1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726503548034001, 'ozd': 2.380997882976107e-07, 'cch': 1.142913713429118, 'ccb': 0.004787566314422001, 'ccf': 1.137520965415024, 'ccl': 0.0006051816996710001, 'fwe': 0.000277001835162, 'swe': 0.0072500066094590004, 'tre': 0.027381730618472003, 'pco': 0.005559605386496001, 'pma': 1.0464463579769769e-07, 'ior': 0.49753889142845703, 'fru': 23.05038104344697, 'mru': 5.077293655853375e-06, 'ldu': 112.74945255825065, 'wtu': 0.305520435671293, 'etf': 116.79513766486235, 'htc': 4.844730892261559e-10, 'htn': 4.952885807734402e-08}"/>
  </r>
  <r>
    <s v="Wine, white, sweet, processed in FR | Ambient (average) | Glass | Chilled at consumer | at consumer/FR [Ciqual code: 1006]"/>
    <n v="1006"/>
    <s v="consumer"/>
    <n v="3.01"/>
    <b v="0"/>
    <s v="kilogram"/>
    <s v="9c28f0504ccde9b42e4b39c5a6e4dd95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170665721238001, 'ozd': 1.999703288827604e-07, 'cch': 1.016077482028882, 'ccb': 0.0047134520110670005, 'ccf': 1.010797561749382, 'ccl': 0.000566468268432, 'fwe': 0.000262377130519, 'swe': 0.007056298393339, 'tre': 0.025316568254493, 'pco': 0.005022345645859, 'pma': 1.0026496966017859e-07, 'ior': 0.405674389854679, 'fru': 20.1289370755825, 'mru': 4.4896301354385995e-06, 'ldu': 112.49771944664424, 'wtu': 0.279002981051915, 'etf': 115.3674694966351, 'htc': 4.3361993360840486e-10, 'htn': 4.8374007550397125e-08}"/>
  </r>
  <r>
    <s v="Wine, rose, 11¬∞, processed in FR | Chilled | Glass | Chilled at consumer | at consumer/FR [Ciqual code: 5206]"/>
    <n v="5206"/>
    <s v="consumer"/>
    <n v="2.69"/>
    <b v="0"/>
    <s v="kilogram"/>
    <s v="c9283c497225466ef8feffe553f2817e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385718391407, 'ozd': 2.249050482791358e-07, 'cch': 1.106514969567353, 'ccb': 0.0047175746284330005, 'ccf': 1.101241983079443, 'ccl': 0.000555411859476, 'fwe': 0.00026124133744700003, 'swe': 0.006832264564383001, 'tre': 0.026165230224025, 'pco': 0.005355855165141, 'pma': 1.022109755972403e-07, 'ior': 0.40209518586714404, 'fru': 20.76028151785633, 'mru': 4.881618253944289e-06, 'ldu': 105.87495665635498, 'wtu': 0.274014059334586, 'etf': 109.6723959140702, 'htc': 4.65305691496533e-10, 'htn': 4.6686214685730287e-08}"/>
  </r>
  <r>
    <s v="Wine, red, 10¬∞, processed in FR | Ambient (average) | Already packed - Glass | Chilled at consumer | at consumer/FR [Ciqual code: 5203]"/>
    <n v="5203"/>
    <s v="consumer"/>
    <n v="3.18"/>
    <b v="0"/>
    <s v="kilogram"/>
    <s v="36d147d940da15e2b1b208221e977ba0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373644287007, 'ozd': 1.927287322503887e-07, 'cch': 1.126335903998347, 'ccb': 0.006565548110302, 'ccf': 1.118318215721503, 'ccl': 0.0014521401665410002, 'fwe': 0.00033903331813500004, 'swe': 0.006172005389940001, 'tre': 0.024881324443874003, 'pco': 0.005310313145095001, 'pma': 1.059295459578061e-07, 'ior': 0.398866532381265, 'fru': 21.42284776604577, 'mru': 1.263201877613751e-05, 'ldu': 100.1704260755384, 'wtu': 0.333928153447258, 'etf': 105.73943912152428, 'htc': 5.976409390099391e-10, 'htn': 4.4659748398140845e-08}"/>
  </r>
  <r>
    <s v="Wine, red, 11¬∞, processed in FR | Ambient (average) | Already packed - Glass | Chilled at consumer | at consumer/FR [Ciqual code: 5204]"/>
    <n v="5204"/>
    <s v="consumer"/>
    <n v="3.18"/>
    <b v="0"/>
    <s v="kilogram"/>
    <s v="33475de6999a6e5e96074f0c24b82d71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373644287007, 'ozd': 1.927287322503887e-07, 'cch': 1.126335903998347, 'ccb': 0.006565548110302, 'ccf': 1.118318215721503, 'ccl': 0.0014521401665410002, 'fwe': 0.00033903331813500004, 'swe': 0.006172005389940001, 'tre': 0.024881324443874003, 'pco': 0.005310313145095001, 'pma': 1.059295459578061e-07, 'ior': 0.398866532381265, 'fru': 21.42284776604577, 'mru': 1.263201877613751e-05, 'ldu': 100.1704260755384, 'wtu': 0.333928153447258, 'etf': 105.73943912152428, 'htc': 5.976409390099391e-10, 'htn': 4.4659748398140845e-08}"/>
  </r>
  <r>
    <s v="Wine, red, 12¬∞, processed in FR | Ambient (average) | Already packed - Glass | Chilled at consumer | at consumer/FR [Ciqual code: 5205]"/>
    <n v="5205"/>
    <s v="consumer"/>
    <n v="3.18"/>
    <b v="0"/>
    <s v="kilogram"/>
    <s v="c7f5adeab42701de48e3bebe6c3773c5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373644287007, 'ozd': 1.927287322503887e-07, 'cch': 1.126335903998347, 'ccb': 0.006565548110302, 'ccf': 1.118318215721503, 'ccl': 0.0014521401665410002, 'fwe': 0.00033903331813500004, 'swe': 0.006172005389940001, 'tre': 0.024881324443874003, 'pco': 0.005310313145095001, 'pma': 1.059295459578061e-07, 'ior': 0.398866532381265, 'fru': 21.42284776604577, 'mru': 1.263201877613751e-05, 'ldu': 100.1704260755384, 'wtu': 0.333928153447258, 'etf': 105.73943912152428, 'htc': 5.976409390099391e-10, 'htn': 4.4659748398140845e-08}"/>
  </r>
  <r>
    <s v="Wine, red, 13¬∞, processed in FR | Ambient (average) | Already packed - Glass | Chilled at consumer | at consumer/FR [Ciqual code: 5208]"/>
    <n v="5208"/>
    <s v="consumer"/>
    <n v="3.18"/>
    <b v="0"/>
    <s v="kilogram"/>
    <s v="5fb9d8e94a8cd981f846ef7b46758b90"/>
    <s v="material"/>
    <s v="AGRIBALYSE v3.0"/>
    <s v="['Agricultural', 'Food', 'Preparation', 'Beverages', 'Alcoholic beverages', 'Wines']"/>
    <x v="3"/>
    <x v="6"/>
    <s v="['Agricultural', 'Food', 'Preparation', 'Beverages', 'Alcoholic beverages', ÇWines']"/>
    <s v="['Agricultural', 'Food', 'Preparation', 'Beverages', 'Alcoholic beverages', 'WinesÉ]"/>
    <n v="77"/>
    <n v="83"/>
    <x v="39"/>
    <x v="1"/>
    <s v="{'acd': 0.009373644287007, 'ozd': 1.927287322503887e-07, 'cch': 1.126335903998347, 'ccb': 0.006565548110302, 'ccf': 1.118318215721503, 'ccl': 0.0014521401665410002, 'fwe': 0.00033903331813500004, 'swe': 0.006172005389940001, 'tre': 0.024881324443874003, 'pco': 0.005310313145095001, 'pma': 1.059295459578061e-07, 'ior': 0.398866532381265, 'fru': 21.42284776604577, 'mru': 1.263201877613751e-05, 'ldu': 100.1704260755384, 'wtu': 0.333928153447258, 'etf': 105.73943912152428, 'htc': 5.976409390099391e-10, 'htn': 4.4659748398140845e-08}"/>
  </r>
  <r>
    <s v="Vinegar, processed in FR | Ambient (average) | Already packed - Glass | No preparation | at consumer/FR [Ciqual code: 11018]"/>
    <n v="11018"/>
    <s v="consumer"/>
    <n v="3.2"/>
    <b v="0"/>
    <s v="kilogram"/>
    <s v="7779fcac8759f90294b06908ff2fc674"/>
    <s v="material"/>
    <s v="AGRIBALYSE v3.0"/>
    <s v="['Agricultural', 'Food', 'Preparation', 'Miscellaneous', 'Condiments']"/>
    <x v="2"/>
    <x v="53"/>
    <s v="['Agricultural', 'Food', 'Preparation', 'Miscellaneous', 'Condiments']"/>
    <s v="['Agricultural', 'Food', 'Preparation', 'Miscellaneous', 'Condiments']"/>
    <e v="#VALUE!"/>
    <e v="#VALUE!"/>
    <x v="3"/>
    <x v="1"/>
    <s v="{'acd': 0.009338723725759, 'ozd': 1.8857582414070298e-07, 'cch': 1.121511835189584, 'ccb': 0.006547633679250001, 'ccf': 1.113516057189935, 'ccl': 0.001448144320399, 'fwe': 0.00033588735951400005, 'swe': 0.0061641783344310004, 'tre': 0.024812572969199, 'pco': 0.0052961396752430005, 'pma': 1.0554020437292579e-07, 'ior': 0.350869491657927, 'fru': 20.410575905833173, 'mru': 1.2588739846906262e-05, 'ldu': 100.14661616686297, 'wtu': 0.321930316130555, 'etf': 105.48454794680232, 'htc': 5.910573700844123e-10, 'htn': 4.453314230493726e-08}"/>
  </r>
  <r>
    <s v="Vinegar, balsamic, processed in FR | Ambient (average) | Already packed - Glass | No preparation | at consumer/FR [Ciqual code: 11091]"/>
    <n v="11091"/>
    <s v="consumer"/>
    <n v="3.2"/>
    <b v="0"/>
    <s v="kilogram"/>
    <s v="97843a5635408828ad1b2a61e34f7a67"/>
    <s v="material"/>
    <s v="AGRIBALYSE v3.0"/>
    <s v="['Agricultural', 'Food', 'Preparation', 'Miscellaneous', 'Condiments']"/>
    <x v="2"/>
    <x v="53"/>
    <s v="['Agricultural', 'Food', 'Preparation', 'Miscellaneous', 'Condiments']"/>
    <s v="['Agricultural', 'Food', 'Preparation', 'Miscellaneous', 'Condiments']"/>
    <e v="#VALUE!"/>
    <e v="#VALUE!"/>
    <x v="3"/>
    <x v="1"/>
    <s v="{'acd': 0.009338723725759, 'ozd': 1.8857582414070298e-07, 'cch': 1.121511835189584, 'ccb': 0.006547633679250001, 'ccf': 1.113516057189935, 'ccl': 0.001448144320399, 'fwe': 0.00033588735951400005, 'swe': 0.0061641783344310004, 'tre': 0.024812572969199, 'pco': 0.0052961396752430005, 'pma': 1.0554020437292579e-07, 'ior': 0.350869491657927, 'fru': 20.410575905833173, 'mru': 1.2588739846906262e-05, 'ldu': 100.14661616686297, 'wtu': 0.321930316130555, 'etf': 105.48454794680232, 'htc': 5.910573700844123e-10, 'htn': 4.453314230493726e-08}"/>
  </r>
  <r>
    <s v="Vinegar, cider, processed in FR | Ambient (average) | Glass | No preparation | at consumer/FR [Ciqual code: 11090]"/>
    <n v="11090"/>
    <s v="consumer"/>
    <n v="2.62"/>
    <b v="0"/>
    <s v="kilogram"/>
    <s v="c24b31d68bdd0c48da0cc376a5a1095c"/>
    <s v="material"/>
    <s v="AGRIBALYSE v3.0"/>
    <s v="['Agricultural', 'Food', 'Preparation', 'Miscellaneous', 'Condiments']"/>
    <x v="2"/>
    <x v="53"/>
    <s v="['Agricultural', 'Food', 'Preparation', 'Miscellaneous', 'Condiments']"/>
    <s v="['Agricultural', 'Food', 'Preparation', 'Miscellaneous', 'Condiments']"/>
    <e v="#VALUE!"/>
    <e v="#VALUE!"/>
    <x v="3"/>
    <x v="0"/>
    <s v="{'acd': 0.007220865867709001, 'ozd': 1.575312220886845e-07, 'cch': 0.851048040170823, 'ccb': 0.011817529118715002, 'ccf': 0.8388210101772231, 'ccl': 0.000409500874884, 'fwe': 0.00016628591092900002, 'swe': 0.0014572139921440002, 'tre': 0.016755248447730003, 'pco': 0.0036993027990620004, 'pma': 9.000877495753461e-08, 'ior': 0.203539836891681, 'fru': 14.612333495230208, 'mru': 4.00226463742163e-06, 'ldu': 25.036383840011528, 'wtu': 0.21630701517639803, 'etf': 30.676689029455574, 'htc': 3.972380055419947e-10, 'htn': 1.535872761324625e-08}"/>
  </r>
  <r>
    <s v="Snapper, raw, processed in FR | Chilled | PS | No preparation | at consumer/FR [Ciqual code: 26146]"/>
    <n v="26146"/>
    <s v="consumer"/>
    <n v="3.68"/>
    <b v="0"/>
    <s v="kilogram"/>
    <s v="17a894b36bfdb3c962ba4c31f9e985b0"/>
    <s v="material"/>
    <s v="AGRIBALYSE v3.0"/>
    <s v="['Agricultural', 'Food', 'Preparation', 'Meat, egg and fish', 'Fish, raw']"/>
    <x v="1"/>
    <x v="11"/>
    <s v="['Agricultural', 'Food', 'Preparation', 'Meat, egg and fish', 'Fish, raw']"/>
    <s v="['Agricultural', 'Food', 'Preparation', 'Meat, egg and fish', 'Fish, raw']"/>
    <e v="#VALUE!"/>
    <e v="#VALUE!"/>
    <x v="3"/>
    <x v="0"/>
    <s v="{'acd': 0.094712154319063, 'ozd': 8.149868237591573e-07, 'cch': 4.244202234910628, 'ccb': 0.003885284854369, 'ccf': 4.205653370422938, 'ccl': 0.03466357963332, 'fwe': 0.001054683859003, 'swe': 0.022319715047913, 'tre': 0.242173887636659, 'pco': 0.06406809289428, 'pma': 7.219304148596072e-07, 'ior': 0.46906939349623705, 'fru': 61.87849216558758, 'mru': 6.656848899125289e-05, 'ldu': 13.827586626195613, 'wtu': 0.616995630266691, 'etf': 62.70175484122555, 'htc': 3.1110245464650065e-09, 'htn': 8.624853251982313e-08}"/>
  </r>
  <r>
    <s v="Snapper, cooked, processed in FR | Chilled | PP | Oven | at consumer/FR [Ciqual code: 26147]"/>
    <n v="26147"/>
    <s v="consumer"/>
    <n v="3.56"/>
    <b v="0"/>
    <s v="kilogram"/>
    <s v="f962ee7b6ab6f46cbe5dc3c895e28c1f"/>
    <s v="material"/>
    <s v="AGRIBALYSE v3.0"/>
    <s v="['Agricultural', 'Food', 'Preparation', 'Meat, egg and fish', 'Fish, cooked']"/>
    <x v="1"/>
    <x v="18"/>
    <s v="['Agricultural', 'Food', 'Preparation', 'Meat, egg and fish', 'Fish, cooked']"/>
    <s v="['Agricultural', 'Food', 'Preparation', 'Meat, egg and fish', 'Fish, cooked']"/>
    <e v="#VALUE!"/>
    <e v="#VALUE!"/>
    <x v="3"/>
    <x v="0"/>
    <s v="{'acd': 0.115931733619722, 'ozd': 1.052367514628976e-06, 'cch': 5.149316953945632, 'ccb': 0.0044496406156180005, 'ccf': 5.102441286292647, 'ccl': 0.042426027037365005, 'fwe': 0.0013471507989210002, 'swe': 0.027337803275158, 'tre': 0.296555496130306, 'pco': 0.078253306545814, 'pma': 8.841773694334907e-07, 'ior': 1.252274925354851, 'fru': 89.22959327503924, 'mru': 8.189232254762218e-05, 'ldu': 17.310121825292363, 'wtu': 0.794929944970421, 'etf': 79.65897809571024, 'htc': 3.864453917714123e-09, 'htn': 1.0720461932136649e-07}"/>
  </r>
  <r>
    <s v="Vodka, processed in FR | Ambient (average) | Glass | Chilled at consumer | at consumer/FR [Ciqual code: 1008]"/>
    <n v="1008"/>
    <s v="consumer"/>
    <n v="3.29"/>
    <b v="0"/>
    <s v="kilogram"/>
    <s v="ef6f0cdb007bab0bd411953ee0f7c206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"/>
  </r>
  <r>
    <s v="Poultry nuggets, processed in FR | Chilled | PS | Oven | at consumer/FR [Ciqual code: 25512]"/>
    <n v="25512"/>
    <s v="consumer"/>
    <n v="2.79"/>
    <b v="0"/>
    <s v="kilogram"/>
    <s v="7001b67f9f2b770da4b9cf9656346256"/>
    <s v="material"/>
    <s v="AGRIBALYSE v3.0"/>
    <s v="['Agricultural', 'Food', 'Preparation', 'Meat, egg and fish', 'Other meat products']"/>
    <x v="1"/>
    <x v="27"/>
    <s v="['Agricultural', 'Food', 'Preparation', 'Meat, egg and fish', 'Other meat products']"/>
    <s v="['Agricultural', 'Food', 'Preparation', 'Meat, egg and fish', 'Other meat products']"/>
    <e v="#VALUE!"/>
    <e v="#VALUE!"/>
    <x v="3"/>
    <x v="0"/>
    <s v="{'acd': 0.10250634849956101, 'ozd': 5.540445760616099e-07, 'cch': 5.465542236283906, 'ccb': 2.042110254992691, 'ccf': 3.186656759167058, 'ccl': 0.23677522212415503, 'fwe': 0.0009950470343160001, 'swe': 0.025668383714072002, 'tre': 0.43762088638058905, 'pco': 0.012935529195328001, 'pma': 7.365151132814254e-07, 'ior': 3.501932486976071, 'fru': 100.60009896482286, 'mru': 7.893033628708529e-06, 'ldu': 337.69738412846806, 'wtu': 2.076238602638387, 'etf': 135.13259696068133, 'htc': 1.338011233189234e-09, 'htn': 1.0819253894164699e-07}"/>
  </r>
  <r>
    <s v="Wakame (Undaria pinnatifida), dried or dehydrated, processed in FR | Ambient (long) | LDPE | No preparation | at consumer/FR [Ciqual code: 20984]"/>
    <n v="20984"/>
    <s v="consumer"/>
    <n v="2.99"/>
    <b v="0"/>
    <s v="kilogram"/>
    <s v="134515b0221a7fecb58b285fc337808c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Atlantic wakame (Alaria esculenta), dried or dehydrated, processed in FR | Ambient (long) | LDPE | No preparation | at consumer/FR [Ciqual code: 20999]"/>
    <n v="20999"/>
    <s v="consumer"/>
    <n v="2.99"/>
    <b v="0"/>
    <s v="kilogram"/>
    <s v="02117e3bd9500101b7e486e02e23ddd3"/>
    <s v="material"/>
    <s v="AGRIBALYSE v3.0"/>
    <s v="['Agricultural', 'Food', 'Preparation', 'Miscellaneous', 'Seaweed']"/>
    <x v="2"/>
    <x v="2"/>
    <s v="['Agricultural', 'Food', 'Preparation', 'Miscellaneous', 'Seaweed']"/>
    <s v="['Agricultural', 'Food', 'Preparation', 'Miscellaneous', 'Seaweed']"/>
    <e v="#VALUE!"/>
    <e v="#VALUE!"/>
    <x v="3"/>
    <x v="1"/>
    <s v="{'acd': 0.098438685093108, 'ozd': 1.893094607177398e-06, 'cch': 6.547800508389879, 'ccb': 0.048128205502338005, 'ccf': 6.495262466610975, 'ccl': 0.0044098362765660004, 'fwe': 0.0022409949653910003, 'swe': 0.011705480385553002, 'tre': 0.11617686868483201, 'pco': 0.034820859146167005, 'pma': 7.516177581139092e-07, 'ior': 12.256416883423286, 'fru': 340.6539475420924, 'mru': 3.8370822997525056e-05, 'ldu': 21.759150372699793, 'wtu': 5.790415586500592, 'etf': 161.19479184560413, 'htc': 5.487921229432566e-09, 'htn': 9.909395325160101e-08}"/>
  </r>
  <r>
    <s v="Whisky, processed in FR | Ambient (average) | Glass | Chilled at consumer | at consumer/FR [Ciqual code: 1005]"/>
    <n v="1005"/>
    <s v="consumer"/>
    <n v="3.29"/>
    <b v="0"/>
    <s v="kilogram"/>
    <s v="a502eac5dc8eaa730b1e05add0b5cfaf"/>
    <s v="material"/>
    <s v="AGRIBALYSE v3.0"/>
    <s v="['Agricultural', 'Food', 'Preparation', 'Beverages', 'Alcoholic beverages', 'Cocktails']"/>
    <x v="3"/>
    <x v="6"/>
    <s v="['Agricultural', 'Food', 'Preparation', 'Beverages', 'Alcoholic beverages', ÇCocktails']"/>
    <s v="['Agricultural', 'Food', 'Preparation', 'Beverages', 'Alcoholic beverages', 'CocktailsÉ]"/>
    <n v="77"/>
    <n v="87"/>
    <x v="7"/>
    <x v="1"/>
    <s v="{'acd': 0.007275727720896001, 'ozd': 1.8299670517598051e-07, 'cch': 1.1566115564249, 'ccb': 0.006265401632518, 'ccf': 1.149828397764158, 'ccl': 0.0005177570282230001, 'fwe': 0.00016925022503700001, 'swe': 0.00121595802966, 'tre': 0.01482261574766, 'pco': 0.008398487077177, 'pma': 1.483666403560542e-07, 'ior': 0.31724442111224704, 'fru': 19.837187164636184, 'mru': 2.6271944136131286e-06, 'ldu': 21.31631176044608, 'wtu': 0.24071479828288503, 'etf': 17.703987004650557, 'htc': 4.213045344038335e-10, 'htn': 1.3726818363890801e-08}"/>
  </r>
  <r>
    <s v="Yakitori (grilled meat on skewers, Japanese-style, with sauce), processed in FR | Chilled | PP | Microwave | at consumer/FR [Ciqual code: 25565]"/>
    <n v="25565"/>
    <s v="consumer"/>
    <n v="3.01"/>
    <b v="0"/>
    <s v="kilogram"/>
    <s v="901b0bfe759647f37821bbf322cc8cd0"/>
    <s v="material"/>
    <s v="AGRIBALYSE v3.0"/>
    <s v="['Agricultural', 'Food', 'Preparation', 'Starters and dishes', 'Dishes', 'Meat dishes, no garnish']"/>
    <x v="4"/>
    <x v="7"/>
    <s v="['Agricultural', 'Food', 'Preparation', 'Starters and dishes', 'Dishes', ÇMeat dishes, no garnish']"/>
    <s v="['Agricultural', 'Food', 'Preparation', 'Starters and dishes', 'Dishes', 'Meat dishes, no garnishÉ]"/>
    <n v="74"/>
    <n v="98"/>
    <x v="21"/>
    <x v="0"/>
    <s v="{'acd': 0.12043586082973101, 'ozd': 5.755626555656046e-07, 'cch': 6.241032061290459, 'ccb': 2.361705344626889, 'ccf': 3.590501684765822, 'ccl': 0.288825031897746, 'fwe': 0.001157142050686, 'swe': 0.029163482074620002, 'tre': 0.514321603011353, 'pco': 0.015737754987664002, 'pma': 8.641327047923968e-07, 'ior': 3.16820273056765, 'fru': 98.71728213830374, 'mru': 9.585333239969694e-06, 'ldu': 392.8055863762011, 'wtu': 3.455878426880787, 'etf': 206.42015954065732, 'htc': 1.5838920663598973e-09, 'htn': 1.376227088988892e-07}"/>
  </r>
  <r>
    <s v="Yogurt, Greek-style, ewe's milk, processed in FR | Chilled | PP | No preparation | at consumer/FR [Ciqual code: 19550]"/>
    <n v="19550"/>
    <s v="consumer"/>
    <n v="2.4900000000000002"/>
    <b v="0"/>
    <s v="kilogram"/>
    <s v="bbd94c8b6ae14da8367487c96c4314f2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41838088575106, 'ozd': 1.592681520748815e-07, 'cch': 2.641444336885339, 'ccb': 1.377269132693293, 'ccf': 1.2638477934074501, 'ccl': 0.000327410784595, 'fwe': 0.000191500957585, 'swe': 0.010145685290751001, 'tre': 0.18223246071187602, 'pco': 0.003827363187041, 'pma': 2.954988451113438e-07, 'ior': 0.7841666958051091, 'fru': 26.069110060584663, 'mru': 2.020482580409033e-06, 'ldu': 208.82303864798212, 'wtu': 0.713998093393099, 'etf': 34.30317362424932, 'htc': -2.349540177007751e-10, 'htn': -1.2879038562049031e-08}"/>
  </r>
  <r>
    <s v="Yogurt, Greek-style, plain, processed in FR | Chilled | PP | No preparation | at consumer/FR [Ciqual code: 19860]"/>
    <n v="19860"/>
    <s v="consumer"/>
    <n v="2.48"/>
    <b v="0"/>
    <s v="kilogram"/>
    <s v="f9e091c39e809ec091d2337d23b42d8c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633386097046, 'ozd': 1.579814328896679e-07, 'cch': 2.344973721985598, 'ccb': 1.197567074156996, 'ccf': 1.086385023572335, 'ccl': 0.061021624256266005, 'fwe': 0.00024241901609100002, 'swe': 0.013726803724985002, 'tre': 0.09551391276179501, 'pco': 0.004543330201475001, 'pma': 1.5983818100014182e-07, 'ior': 0.774528000679893, 'fru': 25.651869199302965, 'mru': 1.889525913054294e-06, 'ldu': 133.66504357981245, 'wtu': 0.47840373822798604, 'etf': 27.21711622413535, 'htc': 3.807636935168814e-10, 'htn': 3.865762001628757e-08}"/>
  </r>
  <r>
    <s v="Yogurt, Greek-style, on a bed of fruits, processed in FR | Chilled | PP | No preparation | at consumer/FR [Ciqual code: 19552]"/>
    <n v="19552"/>
    <s v="consumer"/>
    <n v="3.61"/>
    <b v="0"/>
    <s v="kilogram"/>
    <s v="e622c101bbfc4646c6798c77cadd55ed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066586804114, 'ozd': 7.901071247198814e-07, 'cch': 2.320084208371282, 'ccb': 1.08865607416105, 'ccf': 1.184503926121087, 'ccl': 0.046924208089145006, 'fwe': 0.000264369303323, 'swe': 0.015272776533918002, 'tre': 0.092065444467571, 'pco': 0.004845021538542001, 'pma': 1.810996008774899e-07, 'ior': 0.76937917001446, 'fru': 26.76094253817447, 'mru': 5.1139510028349505e-06, 'ldu': 136.4923073496859, 'wtu': 1.132718876806344, 'etf': 219.34179202790386, 'htc': 1.0340017193447391e-09, 'htn': 6.048644151184622e-08}"/>
  </r>
  <r>
    <s v="Yogurt, goat's milk, plain, around 5% fat, processed in FR | Chilled | PP | No preparation | at consumer/FR [Ciqual code: 19556]"/>
    <n v="19556"/>
    <s v="consumer"/>
    <n v="2.4900000000000002"/>
    <b v="0"/>
    <s v="kilogram"/>
    <s v="2e1e34a730b5c2999ec5537f04683ba8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37189113785389, 'ozd': 1.5790948727131152e-07, 'cch': 1.8687972060921152, 'ccb': 0.6625798275471401, 'ccf': 1.187056870309081, 'ccl': 0.019160508235893003, 'fwe': 0.00028038040465500004, 'swe': 0.00732523411982, 'tre': 0.158352815608439, 'pco': 0.004153664480715, 'pma': 2.708812513171014e-07, 'ior': 0.7995842562386951, 'fru': 27.128788576119607, 'mru': 2.0675237766882223e-06, 'ldu': 96.05823401362281, 'wtu': 0.514806496725543, 'etf': 34.11725858691952, 'htc': 2.210922478595415e-10, 'htn': 1.5559705885037102e-08}"/>
  </r>
  <r>
    <s v="Yogurt, fermented milk or dairy specialty, flavoured, with sweetener, fat free, processed in FR | Chilled | PP | No preparation | at consumer/FR [Ciqual code: 19559]"/>
    <n v="19559"/>
    <s v="consumer"/>
    <n v="2.34"/>
    <b v="0"/>
    <s v="kilogram"/>
    <s v="35124401e3e2036f873f00aff3fcb9a9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081998384703002, 'ozd': 1.4861978075824278e-07, 'cch': 1.6761859785150062, 'ccb': 0.7444188725005381, 'ccf': 0.8773429934405821, 'ccl': 0.054424112573885006, 'fwe': 0.000200528433983, 'swe': 0.005292415140456, 'tre': 0.066740323036359, 'pco': 0.003291679096791, 'pma': 1.188614005803992e-07, 'ior': 0.761067787303309, 'fru': 24.82421510187811, 'mru': 1.928497270569195e-06, 'ldu': 67.43263327452185, 'wtu': 0.6897786287901061, 'etf': 26.65933430387228, 'htc': 3.2937181114912403e-10, 'htn': 2.2365645248178492e-08}"/>
  </r>
  <r>
    <s v="Yogurt, fermented milk or dairy specialty, flavoured, with sugar, processed in FR | Chilled | PP | No preparation | at consumer/FR [Ciqual code: 19575]"/>
    <n v="19575"/>
    <s v="consumer"/>
    <n v="1.9"/>
    <b v="0"/>
    <s v="kilogram"/>
    <s v="d981ce219b1df22588c452a89cc360b2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081998384703002, 'ozd': 1.4861978075824278e-07, 'cch': 1.6761859785150062, 'ccb': 0.7444188725005381, 'ccf': 0.8773429934405821, 'ccl': 0.054424112573885006, 'fwe': 0.000200528433983, 'swe': 0.005292415140456, 'tre': 0.066740323036359, 'pco': 0.003291679096791, 'pma': 1.188614005803992e-07, 'ior': 0.761067787303309, 'fru': 24.82421510187811, 'mru': 1.928497270569195e-06, 'ldu': 67.43263327452185, 'wtu': 0.6897786287901061, 'etf': 26.65933430387228, 'htc': 3.2937181114912403e-10, 'htn': 2.2365645248178492e-08}"/>
  </r>
  <r>
    <s v="Yogurt, fermented milk or dairy specialty, flavoured, w sugar, with cream, processed in FR | Chilled | PP | No preparation | at consumer/FR [Ciqual code: 19577]"/>
    <n v="19577"/>
    <s v="consumer"/>
    <n v="1.9"/>
    <b v="0"/>
    <s v="kilogram"/>
    <s v="bdf71f0d917f8d075218ed5c19bf8a4f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7274535547148, 'ozd': 1.694097181215661e-07, 'cch': 1.9590449563338201, 'ccb': 0.7913362156518421, 'ccf': 1.024391720151485, 'ccl': 0.143317020530492, 'fwe': 0.000261835186854, 'swe': 0.006546479484574001, 'tre': 0.070666488773046, 'pco': 0.0038360952560590003, 'pma': 1.319287992147317e-07, 'ior': 0.7675021024129891, 'fru': 26.179249411376123, 'mru': 2.936634219906951e-06, 'ldu': 77.06399599854092, 'wtu': 0.913280863141378, 'etf': 34.572078086891544, 'htc': 5.766783025173538e-10, 'htn': 2.6188779423161712e-08}"/>
  </r>
  <r>
    <s v="Yogurt, fermented milk or dairy specialty, w cereals, processed in FR | Chilled | PP | No preparation | at consumer/FR [Ciqual code: 19579]"/>
    <n v="19579"/>
    <s v="consumer"/>
    <n v="1.99"/>
    <b v="0"/>
    <s v="kilogram"/>
    <s v="7299d0e28043060dd30d7f136fcc368a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3922976598527, 'ozd': 1.642775709706141e-07, 'cch': 2.382392571590769, 'ccb': 1.088495542290524, 'ccf': 1.243807616547441, 'ccl': 0.05008941275280301, 'fwe': 0.00038103491287200004, 'swe': 0.026264612276295, 'tre': 0.10061924173900501, 'pco': 0.005010565229148001, 'pma': 1.691060731696546e-07, 'ior': 0.7674175773205011, 'fru': 26.168381272333768, 'mru': 2.213548356457852e-06, 'ldu': 171.23999222346083, 'wtu': 0.5887831517486031, 'etf': 28.808252152514267, 'htc': 3.465396718793505e-11, 'htn': 2.445758770853594e-08}"/>
  </r>
  <r>
    <s v="Yogurt, fermented milk or dairy specialty, with cereals, fat free, processed in FR | Chilled | PP | No preparation | at consumer/FR [Ciqual code: 19558]"/>
    <n v="19558"/>
    <s v="consumer"/>
    <n v="2.4300000000000002"/>
    <b v="0"/>
    <s v="kilogram"/>
    <s v="2376e6892eaa2f2b9aec6c4989702948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3922976598527, 'ozd': 1.642775709706141e-07, 'cch': 2.382392571590769, 'ccb': 1.088495542290524, 'ccf': 1.243807616547441, 'ccl': 0.05008941275280301, 'fwe': 0.00038103491287200004, 'swe': 0.026264612276295, 'tre': 0.10061924173900501, 'pco': 0.005010565229148001, 'pma': 1.691060731696546e-07, 'ior': 0.7674175773205011, 'fru': 26.168381272333768, 'mru': 2.213548356457852e-06, 'ldu': 171.23999222346083, 'wtu': 0.5887831517486031, 'etf': 28.808252152514267, 'htc': 3.465396718793505e-11, 'htn': 2.445758770853594e-08}"/>
  </r>
  <r>
    <s v="Yogurt, fermented milk or dairy specialty, with chocolate shavings, with cream, with sugar, processed in FR | Chilled | PP | No preparation | at consumer/FR [Ciqual code: 19580]"/>
    <n v="19580"/>
    <s v="consumer"/>
    <n v="2.5"/>
    <b v="0"/>
    <s v="kilogram"/>
    <s v="e690771496cda2591159a704e2be839c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34337724129557004, 'ozd': 3.0551801417872363e-07, 'cch': 6.022003467183667, 'ccb': 1.106170800608811, 'ccf': 1.780926412074544, 'ccl': 3.13490625450031, 'fwe': 0.0006434629631450001, 'swe': 0.027483492241534003, 'tre': 0.13924682024845, 'pco': 0.010807471546598, 'pma': 2.457146073396081e-07, 'ior': 0.8845710145504351, 'fru': 34.09923931971929, 'mru': 4.891964290099269e-06, 'ldu': 285.6466504771189, 'wtu': 5.064899230063391, 'etf': 128.28991093455974, 'htc': 2.872277033950006e-09, 'htn': 1.053858962235596e-07}"/>
  </r>
  <r>
    <s v="Yogurt, fermented milk or dairy specialty, with fruits, with sweetener, fat free, processed in FR | Chilled | PP | No preparation | at consumer/FR [Ciqual code: 19581]"/>
    <n v="19581"/>
    <s v="consumer"/>
    <n v="3.17"/>
    <b v="0"/>
    <s v="kilogram"/>
    <s v="95ee0a5ddf13027fa1a29df1d2339338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066586804114, 'ozd': 7.901071247198814e-07, 'cch': 2.320084208371282, 'ccb': 1.08865607416105, 'ccf': 1.184503926121087, 'ccl': 0.046924208089145006, 'fwe': 0.000264369303323, 'swe': 0.015272776533918002, 'tre': 0.092065444467571, 'pco': 0.004845021538542001, 'pma': 1.810996008774899e-07, 'ior': 0.76937917001446, 'fru': 26.76094253817447, 'mru': 5.1139510028349505e-06, 'ldu': 136.4923073496859, 'wtu': 1.132718876806344, 'etf': 219.34179202790386, 'htc': 1.0340017193447391e-09, 'htn': 6.048644151184622e-08}"/>
  </r>
  <r>
    <s v="Yogurt, fermented milk or dairy specialty, with fruits, with sweetener, fat free, fortified with vitamin D, processed in FR | Chilled | PP | No preparation | at consumer/FR [Ciqual code: 19582]"/>
    <n v="19582"/>
    <s v="consumer"/>
    <n v="3.61"/>
    <b v="0"/>
    <s v="kilogram"/>
    <s v="ef2eb6ec9ab34d0ee8ca60c05f34bc16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066586804114, 'ozd': 7.901071247198814e-07, 'cch': 2.320084208371282, 'ccb': 1.08865607416105, 'ccf': 1.184503926121087, 'ccl': 0.046924208089145006, 'fwe': 0.000264369303323, 'swe': 0.015272776533918002, 'tre': 0.092065444467571, 'pco': 0.004845021538542001, 'pma': 1.810996008774899e-07, 'ior': 0.76937917001446, 'fru': 26.76094253817447, 'mru': 5.1139510028349505e-06, 'ldu': 136.4923073496859, 'wtu': 1.132718876806344, 'etf': 219.34179202790386, 'htc': 1.0340017193447391e-09, 'htn': 6.048644151184622e-08}"/>
  </r>
  <r>
    <s v="Yogurt, fermented milk or dairy specialty, w fruits, with sugar, processed in FR | Chilled | PP | No preparation | at consumer/FR [Ciqual code: 19587]"/>
    <n v="19587"/>
    <s v="consumer"/>
    <n v="3.17"/>
    <b v="0"/>
    <s v="kilogram"/>
    <s v="6b5b845b8691c3f39a7fcf5fcc9d2599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066586804114, 'ozd': 7.901071247198814e-07, 'cch': 2.320084208371282, 'ccb': 1.08865607416105, 'ccf': 1.184503926121087, 'ccl': 0.046924208089145006, 'fwe': 0.000264369303323, 'swe': 0.015272776533918002, 'tre': 0.092065444467571, 'pco': 0.004845021538542001, 'pma': 1.810996008774899e-07, 'ior': 0.76937917001446, 'fru': 26.76094253817447, 'mru': 5.1139510028349505e-06, 'ldu': 136.4923073496859, 'wtu': 1.132718876806344, 'etf': 219.34179202790386, 'htc': 1.0340017193447391e-09, 'htn': 6.048644151184622e-08}"/>
  </r>
  <r>
    <s v="Yogurt, fermented milk or dairy specialty, w fruits, with sugar, with cream, processed in FR | Chilled | PP | No preparation | at consumer/FR [Ciqual code: 19589]"/>
    <n v="19589"/>
    <s v="consumer"/>
    <n v="3.61"/>
    <b v="0"/>
    <s v="kilogram"/>
    <s v="da8933cafc83b26439093bc1b54502f8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066586804114, 'ozd': 7.901071247198814e-07, 'cch': 2.320084208371282, 'ccb': 1.08865607416105, 'ccf': 1.184503926121087, 'ccl': 0.046924208089145006, 'fwe': 0.000264369303323, 'swe': 0.015272776533918002, 'tre': 0.092065444467571, 'pco': 0.004845021538542001, 'pma': 1.810996008774899e-07, 'ior': 0.76937917001446, 'fru': 26.76094253817447, 'mru': 5.1139510028349505e-06, 'ldu': 136.4923073496859, 'wtu': 1.132718876806344, 'etf': 219.34179202790386, 'htc': 1.0340017193447391e-09, 'htn': 6.048644151184622e-08}"/>
  </r>
  <r>
    <s v="Yogurt, fermented milk or dairy specialty, with fruits, with sugar, fortified with vitamin D, processed in FR | Chilled | PP | No preparation | at consumer/FR [Ciqual code: 19592]"/>
    <n v="19592"/>
    <s v="consumer"/>
    <n v="3.61"/>
    <b v="0"/>
    <s v="kilogram"/>
    <s v="85af4bc3fe04d6f7dbad87e880ee3672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066586804114, 'ozd': 7.901071247198814e-07, 'cch': 2.320084208371282, 'ccb': 1.08865607416105, 'ccf': 1.184503926121087, 'ccl': 0.046924208089145006, 'fwe': 0.000264369303323, 'swe': 0.015272776533918002, 'tre': 0.092065444467571, 'pco': 0.004845021538542001, 'pma': 1.810996008774899e-07, 'ior': 0.76937917001446, 'fru': 26.76094253817447, 'mru': 5.1139510028349505e-06, 'ldu': 136.4923073496859, 'wtu': 1.132718876806344, 'etf': 219.34179202790386, 'htc': 1.0340017193447391e-09, 'htn': 6.048644151184622e-08}"/>
  </r>
  <r>
    <s v="Yogurt, fermented milk or dairy specialty, plain, processed in FR | Chilled | PP | No preparation | at consumer/FR [Ciqual code: 19593]"/>
    <n v="19593"/>
    <s v="consumer"/>
    <n v="2.04"/>
    <b v="0"/>
    <s v="kilogram"/>
    <s v="ff7e90b65cd9d92ffcb6c5a63843611d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633386097046, 'ozd': 1.579814328896679e-07, 'cch': 2.344973721985598, 'ccb': 1.197567074156996, 'ccf': 1.086385023572335, 'ccl': 0.061021624256266005, 'fwe': 0.00024241901609100002, 'swe': 0.013726803724985002, 'tre': 0.09551391276179501, 'pco': 0.004543330201475001, 'pma': 1.5983818100014182e-07, 'ior': 0.774528000679893, 'fru': 25.651869199302965, 'mru': 1.889525913054294e-06, 'ldu': 133.66504357981245, 'wtu': 0.47840373822798604, 'etf': 27.21711622413535, 'htc': 3.807636935168814e-10, 'htn': 3.865762001628757e-08}"/>
  </r>
  <r>
    <s v="Yogurt, fermented milk or dairy specialty, plain, fat free, processed in FR | Chilled | PP | No preparation | at consumer/FR [Ciqual code: 19594]"/>
    <n v="19594"/>
    <s v="consumer"/>
    <n v="2.48"/>
    <b v="0"/>
    <s v="kilogram"/>
    <s v="a896719f7c68f4770c736558051839cf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2633386097046, 'ozd': 1.579814328896679e-07, 'cch': 2.344973721985598, 'ccb': 1.197567074156996, 'ccf': 1.086385023572335, 'ccl': 0.061021624256266005, 'fwe': 0.00024241901609100002, 'swe': 0.013726803724985002, 'tre': 0.09551391276179501, 'pco': 0.004543330201475001, 'pma': 1.5983818100014182e-07, 'ior': 0.774528000679893, 'fru': 25.651869199302965, 'mru': 1.889525913054294e-06, 'ldu': 133.66504357981245, 'wtu': 0.47840373822798604, 'etf': 27.21711622413535, 'htc': 3.807636935168814e-10, 'htn': 3.865762001628757e-08}"/>
  </r>
  <r>
    <s v="Yogurt, fermented milk or dairy specialty, plain, w cream, processed in FR | Chilled | PP | No preparation | at consumer/FR [Ciqual code: 19598]"/>
    <n v="19598"/>
    <s v="consumer"/>
    <n v="1.9"/>
    <b v="0"/>
    <s v="kilogram"/>
    <s v="df92b8b93e2ef4a9e15fffeb15b542a7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23373586309249003, 'ozd': 1.787757489703011e-07, 'cch': 2.558833118501326, 'ccb': 1.173968975847553, 'ccf': 1.235716495622371, 'ccl': 0.14914764703140002, 'fwe': 0.000304013013501, 'swe': 0.01486218684967, 'tre': 0.097327042149612, 'pco': 0.0050371441548520005, 'pma': 1.7035367799411332e-07, 'ior': 0.7772744815756301, 'fru': 27.033447401297764, 'mru': 2.944986074352071e-06, 'ldu': 138.91842956457128, 'wtu': 0.78866250699129, 'etf': 35.04832212840204, 'htc': 6.342814162387438e-10, 'htn': 4.053655589252513e-08}"/>
  </r>
  <r>
    <s v="Yogurt, fermented milk or dairy specialty, plain, w sugar, processed in FR | Chilled | PP | No preparation | at consumer/FR [Ciqual code: 19599]"/>
    <n v="19599"/>
    <s v="consumer"/>
    <n v="1.9"/>
    <b v="0"/>
    <s v="kilogram"/>
    <s v="84444853d94f5a61d325d0ca5241c895"/>
    <s v="material"/>
    <s v="AGRIBALYSE v3.0"/>
    <s v="['Agricultural', 'Food', 'Preparation', 'Milk and milk products', 'Dairy products and deserts', 'Yoghurts']"/>
    <x v="6"/>
    <x v="30"/>
    <s v="['Agricultural', 'Food', 'Preparation', 'Milk and milk products', 'Dairy products and deserts', ÇYoghurts']"/>
    <s v="['Agricultural', 'Food', 'Preparation', 'Milk and milk products', 'Dairy products and deserts', 'YoghurtsÉ]"/>
    <n v="97"/>
    <n v="106"/>
    <x v="30"/>
    <x v="0"/>
    <s v="{'acd': 0.01652635194776, 'ozd': 1.494948200086378e-07, 'cch': 1.757817197007304, 'ccb': 0.8187299356242931, 'ccf': 0.879260550800215, 'ccl': 0.059826710582794006, 'fwe': 0.00020258494081300003, 'swe': 0.005403348195497, 'tre': 0.06876607908978301, 'pco': 0.0033580153060510003, 'pma': 1.2159902156217058e-07, 'ior': 0.765133851220385, 'fru': 24.84307576183323, 'mru': 1.926688036160176e-06, 'ldu': 72.00474311638007, 'wtu': 0.6032463207414931, 'etf': 27.079207908095732, 'htc': 3.3491492264634954e-10, 'htn': 2.4560363885532493e-08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5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2">
        <item sd="0" x="10"/>
        <item sd="0" x="3"/>
        <item x="5"/>
        <item sd="0" x="9"/>
        <item x="0"/>
        <item sd="0" x="8"/>
        <item x="1"/>
        <item x="6"/>
        <item sd="0" x="2"/>
        <item sd="0" x="4"/>
        <item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8">
        <item x="6"/>
        <item x="26"/>
        <item x="44"/>
        <item x="55"/>
        <item x="29"/>
        <item x="20"/>
        <item x="16"/>
        <item x="24"/>
        <item x="15"/>
        <item x="14"/>
        <item x="19"/>
        <item x="53"/>
        <item x="3"/>
        <item x="41"/>
        <item x="43"/>
        <item x="30"/>
        <item sd="0" x="12"/>
        <item sd="0" x="7"/>
        <item sd="0" x="54"/>
        <item x="50"/>
        <item sd="0" x="1"/>
        <item sd="0" x="18"/>
        <item sd="0" x="11"/>
        <item x="10"/>
        <item x="56"/>
        <item x="33"/>
        <item x="0"/>
        <item x="5"/>
        <item x="21"/>
        <item x="40"/>
        <item x="46"/>
        <item x="52"/>
        <item x="51"/>
        <item x="22"/>
        <item sd="0" x="39"/>
        <item x="28"/>
        <item x="31"/>
        <item x="8"/>
        <item x="49"/>
        <item sd="0" x="27"/>
        <item x="9"/>
        <item sd="0" x="35"/>
        <item x="17"/>
        <item sd="0" x="4"/>
        <item x="47"/>
        <item sd="0" x="34"/>
        <item x="42"/>
        <item sd="0" x="23"/>
        <item sd="0" x="36"/>
        <item sd="0" x="37"/>
        <item x="2"/>
        <item x="48"/>
        <item sd="0" x="32"/>
        <item x="38"/>
        <item x="45"/>
        <item x="25"/>
        <item x="13"/>
        <item t="default"/>
      </items>
    </pivotField>
    <pivotField showAll="0"/>
    <pivotField showAll="0"/>
    <pivotField showAll="0"/>
    <pivotField showAll="0"/>
    <pivotField axis="axisRow" showAll="0">
      <items count="76">
        <item x="3"/>
        <item x="26"/>
        <item x="18"/>
        <item x="35"/>
        <item x="24"/>
        <item x="14"/>
        <item x="31"/>
        <item x="0"/>
        <item x="16"/>
        <item x="8"/>
        <item x="7"/>
        <item x="29"/>
        <item x="58"/>
        <item x="48"/>
        <item x="20"/>
        <item x="28"/>
        <item x="47"/>
        <item x="46"/>
        <item x="2"/>
        <item x="5"/>
        <item x="73"/>
        <item x="66"/>
        <item x="65"/>
        <item x="34"/>
        <item x="45"/>
        <item x="10"/>
        <item x="1"/>
        <item x="6"/>
        <item x="52"/>
        <item x="51"/>
        <item x="59"/>
        <item x="4"/>
        <item x="55"/>
        <item x="56"/>
        <item x="54"/>
        <item x="21"/>
        <item x="44"/>
        <item x="25"/>
        <item x="61"/>
        <item x="63"/>
        <item x="62"/>
        <item x="64"/>
        <item x="37"/>
        <item x="67"/>
        <item x="40"/>
        <item x="36"/>
        <item x="22"/>
        <item x="23"/>
        <item x="9"/>
        <item x="33"/>
        <item x="42"/>
        <item x="60"/>
        <item x="69"/>
        <item x="70"/>
        <item x="57"/>
        <item x="41"/>
        <item x="71"/>
        <item x="43"/>
        <item x="72"/>
        <item x="19"/>
        <item x="38"/>
        <item x="13"/>
        <item x="32"/>
        <item x="27"/>
        <item x="15"/>
        <item x="49"/>
        <item x="53"/>
        <item x="17"/>
        <item x="11"/>
        <item x="68"/>
        <item x="12"/>
        <item x="74"/>
        <item x="50"/>
        <item x="39"/>
        <item x="30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3">
    <field x="10"/>
    <field x="11"/>
    <field x="16"/>
  </rowFields>
  <rowItems count="81">
    <i>
      <x v="6"/>
    </i>
    <i r="1">
      <x v="12"/>
    </i>
    <i r="2">
      <x v="1"/>
    </i>
    <i r="2">
      <x v="29"/>
    </i>
    <i r="2">
      <x v="31"/>
    </i>
    <i r="2">
      <x v="42"/>
    </i>
    <i r="2">
      <x v="45"/>
    </i>
    <i r="2">
      <x v="52"/>
    </i>
    <i r="2">
      <x v="53"/>
    </i>
    <i r="2">
      <x v="65"/>
    </i>
    <i r="1">
      <x v="16"/>
    </i>
    <i r="1">
      <x v="18"/>
    </i>
    <i r="1">
      <x v="20"/>
    </i>
    <i r="1">
      <x v="21"/>
    </i>
    <i r="1">
      <x v="22"/>
    </i>
    <i r="1">
      <x v="39"/>
    </i>
    <i r="1">
      <x v="43"/>
    </i>
    <i r="1">
      <x v="48"/>
    </i>
    <i r="1">
      <x v="49"/>
    </i>
    <i>
      <x v="4"/>
    </i>
    <i r="1">
      <x v="26"/>
    </i>
    <i r="2">
      <x v="7"/>
    </i>
    <i r="2">
      <x v="18"/>
    </i>
    <i r="2">
      <x v="26"/>
    </i>
    <i r="2">
      <x v="55"/>
    </i>
    <i r="1">
      <x v="30"/>
    </i>
    <i r="2">
      <x v="32"/>
    </i>
    <i r="2">
      <x v="33"/>
    </i>
    <i r="2">
      <x v="34"/>
    </i>
    <i r="1">
      <x v="37"/>
    </i>
    <i r="2">
      <x/>
    </i>
    <i r="1">
      <x v="42"/>
    </i>
    <i r="2">
      <x/>
    </i>
    <i r="1">
      <x v="56"/>
    </i>
    <i r="2">
      <x v="68"/>
    </i>
    <i r="2">
      <x v="69"/>
    </i>
    <i r="2">
      <x v="70"/>
    </i>
    <i>
      <x v="2"/>
    </i>
    <i r="1">
      <x v="5"/>
    </i>
    <i r="2">
      <x v="6"/>
    </i>
    <i r="2">
      <x v="8"/>
    </i>
    <i r="2">
      <x v="14"/>
    </i>
    <i r="2">
      <x v="64"/>
    </i>
    <i r="1">
      <x v="6"/>
    </i>
    <i r="2">
      <x v="5"/>
    </i>
    <i r="2">
      <x v="49"/>
    </i>
    <i r="2">
      <x v="59"/>
    </i>
    <i r="1">
      <x v="8"/>
    </i>
    <i r="2">
      <x/>
    </i>
    <i r="1">
      <x v="23"/>
    </i>
    <i r="2">
      <x v="25"/>
    </i>
    <i r="2">
      <x v="51"/>
    </i>
    <i r="1">
      <x v="40"/>
    </i>
    <i r="2">
      <x v="47"/>
    </i>
    <i r="2">
      <x v="48"/>
    </i>
    <i>
      <x v="9"/>
    </i>
    <i>
      <x v="7"/>
    </i>
    <i r="1">
      <x v="9"/>
    </i>
    <i r="2">
      <x v="4"/>
    </i>
    <i r="2">
      <x v="54"/>
    </i>
    <i r="2">
      <x v="61"/>
    </i>
    <i r="2">
      <x v="62"/>
    </i>
    <i r="2">
      <x v="66"/>
    </i>
    <i r="1">
      <x v="14"/>
    </i>
    <i r="2">
      <x/>
    </i>
    <i r="1">
      <x v="15"/>
    </i>
    <i r="2">
      <x v="16"/>
    </i>
    <i r="2">
      <x v="28"/>
    </i>
    <i r="2">
      <x v="44"/>
    </i>
    <i r="2">
      <x v="74"/>
    </i>
    <i r="1">
      <x v="32"/>
    </i>
    <i r="2">
      <x v="38"/>
    </i>
    <i r="2">
      <x v="39"/>
    </i>
    <i r="2">
      <x v="40"/>
    </i>
    <i>
      <x v="1"/>
    </i>
    <i>
      <x v="8"/>
    </i>
    <i>
      <x v="3"/>
    </i>
    <i>
      <x v="10"/>
    </i>
    <i>
      <x/>
    </i>
    <i>
      <x v="5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name" fld="0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S2480" totalsRowShown="0">
  <autoFilter ref="A1:S2480" xr:uid="{00000000-0009-0000-0100-000002000000}"/>
  <tableColumns count="19">
    <tableColumn id="1" xr3:uid="{00000000-0010-0000-0000-000001000000}" name="name"/>
    <tableColumn id="2" xr3:uid="{00000000-0010-0000-0000-000002000000}" name="ciqual_code"/>
    <tableColumn id="3" xr3:uid="{00000000-0010-0000-0000-000003000000}" name="step"/>
    <tableColumn id="4" xr3:uid="{00000000-0010-0000-0000-000004000000}" name="dqr"/>
    <tableColumn id="5" xr3:uid="{00000000-0010-0000-0000-000005000000}" name="empty_process"/>
    <tableColumn id="6" xr3:uid="{00000000-0010-0000-0000-000006000000}" name="unit"/>
    <tableColumn id="7" xr3:uid="{00000000-0010-0000-0000-000007000000}" name="code"/>
    <tableColumn id="8" xr3:uid="{00000000-0010-0000-0000-000008000000}" name="simapro_category"/>
    <tableColumn id="9" xr3:uid="{00000000-0010-0000-0000-000009000000}" name="system_description"/>
    <tableColumn id="10" xr3:uid="{00000000-0010-0000-0000-00000A000000}" name="category_tags"/>
    <tableColumn id="11" xr3:uid="{00000000-0010-0000-0000-00000B000000}" name="4th_category"/>
    <tableColumn id="14" xr3:uid="{00000000-0010-0000-0000-00000E000000}" name="5th category"/>
    <tableColumn id="15" xr3:uid="{00000000-0010-0000-0000-00000F000000}" name="Column2">
      <calculatedColumnFormula>SUBSTITUTE(Table2[[#This Row],[category_tags]],"'",CHAR(130),11)</calculatedColumnFormula>
    </tableColumn>
    <tableColumn id="16" xr3:uid="{00000000-0010-0000-0000-000010000000}" name="Column3">
      <calculatedColumnFormula>SUBSTITUTE(Table2[[#This Row],[category_tags]],"'",CHAR(131),12)</calculatedColumnFormula>
    </tableColumn>
    <tableColumn id="19" xr3:uid="{2FF727BC-BEB0-5747-BCA7-F0213B43C083}" name="Column4" dataDxfId="3">
      <calculatedColumnFormula>FIND(CHAR(130),Table2[[#This Row],[Column2]])</calculatedColumnFormula>
    </tableColumn>
    <tableColumn id="20" xr3:uid="{0D4F66EC-B253-E74B-9A61-85BF7C3BAD1F}" name="Column5" dataDxfId="2">
      <calculatedColumnFormula>FIND(CHAR(131),Table2[[#This Row],[Column3]])</calculatedColumnFormula>
    </tableColumn>
    <tableColumn id="21" xr3:uid="{BBBBB270-0948-904F-ADFA-8A9DE9AC2FB2}" name="6th_category" dataDxfId="1">
      <calculatedColumnFormula>IFERROR(MID(Table2[[#This Row],[category_tags]],Table2[[#This Row],[Column4]]+1,Table2[[#This Row],[Column5]]-Table2[[#This Row],[Column4]]-1),"")</calculatedColumnFormula>
    </tableColumn>
    <tableColumn id="18" xr3:uid="{1BB42DE9-8123-7944-BEA5-86C4F761CEFA}" name="brut_transformé" dataDxfId="0">
      <calculatedColumnFormula>VLOOKUP(Table2[[#This Row],[ciqual_code]],brut_transformé!$D$2:$E$2480,2,FALSE)</calculatedColumnFormula>
    </tableColumn>
    <tableColumn id="17" xr3:uid="{00000000-0010-0000-0000-000011000000}" name="impac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9DA3-5A6A-3143-B1E5-ABFDBA9F780F}">
  <sheetPr codeName="Sheet1"/>
  <dimension ref="A1:E2480"/>
  <sheetViews>
    <sheetView workbookViewId="0">
      <selection activeCell="E2" sqref="E2:E2480"/>
    </sheetView>
  </sheetViews>
  <sheetFormatPr baseColWidth="10" defaultRowHeight="16" x14ac:dyDescent="0.2"/>
  <cols>
    <col min="1" max="1" width="54.6640625" customWidth="1"/>
    <col min="2" max="2" width="4.1640625" bestFit="1" customWidth="1"/>
    <col min="3" max="3" width="5.5" customWidth="1"/>
    <col min="4" max="4" width="54.6640625" customWidth="1"/>
  </cols>
  <sheetData>
    <row r="1" spans="1:5" x14ac:dyDescent="0.2">
      <c r="A1" t="s">
        <v>6387</v>
      </c>
      <c r="D1" t="s">
        <v>2479</v>
      </c>
      <c r="E1" t="s">
        <v>6475</v>
      </c>
    </row>
    <row r="2" spans="1:5" x14ac:dyDescent="0.2">
      <c r="A2" t="s">
        <v>4</v>
      </c>
      <c r="B2">
        <f>FIND("Ciqual code: ",A2)</f>
        <v>101</v>
      </c>
      <c r="C2">
        <f>FIND("]",A2)</f>
        <v>119</v>
      </c>
      <c r="D2">
        <f>MID(A2,B2+13,C2-B2-13)*1</f>
        <v>13000</v>
      </c>
      <c r="E2" t="s">
        <v>6450</v>
      </c>
    </row>
    <row r="3" spans="1:5" x14ac:dyDescent="0.2">
      <c r="A3" t="s">
        <v>5</v>
      </c>
      <c r="B3">
        <f t="shared" ref="B3:B66" si="0">FIND("Ciqual code: ",A3)</f>
        <v>103</v>
      </c>
      <c r="C3">
        <f t="shared" ref="C3:C66" si="1">FIND("]",A3)</f>
        <v>121</v>
      </c>
      <c r="D3">
        <f t="shared" ref="D3:D66" si="2">MID(A3,B3+13,C3-B3-13)*1</f>
        <v>13001</v>
      </c>
      <c r="E3" t="s">
        <v>6450</v>
      </c>
    </row>
    <row r="4" spans="1:5" x14ac:dyDescent="0.2">
      <c r="A4" t="s">
        <v>7</v>
      </c>
      <c r="B4">
        <f t="shared" si="0"/>
        <v>96</v>
      </c>
      <c r="C4">
        <f t="shared" si="1"/>
        <v>114</v>
      </c>
      <c r="D4">
        <f t="shared" si="2"/>
        <v>11084</v>
      </c>
      <c r="E4" t="s">
        <v>6450</v>
      </c>
    </row>
    <row r="5" spans="1:5" x14ac:dyDescent="0.2">
      <c r="A5" t="s">
        <v>27</v>
      </c>
      <c r="B5">
        <f t="shared" si="0"/>
        <v>100</v>
      </c>
      <c r="C5">
        <f t="shared" si="1"/>
        <v>118</v>
      </c>
      <c r="D5">
        <f t="shared" si="2"/>
        <v>11023</v>
      </c>
      <c r="E5" t="s">
        <v>6450</v>
      </c>
    </row>
    <row r="6" spans="1:5" x14ac:dyDescent="0.2">
      <c r="A6" t="s">
        <v>28</v>
      </c>
      <c r="B6">
        <f t="shared" si="0"/>
        <v>99</v>
      </c>
      <c r="C6">
        <f t="shared" si="1"/>
        <v>117</v>
      </c>
      <c r="D6">
        <f t="shared" si="2"/>
        <v>11000</v>
      </c>
      <c r="E6" t="s">
        <v>6450</v>
      </c>
    </row>
    <row r="7" spans="1:5" x14ac:dyDescent="0.2">
      <c r="A7" t="s">
        <v>29</v>
      </c>
      <c r="B7">
        <f t="shared" si="0"/>
        <v>99</v>
      </c>
      <c r="C7">
        <f t="shared" si="1"/>
        <v>116</v>
      </c>
      <c r="D7">
        <f t="shared" si="2"/>
        <v>1014</v>
      </c>
      <c r="E7" t="s">
        <v>6450</v>
      </c>
    </row>
    <row r="8" spans="1:5" x14ac:dyDescent="0.2">
      <c r="A8" t="s">
        <v>34</v>
      </c>
      <c r="B8">
        <f t="shared" si="0"/>
        <v>91</v>
      </c>
      <c r="C8">
        <f t="shared" si="1"/>
        <v>108</v>
      </c>
      <c r="D8">
        <f t="shared" si="2"/>
        <v>9345</v>
      </c>
      <c r="E8" t="s">
        <v>6450</v>
      </c>
    </row>
    <row r="9" spans="1:5" x14ac:dyDescent="0.2">
      <c r="A9" t="s">
        <v>40</v>
      </c>
      <c r="B9">
        <f t="shared" si="0"/>
        <v>109</v>
      </c>
      <c r="C9">
        <f t="shared" si="1"/>
        <v>127</v>
      </c>
      <c r="D9">
        <f t="shared" si="2"/>
        <v>13002</v>
      </c>
      <c r="E9" t="s">
        <v>6450</v>
      </c>
    </row>
    <row r="10" spans="1:5" x14ac:dyDescent="0.2">
      <c r="A10" t="s">
        <v>53</v>
      </c>
      <c r="B10">
        <f t="shared" si="0"/>
        <v>89</v>
      </c>
      <c r="C10">
        <f t="shared" si="1"/>
        <v>107</v>
      </c>
      <c r="D10">
        <f t="shared" si="2"/>
        <v>11093</v>
      </c>
      <c r="E10" t="s">
        <v>6450</v>
      </c>
    </row>
    <row r="11" spans="1:5" x14ac:dyDescent="0.2">
      <c r="A11" t="s">
        <v>54</v>
      </c>
      <c r="B11">
        <f t="shared" si="0"/>
        <v>129</v>
      </c>
      <c r="C11">
        <f t="shared" si="1"/>
        <v>147</v>
      </c>
      <c r="D11">
        <f t="shared" si="2"/>
        <v>20995</v>
      </c>
      <c r="E11" t="s">
        <v>6450</v>
      </c>
    </row>
    <row r="12" spans="1:5" x14ac:dyDescent="0.2">
      <c r="A12" t="s">
        <v>59</v>
      </c>
      <c r="B12">
        <f t="shared" si="0"/>
        <v>110</v>
      </c>
      <c r="C12">
        <f t="shared" si="1"/>
        <v>128</v>
      </c>
      <c r="D12">
        <f t="shared" si="2"/>
        <v>20052</v>
      </c>
      <c r="E12" t="s">
        <v>6450</v>
      </c>
    </row>
    <row r="13" spans="1:5" x14ac:dyDescent="0.2">
      <c r="A13" t="s">
        <v>60</v>
      </c>
      <c r="B13">
        <f t="shared" si="0"/>
        <v>86</v>
      </c>
      <c r="C13">
        <f t="shared" si="1"/>
        <v>104</v>
      </c>
      <c r="D13">
        <f t="shared" si="2"/>
        <v>20000</v>
      </c>
      <c r="E13" t="s">
        <v>6450</v>
      </c>
    </row>
    <row r="14" spans="1:5" x14ac:dyDescent="0.2">
      <c r="A14" t="s">
        <v>63</v>
      </c>
      <c r="B14">
        <f t="shared" si="0"/>
        <v>144</v>
      </c>
      <c r="C14">
        <f t="shared" si="1"/>
        <v>162</v>
      </c>
      <c r="D14">
        <f t="shared" si="2"/>
        <v>20998</v>
      </c>
      <c r="E14" t="s">
        <v>6450</v>
      </c>
    </row>
    <row r="15" spans="1:5" x14ac:dyDescent="0.2">
      <c r="A15" t="s">
        <v>64</v>
      </c>
      <c r="B15">
        <f t="shared" si="0"/>
        <v>101</v>
      </c>
      <c r="C15">
        <f t="shared" si="1"/>
        <v>119</v>
      </c>
      <c r="D15">
        <f t="shared" si="2"/>
        <v>12761</v>
      </c>
      <c r="E15" t="s">
        <v>6450</v>
      </c>
    </row>
    <row r="16" spans="1:5" x14ac:dyDescent="0.2">
      <c r="A16" t="s">
        <v>66</v>
      </c>
      <c r="B16">
        <f t="shared" si="0"/>
        <v>128</v>
      </c>
      <c r="C16">
        <f t="shared" si="1"/>
        <v>146</v>
      </c>
      <c r="D16">
        <f t="shared" si="2"/>
        <v>20282</v>
      </c>
      <c r="E16" t="s">
        <v>6450</v>
      </c>
    </row>
    <row r="17" spans="1:5" x14ac:dyDescent="0.2">
      <c r="A17" t="s">
        <v>67</v>
      </c>
      <c r="B17">
        <f t="shared" si="0"/>
        <v>95</v>
      </c>
      <c r="C17">
        <f t="shared" si="1"/>
        <v>113</v>
      </c>
      <c r="D17">
        <f t="shared" si="2"/>
        <v>20001</v>
      </c>
      <c r="E17" t="s">
        <v>6450</v>
      </c>
    </row>
    <row r="18" spans="1:5" x14ac:dyDescent="0.2">
      <c r="A18" t="s">
        <v>68</v>
      </c>
      <c r="B18">
        <f t="shared" si="0"/>
        <v>111</v>
      </c>
      <c r="C18">
        <f t="shared" si="1"/>
        <v>129</v>
      </c>
      <c r="D18">
        <f t="shared" si="2"/>
        <v>20073</v>
      </c>
      <c r="E18" t="s">
        <v>6450</v>
      </c>
    </row>
    <row r="19" spans="1:5" x14ac:dyDescent="0.2">
      <c r="A19" t="s">
        <v>69</v>
      </c>
      <c r="B19">
        <f t="shared" si="0"/>
        <v>110</v>
      </c>
      <c r="C19">
        <f t="shared" si="1"/>
        <v>128</v>
      </c>
      <c r="D19">
        <f t="shared" si="2"/>
        <v>20279</v>
      </c>
      <c r="E19" t="s">
        <v>6450</v>
      </c>
    </row>
    <row r="20" spans="1:5" x14ac:dyDescent="0.2">
      <c r="A20" t="s">
        <v>70</v>
      </c>
      <c r="B20">
        <f t="shared" si="0"/>
        <v>102</v>
      </c>
      <c r="C20">
        <f t="shared" si="1"/>
        <v>120</v>
      </c>
      <c r="D20">
        <f t="shared" si="2"/>
        <v>20053</v>
      </c>
      <c r="E20" t="s">
        <v>6450</v>
      </c>
    </row>
    <row r="21" spans="1:5" x14ac:dyDescent="0.2">
      <c r="A21" t="s">
        <v>71</v>
      </c>
      <c r="B21">
        <f t="shared" si="0"/>
        <v>78</v>
      </c>
      <c r="C21">
        <f t="shared" si="1"/>
        <v>96</v>
      </c>
      <c r="D21">
        <f t="shared" si="2"/>
        <v>20002</v>
      </c>
      <c r="E21" t="s">
        <v>6450</v>
      </c>
    </row>
    <row r="22" spans="1:5" x14ac:dyDescent="0.2">
      <c r="A22" t="s">
        <v>72</v>
      </c>
      <c r="B22">
        <f t="shared" si="0"/>
        <v>107</v>
      </c>
      <c r="C22">
        <f t="shared" si="1"/>
        <v>125</v>
      </c>
      <c r="D22">
        <f t="shared" si="2"/>
        <v>13004</v>
      </c>
      <c r="E22" t="s">
        <v>6450</v>
      </c>
    </row>
    <row r="23" spans="1:5" x14ac:dyDescent="0.2">
      <c r="A23" t="s">
        <v>73</v>
      </c>
      <c r="B23">
        <f t="shared" si="0"/>
        <v>86</v>
      </c>
      <c r="C23">
        <f t="shared" si="1"/>
        <v>103</v>
      </c>
      <c r="D23">
        <f t="shared" si="2"/>
        <v>9310</v>
      </c>
      <c r="E23" t="s">
        <v>6450</v>
      </c>
    </row>
    <row r="24" spans="1:5" x14ac:dyDescent="0.2">
      <c r="A24" t="s">
        <v>77</v>
      </c>
      <c r="B24">
        <f t="shared" si="0"/>
        <v>107</v>
      </c>
      <c r="C24">
        <f t="shared" si="1"/>
        <v>125</v>
      </c>
      <c r="D24">
        <f t="shared" si="2"/>
        <v>20198</v>
      </c>
      <c r="E24" t="s">
        <v>6450</v>
      </c>
    </row>
    <row r="25" spans="1:5" x14ac:dyDescent="0.2">
      <c r="A25" t="s">
        <v>79</v>
      </c>
      <c r="B25">
        <f t="shared" si="0"/>
        <v>109</v>
      </c>
      <c r="C25">
        <f t="shared" si="1"/>
        <v>127</v>
      </c>
      <c r="D25">
        <f t="shared" si="2"/>
        <v>53100</v>
      </c>
      <c r="E25" t="s">
        <v>6450</v>
      </c>
    </row>
    <row r="26" spans="1:5" x14ac:dyDescent="0.2">
      <c r="A26" t="s">
        <v>80</v>
      </c>
      <c r="B26">
        <f t="shared" si="0"/>
        <v>85</v>
      </c>
      <c r="C26">
        <f t="shared" si="1"/>
        <v>103</v>
      </c>
      <c r="D26">
        <f t="shared" si="2"/>
        <v>53101</v>
      </c>
      <c r="E26" t="s">
        <v>6450</v>
      </c>
    </row>
    <row r="27" spans="1:5" x14ac:dyDescent="0.2">
      <c r="A27" t="s">
        <v>81</v>
      </c>
      <c r="B27">
        <f t="shared" si="0"/>
        <v>106</v>
      </c>
      <c r="C27">
        <f t="shared" si="1"/>
        <v>124</v>
      </c>
      <c r="D27">
        <f t="shared" si="2"/>
        <v>13005</v>
      </c>
      <c r="E27" t="s">
        <v>6450</v>
      </c>
    </row>
    <row r="28" spans="1:5" x14ac:dyDescent="0.2">
      <c r="A28" t="s">
        <v>82</v>
      </c>
      <c r="B28">
        <f t="shared" si="0"/>
        <v>100</v>
      </c>
      <c r="C28">
        <f t="shared" si="1"/>
        <v>118</v>
      </c>
      <c r="D28">
        <f t="shared" si="2"/>
        <v>13089</v>
      </c>
      <c r="E28" t="s">
        <v>6450</v>
      </c>
    </row>
    <row r="29" spans="1:5" x14ac:dyDescent="0.2">
      <c r="A29" t="s">
        <v>107</v>
      </c>
      <c r="B29">
        <f t="shared" si="0"/>
        <v>90</v>
      </c>
      <c r="C29">
        <f t="shared" si="1"/>
        <v>108</v>
      </c>
      <c r="D29">
        <f t="shared" si="2"/>
        <v>11033</v>
      </c>
      <c r="E29" t="s">
        <v>6450</v>
      </c>
    </row>
    <row r="30" spans="1:5" x14ac:dyDescent="0.2">
      <c r="A30" t="s">
        <v>108</v>
      </c>
      <c r="B30">
        <f t="shared" si="0"/>
        <v>91</v>
      </c>
      <c r="C30">
        <f t="shared" si="1"/>
        <v>109</v>
      </c>
      <c r="D30">
        <f t="shared" si="2"/>
        <v>11032</v>
      </c>
      <c r="E30" t="s">
        <v>6450</v>
      </c>
    </row>
    <row r="31" spans="1:5" x14ac:dyDescent="0.2">
      <c r="A31" t="s">
        <v>109</v>
      </c>
      <c r="B31">
        <f t="shared" si="0"/>
        <v>103</v>
      </c>
      <c r="C31">
        <f t="shared" si="1"/>
        <v>121</v>
      </c>
      <c r="D31">
        <f t="shared" si="2"/>
        <v>12105</v>
      </c>
      <c r="E31" t="s">
        <v>6450</v>
      </c>
    </row>
    <row r="32" spans="1:5" x14ac:dyDescent="0.2">
      <c r="A32" t="s">
        <v>117</v>
      </c>
      <c r="B32">
        <f t="shared" si="0"/>
        <v>105</v>
      </c>
      <c r="C32">
        <f t="shared" si="1"/>
        <v>123</v>
      </c>
      <c r="D32">
        <f t="shared" si="2"/>
        <v>20004</v>
      </c>
      <c r="E32" t="s">
        <v>6450</v>
      </c>
    </row>
    <row r="33" spans="1:5" x14ac:dyDescent="0.2">
      <c r="A33" t="s">
        <v>118</v>
      </c>
      <c r="B33">
        <f t="shared" si="0"/>
        <v>81</v>
      </c>
      <c r="C33">
        <f t="shared" si="1"/>
        <v>99</v>
      </c>
      <c r="D33">
        <f t="shared" si="2"/>
        <v>20005</v>
      </c>
      <c r="E33" t="s">
        <v>6450</v>
      </c>
    </row>
    <row r="34" spans="1:5" x14ac:dyDescent="0.2">
      <c r="A34" t="s">
        <v>119</v>
      </c>
      <c r="B34">
        <f t="shared" si="0"/>
        <v>102</v>
      </c>
      <c r="C34">
        <f t="shared" si="1"/>
        <v>120</v>
      </c>
      <c r="D34">
        <f t="shared" si="2"/>
        <v>20091</v>
      </c>
      <c r="E34" t="s">
        <v>6450</v>
      </c>
    </row>
    <row r="35" spans="1:5" x14ac:dyDescent="0.2">
      <c r="A35" t="s">
        <v>120</v>
      </c>
      <c r="B35">
        <f t="shared" si="0"/>
        <v>80</v>
      </c>
      <c r="C35">
        <f t="shared" si="1"/>
        <v>98</v>
      </c>
      <c r="D35">
        <f t="shared" si="2"/>
        <v>20003</v>
      </c>
      <c r="E35" t="s">
        <v>6450</v>
      </c>
    </row>
    <row r="36" spans="1:5" x14ac:dyDescent="0.2">
      <c r="A36" t="s">
        <v>6452</v>
      </c>
      <c r="B36">
        <f t="shared" si="0"/>
        <v>106</v>
      </c>
      <c r="C36">
        <f t="shared" si="1"/>
        <v>123</v>
      </c>
      <c r="D36">
        <f t="shared" si="2"/>
        <v>5001</v>
      </c>
      <c r="E36" t="s">
        <v>6450</v>
      </c>
    </row>
    <row r="37" spans="1:5" x14ac:dyDescent="0.2">
      <c r="A37" t="s">
        <v>132</v>
      </c>
      <c r="B37">
        <f t="shared" si="0"/>
        <v>144</v>
      </c>
      <c r="C37">
        <f t="shared" si="1"/>
        <v>161</v>
      </c>
      <c r="D37">
        <f t="shared" si="2"/>
        <v>5011</v>
      </c>
      <c r="E37" t="s">
        <v>6450</v>
      </c>
    </row>
    <row r="38" spans="1:5" x14ac:dyDescent="0.2">
      <c r="A38" t="s">
        <v>6453</v>
      </c>
      <c r="B38">
        <f t="shared" si="0"/>
        <v>106</v>
      </c>
      <c r="C38">
        <f t="shared" si="1"/>
        <v>123</v>
      </c>
      <c r="D38">
        <f t="shared" si="2"/>
        <v>5010</v>
      </c>
      <c r="E38" t="s">
        <v>6450</v>
      </c>
    </row>
    <row r="39" spans="1:5" x14ac:dyDescent="0.2">
      <c r="A39" t="s">
        <v>134</v>
      </c>
      <c r="B39">
        <f t="shared" si="0"/>
        <v>87</v>
      </c>
      <c r="C39">
        <f t="shared" si="1"/>
        <v>104</v>
      </c>
      <c r="D39">
        <f t="shared" si="2"/>
        <v>5000</v>
      </c>
      <c r="E39" t="s">
        <v>6450</v>
      </c>
    </row>
    <row r="40" spans="1:5" x14ac:dyDescent="0.2">
      <c r="A40" t="s">
        <v>6454</v>
      </c>
      <c r="B40">
        <f t="shared" si="0"/>
        <v>116</v>
      </c>
      <c r="C40">
        <f t="shared" si="1"/>
        <v>133</v>
      </c>
      <c r="D40">
        <f t="shared" si="2"/>
        <v>5008</v>
      </c>
      <c r="E40" t="s">
        <v>6450</v>
      </c>
    </row>
    <row r="41" spans="1:5" x14ac:dyDescent="0.2">
      <c r="A41" t="s">
        <v>6455</v>
      </c>
      <c r="B41">
        <f t="shared" si="0"/>
        <v>104</v>
      </c>
      <c r="C41">
        <f t="shared" si="1"/>
        <v>121</v>
      </c>
      <c r="D41">
        <f t="shared" si="2"/>
        <v>5002</v>
      </c>
      <c r="E41" t="s">
        <v>6450</v>
      </c>
    </row>
    <row r="42" spans="1:5" x14ac:dyDescent="0.2">
      <c r="A42" t="s">
        <v>6456</v>
      </c>
      <c r="B42">
        <f t="shared" si="0"/>
        <v>112</v>
      </c>
      <c r="C42">
        <f t="shared" si="1"/>
        <v>129</v>
      </c>
      <c r="D42">
        <f t="shared" si="2"/>
        <v>5030</v>
      </c>
      <c r="E42" t="s">
        <v>6450</v>
      </c>
    </row>
    <row r="43" spans="1:5" x14ac:dyDescent="0.2">
      <c r="A43" t="s">
        <v>194</v>
      </c>
      <c r="B43">
        <f t="shared" si="0"/>
        <v>88</v>
      </c>
      <c r="C43">
        <f t="shared" si="1"/>
        <v>105</v>
      </c>
      <c r="D43">
        <f t="shared" si="2"/>
        <v>9003</v>
      </c>
      <c r="E43" t="s">
        <v>6450</v>
      </c>
    </row>
    <row r="44" spans="1:5" x14ac:dyDescent="0.2">
      <c r="A44" t="s">
        <v>195</v>
      </c>
      <c r="B44">
        <f t="shared" si="0"/>
        <v>101</v>
      </c>
      <c r="C44">
        <f t="shared" si="1"/>
        <v>118</v>
      </c>
      <c r="D44">
        <f t="shared" si="2"/>
        <v>9060</v>
      </c>
      <c r="E44" t="s">
        <v>6450</v>
      </c>
    </row>
    <row r="45" spans="1:5" x14ac:dyDescent="0.2">
      <c r="A45" t="s">
        <v>196</v>
      </c>
      <c r="B45">
        <f t="shared" si="0"/>
        <v>126</v>
      </c>
      <c r="C45">
        <f t="shared" si="1"/>
        <v>143</v>
      </c>
      <c r="D45">
        <f t="shared" si="2"/>
        <v>9082</v>
      </c>
      <c r="E45" t="s">
        <v>6450</v>
      </c>
    </row>
    <row r="46" spans="1:5" x14ac:dyDescent="0.2">
      <c r="A46" t="s">
        <v>197</v>
      </c>
      <c r="B46">
        <f t="shared" si="0"/>
        <v>107</v>
      </c>
      <c r="C46">
        <f t="shared" si="1"/>
        <v>124</v>
      </c>
      <c r="D46">
        <f t="shared" si="2"/>
        <v>9080</v>
      </c>
      <c r="E46" t="s">
        <v>6450</v>
      </c>
    </row>
    <row r="47" spans="1:5" x14ac:dyDescent="0.2">
      <c r="A47" t="s">
        <v>198</v>
      </c>
      <c r="B47">
        <f t="shared" si="0"/>
        <v>127</v>
      </c>
      <c r="C47">
        <f t="shared" si="1"/>
        <v>144</v>
      </c>
      <c r="D47">
        <f t="shared" si="2"/>
        <v>9083</v>
      </c>
      <c r="E47" t="s">
        <v>6450</v>
      </c>
    </row>
    <row r="48" spans="1:5" x14ac:dyDescent="0.2">
      <c r="A48" t="s">
        <v>199</v>
      </c>
      <c r="B48">
        <f t="shared" si="0"/>
        <v>125</v>
      </c>
      <c r="C48">
        <f t="shared" si="1"/>
        <v>142</v>
      </c>
      <c r="D48">
        <f t="shared" si="2"/>
        <v>9081</v>
      </c>
      <c r="E48" t="s">
        <v>6450</v>
      </c>
    </row>
    <row r="49" spans="1:5" x14ac:dyDescent="0.2">
      <c r="A49" t="s">
        <v>200</v>
      </c>
      <c r="B49">
        <f t="shared" si="0"/>
        <v>95</v>
      </c>
      <c r="C49">
        <f t="shared" si="1"/>
        <v>112</v>
      </c>
      <c r="D49">
        <f t="shared" si="2"/>
        <v>9010</v>
      </c>
      <c r="E49" t="s">
        <v>6450</v>
      </c>
    </row>
    <row r="50" spans="1:5" x14ac:dyDescent="0.2">
      <c r="A50" t="s">
        <v>201</v>
      </c>
      <c r="B50">
        <f t="shared" si="0"/>
        <v>150</v>
      </c>
      <c r="C50">
        <f t="shared" si="1"/>
        <v>168</v>
      </c>
      <c r="D50">
        <f t="shared" si="2"/>
        <v>12526</v>
      </c>
      <c r="E50" t="s">
        <v>6450</v>
      </c>
    </row>
    <row r="51" spans="1:5" x14ac:dyDescent="0.2">
      <c r="A51" t="s">
        <v>316</v>
      </c>
      <c r="B51">
        <f t="shared" si="0"/>
        <v>95</v>
      </c>
      <c r="C51">
        <f t="shared" si="1"/>
        <v>112</v>
      </c>
      <c r="D51">
        <f t="shared" si="2"/>
        <v>9690</v>
      </c>
      <c r="E51" t="s">
        <v>6450</v>
      </c>
    </row>
    <row r="52" spans="1:5" x14ac:dyDescent="0.2">
      <c r="A52" t="s">
        <v>317</v>
      </c>
      <c r="B52">
        <f t="shared" si="0"/>
        <v>104</v>
      </c>
      <c r="C52">
        <f t="shared" si="1"/>
        <v>121</v>
      </c>
      <c r="D52">
        <f t="shared" si="2"/>
        <v>9691</v>
      </c>
      <c r="E52" t="s">
        <v>6450</v>
      </c>
    </row>
    <row r="53" spans="1:5" x14ac:dyDescent="0.2">
      <c r="A53" t="s">
        <v>324</v>
      </c>
      <c r="B53">
        <f t="shared" si="0"/>
        <v>108</v>
      </c>
      <c r="C53">
        <f t="shared" si="1"/>
        <v>126</v>
      </c>
      <c r="D53">
        <f t="shared" si="2"/>
        <v>12021</v>
      </c>
      <c r="E53" t="s">
        <v>6450</v>
      </c>
    </row>
    <row r="54" spans="1:5" x14ac:dyDescent="0.2">
      <c r="A54" t="s">
        <v>325</v>
      </c>
      <c r="B54">
        <f t="shared" si="0"/>
        <v>108</v>
      </c>
      <c r="C54">
        <f t="shared" si="1"/>
        <v>126</v>
      </c>
      <c r="D54">
        <f t="shared" si="2"/>
        <v>12022</v>
      </c>
      <c r="E54" t="s">
        <v>6450</v>
      </c>
    </row>
    <row r="55" spans="1:5" x14ac:dyDescent="0.2">
      <c r="A55" t="s">
        <v>326</v>
      </c>
      <c r="B55">
        <f t="shared" si="0"/>
        <v>99</v>
      </c>
      <c r="C55">
        <f t="shared" si="1"/>
        <v>117</v>
      </c>
      <c r="D55">
        <f t="shared" si="2"/>
        <v>12020</v>
      </c>
      <c r="E55" t="s">
        <v>6450</v>
      </c>
    </row>
    <row r="56" spans="1:5" x14ac:dyDescent="0.2">
      <c r="A56" t="s">
        <v>341</v>
      </c>
      <c r="B56">
        <f t="shared" si="0"/>
        <v>102</v>
      </c>
      <c r="C56">
        <f t="shared" si="1"/>
        <v>120</v>
      </c>
      <c r="D56">
        <f t="shared" si="2"/>
        <v>20057</v>
      </c>
      <c r="E56" t="s">
        <v>6450</v>
      </c>
    </row>
    <row r="57" spans="1:5" x14ac:dyDescent="0.2">
      <c r="A57" t="s">
        <v>342</v>
      </c>
      <c r="B57">
        <f t="shared" si="0"/>
        <v>78</v>
      </c>
      <c r="C57">
        <f t="shared" si="1"/>
        <v>96</v>
      </c>
      <c r="D57">
        <f t="shared" si="2"/>
        <v>20006</v>
      </c>
      <c r="E57" t="s">
        <v>6450</v>
      </c>
    </row>
    <row r="58" spans="1:5" x14ac:dyDescent="0.2">
      <c r="A58" t="s">
        <v>343</v>
      </c>
      <c r="B58">
        <f t="shared" si="0"/>
        <v>79</v>
      </c>
      <c r="C58">
        <f t="shared" si="1"/>
        <v>97</v>
      </c>
      <c r="D58">
        <f t="shared" si="2"/>
        <v>20259</v>
      </c>
      <c r="E58" t="s">
        <v>6450</v>
      </c>
    </row>
    <row r="59" spans="1:5" x14ac:dyDescent="0.2">
      <c r="A59" t="s">
        <v>392</v>
      </c>
      <c r="B59">
        <f t="shared" si="0"/>
        <v>103</v>
      </c>
      <c r="C59">
        <f t="shared" si="1"/>
        <v>121</v>
      </c>
      <c r="D59">
        <f t="shared" si="2"/>
        <v>13113</v>
      </c>
      <c r="E59" t="s">
        <v>6450</v>
      </c>
    </row>
    <row r="60" spans="1:5" x14ac:dyDescent="0.2">
      <c r="A60" t="s">
        <v>393</v>
      </c>
      <c r="B60">
        <f t="shared" si="0"/>
        <v>95</v>
      </c>
      <c r="C60">
        <f t="shared" si="1"/>
        <v>113</v>
      </c>
      <c r="D60">
        <f t="shared" si="2"/>
        <v>11025</v>
      </c>
      <c r="E60" t="s">
        <v>6450</v>
      </c>
    </row>
    <row r="61" spans="1:5" x14ac:dyDescent="0.2">
      <c r="A61" t="s">
        <v>394</v>
      </c>
      <c r="B61">
        <f t="shared" si="0"/>
        <v>115</v>
      </c>
      <c r="C61">
        <f t="shared" si="1"/>
        <v>133</v>
      </c>
      <c r="D61">
        <f t="shared" si="2"/>
        <v>12722</v>
      </c>
      <c r="E61" t="s">
        <v>6450</v>
      </c>
    </row>
    <row r="62" spans="1:5" x14ac:dyDescent="0.2">
      <c r="A62" t="s">
        <v>395</v>
      </c>
      <c r="B62">
        <f t="shared" si="0"/>
        <v>121</v>
      </c>
      <c r="C62">
        <f t="shared" si="1"/>
        <v>139</v>
      </c>
      <c r="D62">
        <f t="shared" si="2"/>
        <v>12723</v>
      </c>
      <c r="E62" t="s">
        <v>6450</v>
      </c>
    </row>
    <row r="63" spans="1:5" x14ac:dyDescent="0.2">
      <c r="A63" t="s">
        <v>397</v>
      </c>
      <c r="B63">
        <f t="shared" si="0"/>
        <v>109</v>
      </c>
      <c r="C63">
        <f t="shared" si="1"/>
        <v>127</v>
      </c>
      <c r="D63">
        <f t="shared" si="2"/>
        <v>13054</v>
      </c>
      <c r="E63" t="s">
        <v>6450</v>
      </c>
    </row>
    <row r="64" spans="1:5" x14ac:dyDescent="0.2">
      <c r="A64" t="s">
        <v>399</v>
      </c>
      <c r="B64">
        <f t="shared" si="0"/>
        <v>95</v>
      </c>
      <c r="C64">
        <f t="shared" si="1"/>
        <v>113</v>
      </c>
      <c r="D64">
        <f t="shared" si="2"/>
        <v>11075</v>
      </c>
      <c r="E64" t="s">
        <v>6450</v>
      </c>
    </row>
    <row r="65" spans="1:5" x14ac:dyDescent="0.2">
      <c r="A65" t="s">
        <v>401</v>
      </c>
      <c r="B65">
        <f t="shared" si="0"/>
        <v>101</v>
      </c>
      <c r="C65">
        <f t="shared" si="1"/>
        <v>119</v>
      </c>
      <c r="D65">
        <f t="shared" si="2"/>
        <v>20054</v>
      </c>
      <c r="E65" t="s">
        <v>6450</v>
      </c>
    </row>
    <row r="66" spans="1:5" x14ac:dyDescent="0.2">
      <c r="A66" t="s">
        <v>402</v>
      </c>
      <c r="B66">
        <f t="shared" si="0"/>
        <v>77</v>
      </c>
      <c r="C66">
        <f t="shared" si="1"/>
        <v>95</v>
      </c>
      <c r="D66">
        <f t="shared" si="2"/>
        <v>20241</v>
      </c>
      <c r="E66" t="s">
        <v>6450</v>
      </c>
    </row>
    <row r="67" spans="1:5" x14ac:dyDescent="0.2">
      <c r="A67" t="s">
        <v>404</v>
      </c>
      <c r="B67">
        <f t="shared" ref="B67:B130" si="3">FIND("Ciqual code: ",A67)</f>
        <v>100</v>
      </c>
      <c r="C67">
        <f t="shared" ref="C67:C130" si="4">FIND("]",A67)</f>
        <v>118</v>
      </c>
      <c r="D67">
        <f t="shared" ref="D67:D130" si="5">MID(A67,B67+13,C67-B67-13)*1</f>
        <v>20009</v>
      </c>
      <c r="E67" t="s">
        <v>6450</v>
      </c>
    </row>
    <row r="68" spans="1:5" x14ac:dyDescent="0.2">
      <c r="A68" t="s">
        <v>405</v>
      </c>
      <c r="B68">
        <f t="shared" si="3"/>
        <v>76</v>
      </c>
      <c r="C68">
        <f t="shared" si="4"/>
        <v>94</v>
      </c>
      <c r="D68">
        <f t="shared" si="5"/>
        <v>20008</v>
      </c>
      <c r="E68" t="s">
        <v>6450</v>
      </c>
    </row>
    <row r="69" spans="1:5" x14ac:dyDescent="0.2">
      <c r="A69" t="s">
        <v>406</v>
      </c>
      <c r="B69">
        <f t="shared" si="3"/>
        <v>78</v>
      </c>
      <c r="C69">
        <f t="shared" si="4"/>
        <v>96</v>
      </c>
      <c r="D69">
        <f t="shared" si="5"/>
        <v>20261</v>
      </c>
      <c r="E69" t="s">
        <v>6450</v>
      </c>
    </row>
    <row r="70" spans="1:5" x14ac:dyDescent="0.2">
      <c r="A70" t="s">
        <v>6457</v>
      </c>
      <c r="B70">
        <f t="shared" si="3"/>
        <v>110</v>
      </c>
      <c r="C70">
        <f t="shared" si="4"/>
        <v>128</v>
      </c>
      <c r="D70">
        <f t="shared" si="5"/>
        <v>12025</v>
      </c>
      <c r="E70" t="s">
        <v>6450</v>
      </c>
    </row>
    <row r="71" spans="1:5" x14ac:dyDescent="0.2">
      <c r="A71" t="s">
        <v>415</v>
      </c>
      <c r="B71">
        <f t="shared" si="3"/>
        <v>92</v>
      </c>
      <c r="C71">
        <f t="shared" si="4"/>
        <v>110</v>
      </c>
      <c r="D71">
        <f t="shared" si="5"/>
        <v>11064</v>
      </c>
      <c r="E71" t="s">
        <v>6450</v>
      </c>
    </row>
    <row r="72" spans="1:5" x14ac:dyDescent="0.2">
      <c r="A72" t="s">
        <v>416</v>
      </c>
      <c r="B72">
        <f t="shared" si="3"/>
        <v>107</v>
      </c>
      <c r="C72">
        <f t="shared" si="4"/>
        <v>125</v>
      </c>
      <c r="D72">
        <f t="shared" si="5"/>
        <v>13007</v>
      </c>
      <c r="E72" t="s">
        <v>6450</v>
      </c>
    </row>
    <row r="73" spans="1:5" x14ac:dyDescent="0.2">
      <c r="A73" t="s">
        <v>421</v>
      </c>
      <c r="B73">
        <f t="shared" si="3"/>
        <v>106</v>
      </c>
      <c r="C73">
        <f t="shared" si="4"/>
        <v>124</v>
      </c>
      <c r="D73">
        <f t="shared" si="5"/>
        <v>20023</v>
      </c>
      <c r="E73" t="s">
        <v>6450</v>
      </c>
    </row>
    <row r="74" spans="1:5" x14ac:dyDescent="0.2">
      <c r="A74" t="s">
        <v>422</v>
      </c>
      <c r="B74">
        <f t="shared" si="3"/>
        <v>82</v>
      </c>
      <c r="C74">
        <f t="shared" si="4"/>
        <v>100</v>
      </c>
      <c r="D74">
        <f t="shared" si="5"/>
        <v>20024</v>
      </c>
      <c r="E74" t="s">
        <v>6450</v>
      </c>
    </row>
    <row r="75" spans="1:5" x14ac:dyDescent="0.2">
      <c r="A75" t="s">
        <v>424</v>
      </c>
      <c r="B75">
        <f t="shared" si="3"/>
        <v>102</v>
      </c>
      <c r="C75">
        <f t="shared" si="4"/>
        <v>120</v>
      </c>
      <c r="D75">
        <f t="shared" si="5"/>
        <v>20055</v>
      </c>
      <c r="E75" t="s">
        <v>6450</v>
      </c>
    </row>
    <row r="76" spans="1:5" x14ac:dyDescent="0.2">
      <c r="A76" t="s">
        <v>425</v>
      </c>
      <c r="B76">
        <f t="shared" si="3"/>
        <v>78</v>
      </c>
      <c r="C76">
        <f t="shared" si="4"/>
        <v>96</v>
      </c>
      <c r="D76">
        <f t="shared" si="5"/>
        <v>20025</v>
      </c>
      <c r="E76" t="s">
        <v>6450</v>
      </c>
    </row>
    <row r="77" spans="1:5" x14ac:dyDescent="0.2">
      <c r="A77" t="s">
        <v>426</v>
      </c>
      <c r="B77">
        <f t="shared" si="3"/>
        <v>79</v>
      </c>
      <c r="C77">
        <f t="shared" si="4"/>
        <v>97</v>
      </c>
      <c r="D77">
        <f t="shared" si="5"/>
        <v>20278</v>
      </c>
      <c r="E77" t="s">
        <v>6450</v>
      </c>
    </row>
    <row r="78" spans="1:5" x14ac:dyDescent="0.2">
      <c r="A78" t="s">
        <v>445</v>
      </c>
      <c r="B78">
        <f t="shared" si="3"/>
        <v>92</v>
      </c>
      <c r="C78">
        <f t="shared" si="4"/>
        <v>110</v>
      </c>
      <c r="D78">
        <f t="shared" si="5"/>
        <v>11002</v>
      </c>
      <c r="E78" t="s">
        <v>6450</v>
      </c>
    </row>
    <row r="79" spans="1:5" x14ac:dyDescent="0.2">
      <c r="A79" t="s">
        <v>446</v>
      </c>
      <c r="B79">
        <f t="shared" si="3"/>
        <v>100</v>
      </c>
      <c r="C79">
        <f t="shared" si="4"/>
        <v>118</v>
      </c>
      <c r="D79">
        <f t="shared" si="5"/>
        <v>13008</v>
      </c>
      <c r="E79" t="s">
        <v>6450</v>
      </c>
    </row>
    <row r="80" spans="1:5" x14ac:dyDescent="0.2">
      <c r="A80" t="s">
        <v>456</v>
      </c>
      <c r="B80">
        <f t="shared" si="3"/>
        <v>105</v>
      </c>
      <c r="C80">
        <f t="shared" si="4"/>
        <v>123</v>
      </c>
      <c r="D80">
        <f t="shared" si="5"/>
        <v>12830</v>
      </c>
      <c r="E80" t="s">
        <v>6450</v>
      </c>
    </row>
    <row r="81" spans="1:5" x14ac:dyDescent="0.2">
      <c r="A81" t="s">
        <v>460</v>
      </c>
      <c r="B81">
        <f t="shared" si="3"/>
        <v>86</v>
      </c>
      <c r="C81">
        <f t="shared" si="4"/>
        <v>103</v>
      </c>
      <c r="D81">
        <f t="shared" si="5"/>
        <v>5207</v>
      </c>
      <c r="E81" t="s">
        <v>6450</v>
      </c>
    </row>
    <row r="82" spans="1:5" x14ac:dyDescent="0.2">
      <c r="A82" t="s">
        <v>462</v>
      </c>
      <c r="B82">
        <f t="shared" si="3"/>
        <v>99</v>
      </c>
      <c r="C82">
        <f t="shared" si="4"/>
        <v>117</v>
      </c>
      <c r="D82">
        <f t="shared" si="5"/>
        <v>20105</v>
      </c>
      <c r="E82" t="s">
        <v>6450</v>
      </c>
    </row>
    <row r="83" spans="1:5" x14ac:dyDescent="0.2">
      <c r="A83" t="s">
        <v>463</v>
      </c>
      <c r="B83">
        <f t="shared" si="3"/>
        <v>103</v>
      </c>
      <c r="C83">
        <f t="shared" si="4"/>
        <v>121</v>
      </c>
      <c r="D83">
        <f t="shared" si="5"/>
        <v>12028</v>
      </c>
      <c r="E83" t="s">
        <v>6450</v>
      </c>
    </row>
    <row r="84" spans="1:5" x14ac:dyDescent="0.2">
      <c r="A84" t="s">
        <v>468</v>
      </c>
      <c r="B84">
        <f t="shared" si="3"/>
        <v>111</v>
      </c>
      <c r="C84">
        <f t="shared" si="4"/>
        <v>129</v>
      </c>
      <c r="D84">
        <f t="shared" si="5"/>
        <v>15020</v>
      </c>
      <c r="E84" t="s">
        <v>6450</v>
      </c>
    </row>
    <row r="85" spans="1:5" x14ac:dyDescent="0.2">
      <c r="A85" t="s">
        <v>469</v>
      </c>
      <c r="B85">
        <f t="shared" si="3"/>
        <v>99</v>
      </c>
      <c r="C85">
        <f t="shared" si="4"/>
        <v>117</v>
      </c>
      <c r="D85">
        <f t="shared" si="5"/>
        <v>15024</v>
      </c>
      <c r="E85" t="s">
        <v>6450</v>
      </c>
    </row>
    <row r="86" spans="1:5" x14ac:dyDescent="0.2">
      <c r="A86" t="s">
        <v>470</v>
      </c>
      <c r="B86">
        <f t="shared" si="3"/>
        <v>95</v>
      </c>
      <c r="C86">
        <f t="shared" si="4"/>
        <v>113</v>
      </c>
      <c r="D86">
        <f t="shared" si="5"/>
        <v>15021</v>
      </c>
      <c r="E86" t="s">
        <v>6450</v>
      </c>
    </row>
    <row r="87" spans="1:5" x14ac:dyDescent="0.2">
      <c r="A87" t="s">
        <v>477</v>
      </c>
      <c r="B87">
        <f t="shared" si="3"/>
        <v>103</v>
      </c>
      <c r="C87">
        <f t="shared" si="4"/>
        <v>121</v>
      </c>
      <c r="D87">
        <f t="shared" si="5"/>
        <v>12846</v>
      </c>
      <c r="E87" t="s">
        <v>6450</v>
      </c>
    </row>
    <row r="88" spans="1:5" x14ac:dyDescent="0.2">
      <c r="A88" t="s">
        <v>478</v>
      </c>
      <c r="B88">
        <f t="shared" si="3"/>
        <v>96</v>
      </c>
      <c r="C88">
        <f t="shared" si="4"/>
        <v>114</v>
      </c>
      <c r="D88">
        <f t="shared" si="5"/>
        <v>15047</v>
      </c>
      <c r="E88" t="s">
        <v>6450</v>
      </c>
    </row>
    <row r="89" spans="1:5" x14ac:dyDescent="0.2">
      <c r="A89" t="s">
        <v>482</v>
      </c>
      <c r="B89">
        <f t="shared" si="3"/>
        <v>104</v>
      </c>
      <c r="C89">
        <f t="shared" si="4"/>
        <v>122</v>
      </c>
      <c r="D89">
        <f t="shared" si="5"/>
        <v>20162</v>
      </c>
      <c r="E89" t="s">
        <v>6450</v>
      </c>
    </row>
    <row r="90" spans="1:5" x14ac:dyDescent="0.2">
      <c r="A90" t="s">
        <v>483</v>
      </c>
      <c r="B90">
        <f t="shared" si="3"/>
        <v>106</v>
      </c>
      <c r="C90">
        <f t="shared" si="4"/>
        <v>124</v>
      </c>
      <c r="D90">
        <f t="shared" si="5"/>
        <v>20163</v>
      </c>
      <c r="E90" t="s">
        <v>6450</v>
      </c>
    </row>
    <row r="91" spans="1:5" x14ac:dyDescent="0.2">
      <c r="A91" t="s">
        <v>519</v>
      </c>
      <c r="B91">
        <f t="shared" si="3"/>
        <v>107</v>
      </c>
      <c r="C91">
        <f t="shared" si="4"/>
        <v>125</v>
      </c>
      <c r="D91">
        <f t="shared" si="5"/>
        <v>20116</v>
      </c>
      <c r="E91" t="s">
        <v>6450</v>
      </c>
    </row>
    <row r="92" spans="1:5" x14ac:dyDescent="0.2">
      <c r="A92" t="s">
        <v>520</v>
      </c>
      <c r="B92">
        <f t="shared" si="3"/>
        <v>113</v>
      </c>
      <c r="C92">
        <f t="shared" si="4"/>
        <v>131</v>
      </c>
      <c r="D92">
        <f t="shared" si="5"/>
        <v>20221</v>
      </c>
      <c r="E92" t="s">
        <v>6450</v>
      </c>
    </row>
    <row r="93" spans="1:5" x14ac:dyDescent="0.2">
      <c r="A93" t="s">
        <v>521</v>
      </c>
      <c r="B93">
        <f t="shared" si="3"/>
        <v>137</v>
      </c>
      <c r="C93">
        <f t="shared" si="4"/>
        <v>155</v>
      </c>
      <c r="D93">
        <f t="shared" si="5"/>
        <v>20167</v>
      </c>
      <c r="E93" t="s">
        <v>6450</v>
      </c>
    </row>
    <row r="94" spans="1:5" x14ac:dyDescent="0.2">
      <c r="A94" t="s">
        <v>523</v>
      </c>
      <c r="B94">
        <f t="shared" si="3"/>
        <v>109</v>
      </c>
      <c r="C94">
        <f t="shared" si="4"/>
        <v>127</v>
      </c>
      <c r="D94">
        <f t="shared" si="5"/>
        <v>20058</v>
      </c>
      <c r="E94" t="s">
        <v>6450</v>
      </c>
    </row>
    <row r="95" spans="1:5" x14ac:dyDescent="0.2">
      <c r="A95" t="s">
        <v>524</v>
      </c>
      <c r="B95">
        <f t="shared" si="3"/>
        <v>85</v>
      </c>
      <c r="C95">
        <f t="shared" si="4"/>
        <v>103</v>
      </c>
      <c r="D95">
        <f t="shared" si="5"/>
        <v>20013</v>
      </c>
      <c r="E95" t="s">
        <v>6450</v>
      </c>
    </row>
    <row r="96" spans="1:5" x14ac:dyDescent="0.2">
      <c r="A96" t="s">
        <v>528</v>
      </c>
      <c r="B96">
        <f t="shared" si="3"/>
        <v>104</v>
      </c>
      <c r="C96">
        <f t="shared" si="4"/>
        <v>122</v>
      </c>
      <c r="D96">
        <f t="shared" si="5"/>
        <v>20218</v>
      </c>
      <c r="E96" t="s">
        <v>6450</v>
      </c>
    </row>
    <row r="97" spans="1:5" x14ac:dyDescent="0.2">
      <c r="A97" t="s">
        <v>529</v>
      </c>
      <c r="B97">
        <f t="shared" si="3"/>
        <v>80</v>
      </c>
      <c r="C97">
        <f t="shared" si="4"/>
        <v>98</v>
      </c>
      <c r="D97">
        <f t="shared" si="5"/>
        <v>20219</v>
      </c>
      <c r="E97" t="s">
        <v>6450</v>
      </c>
    </row>
    <row r="98" spans="1:5" x14ac:dyDescent="0.2">
      <c r="A98" t="s">
        <v>530</v>
      </c>
      <c r="B98">
        <f t="shared" si="3"/>
        <v>137</v>
      </c>
      <c r="C98">
        <f t="shared" si="4"/>
        <v>155</v>
      </c>
      <c r="D98">
        <f t="shared" si="5"/>
        <v>20280</v>
      </c>
      <c r="E98" t="s">
        <v>6450</v>
      </c>
    </row>
    <row r="99" spans="1:5" x14ac:dyDescent="0.2">
      <c r="A99" t="s">
        <v>531</v>
      </c>
      <c r="B99">
        <f t="shared" si="3"/>
        <v>97</v>
      </c>
      <c r="C99">
        <f t="shared" si="4"/>
        <v>115</v>
      </c>
      <c r="D99">
        <f t="shared" si="5"/>
        <v>20095</v>
      </c>
      <c r="E99" t="s">
        <v>6450</v>
      </c>
    </row>
    <row r="100" spans="1:5" x14ac:dyDescent="0.2">
      <c r="A100" t="s">
        <v>532</v>
      </c>
      <c r="B100">
        <f t="shared" si="3"/>
        <v>105</v>
      </c>
      <c r="C100">
        <f t="shared" si="4"/>
        <v>123</v>
      </c>
      <c r="D100">
        <f t="shared" si="5"/>
        <v>20014</v>
      </c>
      <c r="E100" t="s">
        <v>6450</v>
      </c>
    </row>
    <row r="101" spans="1:5" x14ac:dyDescent="0.2">
      <c r="A101" t="s">
        <v>533</v>
      </c>
      <c r="B101">
        <f t="shared" si="3"/>
        <v>107</v>
      </c>
      <c r="C101">
        <f t="shared" si="4"/>
        <v>125</v>
      </c>
      <c r="D101">
        <f t="shared" si="5"/>
        <v>20069</v>
      </c>
      <c r="E101" t="s">
        <v>6450</v>
      </c>
    </row>
    <row r="102" spans="1:5" x14ac:dyDescent="0.2">
      <c r="A102" t="s">
        <v>534</v>
      </c>
      <c r="B102">
        <f t="shared" si="3"/>
        <v>99</v>
      </c>
      <c r="C102">
        <f t="shared" si="4"/>
        <v>117</v>
      </c>
      <c r="D102">
        <f t="shared" si="5"/>
        <v>20015</v>
      </c>
      <c r="E102" t="s">
        <v>6450</v>
      </c>
    </row>
    <row r="103" spans="1:5" x14ac:dyDescent="0.2">
      <c r="A103" t="s">
        <v>537</v>
      </c>
      <c r="B103">
        <f t="shared" si="3"/>
        <v>105</v>
      </c>
      <c r="C103">
        <f t="shared" si="4"/>
        <v>123</v>
      </c>
      <c r="D103">
        <f t="shared" si="5"/>
        <v>20016</v>
      </c>
      <c r="E103" t="s">
        <v>6450</v>
      </c>
    </row>
    <row r="104" spans="1:5" x14ac:dyDescent="0.2">
      <c r="A104" t="s">
        <v>538</v>
      </c>
      <c r="B104">
        <f t="shared" si="3"/>
        <v>81</v>
      </c>
      <c r="C104">
        <f t="shared" si="4"/>
        <v>99</v>
      </c>
      <c r="D104">
        <f t="shared" si="5"/>
        <v>20017</v>
      </c>
      <c r="E104" t="s">
        <v>6450</v>
      </c>
    </row>
    <row r="105" spans="1:5" x14ac:dyDescent="0.2">
      <c r="A105" t="s">
        <v>542</v>
      </c>
      <c r="B105">
        <f t="shared" si="3"/>
        <v>94</v>
      </c>
      <c r="C105">
        <f t="shared" si="4"/>
        <v>112</v>
      </c>
      <c r="D105">
        <f t="shared" si="5"/>
        <v>20094</v>
      </c>
      <c r="E105" t="s">
        <v>6450</v>
      </c>
    </row>
    <row r="106" spans="1:5" x14ac:dyDescent="0.2">
      <c r="A106" t="s">
        <v>543</v>
      </c>
      <c r="B106">
        <f t="shared" si="3"/>
        <v>108</v>
      </c>
      <c r="C106">
        <f t="shared" si="4"/>
        <v>126</v>
      </c>
      <c r="D106">
        <f t="shared" si="5"/>
        <v>20065</v>
      </c>
      <c r="E106" t="s">
        <v>6450</v>
      </c>
    </row>
    <row r="107" spans="1:5" x14ac:dyDescent="0.2">
      <c r="A107" t="s">
        <v>544</v>
      </c>
      <c r="B107">
        <f t="shared" si="3"/>
        <v>106</v>
      </c>
      <c r="C107">
        <f t="shared" si="4"/>
        <v>124</v>
      </c>
      <c r="D107">
        <f t="shared" si="5"/>
        <v>11003</v>
      </c>
      <c r="E107" t="s">
        <v>6450</v>
      </c>
    </row>
    <row r="108" spans="1:5" x14ac:dyDescent="0.2">
      <c r="A108" t="s">
        <v>553</v>
      </c>
      <c r="B108">
        <f t="shared" si="3"/>
        <v>104</v>
      </c>
      <c r="C108">
        <f t="shared" si="4"/>
        <v>122</v>
      </c>
      <c r="D108">
        <f t="shared" si="5"/>
        <v>13067</v>
      </c>
      <c r="E108" t="s">
        <v>6450</v>
      </c>
    </row>
    <row r="109" spans="1:5" x14ac:dyDescent="0.2">
      <c r="A109" t="s">
        <v>554</v>
      </c>
      <c r="B109">
        <f t="shared" si="3"/>
        <v>105</v>
      </c>
      <c r="C109">
        <f t="shared" si="4"/>
        <v>123</v>
      </c>
      <c r="D109">
        <f t="shared" si="5"/>
        <v>13009</v>
      </c>
      <c r="E109" t="s">
        <v>6450</v>
      </c>
    </row>
    <row r="110" spans="1:5" x14ac:dyDescent="0.2">
      <c r="A110" t="s">
        <v>555</v>
      </c>
      <c r="B110">
        <f t="shared" si="3"/>
        <v>104</v>
      </c>
      <c r="C110">
        <f t="shared" si="4"/>
        <v>122</v>
      </c>
      <c r="D110">
        <f t="shared" si="5"/>
        <v>13125</v>
      </c>
      <c r="E110" t="s">
        <v>6450</v>
      </c>
    </row>
    <row r="111" spans="1:5" x14ac:dyDescent="0.2">
      <c r="A111" t="s">
        <v>556</v>
      </c>
      <c r="B111">
        <f t="shared" si="3"/>
        <v>107</v>
      </c>
      <c r="C111">
        <f t="shared" si="4"/>
        <v>125</v>
      </c>
      <c r="D111">
        <f t="shared" si="5"/>
        <v>20166</v>
      </c>
      <c r="E111" t="s">
        <v>6450</v>
      </c>
    </row>
    <row r="112" spans="1:5" x14ac:dyDescent="0.2">
      <c r="A112" t="s">
        <v>558</v>
      </c>
      <c r="B112">
        <f t="shared" si="3"/>
        <v>110</v>
      </c>
      <c r="C112">
        <f t="shared" si="4"/>
        <v>128</v>
      </c>
      <c r="D112">
        <f t="shared" si="5"/>
        <v>13082</v>
      </c>
      <c r="E112" t="s">
        <v>6450</v>
      </c>
    </row>
    <row r="113" spans="1:5" x14ac:dyDescent="0.2">
      <c r="A113" t="s">
        <v>559</v>
      </c>
      <c r="B113">
        <f t="shared" si="3"/>
        <v>85</v>
      </c>
      <c r="C113">
        <f t="shared" si="4"/>
        <v>103</v>
      </c>
      <c r="D113">
        <f t="shared" si="5"/>
        <v>11052</v>
      </c>
      <c r="E113" t="s">
        <v>6450</v>
      </c>
    </row>
    <row r="114" spans="1:5" x14ac:dyDescent="0.2">
      <c r="A114" t="s">
        <v>575</v>
      </c>
      <c r="B114">
        <f t="shared" si="3"/>
        <v>100</v>
      </c>
      <c r="C114">
        <f t="shared" si="4"/>
        <v>118</v>
      </c>
      <c r="D114">
        <f t="shared" si="5"/>
        <v>13010</v>
      </c>
      <c r="E114" t="s">
        <v>6450</v>
      </c>
    </row>
    <row r="115" spans="1:5" x14ac:dyDescent="0.2">
      <c r="A115" t="s">
        <v>586</v>
      </c>
      <c r="B115">
        <f t="shared" si="3"/>
        <v>117</v>
      </c>
      <c r="C115">
        <f t="shared" si="4"/>
        <v>135</v>
      </c>
      <c r="D115">
        <f t="shared" si="5"/>
        <v>20019</v>
      </c>
      <c r="E115" t="s">
        <v>6450</v>
      </c>
    </row>
    <row r="116" spans="1:5" x14ac:dyDescent="0.2">
      <c r="A116" t="s">
        <v>587</v>
      </c>
      <c r="B116">
        <f t="shared" si="3"/>
        <v>108</v>
      </c>
      <c r="C116">
        <f t="shared" si="4"/>
        <v>126</v>
      </c>
      <c r="D116">
        <f t="shared" si="5"/>
        <v>20210</v>
      </c>
      <c r="E116" t="s">
        <v>6450</v>
      </c>
    </row>
    <row r="117" spans="1:5" x14ac:dyDescent="0.2">
      <c r="A117" t="s">
        <v>604</v>
      </c>
      <c r="B117">
        <f t="shared" si="3"/>
        <v>93</v>
      </c>
      <c r="C117">
        <f t="shared" si="4"/>
        <v>111</v>
      </c>
      <c r="D117">
        <f t="shared" si="5"/>
        <v>10003</v>
      </c>
      <c r="E117" t="s">
        <v>6450</v>
      </c>
    </row>
    <row r="118" spans="1:5" x14ac:dyDescent="0.2">
      <c r="A118" t="s">
        <v>605</v>
      </c>
      <c r="B118">
        <f t="shared" si="3"/>
        <v>86</v>
      </c>
      <c r="C118">
        <f t="shared" si="4"/>
        <v>104</v>
      </c>
      <c r="D118">
        <f t="shared" si="5"/>
        <v>10004</v>
      </c>
      <c r="E118" t="s">
        <v>6450</v>
      </c>
    </row>
    <row r="119" spans="1:5" x14ac:dyDescent="0.2">
      <c r="A119" t="s">
        <v>606</v>
      </c>
      <c r="B119">
        <f t="shared" si="3"/>
        <v>96</v>
      </c>
      <c r="C119">
        <f t="shared" si="4"/>
        <v>114</v>
      </c>
      <c r="D119">
        <f t="shared" si="5"/>
        <v>10045</v>
      </c>
      <c r="E119" t="s">
        <v>6450</v>
      </c>
    </row>
    <row r="120" spans="1:5" x14ac:dyDescent="0.2">
      <c r="A120" t="s">
        <v>609</v>
      </c>
      <c r="B120">
        <f t="shared" si="3"/>
        <v>94</v>
      </c>
      <c r="C120">
        <f t="shared" si="4"/>
        <v>112</v>
      </c>
      <c r="D120">
        <f t="shared" si="5"/>
        <v>11094</v>
      </c>
      <c r="E120" t="s">
        <v>6450</v>
      </c>
    </row>
    <row r="121" spans="1:5" x14ac:dyDescent="0.2">
      <c r="A121" t="s">
        <v>610</v>
      </c>
      <c r="B121">
        <f t="shared" si="3"/>
        <v>94</v>
      </c>
      <c r="C121">
        <f t="shared" si="4"/>
        <v>112</v>
      </c>
      <c r="D121">
        <f t="shared" si="5"/>
        <v>11026</v>
      </c>
      <c r="E121" t="s">
        <v>6450</v>
      </c>
    </row>
    <row r="122" spans="1:5" x14ac:dyDescent="0.2">
      <c r="A122" t="s">
        <v>613</v>
      </c>
      <c r="B122">
        <f t="shared" si="3"/>
        <v>106</v>
      </c>
      <c r="C122">
        <f t="shared" si="4"/>
        <v>124</v>
      </c>
      <c r="D122">
        <f t="shared" si="5"/>
        <v>12010</v>
      </c>
      <c r="E122" t="s">
        <v>6450</v>
      </c>
    </row>
    <row r="123" spans="1:5" x14ac:dyDescent="0.2">
      <c r="A123" t="s">
        <v>616</v>
      </c>
      <c r="B123">
        <f t="shared" si="3"/>
        <v>117</v>
      </c>
      <c r="C123">
        <f t="shared" si="4"/>
        <v>135</v>
      </c>
      <c r="D123">
        <f t="shared" si="5"/>
        <v>20138</v>
      </c>
      <c r="E123" t="s">
        <v>6450</v>
      </c>
    </row>
    <row r="124" spans="1:5" x14ac:dyDescent="0.2">
      <c r="A124" t="s">
        <v>617</v>
      </c>
      <c r="B124">
        <f t="shared" si="3"/>
        <v>127</v>
      </c>
      <c r="C124">
        <f t="shared" si="4"/>
        <v>145</v>
      </c>
      <c r="D124">
        <f t="shared" si="5"/>
        <v>20134</v>
      </c>
      <c r="E124" t="s">
        <v>6450</v>
      </c>
    </row>
    <row r="125" spans="1:5" x14ac:dyDescent="0.2">
      <c r="A125" t="s">
        <v>6458</v>
      </c>
      <c r="B125">
        <f t="shared" si="3"/>
        <v>139</v>
      </c>
      <c r="C125">
        <f t="shared" si="4"/>
        <v>157</v>
      </c>
      <c r="D125">
        <f t="shared" si="5"/>
        <v>20136</v>
      </c>
      <c r="E125" t="s">
        <v>6450</v>
      </c>
    </row>
    <row r="126" spans="1:5" x14ac:dyDescent="0.2">
      <c r="A126" t="s">
        <v>619</v>
      </c>
      <c r="B126">
        <f t="shared" si="3"/>
        <v>128</v>
      </c>
      <c r="C126">
        <f t="shared" si="4"/>
        <v>146</v>
      </c>
      <c r="D126">
        <f t="shared" si="5"/>
        <v>20128</v>
      </c>
      <c r="E126" t="s">
        <v>6450</v>
      </c>
    </row>
    <row r="127" spans="1:5" x14ac:dyDescent="0.2">
      <c r="A127" t="s">
        <v>620</v>
      </c>
      <c r="B127">
        <f t="shared" si="3"/>
        <v>117</v>
      </c>
      <c r="C127">
        <f t="shared" si="4"/>
        <v>135</v>
      </c>
      <c r="D127">
        <f t="shared" si="5"/>
        <v>20145</v>
      </c>
      <c r="E127" t="s">
        <v>6450</v>
      </c>
    </row>
    <row r="128" spans="1:5" x14ac:dyDescent="0.2">
      <c r="A128" t="s">
        <v>621</v>
      </c>
      <c r="B128">
        <f t="shared" si="3"/>
        <v>93</v>
      </c>
      <c r="C128">
        <f t="shared" si="4"/>
        <v>111</v>
      </c>
      <c r="D128">
        <f t="shared" si="5"/>
        <v>20143</v>
      </c>
      <c r="E128" t="s">
        <v>6450</v>
      </c>
    </row>
    <row r="129" spans="1:5" x14ac:dyDescent="0.2">
      <c r="A129" t="s">
        <v>622</v>
      </c>
      <c r="B129">
        <f t="shared" si="3"/>
        <v>111</v>
      </c>
      <c r="C129">
        <f t="shared" si="4"/>
        <v>129</v>
      </c>
      <c r="D129">
        <f t="shared" si="5"/>
        <v>20139</v>
      </c>
      <c r="E129" t="s">
        <v>6450</v>
      </c>
    </row>
    <row r="130" spans="1:5" x14ac:dyDescent="0.2">
      <c r="A130" t="s">
        <v>623</v>
      </c>
      <c r="B130">
        <f t="shared" si="3"/>
        <v>130</v>
      </c>
      <c r="C130">
        <f t="shared" si="4"/>
        <v>148</v>
      </c>
      <c r="D130">
        <f t="shared" si="5"/>
        <v>20020</v>
      </c>
      <c r="E130" t="s">
        <v>6450</v>
      </c>
    </row>
    <row r="131" spans="1:5" x14ac:dyDescent="0.2">
      <c r="A131" t="s">
        <v>624</v>
      </c>
      <c r="B131">
        <f t="shared" ref="B131:B194" si="6">FIND("Ciqual code: ",A131)</f>
        <v>106</v>
      </c>
      <c r="C131">
        <f t="shared" ref="C131:C194" si="7">FIND("]",A131)</f>
        <v>124</v>
      </c>
      <c r="D131">
        <f t="shared" ref="D131:D194" si="8">MID(A131,B131+13,C131-B131-13)*1</f>
        <v>20021</v>
      </c>
      <c r="E131" t="s">
        <v>6450</v>
      </c>
    </row>
    <row r="132" spans="1:5" x14ac:dyDescent="0.2">
      <c r="A132" t="s">
        <v>626</v>
      </c>
      <c r="B132">
        <f t="shared" si="6"/>
        <v>81</v>
      </c>
      <c r="C132">
        <f t="shared" si="7"/>
        <v>99</v>
      </c>
      <c r="D132">
        <f t="shared" si="8"/>
        <v>20264</v>
      </c>
      <c r="E132" t="s">
        <v>6450</v>
      </c>
    </row>
    <row r="133" spans="1:5" x14ac:dyDescent="0.2">
      <c r="A133" t="s">
        <v>677</v>
      </c>
      <c r="B133">
        <f t="shared" si="6"/>
        <v>106</v>
      </c>
      <c r="C133">
        <f t="shared" si="7"/>
        <v>124</v>
      </c>
      <c r="D133">
        <f t="shared" si="8"/>
        <v>20199</v>
      </c>
      <c r="E133" t="s">
        <v>6450</v>
      </c>
    </row>
    <row r="134" spans="1:5" x14ac:dyDescent="0.2">
      <c r="A134" t="s">
        <v>678</v>
      </c>
      <c r="B134">
        <f t="shared" si="6"/>
        <v>104</v>
      </c>
      <c r="C134">
        <f t="shared" si="7"/>
        <v>122</v>
      </c>
      <c r="D134">
        <f t="shared" si="8"/>
        <v>20022</v>
      </c>
      <c r="E134" t="s">
        <v>6450</v>
      </c>
    </row>
    <row r="135" spans="1:5" x14ac:dyDescent="0.2">
      <c r="A135" t="s">
        <v>680</v>
      </c>
      <c r="B135">
        <f t="shared" si="6"/>
        <v>89</v>
      </c>
      <c r="C135">
        <f t="shared" si="7"/>
        <v>107</v>
      </c>
      <c r="D135">
        <f t="shared" si="8"/>
        <v>10021</v>
      </c>
      <c r="E135" t="s">
        <v>6450</v>
      </c>
    </row>
    <row r="136" spans="1:5" x14ac:dyDescent="0.2">
      <c r="A136" t="s">
        <v>681</v>
      </c>
      <c r="B136">
        <f t="shared" si="6"/>
        <v>92</v>
      </c>
      <c r="C136">
        <f t="shared" si="7"/>
        <v>110</v>
      </c>
      <c r="D136">
        <f t="shared" si="8"/>
        <v>10007</v>
      </c>
      <c r="E136" t="s">
        <v>6450</v>
      </c>
    </row>
    <row r="137" spans="1:5" x14ac:dyDescent="0.2">
      <c r="A137" t="s">
        <v>693</v>
      </c>
      <c r="B137">
        <f t="shared" si="6"/>
        <v>116</v>
      </c>
      <c r="C137">
        <f t="shared" si="7"/>
        <v>134</v>
      </c>
      <c r="D137">
        <f t="shared" si="8"/>
        <v>12834</v>
      </c>
      <c r="E137" t="s">
        <v>6450</v>
      </c>
    </row>
    <row r="138" spans="1:5" x14ac:dyDescent="0.2">
      <c r="A138" t="s">
        <v>694</v>
      </c>
      <c r="B138">
        <f t="shared" si="6"/>
        <v>118</v>
      </c>
      <c r="C138">
        <f t="shared" si="7"/>
        <v>136</v>
      </c>
      <c r="D138">
        <f t="shared" si="8"/>
        <v>12832</v>
      </c>
      <c r="E138" t="s">
        <v>6450</v>
      </c>
    </row>
    <row r="139" spans="1:5" x14ac:dyDescent="0.2">
      <c r="A139" t="s">
        <v>695</v>
      </c>
      <c r="B139">
        <f t="shared" si="6"/>
        <v>103</v>
      </c>
      <c r="C139">
        <f t="shared" si="7"/>
        <v>121</v>
      </c>
      <c r="D139">
        <f t="shared" si="8"/>
        <v>12833</v>
      </c>
      <c r="E139" t="s">
        <v>6450</v>
      </c>
    </row>
    <row r="140" spans="1:5" x14ac:dyDescent="0.2">
      <c r="A140" t="s">
        <v>700</v>
      </c>
      <c r="B140">
        <f t="shared" si="6"/>
        <v>96</v>
      </c>
      <c r="C140">
        <f t="shared" si="7"/>
        <v>114</v>
      </c>
      <c r="D140">
        <f t="shared" si="8"/>
        <v>15028</v>
      </c>
      <c r="E140" t="s">
        <v>6450</v>
      </c>
    </row>
    <row r="141" spans="1:5" x14ac:dyDescent="0.2">
      <c r="A141" t="s">
        <v>701</v>
      </c>
      <c r="B141">
        <f t="shared" si="6"/>
        <v>90</v>
      </c>
      <c r="C141">
        <f t="shared" si="7"/>
        <v>108</v>
      </c>
      <c r="D141">
        <f t="shared" si="8"/>
        <v>11042</v>
      </c>
      <c r="E141" t="s">
        <v>6450</v>
      </c>
    </row>
    <row r="142" spans="1:5" x14ac:dyDescent="0.2">
      <c r="A142" t="s">
        <v>702</v>
      </c>
      <c r="B142">
        <f t="shared" si="6"/>
        <v>95</v>
      </c>
      <c r="C142">
        <f t="shared" si="7"/>
        <v>113</v>
      </c>
      <c r="D142">
        <f t="shared" si="8"/>
        <v>11089</v>
      </c>
      <c r="E142" t="s">
        <v>6450</v>
      </c>
    </row>
    <row r="143" spans="1:5" x14ac:dyDescent="0.2">
      <c r="A143" t="s">
        <v>703</v>
      </c>
      <c r="B143">
        <f t="shared" si="6"/>
        <v>92</v>
      </c>
      <c r="C143">
        <f t="shared" si="7"/>
        <v>110</v>
      </c>
      <c r="D143">
        <f t="shared" si="8"/>
        <v>11005</v>
      </c>
      <c r="E143" t="s">
        <v>6450</v>
      </c>
    </row>
    <row r="144" spans="1:5" x14ac:dyDescent="0.2">
      <c r="A144" t="s">
        <v>704</v>
      </c>
      <c r="B144">
        <f t="shared" si="6"/>
        <v>107</v>
      </c>
      <c r="C144">
        <f t="shared" si="7"/>
        <v>125</v>
      </c>
      <c r="D144">
        <f t="shared" si="8"/>
        <v>13011</v>
      </c>
      <c r="E144" t="s">
        <v>6450</v>
      </c>
    </row>
    <row r="145" spans="1:5" x14ac:dyDescent="0.2">
      <c r="A145" t="s">
        <v>737</v>
      </c>
      <c r="B145">
        <f t="shared" si="6"/>
        <v>123</v>
      </c>
      <c r="C145">
        <f t="shared" si="7"/>
        <v>141</v>
      </c>
      <c r="D145">
        <f t="shared" si="8"/>
        <v>20988</v>
      </c>
      <c r="E145" t="s">
        <v>6450</v>
      </c>
    </row>
    <row r="146" spans="1:5" x14ac:dyDescent="0.2">
      <c r="A146" t="s">
        <v>740</v>
      </c>
      <c r="B146">
        <f t="shared" si="6"/>
        <v>114</v>
      </c>
      <c r="C146">
        <f t="shared" si="7"/>
        <v>131</v>
      </c>
      <c r="D146">
        <f t="shared" si="8"/>
        <v>1001</v>
      </c>
      <c r="E146" t="s">
        <v>6450</v>
      </c>
    </row>
    <row r="147" spans="1:5" x14ac:dyDescent="0.2">
      <c r="A147" t="s">
        <v>741</v>
      </c>
      <c r="B147">
        <f t="shared" si="6"/>
        <v>133</v>
      </c>
      <c r="C147">
        <f t="shared" si="7"/>
        <v>150</v>
      </c>
      <c r="D147">
        <f t="shared" si="8"/>
        <v>1023</v>
      </c>
      <c r="E147" t="s">
        <v>6450</v>
      </c>
    </row>
    <row r="148" spans="1:5" x14ac:dyDescent="0.2">
      <c r="A148" t="s">
        <v>830</v>
      </c>
      <c r="B148">
        <f t="shared" si="6"/>
        <v>101</v>
      </c>
      <c r="C148">
        <f t="shared" si="7"/>
        <v>119</v>
      </c>
      <c r="D148">
        <f t="shared" si="8"/>
        <v>20097</v>
      </c>
      <c r="E148" t="s">
        <v>6450</v>
      </c>
    </row>
    <row r="149" spans="1:5" x14ac:dyDescent="0.2">
      <c r="A149" t="s">
        <v>831</v>
      </c>
      <c r="B149">
        <f t="shared" si="6"/>
        <v>79</v>
      </c>
      <c r="C149">
        <f t="shared" si="7"/>
        <v>97</v>
      </c>
      <c r="D149">
        <f t="shared" si="8"/>
        <v>20255</v>
      </c>
      <c r="E149" t="s">
        <v>6450</v>
      </c>
    </row>
    <row r="150" spans="1:5" x14ac:dyDescent="0.2">
      <c r="A150" t="s">
        <v>833</v>
      </c>
      <c r="B150">
        <f t="shared" si="6"/>
        <v>99</v>
      </c>
      <c r="C150">
        <f t="shared" si="7"/>
        <v>117</v>
      </c>
      <c r="D150">
        <f t="shared" si="8"/>
        <v>12729</v>
      </c>
      <c r="E150" t="s">
        <v>6450</v>
      </c>
    </row>
    <row r="151" spans="1:5" x14ac:dyDescent="0.2">
      <c r="A151" t="s">
        <v>842</v>
      </c>
      <c r="B151">
        <f t="shared" si="6"/>
        <v>101</v>
      </c>
      <c r="C151">
        <f t="shared" si="7"/>
        <v>119</v>
      </c>
      <c r="D151">
        <f t="shared" si="8"/>
        <v>20026</v>
      </c>
      <c r="E151" t="s">
        <v>6450</v>
      </c>
    </row>
    <row r="152" spans="1:5" x14ac:dyDescent="0.2">
      <c r="A152" t="s">
        <v>846</v>
      </c>
      <c r="B152">
        <f t="shared" si="6"/>
        <v>88</v>
      </c>
      <c r="C152">
        <f t="shared" si="7"/>
        <v>105</v>
      </c>
      <c r="D152">
        <f t="shared" si="8"/>
        <v>9001</v>
      </c>
      <c r="E152" t="s">
        <v>6450</v>
      </c>
    </row>
    <row r="153" spans="1:5" x14ac:dyDescent="0.2">
      <c r="A153" t="s">
        <v>849</v>
      </c>
      <c r="B153">
        <f t="shared" si="6"/>
        <v>101</v>
      </c>
      <c r="C153">
        <f t="shared" si="7"/>
        <v>119</v>
      </c>
      <c r="D153">
        <f t="shared" si="8"/>
        <v>20059</v>
      </c>
      <c r="E153" t="s">
        <v>6450</v>
      </c>
    </row>
    <row r="154" spans="1:5" x14ac:dyDescent="0.2">
      <c r="A154" t="s">
        <v>850</v>
      </c>
      <c r="B154">
        <f t="shared" si="6"/>
        <v>77</v>
      </c>
      <c r="C154">
        <f t="shared" si="7"/>
        <v>95</v>
      </c>
      <c r="D154">
        <f t="shared" si="8"/>
        <v>20027</v>
      </c>
      <c r="E154" t="s">
        <v>6450</v>
      </c>
    </row>
    <row r="155" spans="1:5" x14ac:dyDescent="0.2">
      <c r="A155" t="s">
        <v>851</v>
      </c>
      <c r="B155">
        <f t="shared" si="6"/>
        <v>115</v>
      </c>
      <c r="C155">
        <f t="shared" si="7"/>
        <v>133</v>
      </c>
      <c r="D155">
        <f t="shared" si="8"/>
        <v>20270</v>
      </c>
      <c r="E155" t="s">
        <v>6450</v>
      </c>
    </row>
    <row r="156" spans="1:5" x14ac:dyDescent="0.2">
      <c r="A156" t="s">
        <v>852</v>
      </c>
      <c r="B156">
        <f t="shared" si="6"/>
        <v>78</v>
      </c>
      <c r="C156">
        <f t="shared" si="7"/>
        <v>96</v>
      </c>
      <c r="D156">
        <f t="shared" si="8"/>
        <v>20285</v>
      </c>
      <c r="E156" t="s">
        <v>6450</v>
      </c>
    </row>
    <row r="157" spans="1:5" x14ac:dyDescent="0.2">
      <c r="A157" t="s">
        <v>6459</v>
      </c>
      <c r="B157">
        <f t="shared" si="6"/>
        <v>104</v>
      </c>
      <c r="C157">
        <f t="shared" si="7"/>
        <v>122</v>
      </c>
      <c r="D157">
        <f t="shared" si="8"/>
        <v>12038</v>
      </c>
      <c r="E157" t="s">
        <v>6450</v>
      </c>
    </row>
    <row r="158" spans="1:5" x14ac:dyDescent="0.2">
      <c r="A158" t="s">
        <v>860</v>
      </c>
      <c r="B158">
        <f t="shared" si="6"/>
        <v>93</v>
      </c>
      <c r="C158">
        <f t="shared" si="7"/>
        <v>111</v>
      </c>
      <c r="D158">
        <f t="shared" si="8"/>
        <v>11092</v>
      </c>
      <c r="E158" t="s">
        <v>6450</v>
      </c>
    </row>
    <row r="159" spans="1:5" x14ac:dyDescent="0.2">
      <c r="A159" t="s">
        <v>862</v>
      </c>
      <c r="B159">
        <f t="shared" si="6"/>
        <v>109</v>
      </c>
      <c r="C159">
        <f t="shared" si="7"/>
        <v>127</v>
      </c>
      <c r="D159">
        <f t="shared" si="8"/>
        <v>19641</v>
      </c>
      <c r="E159" t="s">
        <v>6450</v>
      </c>
    </row>
    <row r="160" spans="1:5" x14ac:dyDescent="0.2">
      <c r="A160" t="s">
        <v>873</v>
      </c>
      <c r="B160">
        <f t="shared" si="6"/>
        <v>92</v>
      </c>
      <c r="C160">
        <f t="shared" si="7"/>
        <v>109</v>
      </c>
      <c r="D160">
        <f t="shared" si="8"/>
        <v>9570</v>
      </c>
      <c r="E160" t="s">
        <v>6450</v>
      </c>
    </row>
    <row r="161" spans="1:5" x14ac:dyDescent="0.2">
      <c r="A161" t="s">
        <v>874</v>
      </c>
      <c r="B161">
        <f t="shared" si="6"/>
        <v>98</v>
      </c>
      <c r="C161">
        <f t="shared" si="7"/>
        <v>115</v>
      </c>
      <c r="D161">
        <f t="shared" si="8"/>
        <v>9545</v>
      </c>
      <c r="E161" t="s">
        <v>6450</v>
      </c>
    </row>
    <row r="162" spans="1:5" x14ac:dyDescent="0.2">
      <c r="A162" t="s">
        <v>875</v>
      </c>
      <c r="B162">
        <f t="shared" si="6"/>
        <v>94</v>
      </c>
      <c r="C162">
        <f t="shared" si="7"/>
        <v>111</v>
      </c>
      <c r="D162">
        <f t="shared" si="8"/>
        <v>9555</v>
      </c>
      <c r="E162" t="s">
        <v>6450</v>
      </c>
    </row>
    <row r="163" spans="1:5" x14ac:dyDescent="0.2">
      <c r="A163" t="s">
        <v>876</v>
      </c>
      <c r="B163">
        <f t="shared" si="6"/>
        <v>97</v>
      </c>
      <c r="C163">
        <f t="shared" si="7"/>
        <v>114</v>
      </c>
      <c r="D163">
        <f t="shared" si="8"/>
        <v>9580</v>
      </c>
      <c r="E163" t="s">
        <v>6450</v>
      </c>
    </row>
    <row r="164" spans="1:5" x14ac:dyDescent="0.2">
      <c r="A164" t="s">
        <v>877</v>
      </c>
      <c r="B164">
        <f t="shared" si="6"/>
        <v>92</v>
      </c>
      <c r="C164">
        <f t="shared" si="7"/>
        <v>109</v>
      </c>
      <c r="D164">
        <f t="shared" si="8"/>
        <v>9520</v>
      </c>
      <c r="E164" t="s">
        <v>6450</v>
      </c>
    </row>
    <row r="165" spans="1:5" x14ac:dyDescent="0.2">
      <c r="A165" t="s">
        <v>878</v>
      </c>
      <c r="B165">
        <f t="shared" si="6"/>
        <v>97</v>
      </c>
      <c r="C165">
        <f t="shared" si="7"/>
        <v>114</v>
      </c>
      <c r="D165">
        <f t="shared" si="8"/>
        <v>9540</v>
      </c>
      <c r="E165" t="s">
        <v>6450</v>
      </c>
    </row>
    <row r="166" spans="1:5" x14ac:dyDescent="0.2">
      <c r="A166" t="s">
        <v>879</v>
      </c>
      <c r="B166">
        <f t="shared" si="6"/>
        <v>101</v>
      </c>
      <c r="C166">
        <f t="shared" si="7"/>
        <v>118</v>
      </c>
      <c r="D166">
        <f t="shared" si="8"/>
        <v>9533</v>
      </c>
      <c r="E166" t="s">
        <v>6450</v>
      </c>
    </row>
    <row r="167" spans="1:5" x14ac:dyDescent="0.2">
      <c r="A167" t="s">
        <v>880</v>
      </c>
      <c r="B167">
        <f t="shared" si="6"/>
        <v>101</v>
      </c>
      <c r="C167">
        <f t="shared" si="7"/>
        <v>118</v>
      </c>
      <c r="D167">
        <f t="shared" si="8"/>
        <v>9530</v>
      </c>
      <c r="E167" t="s">
        <v>6450</v>
      </c>
    </row>
    <row r="168" spans="1:5" x14ac:dyDescent="0.2">
      <c r="A168" t="s">
        <v>881</v>
      </c>
      <c r="B168">
        <f t="shared" si="6"/>
        <v>100</v>
      </c>
      <c r="C168">
        <f t="shared" si="7"/>
        <v>117</v>
      </c>
      <c r="D168">
        <f t="shared" si="8"/>
        <v>9532</v>
      </c>
      <c r="E168" t="s">
        <v>6450</v>
      </c>
    </row>
    <row r="169" spans="1:5" x14ac:dyDescent="0.2">
      <c r="A169" t="s">
        <v>882</v>
      </c>
      <c r="B169">
        <f t="shared" si="6"/>
        <v>92</v>
      </c>
      <c r="C169">
        <f t="shared" si="7"/>
        <v>110</v>
      </c>
      <c r="D169">
        <f t="shared" si="8"/>
        <v>20900</v>
      </c>
      <c r="E169" t="s">
        <v>6450</v>
      </c>
    </row>
    <row r="170" spans="1:5" x14ac:dyDescent="0.2">
      <c r="A170" t="s">
        <v>883</v>
      </c>
      <c r="B170">
        <f t="shared" si="6"/>
        <v>93</v>
      </c>
      <c r="C170">
        <f t="shared" si="7"/>
        <v>110</v>
      </c>
      <c r="D170">
        <f t="shared" si="8"/>
        <v>9480</v>
      </c>
      <c r="E170" t="s">
        <v>6450</v>
      </c>
    </row>
    <row r="171" spans="1:5" x14ac:dyDescent="0.2">
      <c r="A171" t="s">
        <v>884</v>
      </c>
      <c r="B171">
        <f t="shared" si="6"/>
        <v>94</v>
      </c>
      <c r="C171">
        <f t="shared" si="7"/>
        <v>111</v>
      </c>
      <c r="D171">
        <f t="shared" si="8"/>
        <v>9550</v>
      </c>
      <c r="E171" t="s">
        <v>6450</v>
      </c>
    </row>
    <row r="172" spans="1:5" x14ac:dyDescent="0.2">
      <c r="A172" t="s">
        <v>885</v>
      </c>
      <c r="B172">
        <f t="shared" si="6"/>
        <v>92</v>
      </c>
      <c r="C172">
        <f t="shared" si="7"/>
        <v>110</v>
      </c>
      <c r="D172">
        <f t="shared" si="8"/>
        <v>20118</v>
      </c>
      <c r="E172" t="s">
        <v>6450</v>
      </c>
    </row>
    <row r="173" spans="1:5" x14ac:dyDescent="0.2">
      <c r="A173" t="s">
        <v>886</v>
      </c>
      <c r="B173">
        <f t="shared" si="6"/>
        <v>100</v>
      </c>
      <c r="C173">
        <f t="shared" si="7"/>
        <v>118</v>
      </c>
      <c r="D173">
        <f t="shared" si="8"/>
        <v>20028</v>
      </c>
      <c r="E173" t="s">
        <v>6450</v>
      </c>
    </row>
    <row r="174" spans="1:5" x14ac:dyDescent="0.2">
      <c r="A174" t="s">
        <v>887</v>
      </c>
      <c r="B174">
        <f t="shared" si="6"/>
        <v>91</v>
      </c>
      <c r="C174">
        <f t="shared" si="7"/>
        <v>109</v>
      </c>
      <c r="D174">
        <f t="shared" si="8"/>
        <v>11066</v>
      </c>
      <c r="E174" t="s">
        <v>6450</v>
      </c>
    </row>
    <row r="175" spans="1:5" x14ac:dyDescent="0.2">
      <c r="A175" t="s">
        <v>888</v>
      </c>
      <c r="B175">
        <f t="shared" si="6"/>
        <v>94</v>
      </c>
      <c r="C175">
        <f t="shared" si="7"/>
        <v>112</v>
      </c>
      <c r="D175">
        <f t="shared" si="8"/>
        <v>11077</v>
      </c>
      <c r="E175" t="s">
        <v>6450</v>
      </c>
    </row>
    <row r="176" spans="1:5" x14ac:dyDescent="0.2">
      <c r="A176" t="s">
        <v>889</v>
      </c>
      <c r="B176">
        <f t="shared" si="6"/>
        <v>99</v>
      </c>
      <c r="C176">
        <f t="shared" si="7"/>
        <v>117</v>
      </c>
      <c r="D176">
        <f t="shared" si="8"/>
        <v>12061</v>
      </c>
      <c r="E176" t="s">
        <v>6450</v>
      </c>
    </row>
    <row r="177" spans="1:5" x14ac:dyDescent="0.2">
      <c r="A177" t="s">
        <v>895</v>
      </c>
      <c r="B177">
        <f t="shared" si="6"/>
        <v>108</v>
      </c>
      <c r="C177">
        <f t="shared" si="7"/>
        <v>126</v>
      </c>
      <c r="D177">
        <f t="shared" si="8"/>
        <v>20517</v>
      </c>
      <c r="E177" t="s">
        <v>6450</v>
      </c>
    </row>
    <row r="178" spans="1:5" x14ac:dyDescent="0.2">
      <c r="A178" t="s">
        <v>896</v>
      </c>
      <c r="B178">
        <f t="shared" si="6"/>
        <v>85</v>
      </c>
      <c r="C178">
        <f t="shared" si="7"/>
        <v>103</v>
      </c>
      <c r="D178">
        <f t="shared" si="8"/>
        <v>20500</v>
      </c>
      <c r="E178" t="s">
        <v>6450</v>
      </c>
    </row>
    <row r="179" spans="1:5" x14ac:dyDescent="0.2">
      <c r="A179" t="s">
        <v>897</v>
      </c>
      <c r="B179">
        <f t="shared" si="6"/>
        <v>90</v>
      </c>
      <c r="C179">
        <f t="shared" si="7"/>
        <v>108</v>
      </c>
      <c r="D179">
        <f t="shared" si="8"/>
        <v>20536</v>
      </c>
      <c r="E179" t="s">
        <v>6450</v>
      </c>
    </row>
    <row r="180" spans="1:5" x14ac:dyDescent="0.2">
      <c r="A180" t="s">
        <v>898</v>
      </c>
      <c r="B180">
        <f t="shared" si="6"/>
        <v>101</v>
      </c>
      <c r="C180">
        <f t="shared" si="7"/>
        <v>119</v>
      </c>
      <c r="D180">
        <f t="shared" si="8"/>
        <v>20541</v>
      </c>
      <c r="E180" t="s">
        <v>6450</v>
      </c>
    </row>
    <row r="181" spans="1:5" x14ac:dyDescent="0.2">
      <c r="A181" t="s">
        <v>899</v>
      </c>
      <c r="B181">
        <f t="shared" si="6"/>
        <v>111</v>
      </c>
      <c r="C181">
        <f t="shared" si="7"/>
        <v>129</v>
      </c>
      <c r="D181">
        <f t="shared" si="8"/>
        <v>20542</v>
      </c>
      <c r="E181" t="s">
        <v>6450</v>
      </c>
    </row>
    <row r="182" spans="1:5" x14ac:dyDescent="0.2">
      <c r="A182" t="s">
        <v>900</v>
      </c>
      <c r="B182">
        <f t="shared" si="6"/>
        <v>98</v>
      </c>
      <c r="C182">
        <f t="shared" si="7"/>
        <v>116</v>
      </c>
      <c r="D182">
        <f t="shared" si="8"/>
        <v>20518</v>
      </c>
      <c r="E182" t="s">
        <v>6450</v>
      </c>
    </row>
    <row r="183" spans="1:5" x14ac:dyDescent="0.2">
      <c r="A183" t="s">
        <v>901</v>
      </c>
      <c r="B183">
        <f t="shared" si="6"/>
        <v>97</v>
      </c>
      <c r="C183">
        <f t="shared" si="7"/>
        <v>115</v>
      </c>
      <c r="D183">
        <f t="shared" si="8"/>
        <v>20543</v>
      </c>
      <c r="E183" t="s">
        <v>6450</v>
      </c>
    </row>
    <row r="184" spans="1:5" x14ac:dyDescent="0.2">
      <c r="A184" t="s">
        <v>903</v>
      </c>
      <c r="B184">
        <f t="shared" si="6"/>
        <v>122</v>
      </c>
      <c r="C184">
        <f t="shared" si="7"/>
        <v>140</v>
      </c>
      <c r="D184">
        <f t="shared" si="8"/>
        <v>13063</v>
      </c>
      <c r="E184" t="s">
        <v>6450</v>
      </c>
    </row>
    <row r="185" spans="1:5" x14ac:dyDescent="0.2">
      <c r="A185" t="s">
        <v>904</v>
      </c>
      <c r="B185">
        <f t="shared" si="6"/>
        <v>97</v>
      </c>
      <c r="C185">
        <f t="shared" si="7"/>
        <v>115</v>
      </c>
      <c r="D185">
        <f t="shared" si="8"/>
        <v>13012</v>
      </c>
      <c r="E185" t="s">
        <v>6450</v>
      </c>
    </row>
    <row r="186" spans="1:5" x14ac:dyDescent="0.2">
      <c r="A186" t="s">
        <v>905</v>
      </c>
      <c r="B186">
        <f t="shared" si="6"/>
        <v>91</v>
      </c>
      <c r="C186">
        <f t="shared" si="7"/>
        <v>109</v>
      </c>
      <c r="D186">
        <f t="shared" si="8"/>
        <v>13013</v>
      </c>
      <c r="E186" t="s">
        <v>6450</v>
      </c>
    </row>
    <row r="187" spans="1:5" x14ac:dyDescent="0.2">
      <c r="A187" t="s">
        <v>915</v>
      </c>
      <c r="B187">
        <f t="shared" si="6"/>
        <v>96</v>
      </c>
      <c r="C187">
        <f t="shared" si="7"/>
        <v>113</v>
      </c>
      <c r="D187">
        <f t="shared" si="8"/>
        <v>9311</v>
      </c>
      <c r="E187" t="s">
        <v>6450</v>
      </c>
    </row>
    <row r="188" spans="1:5" x14ac:dyDescent="0.2">
      <c r="A188" t="s">
        <v>916</v>
      </c>
      <c r="B188">
        <f t="shared" si="6"/>
        <v>110</v>
      </c>
      <c r="C188">
        <f t="shared" si="7"/>
        <v>128</v>
      </c>
      <c r="D188">
        <f t="shared" si="8"/>
        <v>32140</v>
      </c>
      <c r="E188" t="s">
        <v>6450</v>
      </c>
    </row>
    <row r="189" spans="1:5" x14ac:dyDescent="0.2">
      <c r="A189" t="s">
        <v>917</v>
      </c>
      <c r="B189">
        <f t="shared" si="6"/>
        <v>117</v>
      </c>
      <c r="C189">
        <f t="shared" si="7"/>
        <v>134</v>
      </c>
      <c r="D189">
        <f t="shared" si="8"/>
        <v>9313</v>
      </c>
      <c r="E189" t="s">
        <v>6450</v>
      </c>
    </row>
    <row r="190" spans="1:5" x14ac:dyDescent="0.2">
      <c r="A190" t="s">
        <v>938</v>
      </c>
      <c r="B190">
        <f t="shared" si="6"/>
        <v>102</v>
      </c>
      <c r="C190">
        <f t="shared" si="7"/>
        <v>120</v>
      </c>
      <c r="D190">
        <f t="shared" si="8"/>
        <v>12121</v>
      </c>
      <c r="E190" t="s">
        <v>6450</v>
      </c>
    </row>
    <row r="191" spans="1:5" x14ac:dyDescent="0.2">
      <c r="A191" t="s">
        <v>940</v>
      </c>
      <c r="B191">
        <f t="shared" si="6"/>
        <v>110</v>
      </c>
      <c r="C191">
        <f t="shared" si="7"/>
        <v>128</v>
      </c>
      <c r="D191">
        <f t="shared" si="8"/>
        <v>12522</v>
      </c>
      <c r="E191" t="s">
        <v>6450</v>
      </c>
    </row>
    <row r="192" spans="1:5" x14ac:dyDescent="0.2">
      <c r="A192" t="s">
        <v>941</v>
      </c>
      <c r="B192">
        <f t="shared" si="6"/>
        <v>98</v>
      </c>
      <c r="C192">
        <f t="shared" si="7"/>
        <v>116</v>
      </c>
      <c r="D192">
        <f t="shared" si="8"/>
        <v>12519</v>
      </c>
      <c r="E192" t="s">
        <v>6450</v>
      </c>
    </row>
    <row r="193" spans="1:5" x14ac:dyDescent="0.2">
      <c r="A193" t="s">
        <v>942</v>
      </c>
      <c r="B193">
        <f t="shared" si="6"/>
        <v>104</v>
      </c>
      <c r="C193">
        <f t="shared" si="7"/>
        <v>122</v>
      </c>
      <c r="D193">
        <f t="shared" si="8"/>
        <v>13014</v>
      </c>
      <c r="E193" t="s">
        <v>6450</v>
      </c>
    </row>
    <row r="194" spans="1:5" x14ac:dyDescent="0.2">
      <c r="A194" t="s">
        <v>943</v>
      </c>
      <c r="B194">
        <f t="shared" si="6"/>
        <v>115</v>
      </c>
      <c r="C194">
        <f t="shared" si="7"/>
        <v>133</v>
      </c>
      <c r="D194">
        <f t="shared" si="8"/>
        <v>13014</v>
      </c>
      <c r="E194" t="s">
        <v>6450</v>
      </c>
    </row>
    <row r="195" spans="1:5" x14ac:dyDescent="0.2">
      <c r="A195" t="s">
        <v>944</v>
      </c>
      <c r="B195">
        <f t="shared" ref="B195:B258" si="9">FIND("Ciqual code: ",A195)</f>
        <v>116</v>
      </c>
      <c r="C195">
        <f t="shared" ref="C195:C258" si="10">FIND("]",A195)</f>
        <v>134</v>
      </c>
      <c r="D195">
        <f t="shared" ref="D195:D258" si="11">MID(A195,B195+13,C195-B195-13)*1</f>
        <v>13014</v>
      </c>
      <c r="E195" t="s">
        <v>6450</v>
      </c>
    </row>
    <row r="196" spans="1:5" x14ac:dyDescent="0.2">
      <c r="A196" t="s">
        <v>946</v>
      </c>
      <c r="B196">
        <f t="shared" si="9"/>
        <v>103</v>
      </c>
      <c r="C196">
        <f t="shared" si="10"/>
        <v>121</v>
      </c>
      <c r="D196">
        <f t="shared" si="11"/>
        <v>13015</v>
      </c>
      <c r="E196" t="s">
        <v>6450</v>
      </c>
    </row>
    <row r="197" spans="1:5" x14ac:dyDescent="0.2">
      <c r="A197" t="s">
        <v>955</v>
      </c>
      <c r="B197">
        <f t="shared" si="9"/>
        <v>132</v>
      </c>
      <c r="C197">
        <f t="shared" si="10"/>
        <v>150</v>
      </c>
      <c r="D197">
        <f t="shared" si="11"/>
        <v>12705</v>
      </c>
      <c r="E197" t="s">
        <v>6450</v>
      </c>
    </row>
    <row r="198" spans="1:5" x14ac:dyDescent="0.2">
      <c r="A198" t="s">
        <v>956</v>
      </c>
      <c r="B198">
        <f t="shared" si="9"/>
        <v>119</v>
      </c>
      <c r="C198">
        <f t="shared" si="10"/>
        <v>137</v>
      </c>
      <c r="D198">
        <f t="shared" si="11"/>
        <v>12741</v>
      </c>
      <c r="E198" t="s">
        <v>6450</v>
      </c>
    </row>
    <row r="199" spans="1:5" x14ac:dyDescent="0.2">
      <c r="A199" t="s">
        <v>6460</v>
      </c>
      <c r="B199">
        <f t="shared" si="9"/>
        <v>151</v>
      </c>
      <c r="C199">
        <f t="shared" si="10"/>
        <v>169</v>
      </c>
      <c r="D199">
        <f t="shared" si="11"/>
        <v>12047</v>
      </c>
      <c r="E199" t="s">
        <v>6450</v>
      </c>
    </row>
    <row r="200" spans="1:5" x14ac:dyDescent="0.2">
      <c r="A200" t="s">
        <v>958</v>
      </c>
      <c r="B200">
        <f t="shared" si="9"/>
        <v>120</v>
      </c>
      <c r="C200">
        <f t="shared" si="10"/>
        <v>138</v>
      </c>
      <c r="D200">
        <f t="shared" si="11"/>
        <v>12008</v>
      </c>
      <c r="E200" t="s">
        <v>6450</v>
      </c>
    </row>
    <row r="201" spans="1:5" x14ac:dyDescent="0.2">
      <c r="A201" t="s">
        <v>959</v>
      </c>
      <c r="B201">
        <f t="shared" si="9"/>
        <v>131</v>
      </c>
      <c r="C201">
        <f t="shared" si="10"/>
        <v>149</v>
      </c>
      <c r="D201">
        <f t="shared" si="11"/>
        <v>12003</v>
      </c>
      <c r="E201" t="s">
        <v>6450</v>
      </c>
    </row>
    <row r="202" spans="1:5" x14ac:dyDescent="0.2">
      <c r="A202" t="s">
        <v>960</v>
      </c>
      <c r="B202">
        <f t="shared" si="9"/>
        <v>131</v>
      </c>
      <c r="C202">
        <f t="shared" si="10"/>
        <v>149</v>
      </c>
      <c r="D202">
        <f t="shared" si="11"/>
        <v>12035</v>
      </c>
      <c r="E202" t="s">
        <v>6450</v>
      </c>
    </row>
    <row r="203" spans="1:5" x14ac:dyDescent="0.2">
      <c r="A203" t="s">
        <v>961</v>
      </c>
      <c r="B203">
        <f t="shared" si="9"/>
        <v>124</v>
      </c>
      <c r="C203">
        <f t="shared" si="10"/>
        <v>142</v>
      </c>
      <c r="D203">
        <f t="shared" si="11"/>
        <v>12050</v>
      </c>
      <c r="E203" t="s">
        <v>6450</v>
      </c>
    </row>
    <row r="204" spans="1:5" x14ac:dyDescent="0.2">
      <c r="A204" t="s">
        <v>962</v>
      </c>
      <c r="B204">
        <f t="shared" si="9"/>
        <v>120</v>
      </c>
      <c r="C204">
        <f t="shared" si="10"/>
        <v>138</v>
      </c>
      <c r="D204">
        <f t="shared" si="11"/>
        <v>12033</v>
      </c>
      <c r="E204" t="s">
        <v>6450</v>
      </c>
    </row>
    <row r="205" spans="1:5" x14ac:dyDescent="0.2">
      <c r="A205" t="s">
        <v>968</v>
      </c>
      <c r="B205">
        <f t="shared" si="9"/>
        <v>99</v>
      </c>
      <c r="C205">
        <f t="shared" si="10"/>
        <v>117</v>
      </c>
      <c r="D205">
        <f t="shared" si="11"/>
        <v>12520</v>
      </c>
      <c r="E205" t="s">
        <v>6450</v>
      </c>
    </row>
    <row r="206" spans="1:5" x14ac:dyDescent="0.2">
      <c r="A206" t="s">
        <v>969</v>
      </c>
      <c r="B206">
        <f t="shared" si="9"/>
        <v>108</v>
      </c>
      <c r="C206">
        <f t="shared" si="10"/>
        <v>126</v>
      </c>
      <c r="D206">
        <f t="shared" si="11"/>
        <v>12521</v>
      </c>
      <c r="E206" t="s">
        <v>6450</v>
      </c>
    </row>
    <row r="207" spans="1:5" x14ac:dyDescent="0.2">
      <c r="A207" t="s">
        <v>970</v>
      </c>
      <c r="B207">
        <f t="shared" si="9"/>
        <v>106</v>
      </c>
      <c r="C207">
        <f t="shared" si="10"/>
        <v>124</v>
      </c>
      <c r="D207">
        <f t="shared" si="11"/>
        <v>12527</v>
      </c>
      <c r="E207" t="s">
        <v>6450</v>
      </c>
    </row>
    <row r="208" spans="1:5" x14ac:dyDescent="0.2">
      <c r="A208" t="s">
        <v>971</v>
      </c>
      <c r="B208">
        <f t="shared" si="9"/>
        <v>135</v>
      </c>
      <c r="C208">
        <f t="shared" si="10"/>
        <v>153</v>
      </c>
      <c r="D208">
        <f t="shared" si="11"/>
        <v>12528</v>
      </c>
      <c r="E208" t="s">
        <v>6450</v>
      </c>
    </row>
    <row r="209" spans="1:5" x14ac:dyDescent="0.2">
      <c r="A209" t="s">
        <v>972</v>
      </c>
      <c r="B209">
        <f t="shared" si="9"/>
        <v>107</v>
      </c>
      <c r="C209">
        <f t="shared" si="10"/>
        <v>125</v>
      </c>
      <c r="D209">
        <f t="shared" si="11"/>
        <v>12523</v>
      </c>
      <c r="E209" t="s">
        <v>6450</v>
      </c>
    </row>
    <row r="210" spans="1:5" x14ac:dyDescent="0.2">
      <c r="A210" t="s">
        <v>973</v>
      </c>
      <c r="B210">
        <f t="shared" si="9"/>
        <v>147</v>
      </c>
      <c r="C210">
        <f t="shared" si="10"/>
        <v>165</v>
      </c>
      <c r="D210">
        <f t="shared" si="11"/>
        <v>12824</v>
      </c>
      <c r="E210" t="s">
        <v>6450</v>
      </c>
    </row>
    <row r="211" spans="1:5" x14ac:dyDescent="0.2">
      <c r="A211" t="s">
        <v>974</v>
      </c>
      <c r="B211">
        <f t="shared" si="9"/>
        <v>104</v>
      </c>
      <c r="C211">
        <f t="shared" si="10"/>
        <v>122</v>
      </c>
      <c r="D211">
        <f t="shared" si="11"/>
        <v>12827</v>
      </c>
      <c r="E211" t="s">
        <v>6450</v>
      </c>
    </row>
    <row r="212" spans="1:5" x14ac:dyDescent="0.2">
      <c r="A212" t="s">
        <v>975</v>
      </c>
      <c r="B212">
        <f t="shared" si="9"/>
        <v>115</v>
      </c>
      <c r="C212">
        <f t="shared" si="10"/>
        <v>133</v>
      </c>
      <c r="D212">
        <f t="shared" si="11"/>
        <v>12762</v>
      </c>
      <c r="E212" t="s">
        <v>6450</v>
      </c>
    </row>
    <row r="213" spans="1:5" x14ac:dyDescent="0.2">
      <c r="A213" t="s">
        <v>6461</v>
      </c>
      <c r="B213">
        <f t="shared" si="9"/>
        <v>105</v>
      </c>
      <c r="C213">
        <f t="shared" si="10"/>
        <v>123</v>
      </c>
      <c r="D213">
        <f t="shared" si="11"/>
        <v>12747</v>
      </c>
      <c r="E213" t="s">
        <v>6450</v>
      </c>
    </row>
    <row r="214" spans="1:5" x14ac:dyDescent="0.2">
      <c r="A214" t="s">
        <v>977</v>
      </c>
      <c r="B214">
        <f t="shared" si="9"/>
        <v>148</v>
      </c>
      <c r="C214">
        <f t="shared" si="10"/>
        <v>166</v>
      </c>
      <c r="D214">
        <f t="shared" si="11"/>
        <v>12820</v>
      </c>
      <c r="E214" t="s">
        <v>6450</v>
      </c>
    </row>
    <row r="215" spans="1:5" x14ac:dyDescent="0.2">
      <c r="A215" t="s">
        <v>978</v>
      </c>
      <c r="B215">
        <f t="shared" si="9"/>
        <v>131</v>
      </c>
      <c r="C215">
        <f t="shared" si="10"/>
        <v>149</v>
      </c>
      <c r="D215">
        <f t="shared" si="11"/>
        <v>12814</v>
      </c>
      <c r="E215" t="s">
        <v>6450</v>
      </c>
    </row>
    <row r="216" spans="1:5" x14ac:dyDescent="0.2">
      <c r="A216" t="s">
        <v>981</v>
      </c>
      <c r="B216">
        <f t="shared" si="9"/>
        <v>105</v>
      </c>
      <c r="C216">
        <f t="shared" si="10"/>
        <v>123</v>
      </c>
      <c r="D216">
        <f t="shared" si="11"/>
        <v>12810</v>
      </c>
      <c r="E216" t="s">
        <v>6450</v>
      </c>
    </row>
    <row r="217" spans="1:5" x14ac:dyDescent="0.2">
      <c r="A217" t="s">
        <v>982</v>
      </c>
      <c r="B217">
        <f t="shared" si="9"/>
        <v>117</v>
      </c>
      <c r="C217">
        <f t="shared" si="10"/>
        <v>135</v>
      </c>
      <c r="D217">
        <f t="shared" si="11"/>
        <v>12804</v>
      </c>
      <c r="E217" t="s">
        <v>6450</v>
      </c>
    </row>
    <row r="218" spans="1:5" x14ac:dyDescent="0.2">
      <c r="A218" t="s">
        <v>983</v>
      </c>
      <c r="B218">
        <f t="shared" si="9"/>
        <v>125</v>
      </c>
      <c r="C218">
        <f t="shared" si="10"/>
        <v>143</v>
      </c>
      <c r="D218">
        <f t="shared" si="11"/>
        <v>12800</v>
      </c>
      <c r="E218" t="s">
        <v>6450</v>
      </c>
    </row>
    <row r="219" spans="1:5" x14ac:dyDescent="0.2">
      <c r="A219" t="s">
        <v>984</v>
      </c>
      <c r="B219">
        <f t="shared" si="9"/>
        <v>102</v>
      </c>
      <c r="C219">
        <f t="shared" si="10"/>
        <v>120</v>
      </c>
      <c r="D219">
        <f t="shared" si="11"/>
        <v>12805</v>
      </c>
      <c r="E219" t="s">
        <v>6450</v>
      </c>
    </row>
    <row r="220" spans="1:5" x14ac:dyDescent="0.2">
      <c r="A220" t="s">
        <v>985</v>
      </c>
      <c r="B220">
        <f t="shared" si="9"/>
        <v>95</v>
      </c>
      <c r="C220">
        <f t="shared" si="10"/>
        <v>113</v>
      </c>
      <c r="D220">
        <f t="shared" si="11"/>
        <v>12803</v>
      </c>
      <c r="E220" t="s">
        <v>6450</v>
      </c>
    </row>
    <row r="221" spans="1:5" x14ac:dyDescent="0.2">
      <c r="A221" t="s">
        <v>986</v>
      </c>
      <c r="B221">
        <f t="shared" si="9"/>
        <v>110</v>
      </c>
      <c r="C221">
        <f t="shared" si="10"/>
        <v>128</v>
      </c>
      <c r="D221">
        <f t="shared" si="11"/>
        <v>12801</v>
      </c>
      <c r="E221" t="s">
        <v>6450</v>
      </c>
    </row>
    <row r="222" spans="1:5" x14ac:dyDescent="0.2">
      <c r="A222" t="s">
        <v>987</v>
      </c>
      <c r="B222">
        <f t="shared" si="9"/>
        <v>118</v>
      </c>
      <c r="C222">
        <f t="shared" si="10"/>
        <v>136</v>
      </c>
      <c r="D222">
        <f t="shared" si="11"/>
        <v>12802</v>
      </c>
      <c r="E222" t="s">
        <v>6450</v>
      </c>
    </row>
    <row r="223" spans="1:5" x14ac:dyDescent="0.2">
      <c r="A223" t="s">
        <v>988</v>
      </c>
      <c r="B223">
        <f t="shared" si="9"/>
        <v>100</v>
      </c>
      <c r="C223">
        <f t="shared" si="10"/>
        <v>118</v>
      </c>
      <c r="D223">
        <f t="shared" si="11"/>
        <v>12815</v>
      </c>
      <c r="E223" t="s">
        <v>6450</v>
      </c>
    </row>
    <row r="224" spans="1:5" x14ac:dyDescent="0.2">
      <c r="A224" t="s">
        <v>991</v>
      </c>
      <c r="B224">
        <f t="shared" si="9"/>
        <v>123</v>
      </c>
      <c r="C224">
        <f t="shared" si="10"/>
        <v>141</v>
      </c>
      <c r="D224">
        <f t="shared" si="11"/>
        <v>12310</v>
      </c>
      <c r="E224" t="s">
        <v>6450</v>
      </c>
    </row>
    <row r="225" spans="1:5" x14ac:dyDescent="0.2">
      <c r="A225" t="s">
        <v>1000</v>
      </c>
      <c r="B225">
        <f t="shared" si="9"/>
        <v>163</v>
      </c>
      <c r="C225">
        <f t="shared" si="10"/>
        <v>181</v>
      </c>
      <c r="D225">
        <f t="shared" si="11"/>
        <v>12009</v>
      </c>
      <c r="E225" t="s">
        <v>6450</v>
      </c>
    </row>
    <row r="226" spans="1:5" x14ac:dyDescent="0.2">
      <c r="A226" t="s">
        <v>1001</v>
      </c>
      <c r="B226">
        <f t="shared" si="9"/>
        <v>167</v>
      </c>
      <c r="C226">
        <f t="shared" si="10"/>
        <v>185</v>
      </c>
      <c r="D226">
        <f t="shared" si="11"/>
        <v>12012</v>
      </c>
      <c r="E226" t="s">
        <v>6450</v>
      </c>
    </row>
    <row r="227" spans="1:5" x14ac:dyDescent="0.2">
      <c r="A227" t="s">
        <v>1002</v>
      </c>
      <c r="B227">
        <f t="shared" si="9"/>
        <v>164</v>
      </c>
      <c r="C227">
        <f t="shared" si="10"/>
        <v>182</v>
      </c>
      <c r="D227">
        <f t="shared" si="11"/>
        <v>12013</v>
      </c>
      <c r="E227" t="s">
        <v>6450</v>
      </c>
    </row>
    <row r="228" spans="1:5" x14ac:dyDescent="0.2">
      <c r="A228" t="s">
        <v>1003</v>
      </c>
      <c r="B228">
        <f t="shared" si="9"/>
        <v>103</v>
      </c>
      <c r="C228">
        <f t="shared" si="10"/>
        <v>121</v>
      </c>
      <c r="D228">
        <f t="shared" si="11"/>
        <v>12060</v>
      </c>
      <c r="E228" t="s">
        <v>6450</v>
      </c>
    </row>
    <row r="229" spans="1:5" x14ac:dyDescent="0.2">
      <c r="A229" t="s">
        <v>1004</v>
      </c>
      <c r="B229">
        <f t="shared" si="9"/>
        <v>122</v>
      </c>
      <c r="C229">
        <f t="shared" si="10"/>
        <v>140</v>
      </c>
      <c r="D229">
        <f t="shared" si="11"/>
        <v>12063</v>
      </c>
      <c r="E229" t="s">
        <v>6450</v>
      </c>
    </row>
    <row r="230" spans="1:5" x14ac:dyDescent="0.2">
      <c r="A230" t="s">
        <v>1006</v>
      </c>
      <c r="B230">
        <f t="shared" si="9"/>
        <v>94</v>
      </c>
      <c r="C230">
        <f t="shared" si="10"/>
        <v>112</v>
      </c>
      <c r="D230">
        <f t="shared" si="11"/>
        <v>54500</v>
      </c>
      <c r="E230" t="s">
        <v>6450</v>
      </c>
    </row>
    <row r="231" spans="1:5" x14ac:dyDescent="0.2">
      <c r="A231" t="s">
        <v>1007</v>
      </c>
      <c r="B231">
        <f t="shared" si="9"/>
        <v>122</v>
      </c>
      <c r="C231">
        <f t="shared" si="10"/>
        <v>140</v>
      </c>
      <c r="D231">
        <f t="shared" si="11"/>
        <v>13016</v>
      </c>
      <c r="E231" t="s">
        <v>6450</v>
      </c>
    </row>
    <row r="232" spans="1:5" x14ac:dyDescent="0.2">
      <c r="A232" t="s">
        <v>1008</v>
      </c>
      <c r="B232">
        <f t="shared" si="9"/>
        <v>164</v>
      </c>
      <c r="C232">
        <f t="shared" si="10"/>
        <v>182</v>
      </c>
      <c r="D232">
        <f t="shared" si="11"/>
        <v>13997</v>
      </c>
      <c r="E232" t="s">
        <v>6450</v>
      </c>
    </row>
    <row r="233" spans="1:5" x14ac:dyDescent="0.2">
      <c r="A233" t="s">
        <v>1009</v>
      </c>
      <c r="B233">
        <f t="shared" si="9"/>
        <v>161</v>
      </c>
      <c r="C233">
        <f t="shared" si="10"/>
        <v>179</v>
      </c>
      <c r="D233">
        <f t="shared" si="11"/>
        <v>20994</v>
      </c>
      <c r="E233" t="s">
        <v>6450</v>
      </c>
    </row>
    <row r="234" spans="1:5" x14ac:dyDescent="0.2">
      <c r="A234" t="s">
        <v>1051</v>
      </c>
      <c r="B234">
        <f t="shared" si="9"/>
        <v>90</v>
      </c>
      <c r="C234">
        <f t="shared" si="10"/>
        <v>107</v>
      </c>
      <c r="D234">
        <f t="shared" si="11"/>
        <v>1002</v>
      </c>
      <c r="E234" t="s">
        <v>6450</v>
      </c>
    </row>
    <row r="235" spans="1:5" x14ac:dyDescent="0.2">
      <c r="A235" t="s">
        <v>1052</v>
      </c>
      <c r="B235">
        <f t="shared" si="9"/>
        <v>93</v>
      </c>
      <c r="C235">
        <f t="shared" si="10"/>
        <v>111</v>
      </c>
      <c r="D235">
        <f t="shared" si="11"/>
        <v>11006</v>
      </c>
      <c r="E235" t="s">
        <v>6450</v>
      </c>
    </row>
    <row r="236" spans="1:5" x14ac:dyDescent="0.2">
      <c r="A236" t="s">
        <v>1053</v>
      </c>
      <c r="B236">
        <f t="shared" si="9"/>
        <v>97</v>
      </c>
      <c r="C236">
        <f t="shared" si="10"/>
        <v>115</v>
      </c>
      <c r="D236">
        <f t="shared" si="11"/>
        <v>11074</v>
      </c>
      <c r="E236" t="s">
        <v>6450</v>
      </c>
    </row>
    <row r="237" spans="1:5" x14ac:dyDescent="0.2">
      <c r="A237" t="s">
        <v>1068</v>
      </c>
      <c r="B237">
        <f t="shared" si="9"/>
        <v>88</v>
      </c>
      <c r="C237">
        <f t="shared" si="10"/>
        <v>106</v>
      </c>
      <c r="D237">
        <f t="shared" si="11"/>
        <v>58103</v>
      </c>
      <c r="E237" t="s">
        <v>6450</v>
      </c>
    </row>
    <row r="238" spans="1:5" x14ac:dyDescent="0.2">
      <c r="A238" t="s">
        <v>1069</v>
      </c>
      <c r="B238">
        <f t="shared" si="9"/>
        <v>103</v>
      </c>
      <c r="C238">
        <f t="shared" si="10"/>
        <v>121</v>
      </c>
      <c r="D238">
        <f t="shared" si="11"/>
        <v>12524</v>
      </c>
      <c r="E238" t="s">
        <v>6450</v>
      </c>
    </row>
    <row r="239" spans="1:5" x14ac:dyDescent="0.2">
      <c r="A239" t="s">
        <v>1070</v>
      </c>
      <c r="B239">
        <f t="shared" si="9"/>
        <v>100</v>
      </c>
      <c r="C239">
        <f t="shared" si="10"/>
        <v>118</v>
      </c>
      <c r="D239">
        <f t="shared" si="11"/>
        <v>12736</v>
      </c>
      <c r="E239" t="s">
        <v>6450</v>
      </c>
    </row>
    <row r="240" spans="1:5" x14ac:dyDescent="0.2">
      <c r="A240" t="s">
        <v>1075</v>
      </c>
      <c r="B240">
        <f t="shared" si="9"/>
        <v>105</v>
      </c>
      <c r="C240">
        <f t="shared" si="10"/>
        <v>123</v>
      </c>
      <c r="D240">
        <f t="shared" si="11"/>
        <v>13083</v>
      </c>
      <c r="E240" t="s">
        <v>6450</v>
      </c>
    </row>
    <row r="241" spans="1:5" x14ac:dyDescent="0.2">
      <c r="A241" t="s">
        <v>1076</v>
      </c>
      <c r="B241">
        <f t="shared" si="9"/>
        <v>141</v>
      </c>
      <c r="C241">
        <f t="shared" si="10"/>
        <v>159</v>
      </c>
      <c r="D241">
        <f t="shared" si="11"/>
        <v>20993</v>
      </c>
      <c r="E241" t="s">
        <v>6450</v>
      </c>
    </row>
    <row r="242" spans="1:5" x14ac:dyDescent="0.2">
      <c r="A242" t="s">
        <v>1083</v>
      </c>
      <c r="B242">
        <f t="shared" si="9"/>
        <v>107</v>
      </c>
      <c r="C242">
        <f t="shared" si="10"/>
        <v>125</v>
      </c>
      <c r="D242">
        <f t="shared" si="11"/>
        <v>12123</v>
      </c>
      <c r="E242" t="s">
        <v>6450</v>
      </c>
    </row>
    <row r="243" spans="1:5" x14ac:dyDescent="0.2">
      <c r="A243" t="s">
        <v>1093</v>
      </c>
      <c r="B243">
        <f t="shared" si="9"/>
        <v>120</v>
      </c>
      <c r="C243">
        <f t="shared" si="10"/>
        <v>138</v>
      </c>
      <c r="D243">
        <f t="shared" si="11"/>
        <v>13018</v>
      </c>
      <c r="E243" t="s">
        <v>6450</v>
      </c>
    </row>
    <row r="244" spans="1:5" x14ac:dyDescent="0.2">
      <c r="A244" t="s">
        <v>1097</v>
      </c>
      <c r="B244">
        <f t="shared" si="9"/>
        <v>108</v>
      </c>
      <c r="C244">
        <f t="shared" si="10"/>
        <v>126</v>
      </c>
      <c r="D244">
        <f t="shared" si="11"/>
        <v>13110</v>
      </c>
      <c r="E244" t="s">
        <v>6450</v>
      </c>
    </row>
    <row r="245" spans="1:5" x14ac:dyDescent="0.2">
      <c r="A245" t="s">
        <v>1100</v>
      </c>
      <c r="B245">
        <f t="shared" si="9"/>
        <v>104</v>
      </c>
      <c r="C245">
        <f t="shared" si="10"/>
        <v>122</v>
      </c>
      <c r="D245">
        <f t="shared" si="11"/>
        <v>13020</v>
      </c>
      <c r="E245" t="s">
        <v>6450</v>
      </c>
    </row>
    <row r="246" spans="1:5" x14ac:dyDescent="0.2">
      <c r="A246" t="s">
        <v>1101</v>
      </c>
      <c r="B246">
        <f t="shared" si="9"/>
        <v>105</v>
      </c>
      <c r="C246">
        <f t="shared" si="10"/>
        <v>123</v>
      </c>
      <c r="D246">
        <f t="shared" si="11"/>
        <v>13019</v>
      </c>
      <c r="E246" t="s">
        <v>6450</v>
      </c>
    </row>
    <row r="247" spans="1:5" x14ac:dyDescent="0.2">
      <c r="A247" t="s">
        <v>1121</v>
      </c>
      <c r="B247">
        <f t="shared" si="9"/>
        <v>120</v>
      </c>
      <c r="C247">
        <f t="shared" si="10"/>
        <v>138</v>
      </c>
      <c r="D247">
        <f t="shared" si="11"/>
        <v>20195</v>
      </c>
      <c r="E247" t="s">
        <v>6450</v>
      </c>
    </row>
    <row r="248" spans="1:5" x14ac:dyDescent="0.2">
      <c r="A248" t="s">
        <v>1124</v>
      </c>
      <c r="B248">
        <f t="shared" si="9"/>
        <v>87</v>
      </c>
      <c r="C248">
        <f t="shared" si="10"/>
        <v>105</v>
      </c>
      <c r="D248">
        <f t="shared" si="11"/>
        <v>20502</v>
      </c>
      <c r="E248" t="s">
        <v>6450</v>
      </c>
    </row>
    <row r="249" spans="1:5" x14ac:dyDescent="0.2">
      <c r="A249" t="s">
        <v>1125</v>
      </c>
      <c r="B249">
        <f t="shared" si="9"/>
        <v>93</v>
      </c>
      <c r="C249">
        <f t="shared" si="10"/>
        <v>111</v>
      </c>
      <c r="D249">
        <f t="shared" si="11"/>
        <v>20501</v>
      </c>
      <c r="E249" t="s">
        <v>6450</v>
      </c>
    </row>
    <row r="250" spans="1:5" x14ac:dyDescent="0.2">
      <c r="A250" t="s">
        <v>1126</v>
      </c>
      <c r="B250">
        <f t="shared" si="9"/>
        <v>103</v>
      </c>
      <c r="C250">
        <f t="shared" si="10"/>
        <v>121</v>
      </c>
      <c r="D250">
        <f t="shared" si="11"/>
        <v>20126</v>
      </c>
      <c r="E250" t="s">
        <v>6450</v>
      </c>
    </row>
    <row r="251" spans="1:5" x14ac:dyDescent="0.2">
      <c r="A251" t="s">
        <v>1127</v>
      </c>
      <c r="B251">
        <f t="shared" si="9"/>
        <v>131</v>
      </c>
      <c r="C251">
        <f t="shared" si="10"/>
        <v>149</v>
      </c>
      <c r="D251">
        <f t="shared" si="11"/>
        <v>20992</v>
      </c>
      <c r="E251" t="s">
        <v>6450</v>
      </c>
    </row>
    <row r="252" spans="1:5" x14ac:dyDescent="0.2">
      <c r="A252" t="s">
        <v>1129</v>
      </c>
      <c r="B252">
        <f t="shared" si="9"/>
        <v>89</v>
      </c>
      <c r="C252">
        <f t="shared" si="10"/>
        <v>107</v>
      </c>
      <c r="D252">
        <f t="shared" si="11"/>
        <v>20513</v>
      </c>
      <c r="E252" t="s">
        <v>6450</v>
      </c>
    </row>
    <row r="253" spans="1:5" x14ac:dyDescent="0.2">
      <c r="A253" t="s">
        <v>1130</v>
      </c>
      <c r="B253">
        <f t="shared" si="9"/>
        <v>87</v>
      </c>
      <c r="C253">
        <f t="shared" si="10"/>
        <v>105</v>
      </c>
      <c r="D253">
        <f t="shared" si="11"/>
        <v>20537</v>
      </c>
      <c r="E253" t="s">
        <v>6450</v>
      </c>
    </row>
    <row r="254" spans="1:5" x14ac:dyDescent="0.2">
      <c r="A254" t="s">
        <v>1131</v>
      </c>
      <c r="B254">
        <f t="shared" si="9"/>
        <v>96</v>
      </c>
      <c r="C254">
        <f t="shared" si="10"/>
        <v>114</v>
      </c>
      <c r="D254">
        <f t="shared" si="11"/>
        <v>20540</v>
      </c>
      <c r="E254" t="s">
        <v>6450</v>
      </c>
    </row>
    <row r="255" spans="1:5" x14ac:dyDescent="0.2">
      <c r="A255" t="s">
        <v>1132</v>
      </c>
      <c r="B255">
        <f t="shared" si="9"/>
        <v>104</v>
      </c>
      <c r="C255">
        <f t="shared" si="10"/>
        <v>122</v>
      </c>
      <c r="D255">
        <f t="shared" si="11"/>
        <v>20539</v>
      </c>
      <c r="E255" t="s">
        <v>6450</v>
      </c>
    </row>
    <row r="256" spans="1:5" x14ac:dyDescent="0.2">
      <c r="A256" t="s">
        <v>1134</v>
      </c>
      <c r="B256">
        <f t="shared" si="9"/>
        <v>127</v>
      </c>
      <c r="C256">
        <f t="shared" si="10"/>
        <v>145</v>
      </c>
      <c r="D256">
        <f t="shared" si="11"/>
        <v>20183</v>
      </c>
      <c r="E256" t="s">
        <v>6450</v>
      </c>
    </row>
    <row r="257" spans="1:5" x14ac:dyDescent="0.2">
      <c r="A257" t="s">
        <v>1135</v>
      </c>
      <c r="B257">
        <f t="shared" si="9"/>
        <v>84</v>
      </c>
      <c r="C257">
        <f t="shared" si="10"/>
        <v>102</v>
      </c>
      <c r="D257">
        <f t="shared" si="11"/>
        <v>20531</v>
      </c>
      <c r="E257" t="s">
        <v>6450</v>
      </c>
    </row>
    <row r="258" spans="1:5" x14ac:dyDescent="0.2">
      <c r="A258" t="s">
        <v>1136</v>
      </c>
      <c r="B258">
        <f t="shared" si="9"/>
        <v>112</v>
      </c>
      <c r="C258">
        <f t="shared" si="10"/>
        <v>130</v>
      </c>
      <c r="D258">
        <f t="shared" si="11"/>
        <v>20530</v>
      </c>
      <c r="E258" t="s">
        <v>6450</v>
      </c>
    </row>
    <row r="259" spans="1:5" x14ac:dyDescent="0.2">
      <c r="A259" t="s">
        <v>1137</v>
      </c>
      <c r="B259">
        <f t="shared" ref="B259:B322" si="12">FIND("Ciqual code: ",A259)</f>
        <v>103</v>
      </c>
      <c r="C259">
        <f t="shared" ref="C259:C322" si="13">FIND("]",A259)</f>
        <v>121</v>
      </c>
      <c r="D259">
        <f t="shared" ref="D259:D322" si="14">MID(A259,B259+13,C259-B259-13)*1</f>
        <v>20269</v>
      </c>
      <c r="E259" t="s">
        <v>6450</v>
      </c>
    </row>
    <row r="260" spans="1:5" x14ac:dyDescent="0.2">
      <c r="A260" t="s">
        <v>1139</v>
      </c>
      <c r="B260">
        <f t="shared" si="12"/>
        <v>90</v>
      </c>
      <c r="C260">
        <f t="shared" si="13"/>
        <v>108</v>
      </c>
      <c r="D260">
        <f t="shared" si="14"/>
        <v>20503</v>
      </c>
      <c r="E260" t="s">
        <v>6450</v>
      </c>
    </row>
    <row r="261" spans="1:5" x14ac:dyDescent="0.2">
      <c r="A261" t="s">
        <v>1140</v>
      </c>
      <c r="B261">
        <f t="shared" si="12"/>
        <v>98</v>
      </c>
      <c r="C261">
        <f t="shared" si="13"/>
        <v>116</v>
      </c>
      <c r="D261">
        <f t="shared" si="14"/>
        <v>20525</v>
      </c>
      <c r="E261" t="s">
        <v>6450</v>
      </c>
    </row>
    <row r="262" spans="1:5" x14ac:dyDescent="0.2">
      <c r="A262" t="s">
        <v>1141</v>
      </c>
      <c r="B262">
        <f t="shared" si="12"/>
        <v>110</v>
      </c>
      <c r="C262">
        <f t="shared" si="13"/>
        <v>128</v>
      </c>
      <c r="D262">
        <f t="shared" si="14"/>
        <v>20061</v>
      </c>
      <c r="E262" t="s">
        <v>6450</v>
      </c>
    </row>
    <row r="263" spans="1:5" x14ac:dyDescent="0.2">
      <c r="A263" t="s">
        <v>1142</v>
      </c>
      <c r="B263">
        <f t="shared" si="12"/>
        <v>127</v>
      </c>
      <c r="C263">
        <f t="shared" si="13"/>
        <v>145</v>
      </c>
      <c r="D263">
        <f t="shared" si="14"/>
        <v>20061</v>
      </c>
      <c r="E263" t="s">
        <v>6450</v>
      </c>
    </row>
    <row r="264" spans="1:5" x14ac:dyDescent="0.2">
      <c r="A264" t="s">
        <v>1144</v>
      </c>
      <c r="B264">
        <f t="shared" si="12"/>
        <v>81</v>
      </c>
      <c r="C264">
        <f t="shared" si="13"/>
        <v>99</v>
      </c>
      <c r="D264">
        <f t="shared" si="14"/>
        <v>20030</v>
      </c>
      <c r="E264" t="s">
        <v>6450</v>
      </c>
    </row>
    <row r="265" spans="1:5" x14ac:dyDescent="0.2">
      <c r="A265" t="s">
        <v>1148</v>
      </c>
      <c r="B265">
        <f t="shared" si="12"/>
        <v>82</v>
      </c>
      <c r="C265">
        <f t="shared" si="13"/>
        <v>100</v>
      </c>
      <c r="D265">
        <f t="shared" si="14"/>
        <v>20257</v>
      </c>
      <c r="E265" t="s">
        <v>6450</v>
      </c>
    </row>
    <row r="266" spans="1:5" x14ac:dyDescent="0.2">
      <c r="A266" t="s">
        <v>1165</v>
      </c>
      <c r="B266">
        <f t="shared" si="12"/>
        <v>94</v>
      </c>
      <c r="C266">
        <f t="shared" si="13"/>
        <v>112</v>
      </c>
      <c r="D266">
        <f t="shared" si="14"/>
        <v>16150</v>
      </c>
      <c r="E266" t="s">
        <v>6450</v>
      </c>
    </row>
    <row r="267" spans="1:5" x14ac:dyDescent="0.2">
      <c r="A267" t="s">
        <v>1166</v>
      </c>
      <c r="B267">
        <f t="shared" si="12"/>
        <v>85</v>
      </c>
      <c r="C267">
        <f t="shared" si="13"/>
        <v>103</v>
      </c>
      <c r="D267">
        <f t="shared" si="14"/>
        <v>16129</v>
      </c>
      <c r="E267" t="s">
        <v>6450</v>
      </c>
    </row>
    <row r="268" spans="1:5" x14ac:dyDescent="0.2">
      <c r="A268" t="s">
        <v>1175</v>
      </c>
      <c r="B268">
        <f t="shared" si="12"/>
        <v>90</v>
      </c>
      <c r="C268">
        <f t="shared" si="13"/>
        <v>108</v>
      </c>
      <c r="D268">
        <f t="shared" si="14"/>
        <v>10035</v>
      </c>
      <c r="E268" t="s">
        <v>6450</v>
      </c>
    </row>
    <row r="269" spans="1:5" x14ac:dyDescent="0.2">
      <c r="A269" t="s">
        <v>1176</v>
      </c>
      <c r="B269">
        <f t="shared" si="12"/>
        <v>91</v>
      </c>
      <c r="C269">
        <f t="shared" si="13"/>
        <v>109</v>
      </c>
      <c r="D269">
        <f t="shared" si="14"/>
        <v>10036</v>
      </c>
      <c r="E269" t="s">
        <v>6450</v>
      </c>
    </row>
    <row r="270" spans="1:5" x14ac:dyDescent="0.2">
      <c r="A270" t="s">
        <v>1177</v>
      </c>
      <c r="B270">
        <f t="shared" si="12"/>
        <v>82</v>
      </c>
      <c r="C270">
        <f t="shared" si="13"/>
        <v>100</v>
      </c>
      <c r="D270">
        <f t="shared" si="14"/>
        <v>10011</v>
      </c>
      <c r="E270" t="s">
        <v>6450</v>
      </c>
    </row>
    <row r="271" spans="1:5" x14ac:dyDescent="0.2">
      <c r="A271" t="s">
        <v>1178</v>
      </c>
      <c r="B271">
        <f t="shared" si="12"/>
        <v>124</v>
      </c>
      <c r="C271">
        <f t="shared" si="13"/>
        <v>142</v>
      </c>
      <c r="D271">
        <f t="shared" si="14"/>
        <v>53503</v>
      </c>
      <c r="E271" t="s">
        <v>6450</v>
      </c>
    </row>
    <row r="272" spans="1:5" x14ac:dyDescent="0.2">
      <c r="A272" t="s">
        <v>1179</v>
      </c>
      <c r="B272">
        <f t="shared" si="12"/>
        <v>112</v>
      </c>
      <c r="C272">
        <f t="shared" si="13"/>
        <v>130</v>
      </c>
      <c r="D272">
        <f t="shared" si="14"/>
        <v>53502</v>
      </c>
      <c r="E272" t="s">
        <v>6450</v>
      </c>
    </row>
    <row r="273" spans="1:5" x14ac:dyDescent="0.2">
      <c r="A273" t="s">
        <v>1215</v>
      </c>
      <c r="B273">
        <f t="shared" si="12"/>
        <v>109</v>
      </c>
      <c r="C273">
        <f t="shared" si="13"/>
        <v>127</v>
      </c>
      <c r="D273">
        <f t="shared" si="14"/>
        <v>13066</v>
      </c>
      <c r="E273" t="s">
        <v>6450</v>
      </c>
    </row>
    <row r="274" spans="1:5" x14ac:dyDescent="0.2">
      <c r="A274" t="s">
        <v>1220</v>
      </c>
      <c r="B274">
        <f t="shared" si="12"/>
        <v>120</v>
      </c>
      <c r="C274">
        <f t="shared" si="13"/>
        <v>138</v>
      </c>
      <c r="D274">
        <f t="shared" si="14"/>
        <v>13021</v>
      </c>
      <c r="E274" t="s">
        <v>6450</v>
      </c>
    </row>
    <row r="275" spans="1:5" x14ac:dyDescent="0.2">
      <c r="A275" t="s">
        <v>1221</v>
      </c>
      <c r="B275">
        <f t="shared" si="12"/>
        <v>126</v>
      </c>
      <c r="C275">
        <f t="shared" si="13"/>
        <v>144</v>
      </c>
      <c r="D275">
        <f t="shared" si="14"/>
        <v>20991</v>
      </c>
      <c r="E275" t="s">
        <v>6450</v>
      </c>
    </row>
    <row r="276" spans="1:5" x14ac:dyDescent="0.2">
      <c r="A276" t="s">
        <v>1222</v>
      </c>
      <c r="B276">
        <f t="shared" si="12"/>
        <v>142</v>
      </c>
      <c r="C276">
        <f t="shared" si="13"/>
        <v>160</v>
      </c>
      <c r="D276">
        <f t="shared" si="14"/>
        <v>20990</v>
      </c>
      <c r="E276" t="s">
        <v>6450</v>
      </c>
    </row>
    <row r="277" spans="1:5" x14ac:dyDescent="0.2">
      <c r="A277" t="s">
        <v>1223</v>
      </c>
      <c r="B277">
        <f t="shared" si="12"/>
        <v>130</v>
      </c>
      <c r="C277">
        <f t="shared" si="13"/>
        <v>148</v>
      </c>
      <c r="D277">
        <f t="shared" si="14"/>
        <v>20986</v>
      </c>
      <c r="E277" t="s">
        <v>6450</v>
      </c>
    </row>
    <row r="278" spans="1:5" x14ac:dyDescent="0.2">
      <c r="A278" t="s">
        <v>1225</v>
      </c>
      <c r="B278">
        <f t="shared" si="12"/>
        <v>115</v>
      </c>
      <c r="C278">
        <f t="shared" si="13"/>
        <v>133</v>
      </c>
      <c r="D278">
        <f t="shared" si="14"/>
        <v>13549</v>
      </c>
      <c r="E278" t="s">
        <v>6450</v>
      </c>
    </row>
    <row r="279" spans="1:5" x14ac:dyDescent="0.2">
      <c r="A279" t="s">
        <v>1232</v>
      </c>
      <c r="B279">
        <f t="shared" si="12"/>
        <v>98</v>
      </c>
      <c r="C279">
        <f t="shared" si="13"/>
        <v>116</v>
      </c>
      <c r="D279">
        <f t="shared" si="14"/>
        <v>19250</v>
      </c>
      <c r="E279" t="s">
        <v>6450</v>
      </c>
    </row>
    <row r="280" spans="1:5" x14ac:dyDescent="0.2">
      <c r="A280" t="s">
        <v>1233</v>
      </c>
      <c r="B280">
        <f t="shared" si="12"/>
        <v>121</v>
      </c>
      <c r="C280">
        <f t="shared" si="13"/>
        <v>139</v>
      </c>
      <c r="D280">
        <f t="shared" si="14"/>
        <v>19201</v>
      </c>
      <c r="E280" t="s">
        <v>6450</v>
      </c>
    </row>
    <row r="281" spans="1:5" x14ac:dyDescent="0.2">
      <c r="A281" t="s">
        <v>1234</v>
      </c>
      <c r="B281">
        <f t="shared" si="12"/>
        <v>99</v>
      </c>
      <c r="C281">
        <f t="shared" si="13"/>
        <v>117</v>
      </c>
      <c r="D281">
        <f t="shared" si="14"/>
        <v>19202</v>
      </c>
      <c r="E281" t="s">
        <v>6450</v>
      </c>
    </row>
    <row r="282" spans="1:5" x14ac:dyDescent="0.2">
      <c r="A282" t="s">
        <v>1235</v>
      </c>
      <c r="B282">
        <f t="shared" si="12"/>
        <v>102</v>
      </c>
      <c r="C282">
        <f t="shared" si="13"/>
        <v>120</v>
      </c>
      <c r="D282">
        <f t="shared" si="14"/>
        <v>19200</v>
      </c>
      <c r="E282" t="s">
        <v>6450</v>
      </c>
    </row>
    <row r="283" spans="1:5" x14ac:dyDescent="0.2">
      <c r="A283" t="s">
        <v>1250</v>
      </c>
      <c r="B283">
        <f t="shared" si="12"/>
        <v>109</v>
      </c>
      <c r="C283">
        <f t="shared" si="13"/>
        <v>127</v>
      </c>
      <c r="D283">
        <f t="shared" si="14"/>
        <v>19805</v>
      </c>
      <c r="E283" t="s">
        <v>6450</v>
      </c>
    </row>
    <row r="284" spans="1:5" x14ac:dyDescent="0.2">
      <c r="A284" t="s">
        <v>1258</v>
      </c>
      <c r="B284">
        <f t="shared" si="12"/>
        <v>122</v>
      </c>
      <c r="C284">
        <f t="shared" si="13"/>
        <v>140</v>
      </c>
      <c r="D284">
        <f t="shared" si="14"/>
        <v>20985</v>
      </c>
      <c r="E284" t="s">
        <v>6450</v>
      </c>
    </row>
    <row r="285" spans="1:5" x14ac:dyDescent="0.2">
      <c r="A285" t="s">
        <v>1259</v>
      </c>
      <c r="B285">
        <f t="shared" si="12"/>
        <v>109</v>
      </c>
      <c r="C285">
        <f t="shared" si="13"/>
        <v>127</v>
      </c>
      <c r="D285">
        <f t="shared" si="14"/>
        <v>20200</v>
      </c>
      <c r="E285" t="s">
        <v>6450</v>
      </c>
    </row>
    <row r="286" spans="1:5" x14ac:dyDescent="0.2">
      <c r="A286" t="s">
        <v>1260</v>
      </c>
      <c r="B286">
        <f t="shared" si="12"/>
        <v>116</v>
      </c>
      <c r="C286">
        <f t="shared" si="13"/>
        <v>134</v>
      </c>
      <c r="D286">
        <f t="shared" si="14"/>
        <v>20171</v>
      </c>
      <c r="E286" t="s">
        <v>6450</v>
      </c>
    </row>
    <row r="287" spans="1:5" x14ac:dyDescent="0.2">
      <c r="A287" t="s">
        <v>1261</v>
      </c>
      <c r="B287">
        <f t="shared" si="12"/>
        <v>101</v>
      </c>
      <c r="C287">
        <f t="shared" si="13"/>
        <v>119</v>
      </c>
      <c r="D287">
        <f t="shared" si="14"/>
        <v>20031</v>
      </c>
      <c r="E287" t="s">
        <v>6450</v>
      </c>
    </row>
    <row r="288" spans="1:5" x14ac:dyDescent="0.2">
      <c r="A288" t="s">
        <v>1262</v>
      </c>
      <c r="B288">
        <f t="shared" si="12"/>
        <v>88</v>
      </c>
      <c r="C288">
        <f t="shared" si="13"/>
        <v>106</v>
      </c>
      <c r="D288">
        <f t="shared" si="14"/>
        <v>10024</v>
      </c>
      <c r="E288" t="s">
        <v>6450</v>
      </c>
    </row>
    <row r="289" spans="1:5" x14ac:dyDescent="0.2">
      <c r="A289" t="s">
        <v>1263</v>
      </c>
      <c r="B289">
        <f t="shared" si="12"/>
        <v>102</v>
      </c>
      <c r="C289">
        <f t="shared" si="13"/>
        <v>120</v>
      </c>
      <c r="D289">
        <f t="shared" si="14"/>
        <v>12040</v>
      </c>
      <c r="E289" t="s">
        <v>6450</v>
      </c>
    </row>
    <row r="290" spans="1:5" x14ac:dyDescent="0.2">
      <c r="A290" t="s">
        <v>1286</v>
      </c>
      <c r="B290">
        <f t="shared" si="12"/>
        <v>90</v>
      </c>
      <c r="C290">
        <f t="shared" si="13"/>
        <v>108</v>
      </c>
      <c r="D290">
        <f t="shared" si="14"/>
        <v>11053</v>
      </c>
      <c r="E290" t="s">
        <v>6450</v>
      </c>
    </row>
    <row r="291" spans="1:5" x14ac:dyDescent="0.2">
      <c r="A291" t="s">
        <v>1295</v>
      </c>
      <c r="B291">
        <f t="shared" si="12"/>
        <v>88</v>
      </c>
      <c r="C291">
        <f t="shared" si="13"/>
        <v>106</v>
      </c>
      <c r="D291">
        <f t="shared" si="14"/>
        <v>20588</v>
      </c>
      <c r="E291" t="s">
        <v>6450</v>
      </c>
    </row>
    <row r="292" spans="1:5" x14ac:dyDescent="0.2">
      <c r="A292" t="s">
        <v>1296</v>
      </c>
      <c r="B292">
        <f t="shared" si="12"/>
        <v>96</v>
      </c>
      <c r="C292">
        <f t="shared" si="13"/>
        <v>114</v>
      </c>
      <c r="D292">
        <f t="shared" si="14"/>
        <v>20586</v>
      </c>
      <c r="E292" t="s">
        <v>6450</v>
      </c>
    </row>
    <row r="293" spans="1:5" x14ac:dyDescent="0.2">
      <c r="A293" t="s">
        <v>1297</v>
      </c>
      <c r="B293">
        <f t="shared" si="12"/>
        <v>94</v>
      </c>
      <c r="C293">
        <f t="shared" si="13"/>
        <v>112</v>
      </c>
      <c r="D293">
        <f t="shared" si="14"/>
        <v>20589</v>
      </c>
      <c r="E293" t="s">
        <v>6450</v>
      </c>
    </row>
    <row r="294" spans="1:5" x14ac:dyDescent="0.2">
      <c r="A294" t="s">
        <v>1298</v>
      </c>
      <c r="B294">
        <f t="shared" si="12"/>
        <v>102</v>
      </c>
      <c r="C294">
        <f t="shared" si="13"/>
        <v>120</v>
      </c>
      <c r="D294">
        <f t="shared" si="14"/>
        <v>20535</v>
      </c>
      <c r="E294" t="s">
        <v>6450</v>
      </c>
    </row>
    <row r="295" spans="1:5" x14ac:dyDescent="0.2">
      <c r="A295" t="s">
        <v>1299</v>
      </c>
      <c r="B295">
        <f t="shared" si="12"/>
        <v>87</v>
      </c>
      <c r="C295">
        <f t="shared" si="13"/>
        <v>105</v>
      </c>
      <c r="D295">
        <f t="shared" si="14"/>
        <v>20587</v>
      </c>
      <c r="E295" t="s">
        <v>6450</v>
      </c>
    </row>
    <row r="296" spans="1:5" x14ac:dyDescent="0.2">
      <c r="A296" t="s">
        <v>1300</v>
      </c>
      <c r="B296">
        <f t="shared" si="12"/>
        <v>96</v>
      </c>
      <c r="C296">
        <f t="shared" si="13"/>
        <v>114</v>
      </c>
      <c r="D296">
        <f t="shared" si="14"/>
        <v>20585</v>
      </c>
      <c r="E296" t="s">
        <v>6450</v>
      </c>
    </row>
    <row r="297" spans="1:5" x14ac:dyDescent="0.2">
      <c r="A297" t="s">
        <v>1302</v>
      </c>
      <c r="B297">
        <f t="shared" si="12"/>
        <v>81</v>
      </c>
      <c r="C297">
        <f t="shared" si="13"/>
        <v>99</v>
      </c>
      <c r="D297">
        <f t="shared" si="14"/>
        <v>20505</v>
      </c>
      <c r="E297" t="s">
        <v>6450</v>
      </c>
    </row>
    <row r="298" spans="1:5" x14ac:dyDescent="0.2">
      <c r="A298" t="s">
        <v>1303</v>
      </c>
      <c r="B298">
        <f t="shared" si="12"/>
        <v>98</v>
      </c>
      <c r="C298">
        <f t="shared" si="13"/>
        <v>116</v>
      </c>
      <c r="D298">
        <f t="shared" si="14"/>
        <v>20521</v>
      </c>
      <c r="E298" t="s">
        <v>6450</v>
      </c>
    </row>
    <row r="299" spans="1:5" x14ac:dyDescent="0.2">
      <c r="A299" t="s">
        <v>1304</v>
      </c>
      <c r="B299">
        <f t="shared" si="12"/>
        <v>89</v>
      </c>
      <c r="C299">
        <f t="shared" si="13"/>
        <v>107</v>
      </c>
      <c r="D299">
        <f t="shared" si="14"/>
        <v>20504</v>
      </c>
      <c r="E299" t="s">
        <v>6450</v>
      </c>
    </row>
    <row r="300" spans="1:5" x14ac:dyDescent="0.2">
      <c r="A300" t="s">
        <v>1309</v>
      </c>
      <c r="B300">
        <f t="shared" si="12"/>
        <v>135</v>
      </c>
      <c r="C300">
        <f t="shared" si="13"/>
        <v>153</v>
      </c>
      <c r="D300">
        <f t="shared" si="14"/>
        <v>20996</v>
      </c>
      <c r="E300" t="s">
        <v>6450</v>
      </c>
    </row>
    <row r="301" spans="1:5" x14ac:dyDescent="0.2">
      <c r="A301" t="s">
        <v>1325</v>
      </c>
      <c r="B301">
        <f t="shared" si="12"/>
        <v>93</v>
      </c>
      <c r="C301">
        <f t="shared" si="13"/>
        <v>111</v>
      </c>
      <c r="D301">
        <f t="shared" si="14"/>
        <v>15052</v>
      </c>
      <c r="E301" t="s">
        <v>6450</v>
      </c>
    </row>
    <row r="302" spans="1:5" x14ac:dyDescent="0.2">
      <c r="A302" t="s">
        <v>1326</v>
      </c>
      <c r="B302">
        <f t="shared" si="12"/>
        <v>86</v>
      </c>
      <c r="C302">
        <f t="shared" si="13"/>
        <v>104</v>
      </c>
      <c r="D302">
        <f t="shared" si="14"/>
        <v>15034</v>
      </c>
      <c r="E302" t="s">
        <v>6450</v>
      </c>
    </row>
    <row r="303" spans="1:5" x14ac:dyDescent="0.2">
      <c r="A303" t="s">
        <v>1329</v>
      </c>
      <c r="B303">
        <f t="shared" si="12"/>
        <v>106</v>
      </c>
      <c r="C303">
        <f t="shared" si="13"/>
        <v>124</v>
      </c>
      <c r="D303">
        <f t="shared" si="14"/>
        <v>13023</v>
      </c>
      <c r="E303" t="s">
        <v>6450</v>
      </c>
    </row>
    <row r="304" spans="1:5" x14ac:dyDescent="0.2">
      <c r="A304" t="s">
        <v>1330</v>
      </c>
      <c r="B304">
        <f t="shared" si="12"/>
        <v>102</v>
      </c>
      <c r="C304">
        <f t="shared" si="13"/>
        <v>120</v>
      </c>
      <c r="D304">
        <f t="shared" si="14"/>
        <v>12037</v>
      </c>
      <c r="E304" t="s">
        <v>6450</v>
      </c>
    </row>
    <row r="305" spans="1:5" x14ac:dyDescent="0.2">
      <c r="A305" t="s">
        <v>1334</v>
      </c>
      <c r="B305">
        <f t="shared" si="12"/>
        <v>97</v>
      </c>
      <c r="C305">
        <f t="shared" si="13"/>
        <v>115</v>
      </c>
      <c r="D305">
        <f t="shared" si="14"/>
        <v>20534</v>
      </c>
      <c r="E305" t="s">
        <v>6450</v>
      </c>
    </row>
    <row r="306" spans="1:5" x14ac:dyDescent="0.2">
      <c r="A306" t="s">
        <v>1335</v>
      </c>
      <c r="B306">
        <f t="shared" si="12"/>
        <v>97</v>
      </c>
      <c r="C306">
        <f t="shared" si="13"/>
        <v>115</v>
      </c>
      <c r="D306">
        <f t="shared" si="14"/>
        <v>15032</v>
      </c>
      <c r="E306" t="s">
        <v>6450</v>
      </c>
    </row>
    <row r="307" spans="1:5" x14ac:dyDescent="0.2">
      <c r="A307" t="s">
        <v>1336</v>
      </c>
      <c r="B307">
        <f t="shared" si="12"/>
        <v>106</v>
      </c>
      <c r="C307">
        <f t="shared" si="13"/>
        <v>124</v>
      </c>
      <c r="D307">
        <f t="shared" si="14"/>
        <v>15029</v>
      </c>
      <c r="E307" t="s">
        <v>6450</v>
      </c>
    </row>
    <row r="308" spans="1:5" x14ac:dyDescent="0.2">
      <c r="A308" t="s">
        <v>1345</v>
      </c>
      <c r="B308">
        <f t="shared" si="12"/>
        <v>108</v>
      </c>
      <c r="C308">
        <f t="shared" si="13"/>
        <v>126</v>
      </c>
      <c r="D308">
        <f t="shared" si="14"/>
        <v>20099</v>
      </c>
      <c r="E308" t="s">
        <v>6450</v>
      </c>
    </row>
    <row r="309" spans="1:5" x14ac:dyDescent="0.2">
      <c r="A309" t="s">
        <v>1350</v>
      </c>
      <c r="B309">
        <f t="shared" si="12"/>
        <v>92</v>
      </c>
      <c r="C309">
        <f t="shared" si="13"/>
        <v>110</v>
      </c>
      <c r="D309">
        <f t="shared" si="14"/>
        <v>20049</v>
      </c>
      <c r="E309" t="s">
        <v>6450</v>
      </c>
    </row>
    <row r="310" spans="1:5" x14ac:dyDescent="0.2">
      <c r="A310" t="s">
        <v>1351</v>
      </c>
      <c r="B310">
        <f t="shared" si="12"/>
        <v>105</v>
      </c>
      <c r="C310">
        <f t="shared" si="13"/>
        <v>123</v>
      </c>
      <c r="D310">
        <f t="shared" si="14"/>
        <v>20108</v>
      </c>
      <c r="E310" t="s">
        <v>6450</v>
      </c>
    </row>
    <row r="311" spans="1:5" x14ac:dyDescent="0.2">
      <c r="A311" t="s">
        <v>1352</v>
      </c>
      <c r="B311">
        <f t="shared" si="12"/>
        <v>93</v>
      </c>
      <c r="C311">
        <f t="shared" si="13"/>
        <v>111</v>
      </c>
      <c r="D311">
        <f t="shared" si="14"/>
        <v>20233</v>
      </c>
      <c r="E311" t="s">
        <v>6450</v>
      </c>
    </row>
    <row r="312" spans="1:5" x14ac:dyDescent="0.2">
      <c r="A312" t="s">
        <v>1353</v>
      </c>
      <c r="B312">
        <f t="shared" si="12"/>
        <v>102</v>
      </c>
      <c r="C312">
        <f t="shared" si="13"/>
        <v>119</v>
      </c>
      <c r="D312">
        <f t="shared" si="14"/>
        <v>9200</v>
      </c>
      <c r="E312" t="s">
        <v>6450</v>
      </c>
    </row>
    <row r="313" spans="1:5" x14ac:dyDescent="0.2">
      <c r="A313" t="s">
        <v>1354</v>
      </c>
      <c r="B313">
        <f t="shared" si="12"/>
        <v>108</v>
      </c>
      <c r="C313">
        <f t="shared" si="13"/>
        <v>126</v>
      </c>
      <c r="D313">
        <f t="shared" si="14"/>
        <v>13090</v>
      </c>
      <c r="E313" t="s">
        <v>6450</v>
      </c>
    </row>
    <row r="314" spans="1:5" x14ac:dyDescent="0.2">
      <c r="A314" t="s">
        <v>1355</v>
      </c>
      <c r="B314">
        <f t="shared" si="12"/>
        <v>105</v>
      </c>
      <c r="C314">
        <f t="shared" si="13"/>
        <v>123</v>
      </c>
      <c r="D314">
        <f t="shared" si="14"/>
        <v>13025</v>
      </c>
      <c r="E314" t="s">
        <v>6450</v>
      </c>
    </row>
    <row r="315" spans="1:5" x14ac:dyDescent="0.2">
      <c r="A315" t="s">
        <v>1356</v>
      </c>
      <c r="B315">
        <f t="shared" si="12"/>
        <v>123</v>
      </c>
      <c r="C315">
        <f t="shared" si="13"/>
        <v>141</v>
      </c>
      <c r="D315">
        <f t="shared" si="14"/>
        <v>13025</v>
      </c>
      <c r="E315" t="s">
        <v>6450</v>
      </c>
    </row>
    <row r="316" spans="1:5" x14ac:dyDescent="0.2">
      <c r="A316" t="s">
        <v>1357</v>
      </c>
      <c r="B316">
        <f t="shared" si="12"/>
        <v>108</v>
      </c>
      <c r="C316">
        <f t="shared" si="13"/>
        <v>126</v>
      </c>
      <c r="D316">
        <f t="shared" si="14"/>
        <v>54031</v>
      </c>
      <c r="E316" t="s">
        <v>6450</v>
      </c>
    </row>
    <row r="317" spans="1:5" x14ac:dyDescent="0.2">
      <c r="A317" t="s">
        <v>1358</v>
      </c>
      <c r="B317">
        <f t="shared" si="12"/>
        <v>104</v>
      </c>
      <c r="C317">
        <f t="shared" si="13"/>
        <v>122</v>
      </c>
      <c r="D317">
        <f t="shared" si="14"/>
        <v>54034</v>
      </c>
      <c r="E317" t="s">
        <v>6450</v>
      </c>
    </row>
    <row r="318" spans="1:5" x14ac:dyDescent="0.2">
      <c r="A318" t="s">
        <v>1369</v>
      </c>
      <c r="B318">
        <f t="shared" si="12"/>
        <v>94</v>
      </c>
      <c r="C318">
        <f t="shared" si="13"/>
        <v>112</v>
      </c>
      <c r="D318">
        <f t="shared" si="14"/>
        <v>11034</v>
      </c>
      <c r="E318" t="s">
        <v>6450</v>
      </c>
    </row>
    <row r="319" spans="1:5" x14ac:dyDescent="0.2">
      <c r="A319" t="s">
        <v>1371</v>
      </c>
      <c r="B319">
        <f t="shared" si="12"/>
        <v>97</v>
      </c>
      <c r="C319">
        <f t="shared" si="13"/>
        <v>115</v>
      </c>
      <c r="D319">
        <f t="shared" si="14"/>
        <v>12030</v>
      </c>
      <c r="E319" t="s">
        <v>6450</v>
      </c>
    </row>
    <row r="320" spans="1:5" x14ac:dyDescent="0.2">
      <c r="A320" t="s">
        <v>1372</v>
      </c>
      <c r="B320">
        <f t="shared" si="12"/>
        <v>97</v>
      </c>
      <c r="C320">
        <f t="shared" si="13"/>
        <v>115</v>
      </c>
      <c r="D320">
        <f t="shared" si="14"/>
        <v>12029</v>
      </c>
      <c r="E320" t="s">
        <v>6450</v>
      </c>
    </row>
    <row r="321" spans="1:5" x14ac:dyDescent="0.2">
      <c r="A321" t="s">
        <v>1373</v>
      </c>
      <c r="B321">
        <f t="shared" si="12"/>
        <v>104</v>
      </c>
      <c r="C321">
        <f t="shared" si="13"/>
        <v>122</v>
      </c>
      <c r="D321">
        <f t="shared" si="14"/>
        <v>12036</v>
      </c>
      <c r="E321" t="s">
        <v>6450</v>
      </c>
    </row>
    <row r="322" spans="1:5" x14ac:dyDescent="0.2">
      <c r="A322" t="s">
        <v>1374</v>
      </c>
      <c r="B322">
        <f t="shared" si="12"/>
        <v>116</v>
      </c>
      <c r="C322">
        <f t="shared" si="13"/>
        <v>133</v>
      </c>
      <c r="D322">
        <f t="shared" si="14"/>
        <v>1015</v>
      </c>
      <c r="E322" t="s">
        <v>6450</v>
      </c>
    </row>
    <row r="323" spans="1:5" x14ac:dyDescent="0.2">
      <c r="A323" t="s">
        <v>1403</v>
      </c>
      <c r="B323">
        <f t="shared" ref="B323:B386" si="15">FIND("Ciqual code: ",A323)</f>
        <v>152</v>
      </c>
      <c r="C323">
        <f t="shared" ref="C323:C386" si="16">FIND("]",A323)</f>
        <v>170</v>
      </c>
      <c r="D323">
        <f t="shared" ref="D323:D386" si="17">MID(A323,B323+13,C323-B323-13)*1</f>
        <v>13026</v>
      </c>
      <c r="E323" t="s">
        <v>6450</v>
      </c>
    </row>
    <row r="324" spans="1:5" x14ac:dyDescent="0.2">
      <c r="A324" t="s">
        <v>1404</v>
      </c>
      <c r="B324">
        <f t="shared" si="15"/>
        <v>115</v>
      </c>
      <c r="C324">
        <f t="shared" si="16"/>
        <v>133</v>
      </c>
      <c r="D324">
        <f t="shared" si="17"/>
        <v>13742</v>
      </c>
      <c r="E324" t="s">
        <v>6450</v>
      </c>
    </row>
    <row r="325" spans="1:5" x14ac:dyDescent="0.2">
      <c r="A325" t="s">
        <v>1405</v>
      </c>
      <c r="B325">
        <f t="shared" si="15"/>
        <v>114</v>
      </c>
      <c r="C325">
        <f t="shared" si="16"/>
        <v>132</v>
      </c>
      <c r="D325">
        <f t="shared" si="17"/>
        <v>51500</v>
      </c>
      <c r="E325" t="s">
        <v>6450</v>
      </c>
    </row>
    <row r="326" spans="1:5" x14ac:dyDescent="0.2">
      <c r="A326" t="s">
        <v>1406</v>
      </c>
      <c r="B326">
        <f t="shared" si="15"/>
        <v>89</v>
      </c>
      <c r="C326">
        <f t="shared" si="16"/>
        <v>107</v>
      </c>
      <c r="D326">
        <f t="shared" si="17"/>
        <v>11027</v>
      </c>
      <c r="E326" t="s">
        <v>6450</v>
      </c>
    </row>
    <row r="327" spans="1:5" x14ac:dyDescent="0.2">
      <c r="A327" t="s">
        <v>1423</v>
      </c>
      <c r="B327">
        <f t="shared" si="15"/>
        <v>116</v>
      </c>
      <c r="C327">
        <f t="shared" si="16"/>
        <v>134</v>
      </c>
      <c r="D327">
        <f t="shared" si="17"/>
        <v>20272</v>
      </c>
      <c r="E327" t="s">
        <v>6450</v>
      </c>
    </row>
    <row r="328" spans="1:5" x14ac:dyDescent="0.2">
      <c r="A328" t="s">
        <v>1427</v>
      </c>
      <c r="B328">
        <f t="shared" si="15"/>
        <v>94</v>
      </c>
      <c r="C328">
        <f t="shared" si="16"/>
        <v>111</v>
      </c>
      <c r="D328">
        <f t="shared" si="17"/>
        <v>9330</v>
      </c>
      <c r="E328" t="s">
        <v>6450</v>
      </c>
    </row>
    <row r="329" spans="1:5" x14ac:dyDescent="0.2">
      <c r="A329" t="s">
        <v>1428</v>
      </c>
      <c r="B329">
        <f t="shared" si="15"/>
        <v>98</v>
      </c>
      <c r="C329">
        <f t="shared" si="16"/>
        <v>115</v>
      </c>
      <c r="D329">
        <f t="shared" si="17"/>
        <v>9331</v>
      </c>
      <c r="E329" t="s">
        <v>6450</v>
      </c>
    </row>
    <row r="330" spans="1:5" x14ac:dyDescent="0.2">
      <c r="A330" t="s">
        <v>1431</v>
      </c>
      <c r="B330">
        <f t="shared" si="15"/>
        <v>114</v>
      </c>
      <c r="C330">
        <f t="shared" si="16"/>
        <v>132</v>
      </c>
      <c r="D330">
        <f t="shared" si="17"/>
        <v>12737</v>
      </c>
      <c r="E330" t="s">
        <v>6450</v>
      </c>
    </row>
    <row r="331" spans="1:5" x14ac:dyDescent="0.2">
      <c r="A331" t="s">
        <v>1432</v>
      </c>
      <c r="B331">
        <f t="shared" si="15"/>
        <v>115</v>
      </c>
      <c r="C331">
        <f t="shared" si="16"/>
        <v>133</v>
      </c>
      <c r="D331">
        <f t="shared" si="17"/>
        <v>12742</v>
      </c>
      <c r="E331" t="s">
        <v>6450</v>
      </c>
    </row>
    <row r="332" spans="1:5" x14ac:dyDescent="0.2">
      <c r="A332" t="s">
        <v>1433</v>
      </c>
      <c r="B332">
        <f t="shared" si="15"/>
        <v>111</v>
      </c>
      <c r="C332">
        <f t="shared" si="16"/>
        <v>129</v>
      </c>
      <c r="D332">
        <f t="shared" si="17"/>
        <v>12735</v>
      </c>
      <c r="E332" t="s">
        <v>6450</v>
      </c>
    </row>
    <row r="333" spans="1:5" x14ac:dyDescent="0.2">
      <c r="A333" t="s">
        <v>1434</v>
      </c>
      <c r="B333">
        <f t="shared" si="15"/>
        <v>109</v>
      </c>
      <c r="C333">
        <f t="shared" si="16"/>
        <v>127</v>
      </c>
      <c r="D333">
        <f t="shared" si="17"/>
        <v>12738</v>
      </c>
      <c r="E333" t="s">
        <v>6450</v>
      </c>
    </row>
    <row r="334" spans="1:5" x14ac:dyDescent="0.2">
      <c r="A334" t="s">
        <v>1435</v>
      </c>
      <c r="B334">
        <f t="shared" si="15"/>
        <v>104</v>
      </c>
      <c r="C334">
        <f t="shared" si="16"/>
        <v>122</v>
      </c>
      <c r="D334">
        <f t="shared" si="17"/>
        <v>12740</v>
      </c>
      <c r="E334" t="s">
        <v>6450</v>
      </c>
    </row>
    <row r="335" spans="1:5" x14ac:dyDescent="0.2">
      <c r="A335" t="s">
        <v>1437</v>
      </c>
      <c r="B335">
        <f t="shared" si="15"/>
        <v>123</v>
      </c>
      <c r="C335">
        <f t="shared" si="16"/>
        <v>141</v>
      </c>
      <c r="D335">
        <f t="shared" si="17"/>
        <v>12051</v>
      </c>
      <c r="E335" t="s">
        <v>6450</v>
      </c>
    </row>
    <row r="336" spans="1:5" x14ac:dyDescent="0.2">
      <c r="A336" t="s">
        <v>1438</v>
      </c>
      <c r="B336">
        <f t="shared" si="15"/>
        <v>102</v>
      </c>
      <c r="C336">
        <f t="shared" si="16"/>
        <v>120</v>
      </c>
      <c r="D336">
        <f t="shared" si="17"/>
        <v>12743</v>
      </c>
      <c r="E336" t="s">
        <v>6450</v>
      </c>
    </row>
    <row r="337" spans="1:5" x14ac:dyDescent="0.2">
      <c r="A337" t="s">
        <v>1445</v>
      </c>
      <c r="B337">
        <f t="shared" si="15"/>
        <v>88</v>
      </c>
      <c r="C337">
        <f t="shared" si="16"/>
        <v>106</v>
      </c>
      <c r="D337">
        <f t="shared" si="17"/>
        <v>10014</v>
      </c>
      <c r="E337" t="s">
        <v>6450</v>
      </c>
    </row>
    <row r="338" spans="1:5" x14ac:dyDescent="0.2">
      <c r="A338" t="s">
        <v>1446</v>
      </c>
      <c r="B338">
        <f t="shared" si="15"/>
        <v>94</v>
      </c>
      <c r="C338">
        <f t="shared" si="16"/>
        <v>112</v>
      </c>
      <c r="D338">
        <f t="shared" si="17"/>
        <v>10026</v>
      </c>
      <c r="E338" t="s">
        <v>6450</v>
      </c>
    </row>
    <row r="339" spans="1:5" x14ac:dyDescent="0.2">
      <c r="A339" t="s">
        <v>1448</v>
      </c>
      <c r="B339">
        <f t="shared" si="15"/>
        <v>92</v>
      </c>
      <c r="C339">
        <f t="shared" si="16"/>
        <v>110</v>
      </c>
      <c r="D339">
        <f t="shared" si="17"/>
        <v>10013</v>
      </c>
      <c r="E339" t="s">
        <v>6450</v>
      </c>
    </row>
    <row r="340" spans="1:5" x14ac:dyDescent="0.2">
      <c r="A340" t="s">
        <v>1483</v>
      </c>
      <c r="B340">
        <f t="shared" si="15"/>
        <v>102</v>
      </c>
      <c r="C340">
        <f t="shared" si="16"/>
        <v>120</v>
      </c>
      <c r="D340">
        <f t="shared" si="17"/>
        <v>12039</v>
      </c>
      <c r="E340" t="s">
        <v>6450</v>
      </c>
    </row>
    <row r="341" spans="1:5" x14ac:dyDescent="0.2">
      <c r="A341" t="s">
        <v>1484</v>
      </c>
      <c r="B341">
        <f t="shared" si="15"/>
        <v>104</v>
      </c>
      <c r="C341">
        <f t="shared" si="16"/>
        <v>122</v>
      </c>
      <c r="D341">
        <f t="shared" si="17"/>
        <v>13029</v>
      </c>
      <c r="E341" t="s">
        <v>6450</v>
      </c>
    </row>
    <row r="342" spans="1:5" x14ac:dyDescent="0.2">
      <c r="A342" t="s">
        <v>1486</v>
      </c>
      <c r="B342">
        <f t="shared" si="15"/>
        <v>108</v>
      </c>
      <c r="C342">
        <f t="shared" si="16"/>
        <v>126</v>
      </c>
      <c r="D342">
        <f t="shared" si="17"/>
        <v>13071</v>
      </c>
      <c r="E342" t="s">
        <v>6450</v>
      </c>
    </row>
    <row r="343" spans="1:5" x14ac:dyDescent="0.2">
      <c r="A343" t="s">
        <v>1489</v>
      </c>
      <c r="B343">
        <f t="shared" si="15"/>
        <v>103</v>
      </c>
      <c r="C343">
        <f t="shared" si="16"/>
        <v>121</v>
      </c>
      <c r="D343">
        <f t="shared" si="17"/>
        <v>13028</v>
      </c>
      <c r="E343" t="s">
        <v>6450</v>
      </c>
    </row>
    <row r="344" spans="1:5" x14ac:dyDescent="0.2">
      <c r="A344" t="s">
        <v>1492</v>
      </c>
      <c r="B344">
        <f t="shared" si="15"/>
        <v>76</v>
      </c>
      <c r="C344">
        <f t="shared" si="16"/>
        <v>94</v>
      </c>
      <c r="D344">
        <f t="shared" si="17"/>
        <v>20033</v>
      </c>
      <c r="E344" t="s">
        <v>6450</v>
      </c>
    </row>
    <row r="345" spans="1:5" x14ac:dyDescent="0.2">
      <c r="A345" t="s">
        <v>1493</v>
      </c>
      <c r="B345">
        <f t="shared" si="15"/>
        <v>108</v>
      </c>
      <c r="C345">
        <f t="shared" si="16"/>
        <v>126</v>
      </c>
      <c r="D345">
        <f t="shared" si="17"/>
        <v>20064</v>
      </c>
      <c r="E345" t="s">
        <v>6450</v>
      </c>
    </row>
    <row r="346" spans="1:5" x14ac:dyDescent="0.2">
      <c r="A346" t="s">
        <v>1497</v>
      </c>
      <c r="B346">
        <f t="shared" si="15"/>
        <v>118</v>
      </c>
      <c r="C346">
        <f t="shared" si="16"/>
        <v>136</v>
      </c>
      <c r="D346">
        <f t="shared" si="17"/>
        <v>13030</v>
      </c>
      <c r="E346" t="s">
        <v>6450</v>
      </c>
    </row>
    <row r="347" spans="1:5" x14ac:dyDescent="0.2">
      <c r="A347" t="s">
        <v>6462</v>
      </c>
      <c r="B347">
        <f t="shared" si="15"/>
        <v>106</v>
      </c>
      <c r="C347">
        <f t="shared" si="16"/>
        <v>124</v>
      </c>
      <c r="D347">
        <f t="shared" si="17"/>
        <v>12031</v>
      </c>
      <c r="E347" t="s">
        <v>6450</v>
      </c>
    </row>
    <row r="348" spans="1:5" x14ac:dyDescent="0.2">
      <c r="A348" t="s">
        <v>1507</v>
      </c>
      <c r="B348">
        <f t="shared" si="15"/>
        <v>109</v>
      </c>
      <c r="C348">
        <f t="shared" si="16"/>
        <v>127</v>
      </c>
      <c r="D348">
        <f t="shared" si="17"/>
        <v>15014</v>
      </c>
      <c r="E348" t="s">
        <v>6450</v>
      </c>
    </row>
    <row r="349" spans="1:5" x14ac:dyDescent="0.2">
      <c r="A349" t="s">
        <v>1508</v>
      </c>
      <c r="B349">
        <f t="shared" si="15"/>
        <v>105</v>
      </c>
      <c r="C349">
        <f t="shared" si="16"/>
        <v>123</v>
      </c>
      <c r="D349">
        <f t="shared" si="17"/>
        <v>15006</v>
      </c>
      <c r="E349" t="s">
        <v>6450</v>
      </c>
    </row>
    <row r="350" spans="1:5" x14ac:dyDescent="0.2">
      <c r="A350" t="s">
        <v>1509</v>
      </c>
      <c r="B350">
        <f t="shared" si="15"/>
        <v>100</v>
      </c>
      <c r="C350">
        <f t="shared" si="16"/>
        <v>118</v>
      </c>
      <c r="D350">
        <f t="shared" si="17"/>
        <v>15007</v>
      </c>
      <c r="E350" t="s">
        <v>6450</v>
      </c>
    </row>
    <row r="351" spans="1:5" x14ac:dyDescent="0.2">
      <c r="A351" t="s">
        <v>1512</v>
      </c>
      <c r="B351">
        <f t="shared" si="15"/>
        <v>85</v>
      </c>
      <c r="C351">
        <f t="shared" si="16"/>
        <v>103</v>
      </c>
      <c r="D351">
        <f t="shared" si="17"/>
        <v>11048</v>
      </c>
      <c r="E351" t="s">
        <v>6450</v>
      </c>
    </row>
    <row r="352" spans="1:5" x14ac:dyDescent="0.2">
      <c r="A352" t="s">
        <v>1516</v>
      </c>
      <c r="B352">
        <f t="shared" si="15"/>
        <v>91</v>
      </c>
      <c r="C352">
        <f t="shared" si="16"/>
        <v>109</v>
      </c>
      <c r="D352">
        <f t="shared" si="17"/>
        <v>15023</v>
      </c>
      <c r="E352" t="s">
        <v>6450</v>
      </c>
    </row>
    <row r="353" spans="1:5" x14ac:dyDescent="0.2">
      <c r="A353" t="s">
        <v>1517</v>
      </c>
      <c r="B353">
        <f t="shared" si="15"/>
        <v>99</v>
      </c>
      <c r="C353">
        <f t="shared" si="16"/>
        <v>117</v>
      </c>
      <c r="D353">
        <f t="shared" si="17"/>
        <v>15005</v>
      </c>
      <c r="E353" t="s">
        <v>6450</v>
      </c>
    </row>
    <row r="354" spans="1:5" x14ac:dyDescent="0.2">
      <c r="A354" t="s">
        <v>1518</v>
      </c>
      <c r="B354">
        <f t="shared" si="15"/>
        <v>119</v>
      </c>
      <c r="C354">
        <f t="shared" si="16"/>
        <v>137</v>
      </c>
      <c r="D354">
        <f t="shared" si="17"/>
        <v>20987</v>
      </c>
      <c r="E354" t="s">
        <v>6450</v>
      </c>
    </row>
    <row r="355" spans="1:5" x14ac:dyDescent="0.2">
      <c r="A355" t="s">
        <v>1525</v>
      </c>
      <c r="B355">
        <f t="shared" si="15"/>
        <v>99</v>
      </c>
      <c r="C355">
        <f t="shared" si="16"/>
        <v>117</v>
      </c>
      <c r="D355">
        <f t="shared" si="17"/>
        <v>22060</v>
      </c>
      <c r="E355" t="s">
        <v>6450</v>
      </c>
    </row>
    <row r="356" spans="1:5" x14ac:dyDescent="0.2">
      <c r="A356" t="s">
        <v>1526</v>
      </c>
      <c r="B356">
        <f t="shared" si="15"/>
        <v>101</v>
      </c>
      <c r="C356">
        <f t="shared" si="16"/>
        <v>119</v>
      </c>
      <c r="D356">
        <f t="shared" si="17"/>
        <v>22080</v>
      </c>
      <c r="E356" t="s">
        <v>6450</v>
      </c>
    </row>
    <row r="357" spans="1:5" x14ac:dyDescent="0.2">
      <c r="A357" t="s">
        <v>1527</v>
      </c>
      <c r="B357">
        <f t="shared" si="15"/>
        <v>100</v>
      </c>
      <c r="C357">
        <f t="shared" si="16"/>
        <v>118</v>
      </c>
      <c r="D357">
        <f t="shared" si="17"/>
        <v>22070</v>
      </c>
      <c r="E357" t="s">
        <v>6450</v>
      </c>
    </row>
    <row r="358" spans="1:5" x14ac:dyDescent="0.2">
      <c r="A358" t="s">
        <v>1528</v>
      </c>
      <c r="B358">
        <f t="shared" si="15"/>
        <v>85</v>
      </c>
      <c r="C358">
        <f t="shared" si="16"/>
        <v>103</v>
      </c>
      <c r="D358">
        <f t="shared" si="17"/>
        <v>22014</v>
      </c>
      <c r="E358" t="s">
        <v>6450</v>
      </c>
    </row>
    <row r="359" spans="1:5" x14ac:dyDescent="0.2">
      <c r="A359" t="s">
        <v>1529</v>
      </c>
      <c r="B359">
        <f t="shared" si="15"/>
        <v>100</v>
      </c>
      <c r="C359">
        <f t="shared" si="16"/>
        <v>118</v>
      </c>
      <c r="D359">
        <f t="shared" si="17"/>
        <v>22505</v>
      </c>
      <c r="E359" t="s">
        <v>6450</v>
      </c>
    </row>
    <row r="360" spans="1:5" x14ac:dyDescent="0.2">
      <c r="A360" t="s">
        <v>1534</v>
      </c>
      <c r="B360">
        <f t="shared" si="15"/>
        <v>94</v>
      </c>
      <c r="C360">
        <f t="shared" si="16"/>
        <v>112</v>
      </c>
      <c r="D360">
        <f t="shared" si="17"/>
        <v>22000</v>
      </c>
      <c r="E360" t="s">
        <v>6450</v>
      </c>
    </row>
    <row r="361" spans="1:5" x14ac:dyDescent="0.2">
      <c r="A361" t="s">
        <v>1535</v>
      </c>
      <c r="B361">
        <f t="shared" si="15"/>
        <v>88</v>
      </c>
      <c r="C361">
        <f t="shared" si="16"/>
        <v>106</v>
      </c>
      <c r="D361">
        <f t="shared" si="17"/>
        <v>22010</v>
      </c>
      <c r="E361" t="s">
        <v>6450</v>
      </c>
    </row>
    <row r="362" spans="1:5" x14ac:dyDescent="0.2">
      <c r="A362" t="s">
        <v>1540</v>
      </c>
      <c r="B362">
        <f t="shared" si="15"/>
        <v>81</v>
      </c>
      <c r="C362">
        <f t="shared" si="16"/>
        <v>99</v>
      </c>
      <c r="D362">
        <f t="shared" si="17"/>
        <v>22011</v>
      </c>
      <c r="E362" t="s">
        <v>6450</v>
      </c>
    </row>
    <row r="363" spans="1:5" x14ac:dyDescent="0.2">
      <c r="A363" t="s">
        <v>1545</v>
      </c>
      <c r="B363">
        <f t="shared" si="15"/>
        <v>99</v>
      </c>
      <c r="C363">
        <f t="shared" si="16"/>
        <v>117</v>
      </c>
      <c r="D363">
        <f t="shared" si="17"/>
        <v>20034</v>
      </c>
      <c r="E363" t="s">
        <v>6450</v>
      </c>
    </row>
    <row r="364" spans="1:5" x14ac:dyDescent="0.2">
      <c r="A364" t="s">
        <v>1546</v>
      </c>
      <c r="B364">
        <f t="shared" si="15"/>
        <v>75</v>
      </c>
      <c r="C364">
        <f t="shared" si="16"/>
        <v>93</v>
      </c>
      <c r="D364">
        <f t="shared" si="17"/>
        <v>20035</v>
      </c>
      <c r="E364" t="s">
        <v>6450</v>
      </c>
    </row>
    <row r="365" spans="1:5" x14ac:dyDescent="0.2">
      <c r="A365" t="s">
        <v>1547</v>
      </c>
      <c r="B365">
        <f t="shared" si="15"/>
        <v>93</v>
      </c>
      <c r="C365">
        <f t="shared" si="16"/>
        <v>111</v>
      </c>
      <c r="D365">
        <f t="shared" si="17"/>
        <v>20180</v>
      </c>
      <c r="E365" t="s">
        <v>6450</v>
      </c>
    </row>
    <row r="366" spans="1:5" x14ac:dyDescent="0.2">
      <c r="A366" t="s">
        <v>1556</v>
      </c>
      <c r="B366">
        <f t="shared" si="15"/>
        <v>106</v>
      </c>
      <c r="C366">
        <f t="shared" si="16"/>
        <v>124</v>
      </c>
      <c r="D366">
        <f t="shared" si="17"/>
        <v>13034</v>
      </c>
      <c r="E366" t="s">
        <v>6450</v>
      </c>
    </row>
    <row r="367" spans="1:5" x14ac:dyDescent="0.2">
      <c r="A367" t="s">
        <v>1558</v>
      </c>
      <c r="B367">
        <f t="shared" si="15"/>
        <v>96</v>
      </c>
      <c r="C367">
        <f t="shared" si="16"/>
        <v>113</v>
      </c>
      <c r="D367">
        <f t="shared" si="17"/>
        <v>9320</v>
      </c>
      <c r="E367" t="s">
        <v>6450</v>
      </c>
    </row>
    <row r="368" spans="1:5" x14ac:dyDescent="0.2">
      <c r="A368" t="s">
        <v>1559</v>
      </c>
      <c r="B368">
        <f t="shared" si="15"/>
        <v>127</v>
      </c>
      <c r="C368">
        <f t="shared" si="16"/>
        <v>144</v>
      </c>
      <c r="D368">
        <f t="shared" si="17"/>
        <v>9322</v>
      </c>
      <c r="E368" t="s">
        <v>6450</v>
      </c>
    </row>
    <row r="369" spans="1:5" x14ac:dyDescent="0.2">
      <c r="A369" t="s">
        <v>1560</v>
      </c>
      <c r="B369">
        <f t="shared" si="15"/>
        <v>97</v>
      </c>
      <c r="C369">
        <f t="shared" si="16"/>
        <v>114</v>
      </c>
      <c r="D369">
        <f t="shared" si="17"/>
        <v>9321</v>
      </c>
      <c r="E369" t="s">
        <v>6450</v>
      </c>
    </row>
    <row r="370" spans="1:5" x14ac:dyDescent="0.2">
      <c r="A370" t="s">
        <v>1561</v>
      </c>
      <c r="B370">
        <f t="shared" si="15"/>
        <v>93</v>
      </c>
      <c r="C370">
        <f t="shared" si="16"/>
        <v>111</v>
      </c>
      <c r="D370">
        <f t="shared" si="17"/>
        <v>11035</v>
      </c>
      <c r="E370" t="s">
        <v>6450</v>
      </c>
    </row>
    <row r="371" spans="1:5" x14ac:dyDescent="0.2">
      <c r="A371" t="s">
        <v>1563</v>
      </c>
      <c r="B371">
        <f t="shared" si="15"/>
        <v>100</v>
      </c>
      <c r="C371">
        <f t="shared" si="16"/>
        <v>118</v>
      </c>
      <c r="D371">
        <f t="shared" si="17"/>
        <v>20111</v>
      </c>
      <c r="E371" t="s">
        <v>6450</v>
      </c>
    </row>
    <row r="372" spans="1:5" x14ac:dyDescent="0.2">
      <c r="A372" t="s">
        <v>1564</v>
      </c>
      <c r="B372">
        <f t="shared" si="15"/>
        <v>106</v>
      </c>
      <c r="C372">
        <f t="shared" si="16"/>
        <v>124</v>
      </c>
      <c r="D372">
        <f t="shared" si="17"/>
        <v>12119</v>
      </c>
      <c r="E372" t="s">
        <v>6450</v>
      </c>
    </row>
    <row r="373" spans="1:5" x14ac:dyDescent="0.2">
      <c r="A373" t="s">
        <v>1612</v>
      </c>
      <c r="B373">
        <f t="shared" si="15"/>
        <v>107</v>
      </c>
      <c r="C373">
        <f t="shared" si="16"/>
        <v>125</v>
      </c>
      <c r="D373">
        <f t="shared" si="17"/>
        <v>13614</v>
      </c>
      <c r="E373" t="s">
        <v>6450</v>
      </c>
    </row>
    <row r="374" spans="1:5" x14ac:dyDescent="0.2">
      <c r="A374" t="s">
        <v>1616</v>
      </c>
      <c r="B374">
        <f t="shared" si="15"/>
        <v>101</v>
      </c>
      <c r="C374">
        <f t="shared" si="16"/>
        <v>119</v>
      </c>
      <c r="D374">
        <f t="shared" si="17"/>
        <v>20181</v>
      </c>
      <c r="E374" t="s">
        <v>6450</v>
      </c>
    </row>
    <row r="375" spans="1:5" x14ac:dyDescent="0.2">
      <c r="A375" t="s">
        <v>1617</v>
      </c>
      <c r="B375">
        <f t="shared" si="15"/>
        <v>77</v>
      </c>
      <c r="C375">
        <f t="shared" si="16"/>
        <v>95</v>
      </c>
      <c r="D375">
        <f t="shared" si="17"/>
        <v>20133</v>
      </c>
      <c r="E375" t="s">
        <v>6450</v>
      </c>
    </row>
    <row r="376" spans="1:5" x14ac:dyDescent="0.2">
      <c r="A376" t="s">
        <v>1622</v>
      </c>
      <c r="B376">
        <f t="shared" si="15"/>
        <v>106</v>
      </c>
      <c r="C376">
        <f t="shared" si="16"/>
        <v>124</v>
      </c>
      <c r="D376">
        <f t="shared" si="17"/>
        <v>13035</v>
      </c>
      <c r="E376" t="s">
        <v>6450</v>
      </c>
    </row>
    <row r="377" spans="1:5" x14ac:dyDescent="0.2">
      <c r="A377" t="s">
        <v>1623</v>
      </c>
      <c r="B377">
        <f t="shared" si="15"/>
        <v>86</v>
      </c>
      <c r="C377">
        <f t="shared" si="16"/>
        <v>104</v>
      </c>
      <c r="D377">
        <f t="shared" si="17"/>
        <v>11049</v>
      </c>
      <c r="E377" t="s">
        <v>6450</v>
      </c>
    </row>
    <row r="378" spans="1:5" x14ac:dyDescent="0.2">
      <c r="A378" t="s">
        <v>1627</v>
      </c>
      <c r="B378">
        <f t="shared" si="15"/>
        <v>110</v>
      </c>
      <c r="C378">
        <f t="shared" si="16"/>
        <v>128</v>
      </c>
      <c r="D378">
        <f t="shared" si="17"/>
        <v>13036</v>
      </c>
      <c r="E378" t="s">
        <v>6450</v>
      </c>
    </row>
    <row r="379" spans="1:5" x14ac:dyDescent="0.2">
      <c r="A379" t="s">
        <v>1629</v>
      </c>
      <c r="B379">
        <f t="shared" si="15"/>
        <v>118</v>
      </c>
      <c r="C379">
        <f t="shared" si="16"/>
        <v>135</v>
      </c>
      <c r="D379">
        <f t="shared" si="17"/>
        <v>1000</v>
      </c>
      <c r="E379" t="s">
        <v>6450</v>
      </c>
    </row>
    <row r="380" spans="1:5" x14ac:dyDescent="0.2">
      <c r="A380" t="s">
        <v>1630</v>
      </c>
      <c r="B380">
        <f t="shared" si="15"/>
        <v>96</v>
      </c>
      <c r="C380">
        <f t="shared" si="16"/>
        <v>113</v>
      </c>
      <c r="D380">
        <f t="shared" si="17"/>
        <v>4101</v>
      </c>
      <c r="E380" t="s">
        <v>6450</v>
      </c>
    </row>
    <row r="381" spans="1:5" x14ac:dyDescent="0.2">
      <c r="A381" t="s">
        <v>1631</v>
      </c>
      <c r="B381">
        <f t="shared" si="15"/>
        <v>89</v>
      </c>
      <c r="C381">
        <f t="shared" si="16"/>
        <v>106</v>
      </c>
      <c r="D381">
        <f t="shared" si="17"/>
        <v>4102</v>
      </c>
      <c r="E381" t="s">
        <v>6450</v>
      </c>
    </row>
    <row r="382" spans="1:5" x14ac:dyDescent="0.2">
      <c r="A382" t="s">
        <v>1690</v>
      </c>
      <c r="B382">
        <f t="shared" si="15"/>
        <v>90</v>
      </c>
      <c r="C382">
        <f t="shared" si="16"/>
        <v>108</v>
      </c>
      <c r="D382">
        <f t="shared" si="17"/>
        <v>11061</v>
      </c>
      <c r="E382" t="s">
        <v>6450</v>
      </c>
    </row>
    <row r="383" spans="1:5" x14ac:dyDescent="0.2">
      <c r="A383" t="s">
        <v>1694</v>
      </c>
      <c r="B383">
        <f t="shared" si="15"/>
        <v>114</v>
      </c>
      <c r="C383">
        <f t="shared" si="16"/>
        <v>132</v>
      </c>
      <c r="D383">
        <f t="shared" si="17"/>
        <v>13043</v>
      </c>
      <c r="E383" t="s">
        <v>6450</v>
      </c>
    </row>
    <row r="384" spans="1:5" x14ac:dyDescent="0.2">
      <c r="A384" t="s">
        <v>1695</v>
      </c>
      <c r="B384">
        <f t="shared" si="15"/>
        <v>93</v>
      </c>
      <c r="C384">
        <f t="shared" si="16"/>
        <v>111</v>
      </c>
      <c r="D384">
        <f t="shared" si="17"/>
        <v>13118</v>
      </c>
      <c r="E384" t="s">
        <v>6450</v>
      </c>
    </row>
    <row r="385" spans="1:5" x14ac:dyDescent="0.2">
      <c r="A385" t="s">
        <v>1696</v>
      </c>
      <c r="B385">
        <f t="shared" si="15"/>
        <v>123</v>
      </c>
      <c r="C385">
        <f t="shared" si="16"/>
        <v>141</v>
      </c>
      <c r="D385">
        <f t="shared" si="17"/>
        <v>10048</v>
      </c>
      <c r="E385" t="s">
        <v>6450</v>
      </c>
    </row>
    <row r="386" spans="1:5" x14ac:dyDescent="0.2">
      <c r="A386" t="s">
        <v>6463</v>
      </c>
      <c r="B386">
        <f t="shared" si="15"/>
        <v>105</v>
      </c>
      <c r="C386">
        <f t="shared" si="16"/>
        <v>123</v>
      </c>
      <c r="D386">
        <f t="shared" si="17"/>
        <v>12831</v>
      </c>
      <c r="E386" t="s">
        <v>6450</v>
      </c>
    </row>
    <row r="387" spans="1:5" x14ac:dyDescent="0.2">
      <c r="A387" t="s">
        <v>1701</v>
      </c>
      <c r="B387">
        <f t="shared" ref="B387:B450" si="18">FIND("Ciqual code: ",A387)</f>
        <v>92</v>
      </c>
      <c r="C387">
        <f t="shared" ref="C387:C450" si="19">FIND("]",A387)</f>
        <v>110</v>
      </c>
      <c r="D387">
        <f t="shared" ref="D387:D450" si="20">MID(A387,B387+13,C387-B387-13)*1</f>
        <v>11014</v>
      </c>
      <c r="E387" t="s">
        <v>6450</v>
      </c>
    </row>
    <row r="388" spans="1:5" x14ac:dyDescent="0.2">
      <c r="A388" t="s">
        <v>1702</v>
      </c>
      <c r="B388">
        <f t="shared" si="18"/>
        <v>93</v>
      </c>
      <c r="C388">
        <f t="shared" si="19"/>
        <v>111</v>
      </c>
      <c r="D388">
        <f t="shared" si="20"/>
        <v>11024</v>
      </c>
      <c r="E388" t="s">
        <v>6450</v>
      </c>
    </row>
    <row r="389" spans="1:5" x14ac:dyDescent="0.2">
      <c r="A389" t="s">
        <v>1720</v>
      </c>
      <c r="B389">
        <f t="shared" si="18"/>
        <v>105</v>
      </c>
      <c r="C389">
        <f t="shared" si="19"/>
        <v>123</v>
      </c>
      <c r="D389">
        <f t="shared" si="20"/>
        <v>20072</v>
      </c>
      <c r="E389" t="s">
        <v>6450</v>
      </c>
    </row>
    <row r="390" spans="1:5" x14ac:dyDescent="0.2">
      <c r="A390" t="s">
        <v>1721</v>
      </c>
      <c r="B390">
        <f t="shared" si="18"/>
        <v>81</v>
      </c>
      <c r="C390">
        <f t="shared" si="19"/>
        <v>99</v>
      </c>
      <c r="D390">
        <f t="shared" si="20"/>
        <v>20037</v>
      </c>
      <c r="E390" t="s">
        <v>6450</v>
      </c>
    </row>
    <row r="391" spans="1:5" x14ac:dyDescent="0.2">
      <c r="A391" t="s">
        <v>1722</v>
      </c>
      <c r="B391">
        <f t="shared" si="18"/>
        <v>81</v>
      </c>
      <c r="C391">
        <f t="shared" si="19"/>
        <v>99</v>
      </c>
      <c r="D391">
        <f t="shared" si="20"/>
        <v>20284</v>
      </c>
      <c r="E391" t="s">
        <v>6450</v>
      </c>
    </row>
    <row r="392" spans="1:5" x14ac:dyDescent="0.2">
      <c r="A392" t="s">
        <v>1723</v>
      </c>
      <c r="B392">
        <f t="shared" si="18"/>
        <v>94</v>
      </c>
      <c r="C392">
        <f t="shared" si="19"/>
        <v>112</v>
      </c>
      <c r="D392">
        <f t="shared" si="20"/>
        <v>20084</v>
      </c>
      <c r="E392" t="s">
        <v>6450</v>
      </c>
    </row>
    <row r="393" spans="1:5" x14ac:dyDescent="0.2">
      <c r="A393" t="s">
        <v>1724</v>
      </c>
      <c r="B393">
        <f t="shared" si="18"/>
        <v>90</v>
      </c>
      <c r="C393">
        <f t="shared" si="19"/>
        <v>108</v>
      </c>
      <c r="D393">
        <f t="shared" si="20"/>
        <v>20124</v>
      </c>
      <c r="E393" t="s">
        <v>6450</v>
      </c>
    </row>
    <row r="394" spans="1:5" x14ac:dyDescent="0.2">
      <c r="A394" t="s">
        <v>1725</v>
      </c>
      <c r="B394">
        <f t="shared" si="18"/>
        <v>107</v>
      </c>
      <c r="C394">
        <f t="shared" si="19"/>
        <v>125</v>
      </c>
      <c r="D394">
        <f t="shared" si="20"/>
        <v>10049</v>
      </c>
      <c r="E394" t="s">
        <v>6450</v>
      </c>
    </row>
    <row r="395" spans="1:5" x14ac:dyDescent="0.2">
      <c r="A395" t="s">
        <v>1726</v>
      </c>
      <c r="B395">
        <f t="shared" si="18"/>
        <v>103</v>
      </c>
      <c r="C395">
        <f t="shared" si="19"/>
        <v>121</v>
      </c>
      <c r="D395">
        <f t="shared" si="20"/>
        <v>12836</v>
      </c>
      <c r="E395" t="s">
        <v>6450</v>
      </c>
    </row>
    <row r="396" spans="1:5" x14ac:dyDescent="0.2">
      <c r="A396" t="s">
        <v>1731</v>
      </c>
      <c r="B396">
        <f t="shared" si="18"/>
        <v>106</v>
      </c>
      <c r="C396">
        <f t="shared" si="19"/>
        <v>124</v>
      </c>
      <c r="D396">
        <f t="shared" si="20"/>
        <v>20151</v>
      </c>
      <c r="E396" t="s">
        <v>6450</v>
      </c>
    </row>
    <row r="397" spans="1:5" x14ac:dyDescent="0.2">
      <c r="A397" t="s">
        <v>1737</v>
      </c>
      <c r="B397">
        <f t="shared" si="18"/>
        <v>103</v>
      </c>
      <c r="C397">
        <f t="shared" si="19"/>
        <v>121</v>
      </c>
      <c r="D397">
        <f t="shared" si="20"/>
        <v>20038</v>
      </c>
      <c r="E397" t="s">
        <v>6450</v>
      </c>
    </row>
    <row r="398" spans="1:5" x14ac:dyDescent="0.2">
      <c r="A398" t="s">
        <v>1738</v>
      </c>
      <c r="B398">
        <f t="shared" si="18"/>
        <v>100</v>
      </c>
      <c r="C398">
        <f t="shared" si="19"/>
        <v>118</v>
      </c>
      <c r="D398">
        <f t="shared" si="20"/>
        <v>15044</v>
      </c>
      <c r="E398" t="s">
        <v>6450</v>
      </c>
    </row>
    <row r="399" spans="1:5" x14ac:dyDescent="0.2">
      <c r="A399" t="s">
        <v>1739</v>
      </c>
      <c r="B399">
        <f t="shared" si="18"/>
        <v>108</v>
      </c>
      <c r="C399">
        <f t="shared" si="19"/>
        <v>126</v>
      </c>
      <c r="D399">
        <f t="shared" si="20"/>
        <v>15009</v>
      </c>
      <c r="E399" t="s">
        <v>6450</v>
      </c>
    </row>
    <row r="400" spans="1:5" x14ac:dyDescent="0.2">
      <c r="A400" t="s">
        <v>1775</v>
      </c>
      <c r="B400">
        <f t="shared" si="18"/>
        <v>113</v>
      </c>
      <c r="C400">
        <f t="shared" si="19"/>
        <v>131</v>
      </c>
      <c r="D400">
        <f t="shared" si="20"/>
        <v>13037</v>
      </c>
      <c r="E400" t="s">
        <v>6450</v>
      </c>
    </row>
    <row r="401" spans="1:5" x14ac:dyDescent="0.2">
      <c r="A401" t="s">
        <v>1776</v>
      </c>
      <c r="B401">
        <f t="shared" si="18"/>
        <v>106</v>
      </c>
      <c r="C401">
        <f t="shared" si="19"/>
        <v>124</v>
      </c>
      <c r="D401">
        <f t="shared" si="20"/>
        <v>13107</v>
      </c>
      <c r="E401" t="s">
        <v>6450</v>
      </c>
    </row>
    <row r="402" spans="1:5" x14ac:dyDescent="0.2">
      <c r="A402" t="s">
        <v>1777</v>
      </c>
      <c r="B402">
        <f t="shared" si="18"/>
        <v>98</v>
      </c>
      <c r="C402">
        <f t="shared" si="19"/>
        <v>116</v>
      </c>
      <c r="D402">
        <f t="shared" si="20"/>
        <v>20039</v>
      </c>
      <c r="E402" t="s">
        <v>6450</v>
      </c>
    </row>
    <row r="403" spans="1:5" x14ac:dyDescent="0.2">
      <c r="A403" t="s">
        <v>1778</v>
      </c>
      <c r="B403">
        <f t="shared" si="18"/>
        <v>74</v>
      </c>
      <c r="C403">
        <f t="shared" si="19"/>
        <v>92</v>
      </c>
      <c r="D403">
        <f t="shared" si="20"/>
        <v>20040</v>
      </c>
      <c r="E403" t="s">
        <v>6450</v>
      </c>
    </row>
    <row r="404" spans="1:5" x14ac:dyDescent="0.2">
      <c r="A404" t="s">
        <v>1780</v>
      </c>
      <c r="B404">
        <f t="shared" si="18"/>
        <v>84</v>
      </c>
      <c r="C404">
        <f t="shared" si="19"/>
        <v>102</v>
      </c>
      <c r="D404">
        <f t="shared" si="20"/>
        <v>20506</v>
      </c>
      <c r="E404" t="s">
        <v>6450</v>
      </c>
    </row>
    <row r="405" spans="1:5" x14ac:dyDescent="0.2">
      <c r="A405" t="s">
        <v>1781</v>
      </c>
      <c r="B405">
        <f t="shared" si="18"/>
        <v>97</v>
      </c>
      <c r="C405">
        <f t="shared" si="19"/>
        <v>115</v>
      </c>
      <c r="D405">
        <f t="shared" si="20"/>
        <v>20515</v>
      </c>
      <c r="E405" t="s">
        <v>6450</v>
      </c>
    </row>
    <row r="406" spans="1:5" x14ac:dyDescent="0.2">
      <c r="A406" t="s">
        <v>1783</v>
      </c>
      <c r="B406">
        <f t="shared" si="18"/>
        <v>89</v>
      </c>
      <c r="C406">
        <f t="shared" si="19"/>
        <v>107</v>
      </c>
      <c r="D406">
        <f t="shared" si="20"/>
        <v>20507</v>
      </c>
      <c r="E406" t="s">
        <v>6450</v>
      </c>
    </row>
    <row r="407" spans="1:5" x14ac:dyDescent="0.2">
      <c r="A407" t="s">
        <v>1784</v>
      </c>
      <c r="B407">
        <f t="shared" si="18"/>
        <v>97</v>
      </c>
      <c r="C407">
        <f t="shared" si="19"/>
        <v>115</v>
      </c>
      <c r="D407">
        <f t="shared" si="20"/>
        <v>20516</v>
      </c>
      <c r="E407" t="s">
        <v>6450</v>
      </c>
    </row>
    <row r="408" spans="1:5" x14ac:dyDescent="0.2">
      <c r="A408" t="s">
        <v>1785</v>
      </c>
      <c r="B408">
        <f t="shared" si="18"/>
        <v>94</v>
      </c>
      <c r="C408">
        <f t="shared" si="19"/>
        <v>112</v>
      </c>
      <c r="D408">
        <f t="shared" si="20"/>
        <v>20216</v>
      </c>
      <c r="E408" t="s">
        <v>6450</v>
      </c>
    </row>
    <row r="409" spans="1:5" x14ac:dyDescent="0.2">
      <c r="A409" t="s">
        <v>1786</v>
      </c>
      <c r="B409">
        <f t="shared" si="18"/>
        <v>102</v>
      </c>
      <c r="C409">
        <f t="shared" si="19"/>
        <v>120</v>
      </c>
      <c r="D409">
        <f t="shared" si="20"/>
        <v>20173</v>
      </c>
      <c r="E409" t="s">
        <v>6450</v>
      </c>
    </row>
    <row r="410" spans="1:5" x14ac:dyDescent="0.2">
      <c r="A410" t="s">
        <v>1787</v>
      </c>
      <c r="B410">
        <f t="shared" si="18"/>
        <v>78</v>
      </c>
      <c r="C410">
        <f t="shared" si="19"/>
        <v>96</v>
      </c>
      <c r="D410">
        <f t="shared" si="20"/>
        <v>20243</v>
      </c>
      <c r="E410" t="s">
        <v>6450</v>
      </c>
    </row>
    <row r="411" spans="1:5" x14ac:dyDescent="0.2">
      <c r="A411" t="s">
        <v>1802</v>
      </c>
      <c r="B411">
        <f t="shared" si="18"/>
        <v>99</v>
      </c>
      <c r="C411">
        <f t="shared" si="19"/>
        <v>117</v>
      </c>
      <c r="D411">
        <f t="shared" si="20"/>
        <v>11019</v>
      </c>
      <c r="E411" t="s">
        <v>6450</v>
      </c>
    </row>
    <row r="412" spans="1:5" x14ac:dyDescent="0.2">
      <c r="A412" t="s">
        <v>1803</v>
      </c>
      <c r="B412">
        <f t="shared" si="18"/>
        <v>93</v>
      </c>
      <c r="C412">
        <f t="shared" si="19"/>
        <v>111</v>
      </c>
      <c r="D412">
        <f t="shared" si="20"/>
        <v>11088</v>
      </c>
      <c r="E412" t="s">
        <v>6450</v>
      </c>
    </row>
    <row r="413" spans="1:5" x14ac:dyDescent="0.2">
      <c r="A413" t="s">
        <v>1804</v>
      </c>
      <c r="B413">
        <f t="shared" si="18"/>
        <v>98</v>
      </c>
      <c r="C413">
        <f t="shared" si="19"/>
        <v>116</v>
      </c>
      <c r="D413">
        <f t="shared" si="20"/>
        <v>11020</v>
      </c>
      <c r="E413" t="s">
        <v>6450</v>
      </c>
    </row>
    <row r="414" spans="1:5" x14ac:dyDescent="0.2">
      <c r="A414" t="s">
        <v>1805</v>
      </c>
      <c r="B414">
        <f t="shared" si="18"/>
        <v>99</v>
      </c>
      <c r="C414">
        <f t="shared" si="19"/>
        <v>117</v>
      </c>
      <c r="D414">
        <f t="shared" si="20"/>
        <v>11015</v>
      </c>
      <c r="E414" t="s">
        <v>6450</v>
      </c>
    </row>
    <row r="415" spans="1:5" x14ac:dyDescent="0.2">
      <c r="A415" t="s">
        <v>1806</v>
      </c>
      <c r="B415">
        <f t="shared" si="18"/>
        <v>114</v>
      </c>
      <c r="C415">
        <f t="shared" si="19"/>
        <v>132</v>
      </c>
      <c r="D415">
        <f t="shared" si="20"/>
        <v>20168</v>
      </c>
      <c r="E415" t="s">
        <v>6450</v>
      </c>
    </row>
    <row r="416" spans="1:5" x14ac:dyDescent="0.2">
      <c r="A416" t="s">
        <v>1808</v>
      </c>
      <c r="B416">
        <f t="shared" si="18"/>
        <v>111</v>
      </c>
      <c r="C416">
        <f t="shared" si="19"/>
        <v>129</v>
      </c>
      <c r="D416">
        <f t="shared" si="20"/>
        <v>20087</v>
      </c>
      <c r="E416" t="s">
        <v>6450</v>
      </c>
    </row>
    <row r="417" spans="1:5" x14ac:dyDescent="0.2">
      <c r="A417" t="s">
        <v>1809</v>
      </c>
      <c r="B417">
        <f t="shared" si="18"/>
        <v>87</v>
      </c>
      <c r="C417">
        <f t="shared" si="19"/>
        <v>105</v>
      </c>
      <c r="D417">
        <f t="shared" si="20"/>
        <v>20088</v>
      </c>
      <c r="E417" t="s">
        <v>6450</v>
      </c>
    </row>
    <row r="418" spans="1:5" x14ac:dyDescent="0.2">
      <c r="A418" t="s">
        <v>1810</v>
      </c>
      <c r="B418">
        <f t="shared" si="18"/>
        <v>113</v>
      </c>
      <c r="C418">
        <f t="shared" si="19"/>
        <v>131</v>
      </c>
      <c r="D418">
        <f t="shared" si="20"/>
        <v>20085</v>
      </c>
      <c r="E418" t="s">
        <v>6450</v>
      </c>
    </row>
    <row r="419" spans="1:5" x14ac:dyDescent="0.2">
      <c r="A419" t="s">
        <v>1811</v>
      </c>
      <c r="B419">
        <f t="shared" si="18"/>
        <v>89</v>
      </c>
      <c r="C419">
        <f t="shared" si="19"/>
        <v>107</v>
      </c>
      <c r="D419">
        <f t="shared" si="20"/>
        <v>20086</v>
      </c>
      <c r="E419" t="s">
        <v>6450</v>
      </c>
    </row>
    <row r="420" spans="1:5" x14ac:dyDescent="0.2">
      <c r="A420" t="s">
        <v>1812</v>
      </c>
      <c r="B420">
        <f t="shared" si="18"/>
        <v>128</v>
      </c>
      <c r="C420">
        <f t="shared" si="19"/>
        <v>146</v>
      </c>
      <c r="D420">
        <f t="shared" si="20"/>
        <v>20041</v>
      </c>
      <c r="E420" t="s">
        <v>6450</v>
      </c>
    </row>
    <row r="421" spans="1:5" x14ac:dyDescent="0.2">
      <c r="A421" t="s">
        <v>1815</v>
      </c>
      <c r="B421">
        <f t="shared" si="18"/>
        <v>118</v>
      </c>
      <c r="C421">
        <f t="shared" si="19"/>
        <v>136</v>
      </c>
      <c r="D421">
        <f t="shared" si="20"/>
        <v>13179</v>
      </c>
      <c r="E421" t="s">
        <v>6450</v>
      </c>
    </row>
    <row r="422" spans="1:5" x14ac:dyDescent="0.2">
      <c r="A422" t="s">
        <v>1816</v>
      </c>
      <c r="B422">
        <f t="shared" si="18"/>
        <v>123</v>
      </c>
      <c r="C422">
        <f t="shared" si="19"/>
        <v>141</v>
      </c>
      <c r="D422">
        <f t="shared" si="20"/>
        <v>13180</v>
      </c>
      <c r="E422" t="s">
        <v>6450</v>
      </c>
    </row>
    <row r="423" spans="1:5" x14ac:dyDescent="0.2">
      <c r="A423" t="s">
        <v>1817</v>
      </c>
      <c r="B423">
        <f t="shared" si="18"/>
        <v>110</v>
      </c>
      <c r="C423">
        <f t="shared" si="19"/>
        <v>128</v>
      </c>
      <c r="D423">
        <f t="shared" si="20"/>
        <v>13040</v>
      </c>
      <c r="E423" t="s">
        <v>6450</v>
      </c>
    </row>
    <row r="424" spans="1:5" x14ac:dyDescent="0.2">
      <c r="A424" t="s">
        <v>1818</v>
      </c>
      <c r="B424">
        <f t="shared" si="18"/>
        <v>113</v>
      </c>
      <c r="C424">
        <f t="shared" si="19"/>
        <v>131</v>
      </c>
      <c r="D424">
        <f t="shared" si="20"/>
        <v>13085</v>
      </c>
      <c r="E424" t="s">
        <v>6450</v>
      </c>
    </row>
    <row r="425" spans="1:5" x14ac:dyDescent="0.2">
      <c r="A425" t="s">
        <v>1821</v>
      </c>
      <c r="B425">
        <f t="shared" si="18"/>
        <v>112</v>
      </c>
      <c r="C425">
        <f t="shared" si="19"/>
        <v>129</v>
      </c>
      <c r="D425">
        <f t="shared" si="20"/>
        <v>4028</v>
      </c>
      <c r="E425" t="s">
        <v>6450</v>
      </c>
    </row>
    <row r="426" spans="1:5" x14ac:dyDescent="0.2">
      <c r="A426" t="s">
        <v>1826</v>
      </c>
      <c r="B426">
        <f t="shared" si="18"/>
        <v>91</v>
      </c>
      <c r="C426">
        <f t="shared" si="19"/>
        <v>108</v>
      </c>
      <c r="D426">
        <f t="shared" si="20"/>
        <v>4023</v>
      </c>
      <c r="E426" t="s">
        <v>6450</v>
      </c>
    </row>
    <row r="427" spans="1:5" x14ac:dyDescent="0.2">
      <c r="A427" t="s">
        <v>1827</v>
      </c>
      <c r="B427">
        <f t="shared" si="18"/>
        <v>113</v>
      </c>
      <c r="C427">
        <f t="shared" si="19"/>
        <v>130</v>
      </c>
      <c r="D427">
        <f t="shared" si="20"/>
        <v>4029</v>
      </c>
      <c r="E427" t="s">
        <v>6450</v>
      </c>
    </row>
    <row r="428" spans="1:5" x14ac:dyDescent="0.2">
      <c r="A428" t="s">
        <v>1828</v>
      </c>
      <c r="B428">
        <f t="shared" si="18"/>
        <v>111</v>
      </c>
      <c r="C428">
        <f t="shared" si="19"/>
        <v>128</v>
      </c>
      <c r="D428">
        <f t="shared" si="20"/>
        <v>4043</v>
      </c>
      <c r="E428" t="s">
        <v>6450</v>
      </c>
    </row>
    <row r="429" spans="1:5" x14ac:dyDescent="0.2">
      <c r="A429" t="s">
        <v>1829</v>
      </c>
      <c r="B429">
        <f t="shared" si="18"/>
        <v>104</v>
      </c>
      <c r="C429">
        <f t="shared" si="19"/>
        <v>121</v>
      </c>
      <c r="D429">
        <f t="shared" si="20"/>
        <v>4027</v>
      </c>
      <c r="E429" t="s">
        <v>6450</v>
      </c>
    </row>
    <row r="430" spans="1:5" x14ac:dyDescent="0.2">
      <c r="A430" t="s">
        <v>6464</v>
      </c>
      <c r="B430">
        <f t="shared" si="18"/>
        <v>106</v>
      </c>
      <c r="C430">
        <f t="shared" si="19"/>
        <v>123</v>
      </c>
      <c r="D430">
        <f t="shared" si="20"/>
        <v>4036</v>
      </c>
      <c r="E430" t="s">
        <v>6450</v>
      </c>
    </row>
    <row r="431" spans="1:5" x14ac:dyDescent="0.2">
      <c r="A431" t="s">
        <v>1831</v>
      </c>
      <c r="B431">
        <f t="shared" si="18"/>
        <v>92</v>
      </c>
      <c r="C431">
        <f t="shared" si="19"/>
        <v>109</v>
      </c>
      <c r="D431">
        <f t="shared" si="20"/>
        <v>4014</v>
      </c>
      <c r="E431" t="s">
        <v>6450</v>
      </c>
    </row>
    <row r="432" spans="1:5" x14ac:dyDescent="0.2">
      <c r="A432" t="s">
        <v>1832</v>
      </c>
      <c r="B432">
        <f t="shared" si="18"/>
        <v>92</v>
      </c>
      <c r="C432">
        <f t="shared" si="19"/>
        <v>109</v>
      </c>
      <c r="D432">
        <f t="shared" si="20"/>
        <v>4003</v>
      </c>
      <c r="E432" t="s">
        <v>6450</v>
      </c>
    </row>
    <row r="433" spans="1:5" x14ac:dyDescent="0.2">
      <c r="A433" t="s">
        <v>1838</v>
      </c>
      <c r="B433">
        <f t="shared" si="18"/>
        <v>80</v>
      </c>
      <c r="C433">
        <f t="shared" si="19"/>
        <v>97</v>
      </c>
      <c r="D433">
        <f t="shared" si="20"/>
        <v>4026</v>
      </c>
      <c r="E433" t="s">
        <v>6450</v>
      </c>
    </row>
    <row r="434" spans="1:5" x14ac:dyDescent="0.2">
      <c r="A434" t="s">
        <v>1839</v>
      </c>
      <c r="B434">
        <f t="shared" si="18"/>
        <v>88</v>
      </c>
      <c r="C434">
        <f t="shared" si="19"/>
        <v>105</v>
      </c>
      <c r="D434">
        <f t="shared" si="20"/>
        <v>4008</v>
      </c>
      <c r="E434" t="s">
        <v>6450</v>
      </c>
    </row>
    <row r="435" spans="1:5" x14ac:dyDescent="0.2">
      <c r="A435" t="s">
        <v>1840</v>
      </c>
      <c r="B435">
        <f t="shared" si="18"/>
        <v>80</v>
      </c>
      <c r="C435">
        <f t="shared" si="19"/>
        <v>97</v>
      </c>
      <c r="D435">
        <f t="shared" si="20"/>
        <v>4002</v>
      </c>
      <c r="E435" t="s">
        <v>6450</v>
      </c>
    </row>
    <row r="436" spans="1:5" x14ac:dyDescent="0.2">
      <c r="A436" t="s">
        <v>6465</v>
      </c>
      <c r="B436">
        <f t="shared" si="18"/>
        <v>91</v>
      </c>
      <c r="C436">
        <f t="shared" si="19"/>
        <v>108</v>
      </c>
      <c r="D436">
        <f t="shared" si="20"/>
        <v>4015</v>
      </c>
      <c r="E436" t="s">
        <v>6450</v>
      </c>
    </row>
    <row r="437" spans="1:5" x14ac:dyDescent="0.2">
      <c r="A437" t="s">
        <v>1842</v>
      </c>
      <c r="B437">
        <f t="shared" si="18"/>
        <v>127</v>
      </c>
      <c r="C437">
        <f t="shared" si="19"/>
        <v>145</v>
      </c>
      <c r="D437">
        <f t="shared" si="20"/>
        <v>13620</v>
      </c>
      <c r="E437" t="s">
        <v>6450</v>
      </c>
    </row>
    <row r="438" spans="1:5" x14ac:dyDescent="0.2">
      <c r="A438" t="s">
        <v>1843</v>
      </c>
      <c r="B438">
        <f t="shared" si="18"/>
        <v>114</v>
      </c>
      <c r="C438">
        <f t="shared" si="19"/>
        <v>132</v>
      </c>
      <c r="D438">
        <f t="shared" si="20"/>
        <v>13039</v>
      </c>
      <c r="E438" t="s">
        <v>6450</v>
      </c>
    </row>
    <row r="439" spans="1:5" x14ac:dyDescent="0.2">
      <c r="A439" t="s">
        <v>1844</v>
      </c>
      <c r="B439">
        <f t="shared" si="18"/>
        <v>126</v>
      </c>
      <c r="C439">
        <f t="shared" si="19"/>
        <v>144</v>
      </c>
      <c r="D439">
        <f t="shared" si="20"/>
        <v>13176</v>
      </c>
      <c r="E439" t="s">
        <v>6450</v>
      </c>
    </row>
    <row r="440" spans="1:5" x14ac:dyDescent="0.2">
      <c r="A440" t="s">
        <v>1845</v>
      </c>
      <c r="B440">
        <f t="shared" si="18"/>
        <v>105</v>
      </c>
      <c r="C440">
        <f t="shared" si="19"/>
        <v>123</v>
      </c>
      <c r="D440">
        <f t="shared" si="20"/>
        <v>13050</v>
      </c>
      <c r="E440" t="s">
        <v>6450</v>
      </c>
    </row>
    <row r="441" spans="1:5" x14ac:dyDescent="0.2">
      <c r="A441" t="s">
        <v>1846</v>
      </c>
      <c r="B441">
        <f t="shared" si="18"/>
        <v>95</v>
      </c>
      <c r="C441">
        <f t="shared" si="19"/>
        <v>113</v>
      </c>
      <c r="D441">
        <f t="shared" si="20"/>
        <v>13175</v>
      </c>
      <c r="E441" t="s">
        <v>6450</v>
      </c>
    </row>
    <row r="442" spans="1:5" x14ac:dyDescent="0.2">
      <c r="A442" t="s">
        <v>1847</v>
      </c>
      <c r="B442">
        <f t="shared" si="18"/>
        <v>93</v>
      </c>
      <c r="C442">
        <f t="shared" si="19"/>
        <v>111</v>
      </c>
      <c r="D442">
        <f t="shared" si="20"/>
        <v>13111</v>
      </c>
      <c r="E442" t="s">
        <v>6450</v>
      </c>
    </row>
    <row r="443" spans="1:5" x14ac:dyDescent="0.2">
      <c r="A443" t="s">
        <v>6466</v>
      </c>
      <c r="B443">
        <f t="shared" si="18"/>
        <v>109</v>
      </c>
      <c r="C443">
        <f t="shared" si="19"/>
        <v>127</v>
      </c>
      <c r="D443">
        <f t="shared" si="20"/>
        <v>12042</v>
      </c>
      <c r="E443" t="s">
        <v>6450</v>
      </c>
    </row>
    <row r="444" spans="1:5" x14ac:dyDescent="0.2">
      <c r="A444" t="s">
        <v>1890</v>
      </c>
      <c r="B444">
        <f t="shared" si="18"/>
        <v>115</v>
      </c>
      <c r="C444">
        <f t="shared" si="19"/>
        <v>133</v>
      </c>
      <c r="D444">
        <f t="shared" si="20"/>
        <v>20132</v>
      </c>
      <c r="E444" t="s">
        <v>6450</v>
      </c>
    </row>
    <row r="445" spans="1:5" x14ac:dyDescent="0.2">
      <c r="A445" t="s">
        <v>1892</v>
      </c>
      <c r="B445">
        <f t="shared" si="18"/>
        <v>101</v>
      </c>
      <c r="C445">
        <f t="shared" si="19"/>
        <v>119</v>
      </c>
      <c r="D445">
        <f t="shared" si="20"/>
        <v>20044</v>
      </c>
      <c r="E445" t="s">
        <v>6450</v>
      </c>
    </row>
    <row r="446" spans="1:5" x14ac:dyDescent="0.2">
      <c r="A446" t="s">
        <v>1893</v>
      </c>
      <c r="B446">
        <f t="shared" si="18"/>
        <v>77</v>
      </c>
      <c r="C446">
        <f t="shared" si="19"/>
        <v>95</v>
      </c>
      <c r="D446">
        <f t="shared" si="20"/>
        <v>20096</v>
      </c>
      <c r="E446" t="s">
        <v>6450</v>
      </c>
    </row>
    <row r="447" spans="1:5" x14ac:dyDescent="0.2">
      <c r="A447" t="s">
        <v>1925</v>
      </c>
      <c r="B447">
        <f t="shared" si="18"/>
        <v>117</v>
      </c>
      <c r="C447">
        <f t="shared" si="19"/>
        <v>135</v>
      </c>
      <c r="D447">
        <f t="shared" si="20"/>
        <v>12839</v>
      </c>
      <c r="E447" t="s">
        <v>6450</v>
      </c>
    </row>
    <row r="448" spans="1:5" x14ac:dyDescent="0.2">
      <c r="A448" t="s">
        <v>1931</v>
      </c>
      <c r="B448">
        <f t="shared" si="18"/>
        <v>104</v>
      </c>
      <c r="C448">
        <f t="shared" si="19"/>
        <v>122</v>
      </c>
      <c r="D448">
        <f t="shared" si="20"/>
        <v>12716</v>
      </c>
      <c r="E448" t="s">
        <v>6450</v>
      </c>
    </row>
    <row r="449" spans="1:5" x14ac:dyDescent="0.2">
      <c r="A449" t="s">
        <v>1932</v>
      </c>
      <c r="B449">
        <f t="shared" si="18"/>
        <v>108</v>
      </c>
      <c r="C449">
        <f t="shared" si="19"/>
        <v>126</v>
      </c>
      <c r="D449">
        <f t="shared" si="20"/>
        <v>13041</v>
      </c>
      <c r="E449" t="s">
        <v>6450</v>
      </c>
    </row>
    <row r="450" spans="1:5" x14ac:dyDescent="0.2">
      <c r="A450" t="s">
        <v>1933</v>
      </c>
      <c r="B450">
        <f t="shared" si="18"/>
        <v>98</v>
      </c>
      <c r="C450">
        <f t="shared" si="19"/>
        <v>116</v>
      </c>
      <c r="D450">
        <f t="shared" si="20"/>
        <v>13100</v>
      </c>
      <c r="E450" t="s">
        <v>6450</v>
      </c>
    </row>
    <row r="451" spans="1:5" x14ac:dyDescent="0.2">
      <c r="A451" t="s">
        <v>1945</v>
      </c>
      <c r="B451">
        <f t="shared" ref="B451:B514" si="21">FIND("Ciqual code: ",A451)</f>
        <v>114</v>
      </c>
      <c r="C451">
        <f t="shared" ref="C451:C514" si="22">FIND("]",A451)</f>
        <v>131</v>
      </c>
      <c r="D451">
        <f t="shared" ref="D451:D514" si="23">MID(A451,B451+13,C451-B451-13)*1</f>
        <v>9341</v>
      </c>
      <c r="E451" t="s">
        <v>6450</v>
      </c>
    </row>
    <row r="452" spans="1:5" x14ac:dyDescent="0.2">
      <c r="A452" t="s">
        <v>1946</v>
      </c>
      <c r="B452">
        <f t="shared" si="21"/>
        <v>89</v>
      </c>
      <c r="C452">
        <f t="shared" si="22"/>
        <v>106</v>
      </c>
      <c r="D452">
        <f t="shared" si="23"/>
        <v>9340</v>
      </c>
      <c r="E452" t="s">
        <v>6450</v>
      </c>
    </row>
    <row r="453" spans="1:5" x14ac:dyDescent="0.2">
      <c r="A453" t="s">
        <v>1947</v>
      </c>
      <c r="B453">
        <f t="shared" si="21"/>
        <v>103</v>
      </c>
      <c r="C453">
        <f t="shared" si="22"/>
        <v>121</v>
      </c>
      <c r="D453">
        <f t="shared" si="23"/>
        <v>12749</v>
      </c>
      <c r="E453" t="s">
        <v>6450</v>
      </c>
    </row>
    <row r="454" spans="1:5" x14ac:dyDescent="0.2">
      <c r="A454" t="s">
        <v>1948</v>
      </c>
      <c r="B454">
        <f t="shared" si="21"/>
        <v>107</v>
      </c>
      <c r="C454">
        <f t="shared" si="22"/>
        <v>125</v>
      </c>
      <c r="D454">
        <f t="shared" si="23"/>
        <v>20089</v>
      </c>
      <c r="E454" t="s">
        <v>6450</v>
      </c>
    </row>
    <row r="455" spans="1:5" x14ac:dyDescent="0.2">
      <c r="A455" t="s">
        <v>1949</v>
      </c>
      <c r="B455">
        <f t="shared" si="21"/>
        <v>100</v>
      </c>
      <c r="C455">
        <f t="shared" si="22"/>
        <v>118</v>
      </c>
      <c r="D455">
        <f t="shared" si="23"/>
        <v>20045</v>
      </c>
      <c r="E455" t="s">
        <v>6450</v>
      </c>
    </row>
    <row r="456" spans="1:5" x14ac:dyDescent="0.2">
      <c r="A456" t="s">
        <v>1953</v>
      </c>
      <c r="B456">
        <f t="shared" si="21"/>
        <v>96</v>
      </c>
      <c r="C456">
        <f t="shared" si="22"/>
        <v>114</v>
      </c>
      <c r="D456">
        <f t="shared" si="23"/>
        <v>11016</v>
      </c>
      <c r="E456" t="s">
        <v>6450</v>
      </c>
    </row>
    <row r="457" spans="1:5" x14ac:dyDescent="0.2">
      <c r="A457" t="s">
        <v>1954</v>
      </c>
      <c r="B457">
        <f t="shared" si="21"/>
        <v>106</v>
      </c>
      <c r="C457">
        <f t="shared" si="22"/>
        <v>124</v>
      </c>
      <c r="D457">
        <f t="shared" si="23"/>
        <v>13044</v>
      </c>
      <c r="E457" t="s">
        <v>6450</v>
      </c>
    </row>
    <row r="458" spans="1:5" x14ac:dyDescent="0.2">
      <c r="A458" t="s">
        <v>1955</v>
      </c>
      <c r="B458">
        <f t="shared" si="21"/>
        <v>104</v>
      </c>
      <c r="C458">
        <f t="shared" si="22"/>
        <v>122</v>
      </c>
      <c r="D458">
        <f t="shared" si="23"/>
        <v>13045</v>
      </c>
      <c r="E458" t="s">
        <v>6450</v>
      </c>
    </row>
    <row r="459" spans="1:5" x14ac:dyDescent="0.2">
      <c r="A459" t="s">
        <v>1956</v>
      </c>
      <c r="B459">
        <f t="shared" si="21"/>
        <v>99</v>
      </c>
      <c r="C459">
        <f t="shared" si="22"/>
        <v>117</v>
      </c>
      <c r="D459">
        <f t="shared" si="23"/>
        <v>13112</v>
      </c>
      <c r="E459" t="s">
        <v>6450</v>
      </c>
    </row>
    <row r="460" spans="1:5" x14ac:dyDescent="0.2">
      <c r="A460" t="s">
        <v>1966</v>
      </c>
      <c r="B460">
        <f t="shared" si="21"/>
        <v>108</v>
      </c>
      <c r="C460">
        <f t="shared" si="22"/>
        <v>126</v>
      </c>
      <c r="D460">
        <f t="shared" si="23"/>
        <v>13047</v>
      </c>
      <c r="E460" t="s">
        <v>6450</v>
      </c>
    </row>
    <row r="461" spans="1:5" x14ac:dyDescent="0.2">
      <c r="A461" t="s">
        <v>1967</v>
      </c>
      <c r="B461">
        <f t="shared" si="21"/>
        <v>106</v>
      </c>
      <c r="C461">
        <f t="shared" si="22"/>
        <v>124</v>
      </c>
      <c r="D461">
        <f t="shared" si="23"/>
        <v>13048</v>
      </c>
      <c r="E461" t="s">
        <v>6450</v>
      </c>
    </row>
    <row r="462" spans="1:5" x14ac:dyDescent="0.2">
      <c r="A462" t="s">
        <v>1968</v>
      </c>
      <c r="B462">
        <f t="shared" si="21"/>
        <v>90</v>
      </c>
      <c r="C462">
        <f t="shared" si="22"/>
        <v>107</v>
      </c>
      <c r="D462">
        <f t="shared" si="23"/>
        <v>1004</v>
      </c>
      <c r="E462" t="s">
        <v>6450</v>
      </c>
    </row>
    <row r="463" spans="1:5" x14ac:dyDescent="0.2">
      <c r="A463" t="s">
        <v>1990</v>
      </c>
      <c r="B463">
        <f t="shared" si="21"/>
        <v>98</v>
      </c>
      <c r="C463">
        <f t="shared" si="22"/>
        <v>115</v>
      </c>
      <c r="D463">
        <f t="shared" si="23"/>
        <v>9101</v>
      </c>
      <c r="E463" t="s">
        <v>6450</v>
      </c>
    </row>
    <row r="464" spans="1:5" x14ac:dyDescent="0.2">
      <c r="A464" t="s">
        <v>1991</v>
      </c>
      <c r="B464">
        <f t="shared" si="21"/>
        <v>105</v>
      </c>
      <c r="C464">
        <f t="shared" si="22"/>
        <v>122</v>
      </c>
      <c r="D464">
        <f t="shared" si="23"/>
        <v>9105</v>
      </c>
      <c r="E464" t="s">
        <v>6450</v>
      </c>
    </row>
    <row r="465" spans="1:5" x14ac:dyDescent="0.2">
      <c r="A465" t="s">
        <v>1992</v>
      </c>
      <c r="B465">
        <f t="shared" si="21"/>
        <v>87</v>
      </c>
      <c r="C465">
        <f t="shared" si="22"/>
        <v>104</v>
      </c>
      <c r="D465">
        <f t="shared" si="23"/>
        <v>9100</v>
      </c>
      <c r="E465" t="s">
        <v>6450</v>
      </c>
    </row>
    <row r="466" spans="1:5" x14ac:dyDescent="0.2">
      <c r="A466" t="s">
        <v>1995</v>
      </c>
      <c r="B466">
        <f t="shared" si="21"/>
        <v>94</v>
      </c>
      <c r="C466">
        <f t="shared" si="22"/>
        <v>111</v>
      </c>
      <c r="D466">
        <f t="shared" si="23"/>
        <v>9104</v>
      </c>
      <c r="E466" t="s">
        <v>6450</v>
      </c>
    </row>
    <row r="467" spans="1:5" x14ac:dyDescent="0.2">
      <c r="A467" t="s">
        <v>1997</v>
      </c>
      <c r="B467">
        <f t="shared" si="21"/>
        <v>94</v>
      </c>
      <c r="C467">
        <f t="shared" si="22"/>
        <v>111</v>
      </c>
      <c r="D467">
        <f t="shared" si="23"/>
        <v>9102</v>
      </c>
      <c r="E467" t="s">
        <v>6450</v>
      </c>
    </row>
    <row r="468" spans="1:5" x14ac:dyDescent="0.2">
      <c r="A468" t="s">
        <v>1998</v>
      </c>
      <c r="B468">
        <f t="shared" si="21"/>
        <v>101</v>
      </c>
      <c r="C468">
        <f t="shared" si="22"/>
        <v>118</v>
      </c>
      <c r="D468">
        <f t="shared" si="23"/>
        <v>9103</v>
      </c>
      <c r="E468" t="s">
        <v>6450</v>
      </c>
    </row>
    <row r="469" spans="1:5" x14ac:dyDescent="0.2">
      <c r="A469" t="s">
        <v>1999</v>
      </c>
      <c r="B469">
        <f t="shared" si="21"/>
        <v>92</v>
      </c>
      <c r="C469">
        <f t="shared" si="22"/>
        <v>109</v>
      </c>
      <c r="D469">
        <f t="shared" si="23"/>
        <v>9109</v>
      </c>
      <c r="E469" t="s">
        <v>6450</v>
      </c>
    </row>
    <row r="470" spans="1:5" x14ac:dyDescent="0.2">
      <c r="A470" t="s">
        <v>2000</v>
      </c>
      <c r="B470">
        <f t="shared" si="21"/>
        <v>99</v>
      </c>
      <c r="C470">
        <f t="shared" si="22"/>
        <v>116</v>
      </c>
      <c r="D470">
        <f t="shared" si="23"/>
        <v>9110</v>
      </c>
      <c r="E470" t="s">
        <v>6450</v>
      </c>
    </row>
    <row r="471" spans="1:5" x14ac:dyDescent="0.2">
      <c r="A471" t="s">
        <v>2001</v>
      </c>
      <c r="B471">
        <f t="shared" si="21"/>
        <v>92</v>
      </c>
      <c r="C471">
        <f t="shared" si="22"/>
        <v>109</v>
      </c>
      <c r="D471">
        <f t="shared" si="23"/>
        <v>9108</v>
      </c>
      <c r="E471" t="s">
        <v>6450</v>
      </c>
    </row>
    <row r="472" spans="1:5" x14ac:dyDescent="0.2">
      <c r="A472" t="s">
        <v>2002</v>
      </c>
      <c r="B472">
        <f t="shared" si="21"/>
        <v>99</v>
      </c>
      <c r="C472">
        <f t="shared" si="22"/>
        <v>116</v>
      </c>
      <c r="D472">
        <f t="shared" si="23"/>
        <v>9111</v>
      </c>
      <c r="E472" t="s">
        <v>6450</v>
      </c>
    </row>
    <row r="473" spans="1:5" x14ac:dyDescent="0.2">
      <c r="A473" t="s">
        <v>2003</v>
      </c>
      <c r="B473">
        <f t="shared" si="21"/>
        <v>95</v>
      </c>
      <c r="C473">
        <f t="shared" si="22"/>
        <v>112</v>
      </c>
      <c r="D473">
        <f t="shared" si="23"/>
        <v>9119</v>
      </c>
      <c r="E473" t="s">
        <v>6450</v>
      </c>
    </row>
    <row r="474" spans="1:5" x14ac:dyDescent="0.2">
      <c r="A474" t="s">
        <v>2004</v>
      </c>
      <c r="B474">
        <f t="shared" si="21"/>
        <v>139</v>
      </c>
      <c r="C474">
        <f t="shared" si="22"/>
        <v>156</v>
      </c>
      <c r="D474">
        <f t="shared" si="23"/>
        <v>9121</v>
      </c>
      <c r="E474" t="s">
        <v>6450</v>
      </c>
    </row>
    <row r="475" spans="1:5" x14ac:dyDescent="0.2">
      <c r="A475" t="s">
        <v>2005</v>
      </c>
      <c r="B475">
        <f t="shared" si="21"/>
        <v>106</v>
      </c>
      <c r="C475">
        <f t="shared" si="22"/>
        <v>124</v>
      </c>
      <c r="D475">
        <f t="shared" si="23"/>
        <v>12847</v>
      </c>
      <c r="E475" t="s">
        <v>6450</v>
      </c>
    </row>
    <row r="476" spans="1:5" x14ac:dyDescent="0.2">
      <c r="A476" t="s">
        <v>2016</v>
      </c>
      <c r="B476">
        <f t="shared" si="21"/>
        <v>93</v>
      </c>
      <c r="C476">
        <f t="shared" si="22"/>
        <v>111</v>
      </c>
      <c r="D476">
        <f t="shared" si="23"/>
        <v>11068</v>
      </c>
      <c r="E476" t="s">
        <v>6450</v>
      </c>
    </row>
    <row r="477" spans="1:5" x14ac:dyDescent="0.2">
      <c r="A477" t="s">
        <v>2017</v>
      </c>
      <c r="B477">
        <f t="shared" si="21"/>
        <v>94</v>
      </c>
      <c r="C477">
        <f t="shared" si="22"/>
        <v>112</v>
      </c>
      <c r="D477">
        <f t="shared" si="23"/>
        <v>11036</v>
      </c>
      <c r="E477" t="s">
        <v>6450</v>
      </c>
    </row>
    <row r="478" spans="1:5" x14ac:dyDescent="0.2">
      <c r="A478" t="s">
        <v>2020</v>
      </c>
      <c r="B478">
        <f t="shared" si="21"/>
        <v>106</v>
      </c>
      <c r="C478">
        <f t="shared" si="22"/>
        <v>124</v>
      </c>
      <c r="D478">
        <f t="shared" si="23"/>
        <v>20217</v>
      </c>
      <c r="E478" t="s">
        <v>6450</v>
      </c>
    </row>
    <row r="479" spans="1:5" x14ac:dyDescent="0.2">
      <c r="A479" t="s">
        <v>2031</v>
      </c>
      <c r="B479">
        <f t="shared" si="21"/>
        <v>111</v>
      </c>
      <c r="C479">
        <f t="shared" si="22"/>
        <v>129</v>
      </c>
      <c r="D479">
        <f t="shared" si="23"/>
        <v>20201</v>
      </c>
      <c r="E479" t="s">
        <v>6450</v>
      </c>
    </row>
    <row r="480" spans="1:5" x14ac:dyDescent="0.2">
      <c r="A480" t="s">
        <v>2032</v>
      </c>
      <c r="B480">
        <f t="shared" si="21"/>
        <v>87</v>
      </c>
      <c r="C480">
        <f t="shared" si="22"/>
        <v>105</v>
      </c>
      <c r="D480">
        <f t="shared" si="23"/>
        <v>20165</v>
      </c>
      <c r="E480" t="s">
        <v>6450</v>
      </c>
    </row>
    <row r="481" spans="1:5" x14ac:dyDescent="0.2">
      <c r="A481" t="s">
        <v>2038</v>
      </c>
      <c r="B481">
        <f t="shared" si="21"/>
        <v>86</v>
      </c>
      <c r="C481">
        <f t="shared" si="22"/>
        <v>104</v>
      </c>
      <c r="D481">
        <f t="shared" si="23"/>
        <v>11039</v>
      </c>
      <c r="E481" t="s">
        <v>6450</v>
      </c>
    </row>
    <row r="482" spans="1:5" x14ac:dyDescent="0.2">
      <c r="A482" t="s">
        <v>2040</v>
      </c>
      <c r="B482">
        <f t="shared" si="21"/>
        <v>108</v>
      </c>
      <c r="C482">
        <f t="shared" si="22"/>
        <v>126</v>
      </c>
      <c r="D482">
        <f t="shared" si="23"/>
        <v>12842</v>
      </c>
      <c r="E482" t="s">
        <v>6450</v>
      </c>
    </row>
    <row r="483" spans="1:5" x14ac:dyDescent="0.2">
      <c r="A483" t="s">
        <v>2041</v>
      </c>
      <c r="B483">
        <f t="shared" si="21"/>
        <v>96</v>
      </c>
      <c r="C483">
        <f t="shared" si="22"/>
        <v>114</v>
      </c>
      <c r="D483">
        <f t="shared" si="23"/>
        <v>12807</v>
      </c>
      <c r="E483" t="s">
        <v>6450</v>
      </c>
    </row>
    <row r="484" spans="1:5" x14ac:dyDescent="0.2">
      <c r="A484" t="s">
        <v>2042</v>
      </c>
      <c r="B484">
        <f t="shared" si="21"/>
        <v>109</v>
      </c>
      <c r="C484">
        <f t="shared" si="22"/>
        <v>127</v>
      </c>
      <c r="D484">
        <f t="shared" si="23"/>
        <v>12052</v>
      </c>
      <c r="E484" t="s">
        <v>6450</v>
      </c>
    </row>
    <row r="485" spans="1:5" x14ac:dyDescent="0.2">
      <c r="A485" t="s">
        <v>2043</v>
      </c>
      <c r="B485">
        <f t="shared" si="21"/>
        <v>110</v>
      </c>
      <c r="C485">
        <f t="shared" si="22"/>
        <v>128</v>
      </c>
      <c r="D485">
        <f t="shared" si="23"/>
        <v>12049</v>
      </c>
      <c r="E485" t="s">
        <v>6450</v>
      </c>
    </row>
    <row r="486" spans="1:5" x14ac:dyDescent="0.2">
      <c r="A486" t="s">
        <v>2044</v>
      </c>
      <c r="B486">
        <f t="shared" si="21"/>
        <v>143</v>
      </c>
      <c r="C486">
        <f t="shared" si="22"/>
        <v>161</v>
      </c>
      <c r="D486">
        <f t="shared" si="23"/>
        <v>12751</v>
      </c>
      <c r="E486" t="s">
        <v>6450</v>
      </c>
    </row>
    <row r="487" spans="1:5" x14ac:dyDescent="0.2">
      <c r="A487" t="s">
        <v>2045</v>
      </c>
      <c r="B487">
        <f t="shared" si="21"/>
        <v>140</v>
      </c>
      <c r="C487">
        <f t="shared" si="22"/>
        <v>158</v>
      </c>
      <c r="D487">
        <f t="shared" si="23"/>
        <v>12748</v>
      </c>
      <c r="E487" t="s">
        <v>6450</v>
      </c>
    </row>
    <row r="488" spans="1:5" x14ac:dyDescent="0.2">
      <c r="A488" t="s">
        <v>2046</v>
      </c>
      <c r="B488">
        <f t="shared" si="21"/>
        <v>109</v>
      </c>
      <c r="C488">
        <f t="shared" si="22"/>
        <v>127</v>
      </c>
      <c r="D488">
        <f t="shared" si="23"/>
        <v>12752</v>
      </c>
      <c r="E488" t="s">
        <v>6450</v>
      </c>
    </row>
    <row r="489" spans="1:5" x14ac:dyDescent="0.2">
      <c r="A489" t="s">
        <v>2047</v>
      </c>
      <c r="B489">
        <f t="shared" si="21"/>
        <v>126</v>
      </c>
      <c r="C489">
        <f t="shared" si="22"/>
        <v>144</v>
      </c>
      <c r="D489">
        <f t="shared" si="23"/>
        <v>12755</v>
      </c>
      <c r="E489" t="s">
        <v>6450</v>
      </c>
    </row>
    <row r="490" spans="1:5" x14ac:dyDescent="0.2">
      <c r="A490" t="s">
        <v>2049</v>
      </c>
      <c r="B490">
        <f t="shared" si="21"/>
        <v>104</v>
      </c>
      <c r="C490">
        <f t="shared" si="22"/>
        <v>121</v>
      </c>
      <c r="D490">
        <f t="shared" si="23"/>
        <v>1026</v>
      </c>
      <c r="E490" t="s">
        <v>6450</v>
      </c>
    </row>
    <row r="491" spans="1:5" x14ac:dyDescent="0.2">
      <c r="A491" t="s">
        <v>2060</v>
      </c>
      <c r="B491">
        <f t="shared" si="21"/>
        <v>106</v>
      </c>
      <c r="C491">
        <f t="shared" si="22"/>
        <v>124</v>
      </c>
      <c r="D491">
        <f t="shared" si="23"/>
        <v>20012</v>
      </c>
      <c r="E491" t="s">
        <v>6450</v>
      </c>
    </row>
    <row r="492" spans="1:5" x14ac:dyDescent="0.2">
      <c r="A492" t="s">
        <v>2061</v>
      </c>
      <c r="B492">
        <f t="shared" si="21"/>
        <v>124</v>
      </c>
      <c r="C492">
        <f t="shared" si="22"/>
        <v>142</v>
      </c>
      <c r="D492">
        <f t="shared" si="23"/>
        <v>25604</v>
      </c>
      <c r="E492" t="s">
        <v>6450</v>
      </c>
    </row>
    <row r="493" spans="1:5" x14ac:dyDescent="0.2">
      <c r="A493" t="s">
        <v>2066</v>
      </c>
      <c r="B493">
        <f t="shared" si="21"/>
        <v>101</v>
      </c>
      <c r="C493">
        <f t="shared" si="22"/>
        <v>119</v>
      </c>
      <c r="D493">
        <f t="shared" si="23"/>
        <v>12725</v>
      </c>
      <c r="E493" t="s">
        <v>6450</v>
      </c>
    </row>
    <row r="494" spans="1:5" x14ac:dyDescent="0.2">
      <c r="A494" t="s">
        <v>2067</v>
      </c>
      <c r="B494">
        <f t="shared" si="21"/>
        <v>112</v>
      </c>
      <c r="C494">
        <f t="shared" si="22"/>
        <v>130</v>
      </c>
      <c r="D494">
        <f t="shared" si="23"/>
        <v>20283</v>
      </c>
      <c r="E494" t="s">
        <v>6450</v>
      </c>
    </row>
    <row r="495" spans="1:5" x14ac:dyDescent="0.2">
      <c r="A495" t="s">
        <v>2068</v>
      </c>
      <c r="B495">
        <f t="shared" si="21"/>
        <v>108</v>
      </c>
      <c r="C495">
        <f t="shared" si="22"/>
        <v>126</v>
      </c>
      <c r="D495">
        <f t="shared" si="23"/>
        <v>20197</v>
      </c>
      <c r="E495" t="s">
        <v>6450</v>
      </c>
    </row>
    <row r="496" spans="1:5" x14ac:dyDescent="0.2">
      <c r="A496" t="s">
        <v>2070</v>
      </c>
      <c r="B496">
        <f t="shared" si="21"/>
        <v>77</v>
      </c>
      <c r="C496">
        <f t="shared" si="22"/>
        <v>95</v>
      </c>
      <c r="D496">
        <f t="shared" si="23"/>
        <v>20046</v>
      </c>
      <c r="E496" t="s">
        <v>6450</v>
      </c>
    </row>
    <row r="497" spans="1:5" x14ac:dyDescent="0.2">
      <c r="A497" t="s">
        <v>2106</v>
      </c>
      <c r="B497">
        <f t="shared" si="21"/>
        <v>99</v>
      </c>
      <c r="C497">
        <f t="shared" si="22"/>
        <v>116</v>
      </c>
      <c r="D497">
        <f t="shared" si="23"/>
        <v>9380</v>
      </c>
      <c r="E497" t="s">
        <v>6450</v>
      </c>
    </row>
    <row r="498" spans="1:5" x14ac:dyDescent="0.2">
      <c r="A498" t="s">
        <v>2107</v>
      </c>
      <c r="B498">
        <f t="shared" si="21"/>
        <v>92</v>
      </c>
      <c r="C498">
        <f t="shared" si="22"/>
        <v>110</v>
      </c>
      <c r="D498">
        <f t="shared" si="23"/>
        <v>11062</v>
      </c>
      <c r="E498" t="s">
        <v>6450</v>
      </c>
    </row>
    <row r="499" spans="1:5" x14ac:dyDescent="0.2">
      <c r="A499" t="s">
        <v>2185</v>
      </c>
      <c r="B499">
        <f t="shared" si="21"/>
        <v>89</v>
      </c>
      <c r="C499">
        <f t="shared" si="22"/>
        <v>107</v>
      </c>
      <c r="D499">
        <f t="shared" si="23"/>
        <v>11069</v>
      </c>
      <c r="E499" t="s">
        <v>6450</v>
      </c>
    </row>
    <row r="500" spans="1:5" x14ac:dyDescent="0.2">
      <c r="A500" t="s">
        <v>2186</v>
      </c>
      <c r="B500">
        <f t="shared" si="21"/>
        <v>90</v>
      </c>
      <c r="C500">
        <f t="shared" si="22"/>
        <v>108</v>
      </c>
      <c r="D500">
        <f t="shared" si="23"/>
        <v>11037</v>
      </c>
      <c r="E500" t="s">
        <v>6450</v>
      </c>
    </row>
    <row r="501" spans="1:5" x14ac:dyDescent="0.2">
      <c r="A501" t="s">
        <v>2197</v>
      </c>
      <c r="B501">
        <f t="shared" si="21"/>
        <v>88</v>
      </c>
      <c r="C501">
        <f t="shared" si="22"/>
        <v>106</v>
      </c>
      <c r="D501">
        <f t="shared" si="23"/>
        <v>20090</v>
      </c>
      <c r="E501" t="s">
        <v>6450</v>
      </c>
    </row>
    <row r="502" spans="1:5" x14ac:dyDescent="0.2">
      <c r="A502" t="s">
        <v>2199</v>
      </c>
      <c r="B502">
        <f t="shared" si="21"/>
        <v>93</v>
      </c>
      <c r="C502">
        <f t="shared" si="22"/>
        <v>110</v>
      </c>
      <c r="D502">
        <f t="shared" si="23"/>
        <v>9390</v>
      </c>
      <c r="E502" t="s">
        <v>6450</v>
      </c>
    </row>
    <row r="503" spans="1:5" x14ac:dyDescent="0.2">
      <c r="A503" t="s">
        <v>2204</v>
      </c>
      <c r="B503">
        <f t="shared" si="21"/>
        <v>111</v>
      </c>
      <c r="C503">
        <f t="shared" si="22"/>
        <v>129</v>
      </c>
      <c r="D503">
        <f t="shared" si="23"/>
        <v>12845</v>
      </c>
      <c r="E503" t="s">
        <v>6450</v>
      </c>
    </row>
    <row r="504" spans="1:5" x14ac:dyDescent="0.2">
      <c r="A504" t="s">
        <v>2207</v>
      </c>
      <c r="B504">
        <f t="shared" si="21"/>
        <v>89</v>
      </c>
      <c r="C504">
        <f t="shared" si="22"/>
        <v>107</v>
      </c>
      <c r="D504">
        <f t="shared" si="23"/>
        <v>15010</v>
      </c>
      <c r="E504" t="s">
        <v>6450</v>
      </c>
    </row>
    <row r="505" spans="1:5" x14ac:dyDescent="0.2">
      <c r="A505" t="s">
        <v>2208</v>
      </c>
      <c r="B505">
        <f t="shared" si="21"/>
        <v>97</v>
      </c>
      <c r="C505">
        <f t="shared" si="22"/>
        <v>115</v>
      </c>
      <c r="D505">
        <f t="shared" si="23"/>
        <v>15035</v>
      </c>
      <c r="E505" t="s">
        <v>6450</v>
      </c>
    </row>
    <row r="506" spans="1:5" x14ac:dyDescent="0.2">
      <c r="A506" t="s">
        <v>2209</v>
      </c>
      <c r="B506">
        <f t="shared" si="21"/>
        <v>106</v>
      </c>
      <c r="C506">
        <f t="shared" si="22"/>
        <v>124</v>
      </c>
      <c r="D506">
        <f t="shared" si="23"/>
        <v>15038</v>
      </c>
      <c r="E506" t="s">
        <v>6450</v>
      </c>
    </row>
    <row r="507" spans="1:5" x14ac:dyDescent="0.2">
      <c r="A507" t="s">
        <v>2215</v>
      </c>
      <c r="B507">
        <f t="shared" si="21"/>
        <v>98</v>
      </c>
      <c r="C507">
        <f t="shared" si="22"/>
        <v>116</v>
      </c>
      <c r="D507">
        <f t="shared" si="23"/>
        <v>20901</v>
      </c>
      <c r="E507" t="s">
        <v>6450</v>
      </c>
    </row>
    <row r="508" spans="1:5" x14ac:dyDescent="0.2">
      <c r="A508" t="s">
        <v>2223</v>
      </c>
      <c r="B508">
        <f t="shared" si="21"/>
        <v>91</v>
      </c>
      <c r="C508">
        <f t="shared" si="22"/>
        <v>108</v>
      </c>
      <c r="D508">
        <f t="shared" si="23"/>
        <v>9640</v>
      </c>
      <c r="E508" t="s">
        <v>6450</v>
      </c>
    </row>
    <row r="509" spans="1:5" x14ac:dyDescent="0.2">
      <c r="A509" t="s">
        <v>2225</v>
      </c>
      <c r="B509">
        <f t="shared" si="21"/>
        <v>98</v>
      </c>
      <c r="C509">
        <f t="shared" si="22"/>
        <v>115</v>
      </c>
      <c r="D509">
        <f t="shared" si="23"/>
        <v>9641</v>
      </c>
      <c r="E509" t="s">
        <v>6450</v>
      </c>
    </row>
    <row r="510" spans="1:5" x14ac:dyDescent="0.2">
      <c r="A510" t="s">
        <v>2226</v>
      </c>
      <c r="B510">
        <f t="shared" si="21"/>
        <v>92</v>
      </c>
      <c r="C510">
        <f t="shared" si="22"/>
        <v>109</v>
      </c>
      <c r="D510">
        <f t="shared" si="23"/>
        <v>9643</v>
      </c>
      <c r="E510" t="s">
        <v>6450</v>
      </c>
    </row>
    <row r="511" spans="1:5" x14ac:dyDescent="0.2">
      <c r="A511" t="s">
        <v>2229</v>
      </c>
      <c r="B511">
        <f t="shared" si="21"/>
        <v>97</v>
      </c>
      <c r="C511">
        <f t="shared" si="22"/>
        <v>114</v>
      </c>
      <c r="D511">
        <f t="shared" si="23"/>
        <v>9360</v>
      </c>
      <c r="E511" t="s">
        <v>6450</v>
      </c>
    </row>
    <row r="512" spans="1:5" x14ac:dyDescent="0.2">
      <c r="A512" t="s">
        <v>2276</v>
      </c>
      <c r="B512">
        <f t="shared" si="21"/>
        <v>156</v>
      </c>
      <c r="C512">
        <f t="shared" si="22"/>
        <v>174</v>
      </c>
      <c r="D512">
        <f t="shared" si="23"/>
        <v>19530</v>
      </c>
      <c r="E512" t="s">
        <v>6450</v>
      </c>
    </row>
    <row r="513" spans="1:5" x14ac:dyDescent="0.2">
      <c r="A513" t="s">
        <v>2277</v>
      </c>
      <c r="B513">
        <f t="shared" si="21"/>
        <v>128</v>
      </c>
      <c r="C513">
        <f t="shared" si="22"/>
        <v>146</v>
      </c>
      <c r="D513">
        <f t="shared" si="23"/>
        <v>12340</v>
      </c>
      <c r="E513" t="s">
        <v>6450</v>
      </c>
    </row>
    <row r="514" spans="1:5" x14ac:dyDescent="0.2">
      <c r="A514" t="s">
        <v>2278</v>
      </c>
      <c r="B514">
        <f t="shared" si="21"/>
        <v>128</v>
      </c>
      <c r="C514">
        <f t="shared" si="22"/>
        <v>146</v>
      </c>
      <c r="D514">
        <f t="shared" si="23"/>
        <v>12315</v>
      </c>
      <c r="E514" t="s">
        <v>6450</v>
      </c>
    </row>
    <row r="515" spans="1:5" x14ac:dyDescent="0.2">
      <c r="A515" t="s">
        <v>2280</v>
      </c>
      <c r="B515">
        <f t="shared" ref="B515:B578" si="24">FIND("Ciqual code: ",A515)</f>
        <v>111</v>
      </c>
      <c r="C515">
        <f t="shared" ref="C515:C578" si="25">FIND("]",A515)</f>
        <v>129</v>
      </c>
      <c r="D515">
        <f t="shared" ref="D515:D578" si="26">MID(A515,B515+13,C515-B515-13)*1</f>
        <v>11086</v>
      </c>
      <c r="E515" t="s">
        <v>6450</v>
      </c>
    </row>
    <row r="516" spans="1:5" x14ac:dyDescent="0.2">
      <c r="A516" t="s">
        <v>2289</v>
      </c>
      <c r="B516">
        <f t="shared" si="24"/>
        <v>113</v>
      </c>
      <c r="C516">
        <f t="shared" si="25"/>
        <v>131</v>
      </c>
      <c r="D516">
        <f t="shared" si="26"/>
        <v>13126</v>
      </c>
      <c r="E516" t="s">
        <v>6450</v>
      </c>
    </row>
    <row r="517" spans="1:5" x14ac:dyDescent="0.2">
      <c r="A517" t="s">
        <v>2299</v>
      </c>
      <c r="B517">
        <f t="shared" si="24"/>
        <v>124</v>
      </c>
      <c r="C517">
        <f t="shared" si="25"/>
        <v>142</v>
      </c>
      <c r="D517">
        <f t="shared" si="26"/>
        <v>13079</v>
      </c>
      <c r="E517" t="s">
        <v>6450</v>
      </c>
    </row>
    <row r="518" spans="1:5" x14ac:dyDescent="0.2">
      <c r="A518" t="s">
        <v>2301</v>
      </c>
      <c r="B518">
        <f t="shared" si="24"/>
        <v>88</v>
      </c>
      <c r="C518">
        <f t="shared" si="25"/>
        <v>105</v>
      </c>
      <c r="D518">
        <f t="shared" si="26"/>
        <v>4000</v>
      </c>
      <c r="E518" t="s">
        <v>6450</v>
      </c>
    </row>
    <row r="519" spans="1:5" x14ac:dyDescent="0.2">
      <c r="A519" t="s">
        <v>2303</v>
      </c>
      <c r="B519">
        <f t="shared" si="24"/>
        <v>95</v>
      </c>
      <c r="C519">
        <f t="shared" si="25"/>
        <v>113</v>
      </c>
      <c r="D519">
        <f t="shared" si="26"/>
        <v>53200</v>
      </c>
      <c r="E519" t="s">
        <v>6450</v>
      </c>
    </row>
    <row r="520" spans="1:5" x14ac:dyDescent="0.2">
      <c r="A520" t="s">
        <v>2304</v>
      </c>
      <c r="B520">
        <f t="shared" si="24"/>
        <v>81</v>
      </c>
      <c r="C520">
        <f t="shared" si="25"/>
        <v>99</v>
      </c>
      <c r="D520">
        <f t="shared" si="26"/>
        <v>53201</v>
      </c>
      <c r="E520" t="s">
        <v>6450</v>
      </c>
    </row>
    <row r="521" spans="1:5" x14ac:dyDescent="0.2">
      <c r="A521" t="s">
        <v>2336</v>
      </c>
      <c r="B521">
        <f t="shared" si="24"/>
        <v>89</v>
      </c>
      <c r="C521">
        <f t="shared" si="25"/>
        <v>107</v>
      </c>
      <c r="D521">
        <f t="shared" si="26"/>
        <v>20158</v>
      </c>
      <c r="E521" t="s">
        <v>6450</v>
      </c>
    </row>
    <row r="522" spans="1:5" x14ac:dyDescent="0.2">
      <c r="A522" t="s">
        <v>2337</v>
      </c>
      <c r="B522">
        <f t="shared" si="24"/>
        <v>105</v>
      </c>
      <c r="C522">
        <f t="shared" si="25"/>
        <v>123</v>
      </c>
      <c r="D522">
        <f t="shared" si="26"/>
        <v>18020</v>
      </c>
      <c r="E522" t="s">
        <v>6450</v>
      </c>
    </row>
    <row r="523" spans="1:5" x14ac:dyDescent="0.2">
      <c r="A523" t="s">
        <v>2338</v>
      </c>
      <c r="B523">
        <f t="shared" si="24"/>
        <v>111</v>
      </c>
      <c r="C523">
        <f t="shared" si="25"/>
        <v>129</v>
      </c>
      <c r="D523">
        <f t="shared" si="26"/>
        <v>18154</v>
      </c>
      <c r="E523" t="s">
        <v>6450</v>
      </c>
    </row>
    <row r="524" spans="1:5" x14ac:dyDescent="0.2">
      <c r="A524" t="s">
        <v>2339</v>
      </c>
      <c r="B524">
        <f t="shared" si="24"/>
        <v>112</v>
      </c>
      <c r="C524">
        <f t="shared" si="25"/>
        <v>130</v>
      </c>
      <c r="D524">
        <f t="shared" si="26"/>
        <v>18156</v>
      </c>
      <c r="E524" t="s">
        <v>6450</v>
      </c>
    </row>
    <row r="525" spans="1:5" x14ac:dyDescent="0.2">
      <c r="A525" t="s">
        <v>2340</v>
      </c>
      <c r="B525">
        <f t="shared" si="24"/>
        <v>111</v>
      </c>
      <c r="C525">
        <f t="shared" si="25"/>
        <v>129</v>
      </c>
      <c r="D525">
        <f t="shared" si="26"/>
        <v>18155</v>
      </c>
      <c r="E525" t="s">
        <v>6450</v>
      </c>
    </row>
    <row r="526" spans="1:5" x14ac:dyDescent="0.2">
      <c r="A526" t="s">
        <v>2352</v>
      </c>
      <c r="B526">
        <f t="shared" si="24"/>
        <v>90</v>
      </c>
      <c r="C526">
        <f t="shared" si="25"/>
        <v>108</v>
      </c>
      <c r="D526">
        <f t="shared" si="26"/>
        <v>11070</v>
      </c>
      <c r="E526" t="s">
        <v>6450</v>
      </c>
    </row>
    <row r="527" spans="1:5" x14ac:dyDescent="0.2">
      <c r="A527" t="s">
        <v>2353</v>
      </c>
      <c r="B527">
        <f t="shared" si="24"/>
        <v>91</v>
      </c>
      <c r="C527">
        <f t="shared" si="25"/>
        <v>109</v>
      </c>
      <c r="D527">
        <f t="shared" si="26"/>
        <v>11038</v>
      </c>
      <c r="E527" t="s">
        <v>6450</v>
      </c>
    </row>
    <row r="528" spans="1:5" x14ac:dyDescent="0.2">
      <c r="A528" t="s">
        <v>2356</v>
      </c>
      <c r="B528">
        <f t="shared" si="24"/>
        <v>110</v>
      </c>
      <c r="C528">
        <f t="shared" si="25"/>
        <v>128</v>
      </c>
      <c r="D528">
        <f t="shared" si="26"/>
        <v>18022</v>
      </c>
      <c r="E528" t="s">
        <v>6450</v>
      </c>
    </row>
    <row r="529" spans="1:5" x14ac:dyDescent="0.2">
      <c r="A529" t="s">
        <v>2360</v>
      </c>
      <c r="B529">
        <f t="shared" si="24"/>
        <v>108</v>
      </c>
      <c r="C529">
        <f t="shared" si="25"/>
        <v>126</v>
      </c>
      <c r="D529">
        <f t="shared" si="26"/>
        <v>20172</v>
      </c>
      <c r="E529" t="s">
        <v>6450</v>
      </c>
    </row>
    <row r="530" spans="1:5" x14ac:dyDescent="0.2">
      <c r="A530" t="s">
        <v>2361</v>
      </c>
      <c r="B530">
        <f t="shared" si="24"/>
        <v>111</v>
      </c>
      <c r="C530">
        <f t="shared" si="25"/>
        <v>129</v>
      </c>
      <c r="D530">
        <f t="shared" si="26"/>
        <v>20047</v>
      </c>
      <c r="E530" t="s">
        <v>6450</v>
      </c>
    </row>
    <row r="531" spans="1:5" x14ac:dyDescent="0.2">
      <c r="A531" t="s">
        <v>2362</v>
      </c>
      <c r="B531">
        <f t="shared" si="24"/>
        <v>100</v>
      </c>
      <c r="C531">
        <f t="shared" si="25"/>
        <v>118</v>
      </c>
      <c r="D531">
        <f t="shared" si="26"/>
        <v>20047</v>
      </c>
      <c r="E531" t="s">
        <v>6450</v>
      </c>
    </row>
    <row r="532" spans="1:5" x14ac:dyDescent="0.2">
      <c r="A532" t="s">
        <v>2363</v>
      </c>
      <c r="B532">
        <f t="shared" si="24"/>
        <v>112</v>
      </c>
      <c r="C532">
        <f t="shared" si="25"/>
        <v>130</v>
      </c>
      <c r="D532">
        <f t="shared" si="26"/>
        <v>20047</v>
      </c>
      <c r="E532" t="s">
        <v>6450</v>
      </c>
    </row>
    <row r="533" spans="1:5" x14ac:dyDescent="0.2">
      <c r="A533" t="s">
        <v>2365</v>
      </c>
      <c r="B533">
        <f t="shared" si="24"/>
        <v>107</v>
      </c>
      <c r="C533">
        <f t="shared" si="25"/>
        <v>125</v>
      </c>
      <c r="D533">
        <f t="shared" si="26"/>
        <v>20119</v>
      </c>
      <c r="E533" t="s">
        <v>6450</v>
      </c>
    </row>
    <row r="534" spans="1:5" x14ac:dyDescent="0.2">
      <c r="A534" t="s">
        <v>2370</v>
      </c>
      <c r="B534">
        <f t="shared" si="24"/>
        <v>107</v>
      </c>
      <c r="C534">
        <f t="shared" si="25"/>
        <v>125</v>
      </c>
      <c r="D534">
        <f t="shared" si="26"/>
        <v>20242</v>
      </c>
      <c r="E534" t="s">
        <v>6450</v>
      </c>
    </row>
    <row r="535" spans="1:5" x14ac:dyDescent="0.2">
      <c r="A535" t="s">
        <v>2371</v>
      </c>
      <c r="B535">
        <f t="shared" si="24"/>
        <v>91</v>
      </c>
      <c r="C535">
        <f t="shared" si="25"/>
        <v>109</v>
      </c>
      <c r="D535">
        <f t="shared" si="26"/>
        <v>20289</v>
      </c>
      <c r="E535" t="s">
        <v>6450</v>
      </c>
    </row>
    <row r="536" spans="1:5" x14ac:dyDescent="0.2">
      <c r="A536" t="s">
        <v>2374</v>
      </c>
      <c r="B536">
        <f t="shared" si="24"/>
        <v>95</v>
      </c>
      <c r="C536">
        <f t="shared" si="25"/>
        <v>113</v>
      </c>
      <c r="D536">
        <f t="shared" si="26"/>
        <v>20189</v>
      </c>
      <c r="E536" t="s">
        <v>6450</v>
      </c>
    </row>
    <row r="537" spans="1:5" x14ac:dyDescent="0.2">
      <c r="A537" t="s">
        <v>2375</v>
      </c>
      <c r="B537">
        <f t="shared" si="24"/>
        <v>103</v>
      </c>
      <c r="C537">
        <f t="shared" si="25"/>
        <v>121</v>
      </c>
      <c r="D537">
        <f t="shared" si="26"/>
        <v>20256</v>
      </c>
      <c r="E537" t="s">
        <v>6450</v>
      </c>
    </row>
    <row r="538" spans="1:5" x14ac:dyDescent="0.2">
      <c r="A538" t="s">
        <v>2383</v>
      </c>
      <c r="B538">
        <f t="shared" si="24"/>
        <v>103</v>
      </c>
      <c r="C538">
        <f t="shared" si="25"/>
        <v>121</v>
      </c>
      <c r="D538">
        <f t="shared" si="26"/>
        <v>20196</v>
      </c>
      <c r="E538" t="s">
        <v>6450</v>
      </c>
    </row>
    <row r="539" spans="1:5" x14ac:dyDescent="0.2">
      <c r="A539" t="s">
        <v>2384</v>
      </c>
      <c r="B539">
        <f t="shared" si="24"/>
        <v>92</v>
      </c>
      <c r="C539">
        <f t="shared" si="25"/>
        <v>110</v>
      </c>
      <c r="D539">
        <f t="shared" si="26"/>
        <v>20050</v>
      </c>
      <c r="E539" t="s">
        <v>6450</v>
      </c>
    </row>
    <row r="540" spans="1:5" x14ac:dyDescent="0.2">
      <c r="A540" t="s">
        <v>2388</v>
      </c>
      <c r="B540">
        <f t="shared" si="24"/>
        <v>92</v>
      </c>
      <c r="C540">
        <f t="shared" si="25"/>
        <v>110</v>
      </c>
      <c r="D540">
        <f t="shared" si="26"/>
        <v>15011</v>
      </c>
      <c r="E540" t="s">
        <v>6450</v>
      </c>
    </row>
    <row r="541" spans="1:5" x14ac:dyDescent="0.2">
      <c r="A541" t="s">
        <v>2389</v>
      </c>
      <c r="B541">
        <f t="shared" si="24"/>
        <v>109</v>
      </c>
      <c r="C541">
        <f t="shared" si="25"/>
        <v>127</v>
      </c>
      <c r="D541">
        <f t="shared" si="26"/>
        <v>15045</v>
      </c>
      <c r="E541" t="s">
        <v>6450</v>
      </c>
    </row>
    <row r="542" spans="1:5" x14ac:dyDescent="0.2">
      <c r="A542" t="s">
        <v>6467</v>
      </c>
      <c r="B542">
        <f t="shared" si="24"/>
        <v>105</v>
      </c>
      <c r="C542">
        <f t="shared" si="25"/>
        <v>123</v>
      </c>
      <c r="D542">
        <f t="shared" si="26"/>
        <v>12848</v>
      </c>
      <c r="E542" t="s">
        <v>6450</v>
      </c>
    </row>
    <row r="543" spans="1:5" x14ac:dyDescent="0.2">
      <c r="A543" t="s">
        <v>2409</v>
      </c>
      <c r="B543">
        <f t="shared" si="24"/>
        <v>103</v>
      </c>
      <c r="C543">
        <f t="shared" si="25"/>
        <v>121</v>
      </c>
      <c r="D543">
        <f t="shared" si="26"/>
        <v>11065</v>
      </c>
      <c r="E543" t="s">
        <v>6450</v>
      </c>
    </row>
    <row r="544" spans="1:5" x14ac:dyDescent="0.2">
      <c r="A544" t="s">
        <v>2410</v>
      </c>
      <c r="B544">
        <f t="shared" si="24"/>
        <v>101</v>
      </c>
      <c r="C544">
        <f t="shared" si="25"/>
        <v>119</v>
      </c>
      <c r="D544">
        <f t="shared" si="26"/>
        <v>11098</v>
      </c>
      <c r="E544" t="s">
        <v>6450</v>
      </c>
    </row>
    <row r="545" spans="1:5" x14ac:dyDescent="0.2">
      <c r="A545" t="s">
        <v>6468</v>
      </c>
      <c r="B545">
        <f t="shared" si="24"/>
        <v>94</v>
      </c>
      <c r="C545">
        <f t="shared" si="25"/>
        <v>111</v>
      </c>
      <c r="D545">
        <f t="shared" si="26"/>
        <v>5200</v>
      </c>
      <c r="E545" t="s">
        <v>6450</v>
      </c>
    </row>
    <row r="546" spans="1:5" x14ac:dyDescent="0.2">
      <c r="A546" t="s">
        <v>2440</v>
      </c>
      <c r="B546">
        <f t="shared" si="24"/>
        <v>99</v>
      </c>
      <c r="C546">
        <f t="shared" si="25"/>
        <v>116</v>
      </c>
      <c r="D546">
        <f t="shared" si="26"/>
        <v>5201</v>
      </c>
      <c r="E546" t="s">
        <v>6450</v>
      </c>
    </row>
    <row r="547" spans="1:5" x14ac:dyDescent="0.2">
      <c r="A547" t="s">
        <v>2441</v>
      </c>
      <c r="B547">
        <f t="shared" si="24"/>
        <v>110</v>
      </c>
      <c r="C547">
        <f t="shared" si="25"/>
        <v>127</v>
      </c>
      <c r="D547">
        <f t="shared" si="26"/>
        <v>5209</v>
      </c>
      <c r="E547" t="s">
        <v>6450</v>
      </c>
    </row>
    <row r="548" spans="1:5" x14ac:dyDescent="0.2">
      <c r="A548" t="s">
        <v>6469</v>
      </c>
      <c r="B548">
        <f t="shared" si="24"/>
        <v>99</v>
      </c>
      <c r="C548">
        <f t="shared" si="25"/>
        <v>116</v>
      </c>
      <c r="D548">
        <f t="shared" si="26"/>
        <v>5211</v>
      </c>
      <c r="E548" t="s">
        <v>6450</v>
      </c>
    </row>
    <row r="549" spans="1:5" x14ac:dyDescent="0.2">
      <c r="A549" t="s">
        <v>2443</v>
      </c>
      <c r="B549">
        <f t="shared" si="24"/>
        <v>105</v>
      </c>
      <c r="C549">
        <f t="shared" si="25"/>
        <v>122</v>
      </c>
      <c r="D549">
        <f t="shared" si="26"/>
        <v>1006</v>
      </c>
      <c r="E549" t="s">
        <v>6450</v>
      </c>
    </row>
    <row r="550" spans="1:5" x14ac:dyDescent="0.2">
      <c r="A550" t="s">
        <v>6470</v>
      </c>
      <c r="B550">
        <f t="shared" si="24"/>
        <v>93</v>
      </c>
      <c r="C550">
        <f t="shared" si="25"/>
        <v>110</v>
      </c>
      <c r="D550">
        <f t="shared" si="26"/>
        <v>5206</v>
      </c>
      <c r="E550" t="s">
        <v>6450</v>
      </c>
    </row>
    <row r="551" spans="1:5" x14ac:dyDescent="0.2">
      <c r="A551" t="s">
        <v>6471</v>
      </c>
      <c r="B551">
        <f t="shared" si="24"/>
        <v>119</v>
      </c>
      <c r="C551">
        <f t="shared" si="25"/>
        <v>136</v>
      </c>
      <c r="D551">
        <f t="shared" si="26"/>
        <v>5203</v>
      </c>
      <c r="E551" t="s">
        <v>6450</v>
      </c>
    </row>
    <row r="552" spans="1:5" x14ac:dyDescent="0.2">
      <c r="A552" t="s">
        <v>6472</v>
      </c>
      <c r="B552">
        <f t="shared" si="24"/>
        <v>119</v>
      </c>
      <c r="C552">
        <f t="shared" si="25"/>
        <v>136</v>
      </c>
      <c r="D552">
        <f t="shared" si="26"/>
        <v>5204</v>
      </c>
      <c r="E552" t="s">
        <v>6450</v>
      </c>
    </row>
    <row r="553" spans="1:5" x14ac:dyDescent="0.2">
      <c r="A553" t="s">
        <v>6473</v>
      </c>
      <c r="B553">
        <f t="shared" si="24"/>
        <v>119</v>
      </c>
      <c r="C553">
        <f t="shared" si="25"/>
        <v>136</v>
      </c>
      <c r="D553">
        <f t="shared" si="26"/>
        <v>5205</v>
      </c>
      <c r="E553" t="s">
        <v>6450</v>
      </c>
    </row>
    <row r="554" spans="1:5" x14ac:dyDescent="0.2">
      <c r="A554" t="s">
        <v>6474</v>
      </c>
      <c r="B554">
        <f t="shared" si="24"/>
        <v>119</v>
      </c>
      <c r="C554">
        <f t="shared" si="25"/>
        <v>136</v>
      </c>
      <c r="D554">
        <f t="shared" si="26"/>
        <v>5208</v>
      </c>
      <c r="E554" t="s">
        <v>6450</v>
      </c>
    </row>
    <row r="555" spans="1:5" x14ac:dyDescent="0.2">
      <c r="A555" t="s">
        <v>2449</v>
      </c>
      <c r="B555">
        <f t="shared" si="24"/>
        <v>106</v>
      </c>
      <c r="C555">
        <f t="shared" si="25"/>
        <v>124</v>
      </c>
      <c r="D555">
        <f t="shared" si="26"/>
        <v>11018</v>
      </c>
      <c r="E555" t="s">
        <v>6450</v>
      </c>
    </row>
    <row r="556" spans="1:5" x14ac:dyDescent="0.2">
      <c r="A556" t="s">
        <v>2450</v>
      </c>
      <c r="B556">
        <f t="shared" si="24"/>
        <v>116</v>
      </c>
      <c r="C556">
        <f t="shared" si="25"/>
        <v>134</v>
      </c>
      <c r="D556">
        <f t="shared" si="26"/>
        <v>11091</v>
      </c>
      <c r="E556" t="s">
        <v>6450</v>
      </c>
    </row>
    <row r="557" spans="1:5" x14ac:dyDescent="0.2">
      <c r="A557" t="s">
        <v>2454</v>
      </c>
      <c r="B557">
        <f t="shared" si="24"/>
        <v>92</v>
      </c>
      <c r="C557">
        <f t="shared" si="25"/>
        <v>109</v>
      </c>
      <c r="D557">
        <f t="shared" si="26"/>
        <v>1008</v>
      </c>
      <c r="E557" t="s">
        <v>6450</v>
      </c>
    </row>
    <row r="558" spans="1:5" x14ac:dyDescent="0.2">
      <c r="A558" t="s">
        <v>2456</v>
      </c>
      <c r="B558">
        <f t="shared" si="24"/>
        <v>127</v>
      </c>
      <c r="C558">
        <f t="shared" si="25"/>
        <v>145</v>
      </c>
      <c r="D558">
        <f t="shared" si="26"/>
        <v>20984</v>
      </c>
      <c r="E558" t="s">
        <v>6450</v>
      </c>
    </row>
    <row r="559" spans="1:5" x14ac:dyDescent="0.2">
      <c r="A559" t="s">
        <v>2457</v>
      </c>
      <c r="B559">
        <f t="shared" si="24"/>
        <v>133</v>
      </c>
      <c r="C559">
        <f t="shared" si="25"/>
        <v>151</v>
      </c>
      <c r="D559">
        <f t="shared" si="26"/>
        <v>20999</v>
      </c>
      <c r="E559" t="s">
        <v>6450</v>
      </c>
    </row>
    <row r="560" spans="1:5" x14ac:dyDescent="0.2">
      <c r="A560" t="s">
        <v>2458</v>
      </c>
      <c r="B560">
        <f t="shared" si="24"/>
        <v>93</v>
      </c>
      <c r="C560">
        <f t="shared" si="25"/>
        <v>110</v>
      </c>
      <c r="D560">
        <f t="shared" si="26"/>
        <v>1005</v>
      </c>
      <c r="E560" t="s">
        <v>6450</v>
      </c>
    </row>
    <row r="561" spans="1:5" x14ac:dyDescent="0.2">
      <c r="A561" t="s">
        <v>0</v>
      </c>
      <c r="B561">
        <f t="shared" si="24"/>
        <v>121</v>
      </c>
      <c r="C561">
        <f t="shared" si="25"/>
        <v>139</v>
      </c>
      <c r="D561">
        <f t="shared" si="26"/>
        <v>13712</v>
      </c>
      <c r="E561" t="s">
        <v>6451</v>
      </c>
    </row>
    <row r="562" spans="1:5" x14ac:dyDescent="0.2">
      <c r="A562" t="s">
        <v>1</v>
      </c>
      <c r="B562">
        <f t="shared" si="24"/>
        <v>125</v>
      </c>
      <c r="C562">
        <f t="shared" si="25"/>
        <v>143</v>
      </c>
      <c r="D562">
        <f t="shared" si="26"/>
        <v>13713</v>
      </c>
      <c r="E562" t="s">
        <v>6451</v>
      </c>
    </row>
    <row r="563" spans="1:5" x14ac:dyDescent="0.2">
      <c r="A563" t="s">
        <v>2</v>
      </c>
      <c r="B563">
        <f t="shared" si="24"/>
        <v>116</v>
      </c>
      <c r="C563">
        <f t="shared" si="25"/>
        <v>134</v>
      </c>
      <c r="D563">
        <f t="shared" si="26"/>
        <v>13714</v>
      </c>
      <c r="E563" t="s">
        <v>6451</v>
      </c>
    </row>
    <row r="564" spans="1:5" x14ac:dyDescent="0.2">
      <c r="A564" t="s">
        <v>3</v>
      </c>
      <c r="B564">
        <f t="shared" si="24"/>
        <v>120</v>
      </c>
      <c r="C564">
        <f t="shared" si="25"/>
        <v>138</v>
      </c>
      <c r="D564">
        <f t="shared" si="26"/>
        <v>13715</v>
      </c>
      <c r="E564" t="s">
        <v>6451</v>
      </c>
    </row>
    <row r="565" spans="1:5" x14ac:dyDescent="0.2">
      <c r="A565" t="s">
        <v>6</v>
      </c>
      <c r="B565">
        <f t="shared" si="24"/>
        <v>100</v>
      </c>
      <c r="C565">
        <f t="shared" si="25"/>
        <v>118</v>
      </c>
      <c r="D565">
        <f t="shared" si="26"/>
        <v>25433</v>
      </c>
      <c r="E565" t="s">
        <v>6451</v>
      </c>
    </row>
    <row r="566" spans="1:5" x14ac:dyDescent="0.2">
      <c r="A566" t="s">
        <v>8</v>
      </c>
      <c r="B566">
        <f t="shared" si="24"/>
        <v>88</v>
      </c>
      <c r="C566">
        <f t="shared" si="25"/>
        <v>106</v>
      </c>
      <c r="D566">
        <f t="shared" si="26"/>
        <v>21508</v>
      </c>
      <c r="E566" t="s">
        <v>6451</v>
      </c>
    </row>
    <row r="567" spans="1:5" x14ac:dyDescent="0.2">
      <c r="A567" t="s">
        <v>9</v>
      </c>
      <c r="B567">
        <f t="shared" si="24"/>
        <v>84</v>
      </c>
      <c r="C567">
        <f t="shared" si="25"/>
        <v>102</v>
      </c>
      <c r="D567">
        <f t="shared" si="26"/>
        <v>21514</v>
      </c>
      <c r="E567" t="s">
        <v>6451</v>
      </c>
    </row>
    <row r="568" spans="1:5" x14ac:dyDescent="0.2">
      <c r="A568" t="s">
        <v>10</v>
      </c>
      <c r="B568">
        <f t="shared" si="24"/>
        <v>91</v>
      </c>
      <c r="C568">
        <f t="shared" si="25"/>
        <v>109</v>
      </c>
      <c r="D568">
        <f t="shared" si="26"/>
        <v>21516</v>
      </c>
      <c r="E568" t="s">
        <v>6451</v>
      </c>
    </row>
    <row r="569" spans="1:5" x14ac:dyDescent="0.2">
      <c r="A569" t="s">
        <v>11</v>
      </c>
      <c r="B569">
        <f t="shared" si="24"/>
        <v>101</v>
      </c>
      <c r="C569">
        <f t="shared" si="25"/>
        <v>119</v>
      </c>
      <c r="D569">
        <f t="shared" si="26"/>
        <v>21509</v>
      </c>
      <c r="E569" t="s">
        <v>6451</v>
      </c>
    </row>
    <row r="570" spans="1:5" x14ac:dyDescent="0.2">
      <c r="A570" t="s">
        <v>12</v>
      </c>
      <c r="B570">
        <f t="shared" si="24"/>
        <v>88</v>
      </c>
      <c r="C570">
        <f t="shared" si="25"/>
        <v>106</v>
      </c>
      <c r="D570">
        <f t="shared" si="26"/>
        <v>21517</v>
      </c>
      <c r="E570" t="s">
        <v>6451</v>
      </c>
    </row>
    <row r="571" spans="1:5" x14ac:dyDescent="0.2">
      <c r="A571" t="s">
        <v>13</v>
      </c>
      <c r="B571">
        <f t="shared" si="24"/>
        <v>98</v>
      </c>
      <c r="C571">
        <f t="shared" si="25"/>
        <v>116</v>
      </c>
      <c r="D571">
        <f t="shared" si="26"/>
        <v>21512</v>
      </c>
      <c r="E571" t="s">
        <v>6451</v>
      </c>
    </row>
    <row r="572" spans="1:5" x14ac:dyDescent="0.2">
      <c r="A572" t="s">
        <v>14</v>
      </c>
      <c r="B572">
        <f t="shared" si="24"/>
        <v>86</v>
      </c>
      <c r="C572">
        <f t="shared" si="25"/>
        <v>104</v>
      </c>
      <c r="D572">
        <f t="shared" si="26"/>
        <v>21500</v>
      </c>
      <c r="E572" t="s">
        <v>6451</v>
      </c>
    </row>
    <row r="573" spans="1:5" x14ac:dyDescent="0.2">
      <c r="A573" t="s">
        <v>15</v>
      </c>
      <c r="B573">
        <f t="shared" si="24"/>
        <v>85</v>
      </c>
      <c r="C573">
        <f t="shared" si="25"/>
        <v>103</v>
      </c>
      <c r="D573">
        <f t="shared" si="26"/>
        <v>21501</v>
      </c>
      <c r="E573" t="s">
        <v>6451</v>
      </c>
    </row>
    <row r="574" spans="1:5" x14ac:dyDescent="0.2">
      <c r="A574" t="s">
        <v>16</v>
      </c>
      <c r="B574">
        <f t="shared" si="24"/>
        <v>88</v>
      </c>
      <c r="C574">
        <f t="shared" si="25"/>
        <v>106</v>
      </c>
      <c r="D574">
        <f t="shared" si="26"/>
        <v>21504</v>
      </c>
      <c r="E574" t="s">
        <v>6451</v>
      </c>
    </row>
    <row r="575" spans="1:5" x14ac:dyDescent="0.2">
      <c r="A575" t="s">
        <v>17</v>
      </c>
      <c r="B575">
        <f t="shared" si="24"/>
        <v>94</v>
      </c>
      <c r="C575">
        <f t="shared" si="25"/>
        <v>112</v>
      </c>
      <c r="D575">
        <f t="shared" si="26"/>
        <v>21505</v>
      </c>
      <c r="E575" t="s">
        <v>6451</v>
      </c>
    </row>
    <row r="576" spans="1:5" x14ac:dyDescent="0.2">
      <c r="A576" t="s">
        <v>18</v>
      </c>
      <c r="B576">
        <f t="shared" si="24"/>
        <v>94</v>
      </c>
      <c r="C576">
        <f t="shared" si="25"/>
        <v>112</v>
      </c>
      <c r="D576">
        <f t="shared" si="26"/>
        <v>21507</v>
      </c>
      <c r="E576" t="s">
        <v>6451</v>
      </c>
    </row>
    <row r="577" spans="1:5" x14ac:dyDescent="0.2">
      <c r="A577" t="s">
        <v>19</v>
      </c>
      <c r="B577">
        <f t="shared" si="24"/>
        <v>88</v>
      </c>
      <c r="C577">
        <f t="shared" si="25"/>
        <v>106</v>
      </c>
      <c r="D577">
        <f t="shared" si="26"/>
        <v>21506</v>
      </c>
      <c r="E577" t="s">
        <v>6451</v>
      </c>
    </row>
    <row r="578" spans="1:5" x14ac:dyDescent="0.2">
      <c r="A578" t="s">
        <v>20</v>
      </c>
      <c r="B578">
        <f t="shared" si="24"/>
        <v>77</v>
      </c>
      <c r="C578">
        <f t="shared" si="25"/>
        <v>95</v>
      </c>
      <c r="D578">
        <f t="shared" si="26"/>
        <v>21519</v>
      </c>
      <c r="E578" t="s">
        <v>6451</v>
      </c>
    </row>
    <row r="579" spans="1:5" x14ac:dyDescent="0.2">
      <c r="A579" t="s">
        <v>21</v>
      </c>
      <c r="B579">
        <f t="shared" ref="B579:B642" si="27">FIND("Ciqual code: ",A579)</f>
        <v>83</v>
      </c>
      <c r="C579">
        <f t="shared" ref="C579:C642" si="28">FIND("]",A579)</f>
        <v>101</v>
      </c>
      <c r="D579">
        <f t="shared" ref="D579:D642" si="29">MID(A579,B579+13,C579-B579-13)*1</f>
        <v>21502</v>
      </c>
      <c r="E579" t="s">
        <v>6451</v>
      </c>
    </row>
    <row r="580" spans="1:5" x14ac:dyDescent="0.2">
      <c r="A580" t="s">
        <v>22</v>
      </c>
      <c r="B580">
        <f t="shared" si="27"/>
        <v>93</v>
      </c>
      <c r="C580">
        <f t="shared" si="28"/>
        <v>111</v>
      </c>
      <c r="D580">
        <f t="shared" si="29"/>
        <v>21518</v>
      </c>
      <c r="E580" t="s">
        <v>6451</v>
      </c>
    </row>
    <row r="581" spans="1:5" x14ac:dyDescent="0.2">
      <c r="A581" t="s">
        <v>23</v>
      </c>
      <c r="B581">
        <f t="shared" si="27"/>
        <v>83</v>
      </c>
      <c r="C581">
        <f t="shared" si="28"/>
        <v>101</v>
      </c>
      <c r="D581">
        <f t="shared" si="29"/>
        <v>21503</v>
      </c>
      <c r="E581" t="s">
        <v>6451</v>
      </c>
    </row>
    <row r="582" spans="1:5" x14ac:dyDescent="0.2">
      <c r="A582" t="s">
        <v>24</v>
      </c>
      <c r="B582">
        <f t="shared" si="27"/>
        <v>86</v>
      </c>
      <c r="C582">
        <f t="shared" si="28"/>
        <v>104</v>
      </c>
      <c r="D582">
        <f t="shared" si="29"/>
        <v>21515</v>
      </c>
      <c r="E582" t="s">
        <v>6451</v>
      </c>
    </row>
    <row r="583" spans="1:5" x14ac:dyDescent="0.2">
      <c r="A583" t="s">
        <v>25</v>
      </c>
      <c r="B583">
        <f t="shared" si="27"/>
        <v>96</v>
      </c>
      <c r="C583">
        <f t="shared" si="28"/>
        <v>114</v>
      </c>
      <c r="D583">
        <f t="shared" si="29"/>
        <v>21520</v>
      </c>
      <c r="E583" t="s">
        <v>6451</v>
      </c>
    </row>
    <row r="584" spans="1:5" x14ac:dyDescent="0.2">
      <c r="A584" t="s">
        <v>26</v>
      </c>
      <c r="B584">
        <f t="shared" si="27"/>
        <v>92</v>
      </c>
      <c r="C584">
        <f t="shared" si="28"/>
        <v>110</v>
      </c>
      <c r="D584">
        <f t="shared" si="29"/>
        <v>21513</v>
      </c>
      <c r="E584" t="s">
        <v>6451</v>
      </c>
    </row>
    <row r="585" spans="1:5" x14ac:dyDescent="0.2">
      <c r="A585" t="s">
        <v>30</v>
      </c>
      <c r="B585">
        <f t="shared" si="27"/>
        <v>99</v>
      </c>
      <c r="C585">
        <f t="shared" si="28"/>
        <v>116</v>
      </c>
      <c r="D585">
        <f t="shared" si="29"/>
        <v>4041</v>
      </c>
      <c r="E585" t="s">
        <v>6451</v>
      </c>
    </row>
    <row r="586" spans="1:5" x14ac:dyDescent="0.2">
      <c r="A586" t="s">
        <v>31</v>
      </c>
      <c r="B586">
        <f t="shared" si="27"/>
        <v>97</v>
      </c>
      <c r="C586">
        <f t="shared" si="28"/>
        <v>115</v>
      </c>
      <c r="D586">
        <f t="shared" si="29"/>
        <v>15000</v>
      </c>
      <c r="E586" t="s">
        <v>6451</v>
      </c>
    </row>
    <row r="587" spans="1:5" x14ac:dyDescent="0.2">
      <c r="A587" t="s">
        <v>32</v>
      </c>
      <c r="B587">
        <f t="shared" si="27"/>
        <v>101</v>
      </c>
      <c r="C587">
        <f t="shared" si="28"/>
        <v>119</v>
      </c>
      <c r="D587">
        <f t="shared" si="29"/>
        <v>15042</v>
      </c>
      <c r="E587" t="s">
        <v>6451</v>
      </c>
    </row>
    <row r="588" spans="1:5" x14ac:dyDescent="0.2">
      <c r="A588" t="s">
        <v>33</v>
      </c>
      <c r="B588">
        <f t="shared" si="27"/>
        <v>114</v>
      </c>
      <c r="C588">
        <f t="shared" si="28"/>
        <v>132</v>
      </c>
      <c r="D588">
        <f t="shared" si="29"/>
        <v>15041</v>
      </c>
      <c r="E588" t="s">
        <v>6451</v>
      </c>
    </row>
    <row r="589" spans="1:5" x14ac:dyDescent="0.2">
      <c r="A589" t="s">
        <v>35</v>
      </c>
      <c r="B589">
        <f t="shared" si="27"/>
        <v>103</v>
      </c>
      <c r="C589">
        <f t="shared" si="28"/>
        <v>120</v>
      </c>
      <c r="D589">
        <f t="shared" si="29"/>
        <v>9510</v>
      </c>
      <c r="E589" t="s">
        <v>6451</v>
      </c>
    </row>
    <row r="590" spans="1:5" x14ac:dyDescent="0.2">
      <c r="A590" t="s">
        <v>36</v>
      </c>
      <c r="B590">
        <f t="shared" si="27"/>
        <v>138</v>
      </c>
      <c r="C590">
        <f t="shared" si="28"/>
        <v>156</v>
      </c>
      <c r="D590">
        <f t="shared" si="29"/>
        <v>13716</v>
      </c>
      <c r="E590" t="s">
        <v>6451</v>
      </c>
    </row>
    <row r="591" spans="1:5" x14ac:dyDescent="0.2">
      <c r="A591" t="s">
        <v>37</v>
      </c>
      <c r="B591">
        <f t="shared" si="27"/>
        <v>142</v>
      </c>
      <c r="C591">
        <f t="shared" si="28"/>
        <v>160</v>
      </c>
      <c r="D591">
        <f t="shared" si="29"/>
        <v>13717</v>
      </c>
      <c r="E591" t="s">
        <v>6451</v>
      </c>
    </row>
    <row r="592" spans="1:5" x14ac:dyDescent="0.2">
      <c r="A592" t="s">
        <v>38</v>
      </c>
      <c r="B592">
        <f t="shared" si="27"/>
        <v>124</v>
      </c>
      <c r="C592">
        <f t="shared" si="28"/>
        <v>142</v>
      </c>
      <c r="D592">
        <f t="shared" si="29"/>
        <v>13718</v>
      </c>
      <c r="E592" t="s">
        <v>6451</v>
      </c>
    </row>
    <row r="593" spans="1:5" x14ac:dyDescent="0.2">
      <c r="A593" t="s">
        <v>39</v>
      </c>
      <c r="B593">
        <f t="shared" si="27"/>
        <v>128</v>
      </c>
      <c r="C593">
        <f t="shared" si="28"/>
        <v>146</v>
      </c>
      <c r="D593">
        <f t="shared" si="29"/>
        <v>13719</v>
      </c>
      <c r="E593" t="s">
        <v>6451</v>
      </c>
    </row>
    <row r="594" spans="1:5" x14ac:dyDescent="0.2">
      <c r="A594" t="s">
        <v>41</v>
      </c>
      <c r="B594">
        <f t="shared" si="27"/>
        <v>102</v>
      </c>
      <c r="C594">
        <f t="shared" si="28"/>
        <v>120</v>
      </c>
      <c r="D594">
        <f t="shared" si="29"/>
        <v>26177</v>
      </c>
      <c r="E594" t="s">
        <v>6451</v>
      </c>
    </row>
    <row r="595" spans="1:5" x14ac:dyDescent="0.2">
      <c r="A595" t="s">
        <v>42</v>
      </c>
      <c r="B595">
        <f t="shared" si="27"/>
        <v>88</v>
      </c>
      <c r="C595">
        <f t="shared" si="28"/>
        <v>106</v>
      </c>
      <c r="D595">
        <f t="shared" si="29"/>
        <v>26079</v>
      </c>
      <c r="E595" t="s">
        <v>6451</v>
      </c>
    </row>
    <row r="596" spans="1:5" x14ac:dyDescent="0.2">
      <c r="A596" t="s">
        <v>43</v>
      </c>
      <c r="B596">
        <f t="shared" si="27"/>
        <v>94</v>
      </c>
      <c r="C596">
        <f t="shared" si="28"/>
        <v>112</v>
      </c>
      <c r="D596">
        <f t="shared" si="29"/>
        <v>26187</v>
      </c>
      <c r="E596" t="s">
        <v>6451</v>
      </c>
    </row>
    <row r="597" spans="1:5" x14ac:dyDescent="0.2">
      <c r="A597" t="s">
        <v>44</v>
      </c>
      <c r="B597">
        <f t="shared" si="27"/>
        <v>118</v>
      </c>
      <c r="C597">
        <f t="shared" si="28"/>
        <v>136</v>
      </c>
      <c r="D597">
        <f t="shared" si="29"/>
        <v>26000</v>
      </c>
      <c r="E597" t="s">
        <v>6451</v>
      </c>
    </row>
    <row r="598" spans="1:5" x14ac:dyDescent="0.2">
      <c r="A598" t="s">
        <v>45</v>
      </c>
      <c r="B598">
        <f t="shared" si="27"/>
        <v>130</v>
      </c>
      <c r="C598">
        <f t="shared" si="28"/>
        <v>148</v>
      </c>
      <c r="D598">
        <f t="shared" si="29"/>
        <v>25999</v>
      </c>
      <c r="E598" t="s">
        <v>6451</v>
      </c>
    </row>
    <row r="599" spans="1:5" x14ac:dyDescent="0.2">
      <c r="A599" t="s">
        <v>46</v>
      </c>
      <c r="B599">
        <f t="shared" si="27"/>
        <v>78</v>
      </c>
      <c r="C599">
        <f t="shared" si="28"/>
        <v>95</v>
      </c>
      <c r="D599">
        <f t="shared" si="29"/>
        <v>8500</v>
      </c>
      <c r="E599" t="s">
        <v>6451</v>
      </c>
    </row>
    <row r="600" spans="1:5" x14ac:dyDescent="0.2">
      <c r="A600" t="s">
        <v>6476</v>
      </c>
      <c r="B600">
        <f t="shared" si="27"/>
        <v>94</v>
      </c>
      <c r="C600">
        <f t="shared" si="28"/>
        <v>111</v>
      </c>
      <c r="D600">
        <f t="shared" si="29"/>
        <v>8501</v>
      </c>
      <c r="E600" t="s">
        <v>6451</v>
      </c>
    </row>
    <row r="601" spans="1:5" x14ac:dyDescent="0.2">
      <c r="A601" t="s">
        <v>48</v>
      </c>
      <c r="B601">
        <f t="shared" si="27"/>
        <v>88</v>
      </c>
      <c r="C601">
        <f t="shared" si="28"/>
        <v>105</v>
      </c>
      <c r="D601">
        <f t="shared" si="29"/>
        <v>8512</v>
      </c>
      <c r="E601" t="s">
        <v>6451</v>
      </c>
    </row>
    <row r="602" spans="1:5" x14ac:dyDescent="0.2">
      <c r="A602" t="s">
        <v>49</v>
      </c>
      <c r="B602">
        <f t="shared" si="27"/>
        <v>92</v>
      </c>
      <c r="C602">
        <f t="shared" si="28"/>
        <v>109</v>
      </c>
      <c r="D602">
        <f t="shared" si="29"/>
        <v>8504</v>
      </c>
      <c r="E602" t="s">
        <v>6451</v>
      </c>
    </row>
    <row r="603" spans="1:5" x14ac:dyDescent="0.2">
      <c r="A603" t="s">
        <v>50</v>
      </c>
      <c r="B603">
        <f t="shared" si="27"/>
        <v>105</v>
      </c>
      <c r="C603">
        <f t="shared" si="28"/>
        <v>122</v>
      </c>
      <c r="D603">
        <f t="shared" si="29"/>
        <v>8552</v>
      </c>
      <c r="E603" t="s">
        <v>6451</v>
      </c>
    </row>
    <row r="604" spans="1:5" x14ac:dyDescent="0.2">
      <c r="A604" t="s">
        <v>51</v>
      </c>
      <c r="B604">
        <f t="shared" si="27"/>
        <v>93</v>
      </c>
      <c r="C604">
        <f t="shared" si="28"/>
        <v>110</v>
      </c>
      <c r="D604">
        <f t="shared" si="29"/>
        <v>8550</v>
      </c>
      <c r="E604" t="s">
        <v>6451</v>
      </c>
    </row>
    <row r="605" spans="1:5" x14ac:dyDescent="0.2">
      <c r="A605" t="s">
        <v>6477</v>
      </c>
      <c r="B605">
        <f t="shared" si="27"/>
        <v>98</v>
      </c>
      <c r="C605">
        <f t="shared" si="28"/>
        <v>115</v>
      </c>
      <c r="D605">
        <f t="shared" si="29"/>
        <v>8551</v>
      </c>
      <c r="E605" t="s">
        <v>6451</v>
      </c>
    </row>
    <row r="606" spans="1:5" x14ac:dyDescent="0.2">
      <c r="A606" t="s">
        <v>55</v>
      </c>
      <c r="B606">
        <f t="shared" si="27"/>
        <v>106</v>
      </c>
      <c r="C606">
        <f t="shared" si="28"/>
        <v>123</v>
      </c>
      <c r="D606">
        <f t="shared" si="29"/>
        <v>1007</v>
      </c>
      <c r="E606" t="s">
        <v>6451</v>
      </c>
    </row>
    <row r="607" spans="1:5" x14ac:dyDescent="0.2">
      <c r="A607" t="s">
        <v>56</v>
      </c>
      <c r="B607">
        <f t="shared" si="27"/>
        <v>111</v>
      </c>
      <c r="C607">
        <f t="shared" si="28"/>
        <v>129</v>
      </c>
      <c r="D607">
        <f t="shared" si="29"/>
        <v>20581</v>
      </c>
      <c r="E607" t="s">
        <v>6451</v>
      </c>
    </row>
    <row r="608" spans="1:5" x14ac:dyDescent="0.2">
      <c r="A608" t="s">
        <v>57</v>
      </c>
      <c r="B608">
        <f t="shared" si="27"/>
        <v>108</v>
      </c>
      <c r="C608">
        <f t="shared" si="28"/>
        <v>126</v>
      </c>
      <c r="D608">
        <f t="shared" si="29"/>
        <v>20067</v>
      </c>
      <c r="E608" t="s">
        <v>6451</v>
      </c>
    </row>
    <row r="609" spans="1:5" x14ac:dyDescent="0.2">
      <c r="A609" t="s">
        <v>58</v>
      </c>
      <c r="B609">
        <f t="shared" si="27"/>
        <v>115</v>
      </c>
      <c r="C609">
        <f t="shared" si="28"/>
        <v>133</v>
      </c>
      <c r="D609">
        <f t="shared" si="29"/>
        <v>20155</v>
      </c>
      <c r="E609" t="s">
        <v>6451</v>
      </c>
    </row>
    <row r="610" spans="1:5" x14ac:dyDescent="0.2">
      <c r="A610" t="s">
        <v>61</v>
      </c>
      <c r="B610">
        <f t="shared" si="27"/>
        <v>113</v>
      </c>
      <c r="C610">
        <f t="shared" si="28"/>
        <v>131</v>
      </c>
      <c r="D610">
        <f t="shared" si="29"/>
        <v>20156</v>
      </c>
      <c r="E610" t="s">
        <v>6451</v>
      </c>
    </row>
    <row r="611" spans="1:5" x14ac:dyDescent="0.2">
      <c r="A611" t="s">
        <v>62</v>
      </c>
      <c r="B611">
        <f t="shared" si="27"/>
        <v>97</v>
      </c>
      <c r="C611">
        <f t="shared" si="28"/>
        <v>115</v>
      </c>
      <c r="D611">
        <f t="shared" si="29"/>
        <v>20232</v>
      </c>
      <c r="E611" t="s">
        <v>6451</v>
      </c>
    </row>
    <row r="612" spans="1:5" x14ac:dyDescent="0.2">
      <c r="A612" t="s">
        <v>65</v>
      </c>
      <c r="B612">
        <f t="shared" si="27"/>
        <v>108</v>
      </c>
      <c r="C612">
        <f t="shared" si="28"/>
        <v>126</v>
      </c>
      <c r="D612">
        <f t="shared" si="29"/>
        <v>20076</v>
      </c>
      <c r="E612" t="s">
        <v>6451</v>
      </c>
    </row>
    <row r="613" spans="1:5" x14ac:dyDescent="0.2">
      <c r="A613" t="s">
        <v>74</v>
      </c>
      <c r="B613">
        <f t="shared" si="27"/>
        <v>95</v>
      </c>
      <c r="C613">
        <f t="shared" si="28"/>
        <v>113</v>
      </c>
      <c r="D613">
        <f t="shared" si="29"/>
        <v>23020</v>
      </c>
      <c r="E613" t="s">
        <v>6451</v>
      </c>
    </row>
    <row r="614" spans="1:5" x14ac:dyDescent="0.2">
      <c r="A614" t="s">
        <v>75</v>
      </c>
      <c r="B614">
        <f t="shared" si="27"/>
        <v>85</v>
      </c>
      <c r="C614">
        <f t="shared" si="28"/>
        <v>102</v>
      </c>
      <c r="D614">
        <f t="shared" si="29"/>
        <v>7258</v>
      </c>
      <c r="E614" t="s">
        <v>6451</v>
      </c>
    </row>
    <row r="615" spans="1:5" x14ac:dyDescent="0.2">
      <c r="A615" t="s">
        <v>76</v>
      </c>
      <c r="B615">
        <f t="shared" si="27"/>
        <v>124</v>
      </c>
      <c r="C615">
        <f t="shared" si="28"/>
        <v>142</v>
      </c>
      <c r="D615">
        <f t="shared" si="29"/>
        <v>23300</v>
      </c>
      <c r="E615" t="s">
        <v>6451</v>
      </c>
    </row>
    <row r="616" spans="1:5" x14ac:dyDescent="0.2">
      <c r="A616" t="s">
        <v>78</v>
      </c>
      <c r="B616">
        <f t="shared" si="27"/>
        <v>112</v>
      </c>
      <c r="C616">
        <f t="shared" si="28"/>
        <v>130</v>
      </c>
      <c r="D616">
        <f t="shared" si="29"/>
        <v>20188</v>
      </c>
      <c r="E616" t="s">
        <v>6451</v>
      </c>
    </row>
    <row r="617" spans="1:5" x14ac:dyDescent="0.2">
      <c r="A617" t="s">
        <v>83</v>
      </c>
      <c r="B617">
        <f t="shared" si="27"/>
        <v>100</v>
      </c>
      <c r="C617">
        <f t="shared" si="28"/>
        <v>118</v>
      </c>
      <c r="D617">
        <f t="shared" si="29"/>
        <v>26206</v>
      </c>
      <c r="E617" t="s">
        <v>6451</v>
      </c>
    </row>
    <row r="618" spans="1:5" x14ac:dyDescent="0.2">
      <c r="A618" t="s">
        <v>84</v>
      </c>
      <c r="B618">
        <f t="shared" si="27"/>
        <v>98</v>
      </c>
      <c r="C618">
        <f t="shared" si="28"/>
        <v>116</v>
      </c>
      <c r="D618">
        <f t="shared" si="29"/>
        <v>26205</v>
      </c>
      <c r="E618" t="s">
        <v>6451</v>
      </c>
    </row>
    <row r="619" spans="1:5" x14ac:dyDescent="0.2">
      <c r="A619" t="s">
        <v>85</v>
      </c>
      <c r="B619">
        <f t="shared" si="27"/>
        <v>87</v>
      </c>
      <c r="C619">
        <f t="shared" si="28"/>
        <v>105</v>
      </c>
      <c r="D619">
        <f t="shared" si="29"/>
        <v>26072</v>
      </c>
      <c r="E619" t="s">
        <v>6451</v>
      </c>
    </row>
    <row r="620" spans="1:5" x14ac:dyDescent="0.2">
      <c r="A620" t="s">
        <v>86</v>
      </c>
      <c r="B620">
        <f t="shared" si="27"/>
        <v>87</v>
      </c>
      <c r="C620">
        <f t="shared" si="28"/>
        <v>105</v>
      </c>
      <c r="D620">
        <f t="shared" si="29"/>
        <v>27030</v>
      </c>
      <c r="E620" t="s">
        <v>6451</v>
      </c>
    </row>
    <row r="621" spans="1:5" x14ac:dyDescent="0.2">
      <c r="A621" t="s">
        <v>87</v>
      </c>
      <c r="B621">
        <f t="shared" si="27"/>
        <v>87</v>
      </c>
      <c r="C621">
        <f t="shared" si="28"/>
        <v>105</v>
      </c>
      <c r="D621">
        <f t="shared" si="29"/>
        <v>26075</v>
      </c>
      <c r="E621" t="s">
        <v>6451</v>
      </c>
    </row>
    <row r="622" spans="1:5" x14ac:dyDescent="0.2">
      <c r="A622" t="s">
        <v>88</v>
      </c>
      <c r="B622">
        <f t="shared" si="27"/>
        <v>87</v>
      </c>
      <c r="C622">
        <f t="shared" si="28"/>
        <v>105</v>
      </c>
      <c r="D622">
        <f t="shared" si="29"/>
        <v>26001</v>
      </c>
      <c r="E622" t="s">
        <v>6451</v>
      </c>
    </row>
    <row r="623" spans="1:5" x14ac:dyDescent="0.2">
      <c r="A623" t="s">
        <v>89</v>
      </c>
      <c r="B623">
        <f t="shared" si="27"/>
        <v>121</v>
      </c>
      <c r="C623">
        <f t="shared" si="28"/>
        <v>139</v>
      </c>
      <c r="D623">
        <f t="shared" si="29"/>
        <v>31002</v>
      </c>
      <c r="E623" t="s">
        <v>6451</v>
      </c>
    </row>
    <row r="624" spans="1:5" x14ac:dyDescent="0.2">
      <c r="A624" t="s">
        <v>90</v>
      </c>
      <c r="B624">
        <f t="shared" si="27"/>
        <v>126</v>
      </c>
      <c r="C624">
        <f t="shared" si="28"/>
        <v>144</v>
      </c>
      <c r="D624">
        <f t="shared" si="29"/>
        <v>24039</v>
      </c>
      <c r="E624" t="s">
        <v>6451</v>
      </c>
    </row>
    <row r="625" spans="1:5" x14ac:dyDescent="0.2">
      <c r="A625" t="s">
        <v>91</v>
      </c>
      <c r="B625">
        <f t="shared" si="27"/>
        <v>137</v>
      </c>
      <c r="C625">
        <f t="shared" si="28"/>
        <v>155</v>
      </c>
      <c r="D625">
        <f t="shared" si="29"/>
        <v>31101</v>
      </c>
      <c r="E625" t="s">
        <v>6451</v>
      </c>
    </row>
    <row r="626" spans="1:5" x14ac:dyDescent="0.2">
      <c r="A626" t="s">
        <v>92</v>
      </c>
      <c r="B626">
        <f t="shared" si="27"/>
        <v>141</v>
      </c>
      <c r="C626">
        <f t="shared" si="28"/>
        <v>159</v>
      </c>
      <c r="D626">
        <f t="shared" si="29"/>
        <v>31102</v>
      </c>
      <c r="E626" t="s">
        <v>6451</v>
      </c>
    </row>
    <row r="627" spans="1:5" x14ac:dyDescent="0.2">
      <c r="A627" t="s">
        <v>93</v>
      </c>
      <c r="B627">
        <f t="shared" si="27"/>
        <v>114</v>
      </c>
      <c r="C627">
        <f t="shared" si="28"/>
        <v>132</v>
      </c>
      <c r="D627">
        <f t="shared" si="29"/>
        <v>31114</v>
      </c>
      <c r="E627" t="s">
        <v>6451</v>
      </c>
    </row>
    <row r="628" spans="1:5" x14ac:dyDescent="0.2">
      <c r="A628" t="s">
        <v>94</v>
      </c>
      <c r="B628">
        <f t="shared" si="27"/>
        <v>96</v>
      </c>
      <c r="C628">
        <f t="shared" si="28"/>
        <v>114</v>
      </c>
      <c r="D628">
        <f t="shared" si="29"/>
        <v>31113</v>
      </c>
      <c r="E628" t="s">
        <v>6451</v>
      </c>
    </row>
    <row r="629" spans="1:5" x14ac:dyDescent="0.2">
      <c r="A629" t="s">
        <v>95</v>
      </c>
      <c r="B629">
        <f t="shared" si="27"/>
        <v>98</v>
      </c>
      <c r="C629">
        <f t="shared" si="28"/>
        <v>116</v>
      </c>
      <c r="D629">
        <f t="shared" si="29"/>
        <v>31106</v>
      </c>
      <c r="E629" t="s">
        <v>6451</v>
      </c>
    </row>
    <row r="630" spans="1:5" x14ac:dyDescent="0.2">
      <c r="A630" t="s">
        <v>96</v>
      </c>
      <c r="B630">
        <f t="shared" si="27"/>
        <v>165</v>
      </c>
      <c r="C630">
        <f t="shared" si="28"/>
        <v>183</v>
      </c>
      <c r="D630">
        <f t="shared" si="29"/>
        <v>31100</v>
      </c>
      <c r="E630" t="s">
        <v>6451</v>
      </c>
    </row>
    <row r="631" spans="1:5" x14ac:dyDescent="0.2">
      <c r="A631" t="s">
        <v>97</v>
      </c>
      <c r="B631">
        <f t="shared" si="27"/>
        <v>124</v>
      </c>
      <c r="C631">
        <f t="shared" si="28"/>
        <v>142</v>
      </c>
      <c r="D631">
        <f t="shared" si="29"/>
        <v>31098</v>
      </c>
      <c r="E631" t="s">
        <v>6451</v>
      </c>
    </row>
    <row r="632" spans="1:5" x14ac:dyDescent="0.2">
      <c r="A632" t="s">
        <v>98</v>
      </c>
      <c r="B632">
        <f t="shared" si="27"/>
        <v>117</v>
      </c>
      <c r="C632">
        <f t="shared" si="28"/>
        <v>135</v>
      </c>
      <c r="D632">
        <f t="shared" si="29"/>
        <v>31071</v>
      </c>
      <c r="E632" t="s">
        <v>6451</v>
      </c>
    </row>
    <row r="633" spans="1:5" x14ac:dyDescent="0.2">
      <c r="A633" t="s">
        <v>99</v>
      </c>
      <c r="B633">
        <f t="shared" si="27"/>
        <v>107</v>
      </c>
      <c r="C633">
        <f t="shared" si="28"/>
        <v>125</v>
      </c>
      <c r="D633">
        <f t="shared" si="29"/>
        <v>31000</v>
      </c>
      <c r="E633" t="s">
        <v>6451</v>
      </c>
    </row>
    <row r="634" spans="1:5" x14ac:dyDescent="0.2">
      <c r="A634" t="s">
        <v>100</v>
      </c>
      <c r="B634">
        <f t="shared" si="27"/>
        <v>122</v>
      </c>
      <c r="C634">
        <f t="shared" si="28"/>
        <v>140</v>
      </c>
      <c r="D634">
        <f t="shared" si="29"/>
        <v>31001</v>
      </c>
      <c r="E634" t="s">
        <v>6451</v>
      </c>
    </row>
    <row r="635" spans="1:5" x14ac:dyDescent="0.2">
      <c r="A635" t="s">
        <v>101</v>
      </c>
      <c r="B635">
        <f t="shared" si="27"/>
        <v>95</v>
      </c>
      <c r="C635">
        <f t="shared" si="28"/>
        <v>113</v>
      </c>
      <c r="D635">
        <f t="shared" si="29"/>
        <v>31035</v>
      </c>
      <c r="E635" t="s">
        <v>6451</v>
      </c>
    </row>
    <row r="636" spans="1:5" x14ac:dyDescent="0.2">
      <c r="A636" t="s">
        <v>102</v>
      </c>
      <c r="B636">
        <f t="shared" si="27"/>
        <v>120</v>
      </c>
      <c r="C636">
        <f t="shared" si="28"/>
        <v>138</v>
      </c>
      <c r="D636">
        <f t="shared" si="29"/>
        <v>31073</v>
      </c>
      <c r="E636" t="s">
        <v>6451</v>
      </c>
    </row>
    <row r="637" spans="1:5" x14ac:dyDescent="0.2">
      <c r="A637" t="s">
        <v>103</v>
      </c>
      <c r="B637">
        <f t="shared" si="27"/>
        <v>137</v>
      </c>
      <c r="C637">
        <f t="shared" si="28"/>
        <v>155</v>
      </c>
      <c r="D637">
        <f t="shared" si="29"/>
        <v>31099</v>
      </c>
      <c r="E637" t="s">
        <v>6451</v>
      </c>
    </row>
    <row r="638" spans="1:5" x14ac:dyDescent="0.2">
      <c r="A638" t="s">
        <v>104</v>
      </c>
      <c r="B638">
        <f t="shared" si="27"/>
        <v>136</v>
      </c>
      <c r="C638">
        <f t="shared" si="28"/>
        <v>154</v>
      </c>
      <c r="D638">
        <f t="shared" si="29"/>
        <v>31012</v>
      </c>
      <c r="E638" t="s">
        <v>6451</v>
      </c>
    </row>
    <row r="639" spans="1:5" x14ac:dyDescent="0.2">
      <c r="A639" t="s">
        <v>105</v>
      </c>
      <c r="B639">
        <f t="shared" si="27"/>
        <v>109</v>
      </c>
      <c r="C639">
        <f t="shared" si="28"/>
        <v>127</v>
      </c>
      <c r="D639">
        <f t="shared" si="29"/>
        <v>37000</v>
      </c>
      <c r="E639" t="s">
        <v>6451</v>
      </c>
    </row>
    <row r="640" spans="1:5" x14ac:dyDescent="0.2">
      <c r="A640" t="s">
        <v>106</v>
      </c>
      <c r="B640">
        <f t="shared" si="27"/>
        <v>110</v>
      </c>
      <c r="C640">
        <f t="shared" si="28"/>
        <v>128</v>
      </c>
      <c r="D640">
        <f t="shared" si="29"/>
        <v>37002</v>
      </c>
      <c r="E640" t="s">
        <v>6451</v>
      </c>
    </row>
    <row r="641" spans="1:5" x14ac:dyDescent="0.2">
      <c r="A641" t="s">
        <v>110</v>
      </c>
      <c r="B641">
        <f t="shared" si="27"/>
        <v>100</v>
      </c>
      <c r="C641">
        <f t="shared" si="28"/>
        <v>118</v>
      </c>
      <c r="D641">
        <f t="shared" si="29"/>
        <v>23881</v>
      </c>
      <c r="E641" t="s">
        <v>6451</v>
      </c>
    </row>
    <row r="642" spans="1:5" x14ac:dyDescent="0.2">
      <c r="A642" t="s">
        <v>111</v>
      </c>
      <c r="B642">
        <f t="shared" si="27"/>
        <v>74</v>
      </c>
      <c r="C642">
        <f t="shared" si="28"/>
        <v>92</v>
      </c>
      <c r="D642">
        <f t="shared" si="29"/>
        <v>10023</v>
      </c>
      <c r="E642" t="s">
        <v>6451</v>
      </c>
    </row>
    <row r="643" spans="1:5" x14ac:dyDescent="0.2">
      <c r="A643" t="s">
        <v>112</v>
      </c>
      <c r="B643">
        <f t="shared" ref="B643:B706" si="30">FIND("Ciqual code: ",A643)</f>
        <v>82</v>
      </c>
      <c r="C643">
        <f t="shared" ref="C643:C706" si="31">FIND("]",A643)</f>
        <v>100</v>
      </c>
      <c r="D643">
        <f t="shared" ref="D643:D706" si="32">MID(A643,B643+13,C643-B643-13)*1</f>
        <v>25556</v>
      </c>
      <c r="E643" t="s">
        <v>6451</v>
      </c>
    </row>
    <row r="644" spans="1:5" x14ac:dyDescent="0.2">
      <c r="A644" t="s">
        <v>113</v>
      </c>
      <c r="B644">
        <f t="shared" si="30"/>
        <v>100</v>
      </c>
      <c r="C644">
        <f t="shared" si="31"/>
        <v>118</v>
      </c>
      <c r="D644">
        <f t="shared" si="32"/>
        <v>25551</v>
      </c>
      <c r="E644" t="s">
        <v>6451</v>
      </c>
    </row>
    <row r="645" spans="1:5" x14ac:dyDescent="0.2">
      <c r="A645" t="s">
        <v>114</v>
      </c>
      <c r="B645">
        <f t="shared" si="30"/>
        <v>114</v>
      </c>
      <c r="C645">
        <f t="shared" si="31"/>
        <v>132</v>
      </c>
      <c r="D645">
        <f t="shared" si="32"/>
        <v>23884</v>
      </c>
      <c r="E645" t="s">
        <v>6451</v>
      </c>
    </row>
    <row r="646" spans="1:5" x14ac:dyDescent="0.2">
      <c r="A646" t="s">
        <v>115</v>
      </c>
      <c r="B646">
        <f t="shared" si="30"/>
        <v>117</v>
      </c>
      <c r="C646">
        <f t="shared" si="31"/>
        <v>135</v>
      </c>
      <c r="D646">
        <f t="shared" si="32"/>
        <v>23885</v>
      </c>
      <c r="E646" t="s">
        <v>6451</v>
      </c>
    </row>
    <row r="647" spans="1:5" x14ac:dyDescent="0.2">
      <c r="A647" t="s">
        <v>116</v>
      </c>
      <c r="B647">
        <f t="shared" si="30"/>
        <v>91</v>
      </c>
      <c r="C647">
        <f t="shared" si="31"/>
        <v>109</v>
      </c>
      <c r="D647">
        <f t="shared" si="32"/>
        <v>23880</v>
      </c>
      <c r="E647" t="s">
        <v>6451</v>
      </c>
    </row>
    <row r="648" spans="1:5" x14ac:dyDescent="0.2">
      <c r="A648" t="s">
        <v>121</v>
      </c>
      <c r="B648">
        <f t="shared" si="30"/>
        <v>104</v>
      </c>
      <c r="C648">
        <f t="shared" si="31"/>
        <v>122</v>
      </c>
      <c r="D648">
        <f t="shared" si="32"/>
        <v>16415</v>
      </c>
      <c r="E648" t="s">
        <v>6451</v>
      </c>
    </row>
    <row r="649" spans="1:5" x14ac:dyDescent="0.2">
      <c r="A649" t="s">
        <v>122</v>
      </c>
      <c r="B649">
        <f t="shared" si="30"/>
        <v>110</v>
      </c>
      <c r="C649">
        <f t="shared" si="31"/>
        <v>128</v>
      </c>
      <c r="D649">
        <f t="shared" si="32"/>
        <v>16411</v>
      </c>
      <c r="E649" t="s">
        <v>6451</v>
      </c>
    </row>
    <row r="650" spans="1:5" x14ac:dyDescent="0.2">
      <c r="A650" t="s">
        <v>123</v>
      </c>
      <c r="B650">
        <f t="shared" si="30"/>
        <v>104</v>
      </c>
      <c r="C650">
        <f t="shared" si="31"/>
        <v>122</v>
      </c>
      <c r="D650">
        <f t="shared" si="32"/>
        <v>16410</v>
      </c>
      <c r="E650" t="s">
        <v>6451</v>
      </c>
    </row>
    <row r="651" spans="1:5" x14ac:dyDescent="0.2">
      <c r="A651" t="s">
        <v>124</v>
      </c>
      <c r="B651">
        <f t="shared" si="30"/>
        <v>100</v>
      </c>
      <c r="C651">
        <f t="shared" si="31"/>
        <v>118</v>
      </c>
      <c r="D651">
        <f t="shared" si="32"/>
        <v>16402</v>
      </c>
      <c r="E651" t="s">
        <v>6451</v>
      </c>
    </row>
    <row r="652" spans="1:5" x14ac:dyDescent="0.2">
      <c r="A652" t="s">
        <v>125</v>
      </c>
      <c r="B652">
        <f t="shared" si="30"/>
        <v>92</v>
      </c>
      <c r="C652">
        <f t="shared" si="31"/>
        <v>110</v>
      </c>
      <c r="D652">
        <f t="shared" si="32"/>
        <v>16403</v>
      </c>
      <c r="E652" t="s">
        <v>6451</v>
      </c>
    </row>
    <row r="653" spans="1:5" x14ac:dyDescent="0.2">
      <c r="A653" t="s">
        <v>126</v>
      </c>
      <c r="B653">
        <f t="shared" si="30"/>
        <v>94</v>
      </c>
      <c r="C653">
        <f t="shared" si="31"/>
        <v>112</v>
      </c>
      <c r="D653">
        <f t="shared" si="32"/>
        <v>16400</v>
      </c>
      <c r="E653" t="s">
        <v>6451</v>
      </c>
    </row>
    <row r="654" spans="1:5" x14ac:dyDescent="0.2">
      <c r="A654" t="s">
        <v>127</v>
      </c>
      <c r="B654">
        <f t="shared" si="30"/>
        <v>110</v>
      </c>
      <c r="C654">
        <f t="shared" si="31"/>
        <v>128</v>
      </c>
      <c r="D654">
        <f t="shared" si="32"/>
        <v>16404</v>
      </c>
      <c r="E654" t="s">
        <v>6451</v>
      </c>
    </row>
    <row r="655" spans="1:5" x14ac:dyDescent="0.2">
      <c r="A655" t="s">
        <v>128</v>
      </c>
      <c r="B655">
        <f t="shared" si="30"/>
        <v>106</v>
      </c>
      <c r="C655">
        <f t="shared" si="31"/>
        <v>124</v>
      </c>
      <c r="D655">
        <f t="shared" si="32"/>
        <v>15202</v>
      </c>
      <c r="E655" t="s">
        <v>6451</v>
      </c>
    </row>
    <row r="656" spans="1:5" x14ac:dyDescent="0.2">
      <c r="A656" t="s">
        <v>129</v>
      </c>
      <c r="B656">
        <f t="shared" si="30"/>
        <v>89</v>
      </c>
      <c r="C656">
        <f t="shared" si="31"/>
        <v>107</v>
      </c>
      <c r="D656">
        <f t="shared" si="32"/>
        <v>16030</v>
      </c>
      <c r="E656" t="s">
        <v>6451</v>
      </c>
    </row>
    <row r="657" spans="1:5" x14ac:dyDescent="0.2">
      <c r="A657" t="s">
        <v>130</v>
      </c>
      <c r="B657">
        <f t="shared" si="30"/>
        <v>101</v>
      </c>
      <c r="C657">
        <f t="shared" si="31"/>
        <v>119</v>
      </c>
      <c r="D657">
        <f t="shared" si="32"/>
        <v>11507</v>
      </c>
      <c r="E657" t="s">
        <v>6451</v>
      </c>
    </row>
    <row r="658" spans="1:5" x14ac:dyDescent="0.2">
      <c r="A658" t="s">
        <v>138</v>
      </c>
      <c r="B658">
        <f t="shared" si="30"/>
        <v>96</v>
      </c>
      <c r="C658">
        <f t="shared" si="31"/>
        <v>113</v>
      </c>
      <c r="D658">
        <f t="shared" si="32"/>
        <v>7301</v>
      </c>
      <c r="E658" t="s">
        <v>6451</v>
      </c>
    </row>
    <row r="659" spans="1:5" x14ac:dyDescent="0.2">
      <c r="A659" t="s">
        <v>139</v>
      </c>
      <c r="B659">
        <f t="shared" si="30"/>
        <v>88</v>
      </c>
      <c r="C659">
        <f t="shared" si="31"/>
        <v>105</v>
      </c>
      <c r="D659">
        <f t="shared" si="32"/>
        <v>7300</v>
      </c>
      <c r="E659" t="s">
        <v>6451</v>
      </c>
    </row>
    <row r="660" spans="1:5" x14ac:dyDescent="0.2">
      <c r="A660" t="s">
        <v>140</v>
      </c>
      <c r="B660">
        <f t="shared" si="30"/>
        <v>116</v>
      </c>
      <c r="C660">
        <f t="shared" si="31"/>
        <v>133</v>
      </c>
      <c r="D660">
        <f t="shared" si="32"/>
        <v>7340</v>
      </c>
      <c r="E660" t="s">
        <v>6451</v>
      </c>
    </row>
    <row r="661" spans="1:5" x14ac:dyDescent="0.2">
      <c r="A661" t="s">
        <v>141</v>
      </c>
      <c r="B661">
        <f t="shared" si="30"/>
        <v>100</v>
      </c>
      <c r="C661">
        <f t="shared" si="31"/>
        <v>117</v>
      </c>
      <c r="D661">
        <f t="shared" si="32"/>
        <v>7330</v>
      </c>
      <c r="E661" t="s">
        <v>6451</v>
      </c>
    </row>
    <row r="662" spans="1:5" x14ac:dyDescent="0.2">
      <c r="A662" t="s">
        <v>142</v>
      </c>
      <c r="B662">
        <f t="shared" si="30"/>
        <v>98</v>
      </c>
      <c r="C662">
        <f t="shared" si="31"/>
        <v>115</v>
      </c>
      <c r="D662">
        <f t="shared" si="32"/>
        <v>7310</v>
      </c>
      <c r="E662" t="s">
        <v>6451</v>
      </c>
    </row>
    <row r="663" spans="1:5" x14ac:dyDescent="0.2">
      <c r="A663" t="s">
        <v>143</v>
      </c>
      <c r="B663">
        <f t="shared" si="30"/>
        <v>108</v>
      </c>
      <c r="C663">
        <f t="shared" si="31"/>
        <v>126</v>
      </c>
      <c r="D663">
        <f t="shared" si="32"/>
        <v>38405</v>
      </c>
      <c r="E663" t="s">
        <v>6451</v>
      </c>
    </row>
    <row r="664" spans="1:5" x14ac:dyDescent="0.2">
      <c r="A664" t="s">
        <v>144</v>
      </c>
      <c r="B664">
        <f t="shared" si="30"/>
        <v>103</v>
      </c>
      <c r="C664">
        <f t="shared" si="31"/>
        <v>121</v>
      </c>
      <c r="D664">
        <f t="shared" si="32"/>
        <v>38407</v>
      </c>
      <c r="E664" t="s">
        <v>6451</v>
      </c>
    </row>
    <row r="665" spans="1:5" x14ac:dyDescent="0.2">
      <c r="A665" t="s">
        <v>145</v>
      </c>
      <c r="B665">
        <f t="shared" si="30"/>
        <v>133</v>
      </c>
      <c r="C665">
        <f t="shared" si="31"/>
        <v>151</v>
      </c>
      <c r="D665">
        <f t="shared" si="32"/>
        <v>38404</v>
      </c>
      <c r="E665" t="s">
        <v>6451</v>
      </c>
    </row>
    <row r="666" spans="1:5" x14ac:dyDescent="0.2">
      <c r="A666" t="s">
        <v>146</v>
      </c>
      <c r="B666">
        <f t="shared" si="30"/>
        <v>136</v>
      </c>
      <c r="C666">
        <f t="shared" si="31"/>
        <v>154</v>
      </c>
      <c r="D666">
        <f t="shared" si="32"/>
        <v>38400</v>
      </c>
      <c r="E666" t="s">
        <v>6451</v>
      </c>
    </row>
    <row r="667" spans="1:5" x14ac:dyDescent="0.2">
      <c r="A667" t="s">
        <v>147</v>
      </c>
      <c r="B667">
        <f t="shared" si="30"/>
        <v>115</v>
      </c>
      <c r="C667">
        <f t="shared" si="31"/>
        <v>133</v>
      </c>
      <c r="D667">
        <f t="shared" si="32"/>
        <v>38106</v>
      </c>
      <c r="E667" t="s">
        <v>6451</v>
      </c>
    </row>
    <row r="668" spans="1:5" x14ac:dyDescent="0.2">
      <c r="A668" t="s">
        <v>148</v>
      </c>
      <c r="B668">
        <f t="shared" si="30"/>
        <v>123</v>
      </c>
      <c r="C668">
        <f t="shared" si="31"/>
        <v>141</v>
      </c>
      <c r="D668">
        <f t="shared" si="32"/>
        <v>38108</v>
      </c>
      <c r="E668" t="s">
        <v>6451</v>
      </c>
    </row>
    <row r="669" spans="1:5" x14ac:dyDescent="0.2">
      <c r="A669" t="s">
        <v>149</v>
      </c>
      <c r="B669">
        <f t="shared" si="30"/>
        <v>133</v>
      </c>
      <c r="C669">
        <f t="shared" si="31"/>
        <v>151</v>
      </c>
      <c r="D669">
        <f t="shared" si="32"/>
        <v>38401</v>
      </c>
      <c r="E669" t="s">
        <v>6451</v>
      </c>
    </row>
    <row r="670" spans="1:5" x14ac:dyDescent="0.2">
      <c r="A670" t="s">
        <v>150</v>
      </c>
      <c r="B670">
        <f t="shared" si="30"/>
        <v>107</v>
      </c>
      <c r="C670">
        <f t="shared" si="31"/>
        <v>125</v>
      </c>
      <c r="D670">
        <f t="shared" si="32"/>
        <v>38402</v>
      </c>
      <c r="E670" t="s">
        <v>6451</v>
      </c>
    </row>
    <row r="671" spans="1:5" x14ac:dyDescent="0.2">
      <c r="A671" t="s">
        <v>151</v>
      </c>
      <c r="B671">
        <f t="shared" si="30"/>
        <v>113</v>
      </c>
      <c r="C671">
        <f t="shared" si="31"/>
        <v>131</v>
      </c>
      <c r="D671">
        <f t="shared" si="32"/>
        <v>38403</v>
      </c>
      <c r="E671" t="s">
        <v>6451</v>
      </c>
    </row>
    <row r="672" spans="1:5" x14ac:dyDescent="0.2">
      <c r="A672" t="s">
        <v>152</v>
      </c>
      <c r="B672">
        <f t="shared" si="30"/>
        <v>115</v>
      </c>
      <c r="C672">
        <f t="shared" si="31"/>
        <v>133</v>
      </c>
      <c r="D672">
        <f t="shared" si="32"/>
        <v>38107</v>
      </c>
      <c r="E672" t="s">
        <v>6451</v>
      </c>
    </row>
    <row r="673" spans="1:5" x14ac:dyDescent="0.2">
      <c r="A673" t="s">
        <v>153</v>
      </c>
      <c r="B673">
        <f t="shared" si="30"/>
        <v>169</v>
      </c>
      <c r="C673">
        <f t="shared" si="31"/>
        <v>187</v>
      </c>
      <c r="D673">
        <f t="shared" si="32"/>
        <v>24041</v>
      </c>
      <c r="E673" t="s">
        <v>6451</v>
      </c>
    </row>
    <row r="674" spans="1:5" x14ac:dyDescent="0.2">
      <c r="A674" t="s">
        <v>154</v>
      </c>
      <c r="B674">
        <f t="shared" si="30"/>
        <v>99</v>
      </c>
      <c r="C674">
        <f t="shared" si="31"/>
        <v>117</v>
      </c>
      <c r="D674">
        <f t="shared" si="32"/>
        <v>23050</v>
      </c>
      <c r="E674" t="s">
        <v>6451</v>
      </c>
    </row>
    <row r="675" spans="1:5" x14ac:dyDescent="0.2">
      <c r="A675" t="s">
        <v>155</v>
      </c>
      <c r="B675">
        <f t="shared" si="30"/>
        <v>155</v>
      </c>
      <c r="C675">
        <f t="shared" si="31"/>
        <v>173</v>
      </c>
      <c r="D675">
        <f t="shared" si="32"/>
        <v>24680</v>
      </c>
      <c r="E675" t="s">
        <v>6451</v>
      </c>
    </row>
    <row r="676" spans="1:5" x14ac:dyDescent="0.2">
      <c r="A676" t="s">
        <v>156</v>
      </c>
      <c r="B676">
        <f t="shared" si="30"/>
        <v>111</v>
      </c>
      <c r="C676">
        <f t="shared" si="31"/>
        <v>129</v>
      </c>
      <c r="D676">
        <f t="shared" si="32"/>
        <v>24060</v>
      </c>
      <c r="E676" t="s">
        <v>6451</v>
      </c>
    </row>
    <row r="677" spans="1:5" x14ac:dyDescent="0.2">
      <c r="A677" t="s">
        <v>157</v>
      </c>
      <c r="B677">
        <f t="shared" si="30"/>
        <v>99</v>
      </c>
      <c r="C677">
        <f t="shared" si="31"/>
        <v>117</v>
      </c>
      <c r="D677">
        <f t="shared" si="32"/>
        <v>24689</v>
      </c>
      <c r="E677" t="s">
        <v>6451</v>
      </c>
    </row>
    <row r="678" spans="1:5" x14ac:dyDescent="0.2">
      <c r="A678" t="s">
        <v>158</v>
      </c>
      <c r="B678">
        <f t="shared" si="30"/>
        <v>135</v>
      </c>
      <c r="C678">
        <f t="shared" si="31"/>
        <v>153</v>
      </c>
      <c r="D678">
        <f t="shared" si="32"/>
        <v>24678</v>
      </c>
      <c r="E678" t="s">
        <v>6451</v>
      </c>
    </row>
    <row r="679" spans="1:5" x14ac:dyDescent="0.2">
      <c r="A679" t="s">
        <v>159</v>
      </c>
      <c r="B679">
        <f t="shared" si="30"/>
        <v>127</v>
      </c>
      <c r="C679">
        <f t="shared" si="31"/>
        <v>145</v>
      </c>
      <c r="D679">
        <f t="shared" si="32"/>
        <v>24002</v>
      </c>
      <c r="E679" t="s">
        <v>6451</v>
      </c>
    </row>
    <row r="680" spans="1:5" x14ac:dyDescent="0.2">
      <c r="A680" t="s">
        <v>160</v>
      </c>
      <c r="B680">
        <f t="shared" si="30"/>
        <v>149</v>
      </c>
      <c r="C680">
        <f t="shared" si="31"/>
        <v>167</v>
      </c>
      <c r="D680">
        <f t="shared" si="32"/>
        <v>24003</v>
      </c>
      <c r="E680" t="s">
        <v>6451</v>
      </c>
    </row>
    <row r="681" spans="1:5" x14ac:dyDescent="0.2">
      <c r="A681" t="s">
        <v>161</v>
      </c>
      <c r="B681">
        <f t="shared" si="30"/>
        <v>114</v>
      </c>
      <c r="C681">
        <f t="shared" si="31"/>
        <v>132</v>
      </c>
      <c r="D681">
        <f t="shared" si="32"/>
        <v>24049</v>
      </c>
      <c r="E681" t="s">
        <v>6451</v>
      </c>
    </row>
    <row r="682" spans="1:5" x14ac:dyDescent="0.2">
      <c r="A682" t="s">
        <v>162</v>
      </c>
      <c r="B682">
        <f t="shared" si="30"/>
        <v>128</v>
      </c>
      <c r="C682">
        <f t="shared" si="31"/>
        <v>146</v>
      </c>
      <c r="D682">
        <f t="shared" si="32"/>
        <v>24050</v>
      </c>
      <c r="E682" t="s">
        <v>6451</v>
      </c>
    </row>
    <row r="683" spans="1:5" x14ac:dyDescent="0.2">
      <c r="A683" t="s">
        <v>163</v>
      </c>
      <c r="B683">
        <f t="shared" si="30"/>
        <v>110</v>
      </c>
      <c r="C683">
        <f t="shared" si="31"/>
        <v>128</v>
      </c>
      <c r="D683">
        <f t="shared" si="32"/>
        <v>24030</v>
      </c>
      <c r="E683" t="s">
        <v>6451</v>
      </c>
    </row>
    <row r="684" spans="1:5" x14ac:dyDescent="0.2">
      <c r="A684" t="s">
        <v>164</v>
      </c>
      <c r="B684">
        <f t="shared" si="30"/>
        <v>125</v>
      </c>
      <c r="C684">
        <f t="shared" si="31"/>
        <v>143</v>
      </c>
      <c r="D684">
        <f t="shared" si="32"/>
        <v>24004</v>
      </c>
      <c r="E684" t="s">
        <v>6451</v>
      </c>
    </row>
    <row r="685" spans="1:5" x14ac:dyDescent="0.2">
      <c r="A685" t="s">
        <v>165</v>
      </c>
      <c r="B685">
        <f t="shared" si="30"/>
        <v>131</v>
      </c>
      <c r="C685">
        <f t="shared" si="31"/>
        <v>149</v>
      </c>
      <c r="D685">
        <f t="shared" si="32"/>
        <v>24430</v>
      </c>
      <c r="E685" t="s">
        <v>6451</v>
      </c>
    </row>
    <row r="686" spans="1:5" x14ac:dyDescent="0.2">
      <c r="A686" t="s">
        <v>166</v>
      </c>
      <c r="B686">
        <f t="shared" si="30"/>
        <v>119</v>
      </c>
      <c r="C686">
        <f t="shared" si="31"/>
        <v>137</v>
      </c>
      <c r="D686">
        <f t="shared" si="32"/>
        <v>24038</v>
      </c>
      <c r="E686" t="s">
        <v>6451</v>
      </c>
    </row>
    <row r="687" spans="1:5" x14ac:dyDescent="0.2">
      <c r="A687" t="s">
        <v>167</v>
      </c>
      <c r="B687">
        <f t="shared" si="30"/>
        <v>130</v>
      </c>
      <c r="C687">
        <f t="shared" si="31"/>
        <v>148</v>
      </c>
      <c r="D687">
        <f t="shared" si="32"/>
        <v>24016</v>
      </c>
      <c r="E687" t="s">
        <v>6451</v>
      </c>
    </row>
    <row r="688" spans="1:5" x14ac:dyDescent="0.2">
      <c r="A688" t="s">
        <v>168</v>
      </c>
      <c r="B688">
        <f t="shared" si="30"/>
        <v>126</v>
      </c>
      <c r="C688">
        <f t="shared" si="31"/>
        <v>144</v>
      </c>
      <c r="D688">
        <f t="shared" si="32"/>
        <v>24036</v>
      </c>
      <c r="E688" t="s">
        <v>6451</v>
      </c>
    </row>
    <row r="689" spans="1:5" x14ac:dyDescent="0.2">
      <c r="A689" t="s">
        <v>169</v>
      </c>
      <c r="B689">
        <f t="shared" si="30"/>
        <v>130</v>
      </c>
      <c r="C689">
        <f t="shared" si="31"/>
        <v>148</v>
      </c>
      <c r="D689">
        <f t="shared" si="32"/>
        <v>24051</v>
      </c>
      <c r="E689" t="s">
        <v>6451</v>
      </c>
    </row>
    <row r="690" spans="1:5" x14ac:dyDescent="0.2">
      <c r="A690" t="s">
        <v>170</v>
      </c>
      <c r="B690">
        <f t="shared" si="30"/>
        <v>129</v>
      </c>
      <c r="C690">
        <f t="shared" si="31"/>
        <v>147</v>
      </c>
      <c r="D690">
        <f t="shared" si="32"/>
        <v>24053</v>
      </c>
      <c r="E690" t="s">
        <v>6451</v>
      </c>
    </row>
    <row r="691" spans="1:5" x14ac:dyDescent="0.2">
      <c r="A691" t="s">
        <v>171</v>
      </c>
      <c r="B691">
        <f t="shared" si="30"/>
        <v>131</v>
      </c>
      <c r="C691">
        <f t="shared" si="31"/>
        <v>149</v>
      </c>
      <c r="D691">
        <f t="shared" si="32"/>
        <v>24052</v>
      </c>
      <c r="E691" t="s">
        <v>6451</v>
      </c>
    </row>
    <row r="692" spans="1:5" x14ac:dyDescent="0.2">
      <c r="A692" t="s">
        <v>172</v>
      </c>
      <c r="B692">
        <f t="shared" si="30"/>
        <v>138</v>
      </c>
      <c r="C692">
        <f t="shared" si="31"/>
        <v>156</v>
      </c>
      <c r="D692">
        <f t="shared" si="32"/>
        <v>24031</v>
      </c>
      <c r="E692" t="s">
        <v>6451</v>
      </c>
    </row>
    <row r="693" spans="1:5" x14ac:dyDescent="0.2">
      <c r="A693" t="s">
        <v>173</v>
      </c>
      <c r="B693">
        <f t="shared" si="30"/>
        <v>135</v>
      </c>
      <c r="C693">
        <f t="shared" si="31"/>
        <v>153</v>
      </c>
      <c r="D693">
        <f t="shared" si="32"/>
        <v>24007</v>
      </c>
      <c r="E693" t="s">
        <v>6451</v>
      </c>
    </row>
    <row r="694" spans="1:5" x14ac:dyDescent="0.2">
      <c r="A694" t="s">
        <v>174</v>
      </c>
      <c r="B694">
        <f t="shared" si="30"/>
        <v>102</v>
      </c>
      <c r="C694">
        <f t="shared" si="31"/>
        <v>120</v>
      </c>
      <c r="D694">
        <f t="shared" si="32"/>
        <v>24659</v>
      </c>
      <c r="E694" t="s">
        <v>6451</v>
      </c>
    </row>
    <row r="695" spans="1:5" x14ac:dyDescent="0.2">
      <c r="A695" t="s">
        <v>175</v>
      </c>
      <c r="B695">
        <f t="shared" si="30"/>
        <v>138</v>
      </c>
      <c r="C695">
        <f t="shared" si="31"/>
        <v>156</v>
      </c>
      <c r="D695">
        <f t="shared" si="32"/>
        <v>24037</v>
      </c>
      <c r="E695" t="s">
        <v>6451</v>
      </c>
    </row>
    <row r="696" spans="1:5" x14ac:dyDescent="0.2">
      <c r="A696" t="s">
        <v>176</v>
      </c>
      <c r="B696">
        <f t="shared" si="30"/>
        <v>131</v>
      </c>
      <c r="C696">
        <f t="shared" si="31"/>
        <v>149</v>
      </c>
      <c r="D696">
        <f t="shared" si="32"/>
        <v>24008</v>
      </c>
      <c r="E696" t="s">
        <v>6451</v>
      </c>
    </row>
    <row r="697" spans="1:5" x14ac:dyDescent="0.2">
      <c r="A697" t="s">
        <v>177</v>
      </c>
      <c r="B697">
        <f t="shared" si="30"/>
        <v>155</v>
      </c>
      <c r="C697">
        <f t="shared" si="31"/>
        <v>173</v>
      </c>
      <c r="D697">
        <f t="shared" si="32"/>
        <v>24055</v>
      </c>
      <c r="E697" t="s">
        <v>6451</v>
      </c>
    </row>
    <row r="698" spans="1:5" x14ac:dyDescent="0.2">
      <c r="A698" t="s">
        <v>178</v>
      </c>
      <c r="B698">
        <f t="shared" si="30"/>
        <v>124</v>
      </c>
      <c r="C698">
        <f t="shared" si="31"/>
        <v>142</v>
      </c>
      <c r="D698">
        <f t="shared" si="32"/>
        <v>24679</v>
      </c>
      <c r="E698" t="s">
        <v>6451</v>
      </c>
    </row>
    <row r="699" spans="1:5" x14ac:dyDescent="0.2">
      <c r="A699" t="s">
        <v>179</v>
      </c>
      <c r="B699">
        <f t="shared" si="30"/>
        <v>106</v>
      </c>
      <c r="C699">
        <f t="shared" si="31"/>
        <v>124</v>
      </c>
      <c r="D699">
        <f t="shared" si="32"/>
        <v>24001</v>
      </c>
      <c r="E699" t="s">
        <v>6451</v>
      </c>
    </row>
    <row r="700" spans="1:5" x14ac:dyDescent="0.2">
      <c r="A700" t="s">
        <v>180</v>
      </c>
      <c r="B700">
        <f t="shared" si="30"/>
        <v>116</v>
      </c>
      <c r="C700">
        <f t="shared" si="31"/>
        <v>134</v>
      </c>
      <c r="D700">
        <f t="shared" si="32"/>
        <v>24615</v>
      </c>
      <c r="E700" t="s">
        <v>6451</v>
      </c>
    </row>
    <row r="701" spans="1:5" x14ac:dyDescent="0.2">
      <c r="A701" t="s">
        <v>181</v>
      </c>
      <c r="B701">
        <f t="shared" si="30"/>
        <v>114</v>
      </c>
      <c r="C701">
        <f t="shared" si="31"/>
        <v>132</v>
      </c>
      <c r="D701">
        <f t="shared" si="32"/>
        <v>24690</v>
      </c>
      <c r="E701" t="s">
        <v>6451</v>
      </c>
    </row>
    <row r="702" spans="1:5" x14ac:dyDescent="0.2">
      <c r="A702" t="s">
        <v>182</v>
      </c>
      <c r="B702">
        <f t="shared" si="30"/>
        <v>106</v>
      </c>
      <c r="C702">
        <f t="shared" si="31"/>
        <v>124</v>
      </c>
      <c r="D702">
        <f t="shared" si="32"/>
        <v>24015</v>
      </c>
      <c r="E702" t="s">
        <v>6451</v>
      </c>
    </row>
    <row r="703" spans="1:5" x14ac:dyDescent="0.2">
      <c r="A703" t="s">
        <v>183</v>
      </c>
      <c r="B703">
        <f t="shared" si="30"/>
        <v>122</v>
      </c>
      <c r="C703">
        <f t="shared" si="31"/>
        <v>140</v>
      </c>
      <c r="D703">
        <f t="shared" si="32"/>
        <v>24017</v>
      </c>
      <c r="E703" t="s">
        <v>6451</v>
      </c>
    </row>
    <row r="704" spans="1:5" x14ac:dyDescent="0.2">
      <c r="A704" t="s">
        <v>184</v>
      </c>
      <c r="B704">
        <f t="shared" si="30"/>
        <v>109</v>
      </c>
      <c r="C704">
        <f t="shared" si="31"/>
        <v>127</v>
      </c>
      <c r="D704">
        <f t="shared" si="32"/>
        <v>24034</v>
      </c>
      <c r="E704" t="s">
        <v>6451</v>
      </c>
    </row>
    <row r="705" spans="1:5" x14ac:dyDescent="0.2">
      <c r="A705" t="s">
        <v>185</v>
      </c>
      <c r="B705">
        <f t="shared" si="30"/>
        <v>124</v>
      </c>
      <c r="C705">
        <f t="shared" si="31"/>
        <v>142</v>
      </c>
      <c r="D705">
        <f t="shared" si="32"/>
        <v>24035</v>
      </c>
      <c r="E705" t="s">
        <v>6451</v>
      </c>
    </row>
    <row r="706" spans="1:5" x14ac:dyDescent="0.2">
      <c r="A706" t="s">
        <v>186</v>
      </c>
      <c r="B706">
        <f t="shared" si="30"/>
        <v>125</v>
      </c>
      <c r="C706">
        <f t="shared" si="31"/>
        <v>143</v>
      </c>
      <c r="D706">
        <f t="shared" si="32"/>
        <v>24040</v>
      </c>
      <c r="E706" t="s">
        <v>6451</v>
      </c>
    </row>
    <row r="707" spans="1:5" x14ac:dyDescent="0.2">
      <c r="A707" t="s">
        <v>187</v>
      </c>
      <c r="B707">
        <f t="shared" ref="B707:B770" si="33">FIND("Ciqual code: ",A707)</f>
        <v>116</v>
      </c>
      <c r="C707">
        <f t="shared" ref="C707:C770" si="34">FIND("]",A707)</f>
        <v>134</v>
      </c>
      <c r="D707">
        <f t="shared" ref="D707:D770" si="35">MID(A707,B707+13,C707-B707-13)*1</f>
        <v>24441</v>
      </c>
      <c r="E707" t="s">
        <v>6451</v>
      </c>
    </row>
    <row r="708" spans="1:5" x14ac:dyDescent="0.2">
      <c r="A708" t="s">
        <v>188</v>
      </c>
      <c r="B708">
        <f t="shared" si="33"/>
        <v>115</v>
      </c>
      <c r="C708">
        <f t="shared" si="34"/>
        <v>133</v>
      </c>
      <c r="D708">
        <f t="shared" si="35"/>
        <v>24616</v>
      </c>
      <c r="E708" t="s">
        <v>6451</v>
      </c>
    </row>
    <row r="709" spans="1:5" x14ac:dyDescent="0.2">
      <c r="A709" t="s">
        <v>189</v>
      </c>
      <c r="B709">
        <f t="shared" si="33"/>
        <v>117</v>
      </c>
      <c r="C709">
        <f t="shared" si="34"/>
        <v>135</v>
      </c>
      <c r="D709">
        <f t="shared" si="35"/>
        <v>24010</v>
      </c>
      <c r="E709" t="s">
        <v>6451</v>
      </c>
    </row>
    <row r="710" spans="1:5" x14ac:dyDescent="0.2">
      <c r="A710" t="s">
        <v>190</v>
      </c>
      <c r="B710">
        <f t="shared" si="33"/>
        <v>144</v>
      </c>
      <c r="C710">
        <f t="shared" si="34"/>
        <v>162</v>
      </c>
      <c r="D710">
        <f t="shared" si="35"/>
        <v>24011</v>
      </c>
      <c r="E710" t="s">
        <v>6451</v>
      </c>
    </row>
    <row r="711" spans="1:5" x14ac:dyDescent="0.2">
      <c r="A711" t="s">
        <v>191</v>
      </c>
      <c r="B711">
        <f t="shared" si="33"/>
        <v>114</v>
      </c>
      <c r="C711">
        <f t="shared" si="34"/>
        <v>132</v>
      </c>
      <c r="D711">
        <f t="shared" si="35"/>
        <v>24054</v>
      </c>
      <c r="E711" t="s">
        <v>6451</v>
      </c>
    </row>
    <row r="712" spans="1:5" x14ac:dyDescent="0.2">
      <c r="A712" t="s">
        <v>192</v>
      </c>
      <c r="B712">
        <f t="shared" si="33"/>
        <v>99</v>
      </c>
      <c r="C712">
        <f t="shared" si="34"/>
        <v>117</v>
      </c>
      <c r="D712">
        <f t="shared" si="35"/>
        <v>24000</v>
      </c>
      <c r="E712" t="s">
        <v>6451</v>
      </c>
    </row>
    <row r="713" spans="1:5" x14ac:dyDescent="0.2">
      <c r="A713" t="s">
        <v>193</v>
      </c>
      <c r="B713">
        <f t="shared" si="33"/>
        <v>83</v>
      </c>
      <c r="C713">
        <f t="shared" si="34"/>
        <v>101</v>
      </c>
      <c r="D713">
        <f t="shared" si="35"/>
        <v>25001</v>
      </c>
      <c r="E713" t="s">
        <v>6451</v>
      </c>
    </row>
    <row r="714" spans="1:5" x14ac:dyDescent="0.2">
      <c r="A714" t="s">
        <v>202</v>
      </c>
      <c r="B714">
        <f t="shared" si="33"/>
        <v>83</v>
      </c>
      <c r="C714">
        <f t="shared" si="34"/>
        <v>101</v>
      </c>
      <c r="D714">
        <f t="shared" si="35"/>
        <v>23805</v>
      </c>
      <c r="E714" t="s">
        <v>6451</v>
      </c>
    </row>
    <row r="715" spans="1:5" x14ac:dyDescent="0.2">
      <c r="A715" t="s">
        <v>203</v>
      </c>
      <c r="B715">
        <f t="shared" si="33"/>
        <v>86</v>
      </c>
      <c r="C715">
        <f t="shared" si="34"/>
        <v>104</v>
      </c>
      <c r="D715">
        <f t="shared" si="35"/>
        <v>25065</v>
      </c>
      <c r="E715" t="s">
        <v>6451</v>
      </c>
    </row>
    <row r="716" spans="1:5" x14ac:dyDescent="0.2">
      <c r="A716" t="s">
        <v>204</v>
      </c>
      <c r="B716">
        <f t="shared" si="33"/>
        <v>88</v>
      </c>
      <c r="C716">
        <f t="shared" si="34"/>
        <v>106</v>
      </c>
      <c r="D716">
        <f t="shared" si="35"/>
        <v>25033</v>
      </c>
      <c r="E716" t="s">
        <v>6451</v>
      </c>
    </row>
    <row r="717" spans="1:5" x14ac:dyDescent="0.2">
      <c r="A717" t="s">
        <v>205</v>
      </c>
      <c r="B717">
        <f t="shared" si="33"/>
        <v>92</v>
      </c>
      <c r="C717">
        <f t="shared" si="34"/>
        <v>109</v>
      </c>
      <c r="D717">
        <f t="shared" si="35"/>
        <v>6231</v>
      </c>
      <c r="E717" t="s">
        <v>6451</v>
      </c>
    </row>
    <row r="718" spans="1:5" x14ac:dyDescent="0.2">
      <c r="A718" t="s">
        <v>206</v>
      </c>
      <c r="B718">
        <f t="shared" si="33"/>
        <v>85</v>
      </c>
      <c r="C718">
        <f t="shared" si="34"/>
        <v>102</v>
      </c>
      <c r="D718">
        <f t="shared" si="35"/>
        <v>6230</v>
      </c>
      <c r="E718" t="s">
        <v>6451</v>
      </c>
    </row>
    <row r="719" spans="1:5" x14ac:dyDescent="0.2">
      <c r="A719" t="s">
        <v>207</v>
      </c>
      <c r="B719">
        <f t="shared" si="33"/>
        <v>91</v>
      </c>
      <c r="C719">
        <f t="shared" si="34"/>
        <v>108</v>
      </c>
      <c r="D719">
        <f t="shared" si="35"/>
        <v>6212</v>
      </c>
      <c r="E719" t="s">
        <v>6451</v>
      </c>
    </row>
    <row r="720" spans="1:5" x14ac:dyDescent="0.2">
      <c r="A720" t="s">
        <v>208</v>
      </c>
      <c r="B720">
        <f t="shared" si="33"/>
        <v>101</v>
      </c>
      <c r="C720">
        <f t="shared" si="34"/>
        <v>118</v>
      </c>
      <c r="D720">
        <f t="shared" si="35"/>
        <v>6211</v>
      </c>
      <c r="E720" t="s">
        <v>6451</v>
      </c>
    </row>
    <row r="721" spans="1:5" x14ac:dyDescent="0.2">
      <c r="A721" t="s">
        <v>209</v>
      </c>
      <c r="B721">
        <f t="shared" si="33"/>
        <v>91</v>
      </c>
      <c r="C721">
        <f t="shared" si="34"/>
        <v>108</v>
      </c>
      <c r="D721">
        <f t="shared" si="35"/>
        <v>6202</v>
      </c>
      <c r="E721" t="s">
        <v>6451</v>
      </c>
    </row>
    <row r="722" spans="1:5" x14ac:dyDescent="0.2">
      <c r="A722" t="s">
        <v>210</v>
      </c>
      <c r="B722">
        <f t="shared" si="33"/>
        <v>101</v>
      </c>
      <c r="C722">
        <f t="shared" si="34"/>
        <v>118</v>
      </c>
      <c r="D722">
        <f t="shared" si="35"/>
        <v>6208</v>
      </c>
      <c r="E722" t="s">
        <v>6451</v>
      </c>
    </row>
    <row r="723" spans="1:5" x14ac:dyDescent="0.2">
      <c r="A723" t="s">
        <v>211</v>
      </c>
      <c r="B723">
        <f t="shared" si="33"/>
        <v>91</v>
      </c>
      <c r="C723">
        <f t="shared" si="34"/>
        <v>108</v>
      </c>
      <c r="D723">
        <f t="shared" si="35"/>
        <v>6214</v>
      </c>
      <c r="E723" t="s">
        <v>6451</v>
      </c>
    </row>
    <row r="724" spans="1:5" x14ac:dyDescent="0.2">
      <c r="A724" t="s">
        <v>212</v>
      </c>
      <c r="B724">
        <f t="shared" si="33"/>
        <v>83</v>
      </c>
      <c r="C724">
        <f t="shared" si="34"/>
        <v>101</v>
      </c>
      <c r="D724">
        <f t="shared" si="35"/>
        <v>25163</v>
      </c>
      <c r="E724" t="s">
        <v>6451</v>
      </c>
    </row>
    <row r="725" spans="1:5" x14ac:dyDescent="0.2">
      <c r="A725" t="s">
        <v>213</v>
      </c>
      <c r="B725">
        <f t="shared" si="33"/>
        <v>72</v>
      </c>
      <c r="C725">
        <f t="shared" si="34"/>
        <v>89</v>
      </c>
      <c r="D725">
        <f t="shared" si="35"/>
        <v>6101</v>
      </c>
      <c r="E725" t="s">
        <v>6451</v>
      </c>
    </row>
    <row r="726" spans="1:5" x14ac:dyDescent="0.2">
      <c r="A726" t="s">
        <v>214</v>
      </c>
      <c r="B726">
        <f t="shared" si="33"/>
        <v>78</v>
      </c>
      <c r="C726">
        <f t="shared" si="34"/>
        <v>95</v>
      </c>
      <c r="D726">
        <f t="shared" si="35"/>
        <v>6241</v>
      </c>
      <c r="E726" t="s">
        <v>6451</v>
      </c>
    </row>
    <row r="727" spans="1:5" x14ac:dyDescent="0.2">
      <c r="A727" t="s">
        <v>215</v>
      </c>
      <c r="B727">
        <f t="shared" si="33"/>
        <v>83</v>
      </c>
      <c r="C727">
        <f t="shared" si="34"/>
        <v>100</v>
      </c>
      <c r="D727">
        <f t="shared" si="35"/>
        <v>6001</v>
      </c>
      <c r="E727" t="s">
        <v>6451</v>
      </c>
    </row>
    <row r="728" spans="1:5" x14ac:dyDescent="0.2">
      <c r="A728" t="s">
        <v>216</v>
      </c>
      <c r="B728">
        <f t="shared" si="33"/>
        <v>89</v>
      </c>
      <c r="C728">
        <f t="shared" si="34"/>
        <v>106</v>
      </c>
      <c r="D728">
        <f t="shared" si="35"/>
        <v>6103</v>
      </c>
      <c r="E728" t="s">
        <v>6451</v>
      </c>
    </row>
    <row r="729" spans="1:5" x14ac:dyDescent="0.2">
      <c r="A729" t="s">
        <v>217</v>
      </c>
      <c r="B729">
        <f t="shared" si="33"/>
        <v>105</v>
      </c>
      <c r="C729">
        <f t="shared" si="34"/>
        <v>122</v>
      </c>
      <c r="D729">
        <f t="shared" si="35"/>
        <v>6100</v>
      </c>
      <c r="E729" t="s">
        <v>6451</v>
      </c>
    </row>
    <row r="730" spans="1:5" x14ac:dyDescent="0.2">
      <c r="A730" t="s">
        <v>218</v>
      </c>
      <c r="B730">
        <f t="shared" si="33"/>
        <v>88</v>
      </c>
      <c r="C730">
        <f t="shared" si="34"/>
        <v>105</v>
      </c>
      <c r="D730">
        <f t="shared" si="35"/>
        <v>6002</v>
      </c>
      <c r="E730" t="s">
        <v>6451</v>
      </c>
    </row>
    <row r="731" spans="1:5" x14ac:dyDescent="0.2">
      <c r="A731" t="s">
        <v>219</v>
      </c>
      <c r="B731">
        <f t="shared" si="33"/>
        <v>93</v>
      </c>
      <c r="C731">
        <f t="shared" si="34"/>
        <v>110</v>
      </c>
      <c r="D731">
        <f t="shared" si="35"/>
        <v>6111</v>
      </c>
      <c r="E731" t="s">
        <v>6451</v>
      </c>
    </row>
    <row r="732" spans="1:5" x14ac:dyDescent="0.2">
      <c r="A732" t="s">
        <v>220</v>
      </c>
      <c r="B732">
        <f t="shared" si="33"/>
        <v>103</v>
      </c>
      <c r="C732">
        <f t="shared" si="34"/>
        <v>120</v>
      </c>
      <c r="D732">
        <f t="shared" si="35"/>
        <v>6110</v>
      </c>
      <c r="E732" t="s">
        <v>6451</v>
      </c>
    </row>
    <row r="733" spans="1:5" x14ac:dyDescent="0.2">
      <c r="A733" t="s">
        <v>221</v>
      </c>
      <c r="B733">
        <f t="shared" si="33"/>
        <v>104</v>
      </c>
      <c r="C733">
        <f t="shared" si="34"/>
        <v>121</v>
      </c>
      <c r="D733">
        <f t="shared" si="35"/>
        <v>6112</v>
      </c>
      <c r="E733" t="s">
        <v>6451</v>
      </c>
    </row>
    <row r="734" spans="1:5" x14ac:dyDescent="0.2">
      <c r="A734" t="s">
        <v>222</v>
      </c>
      <c r="B734">
        <f t="shared" si="33"/>
        <v>93</v>
      </c>
      <c r="C734">
        <f t="shared" si="34"/>
        <v>110</v>
      </c>
      <c r="D734">
        <f t="shared" si="35"/>
        <v>6105</v>
      </c>
      <c r="E734" t="s">
        <v>6451</v>
      </c>
    </row>
    <row r="735" spans="1:5" x14ac:dyDescent="0.2">
      <c r="A735" t="s">
        <v>223</v>
      </c>
      <c r="B735">
        <f t="shared" si="33"/>
        <v>85</v>
      </c>
      <c r="C735">
        <f t="shared" si="34"/>
        <v>102</v>
      </c>
      <c r="D735">
        <f t="shared" si="35"/>
        <v>6102</v>
      </c>
      <c r="E735" t="s">
        <v>6451</v>
      </c>
    </row>
    <row r="736" spans="1:5" x14ac:dyDescent="0.2">
      <c r="A736" t="s">
        <v>224</v>
      </c>
      <c r="B736">
        <f t="shared" si="33"/>
        <v>78</v>
      </c>
      <c r="C736">
        <f t="shared" si="34"/>
        <v>95</v>
      </c>
      <c r="D736">
        <f t="shared" si="35"/>
        <v>6104</v>
      </c>
      <c r="E736" t="s">
        <v>6451</v>
      </c>
    </row>
    <row r="737" spans="1:5" x14ac:dyDescent="0.2">
      <c r="A737" t="s">
        <v>225</v>
      </c>
      <c r="B737">
        <f t="shared" si="33"/>
        <v>90</v>
      </c>
      <c r="C737">
        <f t="shared" si="34"/>
        <v>107</v>
      </c>
      <c r="D737">
        <f t="shared" si="35"/>
        <v>6130</v>
      </c>
      <c r="E737" t="s">
        <v>6451</v>
      </c>
    </row>
    <row r="738" spans="1:5" x14ac:dyDescent="0.2">
      <c r="A738" t="s">
        <v>226</v>
      </c>
      <c r="B738">
        <f t="shared" si="33"/>
        <v>100</v>
      </c>
      <c r="C738">
        <f t="shared" si="34"/>
        <v>117</v>
      </c>
      <c r="D738">
        <f t="shared" si="35"/>
        <v>6131</v>
      </c>
      <c r="E738" t="s">
        <v>6451</v>
      </c>
    </row>
    <row r="739" spans="1:5" x14ac:dyDescent="0.2">
      <c r="A739" t="s">
        <v>227</v>
      </c>
      <c r="B739">
        <f t="shared" si="33"/>
        <v>99</v>
      </c>
      <c r="C739">
        <f t="shared" si="34"/>
        <v>116</v>
      </c>
      <c r="D739">
        <f t="shared" si="35"/>
        <v>6151</v>
      </c>
      <c r="E739" t="s">
        <v>6451</v>
      </c>
    </row>
    <row r="740" spans="1:5" x14ac:dyDescent="0.2">
      <c r="A740" t="s">
        <v>228</v>
      </c>
      <c r="B740">
        <f t="shared" si="33"/>
        <v>87</v>
      </c>
      <c r="C740">
        <f t="shared" si="34"/>
        <v>104</v>
      </c>
      <c r="D740">
        <f t="shared" si="35"/>
        <v>6150</v>
      </c>
      <c r="E740" t="s">
        <v>6451</v>
      </c>
    </row>
    <row r="741" spans="1:5" x14ac:dyDescent="0.2">
      <c r="A741" t="s">
        <v>229</v>
      </c>
      <c r="B741">
        <f t="shared" si="33"/>
        <v>92</v>
      </c>
      <c r="C741">
        <f t="shared" si="34"/>
        <v>109</v>
      </c>
      <c r="D741">
        <f t="shared" si="35"/>
        <v>6141</v>
      </c>
      <c r="E741" t="s">
        <v>6451</v>
      </c>
    </row>
    <row r="742" spans="1:5" x14ac:dyDescent="0.2">
      <c r="A742" t="s">
        <v>230</v>
      </c>
      <c r="B742">
        <f t="shared" si="33"/>
        <v>85</v>
      </c>
      <c r="C742">
        <f t="shared" si="34"/>
        <v>102</v>
      </c>
      <c r="D742">
        <f t="shared" si="35"/>
        <v>6140</v>
      </c>
      <c r="E742" t="s">
        <v>6451</v>
      </c>
    </row>
    <row r="743" spans="1:5" x14ac:dyDescent="0.2">
      <c r="A743" t="s">
        <v>231</v>
      </c>
      <c r="B743">
        <f t="shared" si="33"/>
        <v>92</v>
      </c>
      <c r="C743">
        <f t="shared" si="34"/>
        <v>109</v>
      </c>
      <c r="D743">
        <f t="shared" si="35"/>
        <v>6204</v>
      </c>
      <c r="E743" t="s">
        <v>6451</v>
      </c>
    </row>
    <row r="744" spans="1:5" x14ac:dyDescent="0.2">
      <c r="A744" t="s">
        <v>232</v>
      </c>
      <c r="B744">
        <f t="shared" si="33"/>
        <v>86</v>
      </c>
      <c r="C744">
        <f t="shared" si="34"/>
        <v>103</v>
      </c>
      <c r="D744">
        <f t="shared" si="35"/>
        <v>6205</v>
      </c>
      <c r="E744" t="s">
        <v>6451</v>
      </c>
    </row>
    <row r="745" spans="1:5" x14ac:dyDescent="0.2">
      <c r="A745" t="s">
        <v>233</v>
      </c>
      <c r="B745">
        <f t="shared" si="33"/>
        <v>92</v>
      </c>
      <c r="C745">
        <f t="shared" si="34"/>
        <v>109</v>
      </c>
      <c r="D745">
        <f t="shared" si="35"/>
        <v>6271</v>
      </c>
      <c r="E745" t="s">
        <v>6451</v>
      </c>
    </row>
    <row r="746" spans="1:5" x14ac:dyDescent="0.2">
      <c r="A746" t="s">
        <v>234</v>
      </c>
      <c r="B746">
        <f t="shared" si="33"/>
        <v>85</v>
      </c>
      <c r="C746">
        <f t="shared" si="34"/>
        <v>102</v>
      </c>
      <c r="D746">
        <f t="shared" si="35"/>
        <v>6270</v>
      </c>
      <c r="E746" t="s">
        <v>6451</v>
      </c>
    </row>
    <row r="747" spans="1:5" x14ac:dyDescent="0.2">
      <c r="A747" t="s">
        <v>235</v>
      </c>
      <c r="B747">
        <f t="shared" si="33"/>
        <v>84</v>
      </c>
      <c r="C747">
        <f t="shared" si="34"/>
        <v>101</v>
      </c>
      <c r="D747">
        <f t="shared" si="35"/>
        <v>6123</v>
      </c>
      <c r="E747" t="s">
        <v>6451</v>
      </c>
    </row>
    <row r="748" spans="1:5" x14ac:dyDescent="0.2">
      <c r="A748" t="s">
        <v>236</v>
      </c>
      <c r="B748">
        <f t="shared" si="33"/>
        <v>90</v>
      </c>
      <c r="C748">
        <f t="shared" si="34"/>
        <v>107</v>
      </c>
      <c r="D748">
        <f t="shared" si="35"/>
        <v>6122</v>
      </c>
      <c r="E748" t="s">
        <v>6451</v>
      </c>
    </row>
    <row r="749" spans="1:5" x14ac:dyDescent="0.2">
      <c r="A749" t="s">
        <v>237</v>
      </c>
      <c r="B749">
        <f t="shared" si="33"/>
        <v>98</v>
      </c>
      <c r="C749">
        <f t="shared" si="34"/>
        <v>115</v>
      </c>
      <c r="D749">
        <f t="shared" si="35"/>
        <v>6310</v>
      </c>
      <c r="E749" t="s">
        <v>6451</v>
      </c>
    </row>
    <row r="750" spans="1:5" x14ac:dyDescent="0.2">
      <c r="A750" t="s">
        <v>238</v>
      </c>
      <c r="B750">
        <f t="shared" si="33"/>
        <v>90</v>
      </c>
      <c r="C750">
        <f t="shared" si="34"/>
        <v>107</v>
      </c>
      <c r="D750">
        <f t="shared" si="35"/>
        <v>6210</v>
      </c>
      <c r="E750" t="s">
        <v>6451</v>
      </c>
    </row>
    <row r="751" spans="1:5" x14ac:dyDescent="0.2">
      <c r="A751" t="s">
        <v>239</v>
      </c>
      <c r="B751">
        <f t="shared" si="33"/>
        <v>90</v>
      </c>
      <c r="C751">
        <f t="shared" si="34"/>
        <v>107</v>
      </c>
      <c r="D751">
        <f t="shared" si="35"/>
        <v>6206</v>
      </c>
      <c r="E751" t="s">
        <v>6451</v>
      </c>
    </row>
    <row r="752" spans="1:5" x14ac:dyDescent="0.2">
      <c r="A752" t="s">
        <v>240</v>
      </c>
      <c r="B752">
        <f t="shared" si="33"/>
        <v>84</v>
      </c>
      <c r="C752">
        <f t="shared" si="34"/>
        <v>101</v>
      </c>
      <c r="D752">
        <f t="shared" si="35"/>
        <v>6207</v>
      </c>
      <c r="E752" t="s">
        <v>6451</v>
      </c>
    </row>
    <row r="753" spans="1:5" x14ac:dyDescent="0.2">
      <c r="A753" t="s">
        <v>241</v>
      </c>
      <c r="B753">
        <f t="shared" si="33"/>
        <v>103</v>
      </c>
      <c r="C753">
        <f t="shared" si="34"/>
        <v>120</v>
      </c>
      <c r="D753">
        <f t="shared" si="35"/>
        <v>6252</v>
      </c>
      <c r="E753" t="s">
        <v>6451</v>
      </c>
    </row>
    <row r="754" spans="1:5" x14ac:dyDescent="0.2">
      <c r="A754" t="s">
        <v>242</v>
      </c>
      <c r="B754">
        <f t="shared" si="33"/>
        <v>102</v>
      </c>
      <c r="C754">
        <f t="shared" si="34"/>
        <v>119</v>
      </c>
      <c r="D754">
        <f t="shared" si="35"/>
        <v>6253</v>
      </c>
      <c r="E754" t="s">
        <v>6451</v>
      </c>
    </row>
    <row r="755" spans="1:5" x14ac:dyDescent="0.2">
      <c r="A755" t="s">
        <v>243</v>
      </c>
      <c r="B755">
        <f t="shared" si="33"/>
        <v>103</v>
      </c>
      <c r="C755">
        <f t="shared" si="34"/>
        <v>120</v>
      </c>
      <c r="D755">
        <f t="shared" si="35"/>
        <v>6254</v>
      </c>
      <c r="E755" t="s">
        <v>6451</v>
      </c>
    </row>
    <row r="756" spans="1:5" x14ac:dyDescent="0.2">
      <c r="A756" t="s">
        <v>244</v>
      </c>
      <c r="B756">
        <f t="shared" si="33"/>
        <v>102</v>
      </c>
      <c r="C756">
        <f t="shared" si="34"/>
        <v>119</v>
      </c>
      <c r="D756">
        <f t="shared" si="35"/>
        <v>6255</v>
      </c>
      <c r="E756" t="s">
        <v>6451</v>
      </c>
    </row>
    <row r="757" spans="1:5" x14ac:dyDescent="0.2">
      <c r="A757" t="s">
        <v>245</v>
      </c>
      <c r="B757">
        <f t="shared" si="33"/>
        <v>103</v>
      </c>
      <c r="C757">
        <f t="shared" si="34"/>
        <v>120</v>
      </c>
      <c r="D757">
        <f t="shared" si="35"/>
        <v>6256</v>
      </c>
      <c r="E757" t="s">
        <v>6451</v>
      </c>
    </row>
    <row r="758" spans="1:5" x14ac:dyDescent="0.2">
      <c r="A758" t="s">
        <v>246</v>
      </c>
      <c r="B758">
        <f t="shared" si="33"/>
        <v>102</v>
      </c>
      <c r="C758">
        <f t="shared" si="34"/>
        <v>119</v>
      </c>
      <c r="D758">
        <f t="shared" si="35"/>
        <v>6257</v>
      </c>
      <c r="E758" t="s">
        <v>6451</v>
      </c>
    </row>
    <row r="759" spans="1:5" x14ac:dyDescent="0.2">
      <c r="A759" t="s">
        <v>247</v>
      </c>
      <c r="B759">
        <f t="shared" si="33"/>
        <v>102</v>
      </c>
      <c r="C759">
        <f t="shared" si="34"/>
        <v>119</v>
      </c>
      <c r="D759">
        <f t="shared" si="35"/>
        <v>6250</v>
      </c>
      <c r="E759" t="s">
        <v>6451</v>
      </c>
    </row>
    <row r="760" spans="1:5" x14ac:dyDescent="0.2">
      <c r="A760" t="s">
        <v>248</v>
      </c>
      <c r="B760">
        <f t="shared" si="33"/>
        <v>101</v>
      </c>
      <c r="C760">
        <f t="shared" si="34"/>
        <v>118</v>
      </c>
      <c r="D760">
        <f t="shared" si="35"/>
        <v>6251</v>
      </c>
      <c r="E760" t="s">
        <v>6451</v>
      </c>
    </row>
    <row r="761" spans="1:5" x14ac:dyDescent="0.2">
      <c r="A761" t="s">
        <v>249</v>
      </c>
      <c r="B761">
        <f t="shared" si="33"/>
        <v>99</v>
      </c>
      <c r="C761">
        <f t="shared" si="34"/>
        <v>116</v>
      </c>
      <c r="D761">
        <f t="shared" si="35"/>
        <v>6201</v>
      </c>
      <c r="E761" t="s">
        <v>6451</v>
      </c>
    </row>
    <row r="762" spans="1:5" x14ac:dyDescent="0.2">
      <c r="A762" t="s">
        <v>250</v>
      </c>
      <c r="B762">
        <f t="shared" si="33"/>
        <v>93</v>
      </c>
      <c r="C762">
        <f t="shared" si="34"/>
        <v>110</v>
      </c>
      <c r="D762">
        <f t="shared" si="35"/>
        <v>6200</v>
      </c>
      <c r="E762" t="s">
        <v>6451</v>
      </c>
    </row>
    <row r="763" spans="1:5" x14ac:dyDescent="0.2">
      <c r="A763" t="s">
        <v>251</v>
      </c>
      <c r="B763">
        <f t="shared" si="33"/>
        <v>87</v>
      </c>
      <c r="C763">
        <f t="shared" si="34"/>
        <v>104</v>
      </c>
      <c r="D763">
        <f t="shared" si="35"/>
        <v>6160</v>
      </c>
      <c r="E763" t="s">
        <v>6451</v>
      </c>
    </row>
    <row r="764" spans="1:5" x14ac:dyDescent="0.2">
      <c r="A764" t="s">
        <v>252</v>
      </c>
      <c r="B764">
        <f t="shared" si="33"/>
        <v>97</v>
      </c>
      <c r="C764">
        <f t="shared" si="34"/>
        <v>114</v>
      </c>
      <c r="D764">
        <f t="shared" si="35"/>
        <v>6161</v>
      </c>
      <c r="E764" t="s">
        <v>6451</v>
      </c>
    </row>
    <row r="765" spans="1:5" x14ac:dyDescent="0.2">
      <c r="A765" t="s">
        <v>253</v>
      </c>
      <c r="B765">
        <f t="shared" si="33"/>
        <v>87</v>
      </c>
      <c r="C765">
        <f t="shared" si="34"/>
        <v>104</v>
      </c>
      <c r="D765">
        <f t="shared" si="35"/>
        <v>6162</v>
      </c>
      <c r="E765" t="s">
        <v>6451</v>
      </c>
    </row>
    <row r="766" spans="1:5" x14ac:dyDescent="0.2">
      <c r="A766" t="s">
        <v>254</v>
      </c>
      <c r="B766">
        <f t="shared" si="33"/>
        <v>79</v>
      </c>
      <c r="C766">
        <f t="shared" si="34"/>
        <v>97</v>
      </c>
      <c r="D766">
        <f t="shared" si="35"/>
        <v>26100</v>
      </c>
      <c r="E766" t="s">
        <v>6451</v>
      </c>
    </row>
    <row r="767" spans="1:5" x14ac:dyDescent="0.2">
      <c r="A767" t="s">
        <v>255</v>
      </c>
      <c r="B767">
        <f t="shared" si="33"/>
        <v>98</v>
      </c>
      <c r="C767">
        <f t="shared" si="34"/>
        <v>116</v>
      </c>
      <c r="D767">
        <f t="shared" si="35"/>
        <v>18905</v>
      </c>
      <c r="E767" t="s">
        <v>6451</v>
      </c>
    </row>
    <row r="768" spans="1:5" x14ac:dyDescent="0.2">
      <c r="A768" t="s">
        <v>256</v>
      </c>
      <c r="B768">
        <f t="shared" si="33"/>
        <v>99</v>
      </c>
      <c r="C768">
        <f t="shared" si="34"/>
        <v>117</v>
      </c>
      <c r="D768">
        <f t="shared" si="35"/>
        <v>18904</v>
      </c>
      <c r="E768" t="s">
        <v>6451</v>
      </c>
    </row>
    <row r="769" spans="1:5" x14ac:dyDescent="0.2">
      <c r="A769" t="s">
        <v>257</v>
      </c>
      <c r="B769">
        <f t="shared" si="33"/>
        <v>93</v>
      </c>
      <c r="C769">
        <f t="shared" si="34"/>
        <v>111</v>
      </c>
      <c r="D769">
        <f t="shared" si="35"/>
        <v>18107</v>
      </c>
      <c r="E769" t="s">
        <v>6451</v>
      </c>
    </row>
    <row r="770" spans="1:5" x14ac:dyDescent="0.2">
      <c r="A770" t="s">
        <v>258</v>
      </c>
      <c r="B770">
        <f t="shared" si="33"/>
        <v>157</v>
      </c>
      <c r="C770">
        <f t="shared" si="34"/>
        <v>175</v>
      </c>
      <c r="D770">
        <f t="shared" si="35"/>
        <v>18030</v>
      </c>
      <c r="E770" t="s">
        <v>6451</v>
      </c>
    </row>
    <row r="771" spans="1:5" x14ac:dyDescent="0.2">
      <c r="A771" t="s">
        <v>259</v>
      </c>
      <c r="B771">
        <f t="shared" ref="B771:B834" si="36">FIND("Ciqual code: ",A771)</f>
        <v>152</v>
      </c>
      <c r="C771">
        <f t="shared" ref="C771:C834" si="37">FIND("]",A771)</f>
        <v>170</v>
      </c>
      <c r="D771">
        <f t="shared" ref="D771:D834" si="38">MID(A771,B771+13,C771-B771-13)*1</f>
        <v>18028</v>
      </c>
      <c r="E771" t="s">
        <v>6451</v>
      </c>
    </row>
    <row r="772" spans="1:5" x14ac:dyDescent="0.2">
      <c r="A772" t="s">
        <v>260</v>
      </c>
      <c r="B772">
        <f t="shared" si="36"/>
        <v>120</v>
      </c>
      <c r="C772">
        <f t="shared" si="37"/>
        <v>138</v>
      </c>
      <c r="D772">
        <f t="shared" si="38"/>
        <v>18012</v>
      </c>
      <c r="E772" t="s">
        <v>6451</v>
      </c>
    </row>
    <row r="773" spans="1:5" x14ac:dyDescent="0.2">
      <c r="A773" t="s">
        <v>261</v>
      </c>
      <c r="B773">
        <f t="shared" si="36"/>
        <v>91</v>
      </c>
      <c r="C773">
        <f t="shared" si="37"/>
        <v>109</v>
      </c>
      <c r="D773">
        <f t="shared" si="38"/>
        <v>18343</v>
      </c>
      <c r="E773" t="s">
        <v>6451</v>
      </c>
    </row>
    <row r="774" spans="1:5" x14ac:dyDescent="0.2">
      <c r="A774" t="s">
        <v>262</v>
      </c>
      <c r="B774">
        <f t="shared" si="36"/>
        <v>113</v>
      </c>
      <c r="C774">
        <f t="shared" si="37"/>
        <v>131</v>
      </c>
      <c r="D774">
        <f t="shared" si="38"/>
        <v>18902</v>
      </c>
      <c r="E774" t="s">
        <v>6451</v>
      </c>
    </row>
    <row r="775" spans="1:5" x14ac:dyDescent="0.2">
      <c r="A775" t="s">
        <v>263</v>
      </c>
      <c r="B775">
        <f t="shared" si="36"/>
        <v>152</v>
      </c>
      <c r="C775">
        <f t="shared" si="37"/>
        <v>170</v>
      </c>
      <c r="D775">
        <f t="shared" si="38"/>
        <v>18903</v>
      </c>
      <c r="E775" t="s">
        <v>6451</v>
      </c>
    </row>
    <row r="776" spans="1:5" x14ac:dyDescent="0.2">
      <c r="A776" t="s">
        <v>264</v>
      </c>
      <c r="B776">
        <f t="shared" si="36"/>
        <v>97</v>
      </c>
      <c r="C776">
        <f t="shared" si="37"/>
        <v>115</v>
      </c>
      <c r="D776">
        <f t="shared" si="38"/>
        <v>18900</v>
      </c>
      <c r="E776" t="s">
        <v>6451</v>
      </c>
    </row>
    <row r="777" spans="1:5" x14ac:dyDescent="0.2">
      <c r="A777" t="s">
        <v>265</v>
      </c>
      <c r="B777">
        <f t="shared" si="36"/>
        <v>121</v>
      </c>
      <c r="C777">
        <f t="shared" si="37"/>
        <v>139</v>
      </c>
      <c r="D777">
        <f t="shared" si="38"/>
        <v>18901</v>
      </c>
      <c r="E777" t="s">
        <v>6451</v>
      </c>
    </row>
    <row r="778" spans="1:5" x14ac:dyDescent="0.2">
      <c r="A778" t="s">
        <v>266</v>
      </c>
      <c r="B778">
        <f t="shared" si="36"/>
        <v>160</v>
      </c>
      <c r="C778">
        <f t="shared" si="37"/>
        <v>178</v>
      </c>
      <c r="D778">
        <f t="shared" si="38"/>
        <v>18065</v>
      </c>
      <c r="E778" t="s">
        <v>6451</v>
      </c>
    </row>
    <row r="779" spans="1:5" x14ac:dyDescent="0.2">
      <c r="A779" t="s">
        <v>267</v>
      </c>
      <c r="B779">
        <f t="shared" si="36"/>
        <v>126</v>
      </c>
      <c r="C779">
        <f t="shared" si="37"/>
        <v>144</v>
      </c>
      <c r="D779">
        <f t="shared" si="38"/>
        <v>18075</v>
      </c>
      <c r="E779" t="s">
        <v>6451</v>
      </c>
    </row>
    <row r="780" spans="1:5" x14ac:dyDescent="0.2">
      <c r="A780" t="s">
        <v>268</v>
      </c>
      <c r="B780">
        <f t="shared" si="36"/>
        <v>143</v>
      </c>
      <c r="C780">
        <f t="shared" si="37"/>
        <v>161</v>
      </c>
      <c r="D780">
        <f t="shared" si="38"/>
        <v>18015</v>
      </c>
      <c r="E780" t="s">
        <v>6451</v>
      </c>
    </row>
    <row r="781" spans="1:5" x14ac:dyDescent="0.2">
      <c r="A781" t="s">
        <v>269</v>
      </c>
      <c r="B781">
        <f t="shared" si="36"/>
        <v>123</v>
      </c>
      <c r="C781">
        <f t="shared" si="37"/>
        <v>141</v>
      </c>
      <c r="D781">
        <f t="shared" si="38"/>
        <v>13159</v>
      </c>
      <c r="E781" t="s">
        <v>6451</v>
      </c>
    </row>
    <row r="782" spans="1:5" x14ac:dyDescent="0.2">
      <c r="A782" t="s">
        <v>270</v>
      </c>
      <c r="B782">
        <f t="shared" si="36"/>
        <v>230</v>
      </c>
      <c r="C782">
        <f t="shared" si="37"/>
        <v>248</v>
      </c>
      <c r="D782">
        <f t="shared" si="38"/>
        <v>18106</v>
      </c>
      <c r="E782" t="s">
        <v>6451</v>
      </c>
    </row>
    <row r="783" spans="1:5" x14ac:dyDescent="0.2">
      <c r="A783" t="s">
        <v>271</v>
      </c>
      <c r="B783">
        <f t="shared" si="36"/>
        <v>191</v>
      </c>
      <c r="C783">
        <f t="shared" si="37"/>
        <v>209</v>
      </c>
      <c r="D783">
        <f t="shared" si="38"/>
        <v>18104</v>
      </c>
      <c r="E783" t="s">
        <v>6451</v>
      </c>
    </row>
    <row r="784" spans="1:5" x14ac:dyDescent="0.2">
      <c r="A784" t="s">
        <v>272</v>
      </c>
      <c r="B784">
        <f t="shared" si="36"/>
        <v>130</v>
      </c>
      <c r="C784">
        <f t="shared" si="37"/>
        <v>148</v>
      </c>
      <c r="D784">
        <f t="shared" si="38"/>
        <v>18353</v>
      </c>
      <c r="E784" t="s">
        <v>6451</v>
      </c>
    </row>
    <row r="785" spans="1:5" x14ac:dyDescent="0.2">
      <c r="A785" t="s">
        <v>273</v>
      </c>
      <c r="B785">
        <f t="shared" si="36"/>
        <v>94</v>
      </c>
      <c r="C785">
        <f t="shared" si="37"/>
        <v>112</v>
      </c>
      <c r="D785">
        <f t="shared" si="38"/>
        <v>18352</v>
      </c>
      <c r="E785" t="s">
        <v>6451</v>
      </c>
    </row>
    <row r="786" spans="1:5" x14ac:dyDescent="0.2">
      <c r="A786" t="s">
        <v>274</v>
      </c>
      <c r="B786">
        <f t="shared" si="36"/>
        <v>194</v>
      </c>
      <c r="C786">
        <f t="shared" si="37"/>
        <v>212</v>
      </c>
      <c r="D786">
        <f t="shared" si="38"/>
        <v>18340</v>
      </c>
      <c r="E786" t="s">
        <v>6451</v>
      </c>
    </row>
    <row r="787" spans="1:5" x14ac:dyDescent="0.2">
      <c r="A787" t="s">
        <v>275</v>
      </c>
      <c r="B787">
        <f t="shared" si="36"/>
        <v>189</v>
      </c>
      <c r="C787">
        <f t="shared" si="37"/>
        <v>207</v>
      </c>
      <c r="D787">
        <f t="shared" si="38"/>
        <v>18345</v>
      </c>
      <c r="E787" t="s">
        <v>6451</v>
      </c>
    </row>
    <row r="788" spans="1:5" x14ac:dyDescent="0.2">
      <c r="A788" t="s">
        <v>276</v>
      </c>
      <c r="B788">
        <f t="shared" si="36"/>
        <v>141</v>
      </c>
      <c r="C788">
        <f t="shared" si="37"/>
        <v>159</v>
      </c>
      <c r="D788">
        <f t="shared" si="38"/>
        <v>18049</v>
      </c>
      <c r="E788" t="s">
        <v>6451</v>
      </c>
    </row>
    <row r="789" spans="1:5" x14ac:dyDescent="0.2">
      <c r="A789" t="s">
        <v>277</v>
      </c>
      <c r="B789">
        <f t="shared" si="36"/>
        <v>169</v>
      </c>
      <c r="C789">
        <f t="shared" si="37"/>
        <v>187</v>
      </c>
      <c r="D789">
        <f t="shared" si="38"/>
        <v>18033</v>
      </c>
      <c r="E789" t="s">
        <v>6451</v>
      </c>
    </row>
    <row r="790" spans="1:5" x14ac:dyDescent="0.2">
      <c r="A790" t="s">
        <v>278</v>
      </c>
      <c r="B790">
        <f t="shared" si="36"/>
        <v>134</v>
      </c>
      <c r="C790">
        <f t="shared" si="37"/>
        <v>152</v>
      </c>
      <c r="D790">
        <f t="shared" si="38"/>
        <v>18019</v>
      </c>
      <c r="E790" t="s">
        <v>6451</v>
      </c>
    </row>
    <row r="791" spans="1:5" x14ac:dyDescent="0.2">
      <c r="A791" t="s">
        <v>279</v>
      </c>
      <c r="B791">
        <f t="shared" si="36"/>
        <v>128</v>
      </c>
      <c r="C791">
        <f t="shared" si="37"/>
        <v>146</v>
      </c>
      <c r="D791">
        <f t="shared" si="38"/>
        <v>18032</v>
      </c>
      <c r="E791" t="s">
        <v>6451</v>
      </c>
    </row>
    <row r="792" spans="1:5" x14ac:dyDescent="0.2">
      <c r="A792" t="s">
        <v>280</v>
      </c>
      <c r="B792">
        <f t="shared" si="36"/>
        <v>125</v>
      </c>
      <c r="C792">
        <f t="shared" si="37"/>
        <v>143</v>
      </c>
      <c r="D792">
        <f t="shared" si="38"/>
        <v>18026</v>
      </c>
      <c r="E792" t="s">
        <v>6451</v>
      </c>
    </row>
    <row r="793" spans="1:5" x14ac:dyDescent="0.2">
      <c r="A793" t="s">
        <v>281</v>
      </c>
      <c r="B793">
        <f t="shared" si="36"/>
        <v>153</v>
      </c>
      <c r="C793">
        <f t="shared" si="37"/>
        <v>171</v>
      </c>
      <c r="D793">
        <f t="shared" si="38"/>
        <v>18078</v>
      </c>
      <c r="E793" t="s">
        <v>6451</v>
      </c>
    </row>
    <row r="794" spans="1:5" x14ac:dyDescent="0.2">
      <c r="A794" t="s">
        <v>282</v>
      </c>
      <c r="B794">
        <f t="shared" si="36"/>
        <v>150</v>
      </c>
      <c r="C794">
        <f t="shared" si="37"/>
        <v>168</v>
      </c>
      <c r="D794">
        <f t="shared" si="38"/>
        <v>13162</v>
      </c>
      <c r="E794" t="s">
        <v>6451</v>
      </c>
    </row>
    <row r="795" spans="1:5" x14ac:dyDescent="0.2">
      <c r="A795" t="s">
        <v>283</v>
      </c>
      <c r="B795">
        <f t="shared" si="36"/>
        <v>150</v>
      </c>
      <c r="C795">
        <f t="shared" si="37"/>
        <v>168</v>
      </c>
      <c r="D795">
        <f t="shared" si="38"/>
        <v>13161</v>
      </c>
      <c r="E795" t="s">
        <v>6451</v>
      </c>
    </row>
    <row r="796" spans="1:5" x14ac:dyDescent="0.2">
      <c r="A796" t="s">
        <v>284</v>
      </c>
      <c r="B796">
        <f t="shared" si="36"/>
        <v>121</v>
      </c>
      <c r="C796">
        <f t="shared" si="37"/>
        <v>139</v>
      </c>
      <c r="D796">
        <f t="shared" si="38"/>
        <v>13173</v>
      </c>
      <c r="E796" t="s">
        <v>6451</v>
      </c>
    </row>
    <row r="797" spans="1:5" x14ac:dyDescent="0.2">
      <c r="A797" t="s">
        <v>285</v>
      </c>
      <c r="B797">
        <f t="shared" si="36"/>
        <v>136</v>
      </c>
      <c r="C797">
        <f t="shared" si="37"/>
        <v>154</v>
      </c>
      <c r="D797">
        <f t="shared" si="38"/>
        <v>13170</v>
      </c>
      <c r="E797" t="s">
        <v>6451</v>
      </c>
    </row>
    <row r="798" spans="1:5" x14ac:dyDescent="0.2">
      <c r="A798" t="s">
        <v>286</v>
      </c>
      <c r="B798">
        <f t="shared" si="36"/>
        <v>137</v>
      </c>
      <c r="C798">
        <f t="shared" si="37"/>
        <v>155</v>
      </c>
      <c r="D798">
        <f t="shared" si="38"/>
        <v>13163</v>
      </c>
      <c r="E798" t="s">
        <v>6451</v>
      </c>
    </row>
    <row r="799" spans="1:5" x14ac:dyDescent="0.2">
      <c r="A799" t="s">
        <v>287</v>
      </c>
      <c r="B799">
        <f t="shared" si="36"/>
        <v>137</v>
      </c>
      <c r="C799">
        <f t="shared" si="37"/>
        <v>155</v>
      </c>
      <c r="D799">
        <f t="shared" si="38"/>
        <v>13169</v>
      </c>
      <c r="E799" t="s">
        <v>6451</v>
      </c>
    </row>
    <row r="800" spans="1:5" x14ac:dyDescent="0.2">
      <c r="A800" t="s">
        <v>288</v>
      </c>
      <c r="B800">
        <f t="shared" si="36"/>
        <v>153</v>
      </c>
      <c r="C800">
        <f t="shared" si="37"/>
        <v>171</v>
      </c>
      <c r="D800">
        <f t="shared" si="38"/>
        <v>19127</v>
      </c>
      <c r="E800" t="s">
        <v>6451</v>
      </c>
    </row>
    <row r="801" spans="1:5" x14ac:dyDescent="0.2">
      <c r="A801" t="s">
        <v>289</v>
      </c>
      <c r="B801">
        <f t="shared" si="36"/>
        <v>173</v>
      </c>
      <c r="C801">
        <f t="shared" si="37"/>
        <v>191</v>
      </c>
      <c r="D801">
        <f t="shared" si="38"/>
        <v>19122</v>
      </c>
      <c r="E801" t="s">
        <v>6451</v>
      </c>
    </row>
    <row r="802" spans="1:5" x14ac:dyDescent="0.2">
      <c r="A802" t="s">
        <v>290</v>
      </c>
      <c r="B802">
        <f t="shared" si="36"/>
        <v>132</v>
      </c>
      <c r="C802">
        <f t="shared" si="37"/>
        <v>150</v>
      </c>
      <c r="D802">
        <f t="shared" si="38"/>
        <v>19508</v>
      </c>
      <c r="E802" t="s">
        <v>6451</v>
      </c>
    </row>
    <row r="803" spans="1:5" x14ac:dyDescent="0.2">
      <c r="A803" t="s">
        <v>291</v>
      </c>
      <c r="B803">
        <f t="shared" si="36"/>
        <v>134</v>
      </c>
      <c r="C803">
        <f t="shared" si="37"/>
        <v>152</v>
      </c>
      <c r="D803">
        <f t="shared" si="38"/>
        <v>19535</v>
      </c>
      <c r="E803" t="s">
        <v>6451</v>
      </c>
    </row>
    <row r="804" spans="1:5" x14ac:dyDescent="0.2">
      <c r="A804" t="s">
        <v>292</v>
      </c>
      <c r="B804">
        <f t="shared" si="36"/>
        <v>128</v>
      </c>
      <c r="C804">
        <f t="shared" si="37"/>
        <v>146</v>
      </c>
      <c r="D804">
        <f t="shared" si="38"/>
        <v>19537</v>
      </c>
      <c r="E804" t="s">
        <v>6451</v>
      </c>
    </row>
    <row r="805" spans="1:5" x14ac:dyDescent="0.2">
      <c r="A805" t="s">
        <v>293</v>
      </c>
      <c r="B805">
        <f t="shared" si="36"/>
        <v>142</v>
      </c>
      <c r="C805">
        <f t="shared" si="37"/>
        <v>160</v>
      </c>
      <c r="D805">
        <f t="shared" si="38"/>
        <v>19538</v>
      </c>
      <c r="E805" t="s">
        <v>6451</v>
      </c>
    </row>
    <row r="806" spans="1:5" x14ac:dyDescent="0.2">
      <c r="A806" t="s">
        <v>294</v>
      </c>
      <c r="B806">
        <f t="shared" si="36"/>
        <v>132</v>
      </c>
      <c r="C806">
        <f t="shared" si="37"/>
        <v>150</v>
      </c>
      <c r="D806">
        <f t="shared" si="38"/>
        <v>18304</v>
      </c>
      <c r="E806" t="s">
        <v>6451</v>
      </c>
    </row>
    <row r="807" spans="1:5" x14ac:dyDescent="0.2">
      <c r="A807" t="s">
        <v>295</v>
      </c>
      <c r="B807">
        <f t="shared" si="36"/>
        <v>129</v>
      </c>
      <c r="C807">
        <f t="shared" si="37"/>
        <v>147</v>
      </c>
      <c r="D807">
        <f t="shared" si="38"/>
        <v>18339</v>
      </c>
      <c r="E807" t="s">
        <v>6451</v>
      </c>
    </row>
    <row r="808" spans="1:5" x14ac:dyDescent="0.2">
      <c r="A808" t="s">
        <v>296</v>
      </c>
      <c r="B808">
        <f t="shared" si="36"/>
        <v>136</v>
      </c>
      <c r="C808">
        <f t="shared" si="37"/>
        <v>154</v>
      </c>
      <c r="D808">
        <f t="shared" si="38"/>
        <v>18023</v>
      </c>
      <c r="E808" t="s">
        <v>6451</v>
      </c>
    </row>
    <row r="809" spans="1:5" x14ac:dyDescent="0.2">
      <c r="A809" t="s">
        <v>297</v>
      </c>
      <c r="B809">
        <f t="shared" si="36"/>
        <v>139</v>
      </c>
      <c r="C809">
        <f t="shared" si="37"/>
        <v>157</v>
      </c>
      <c r="D809">
        <f t="shared" si="38"/>
        <v>18309</v>
      </c>
      <c r="E809" t="s">
        <v>6451</v>
      </c>
    </row>
    <row r="810" spans="1:5" x14ac:dyDescent="0.2">
      <c r="A810" t="s">
        <v>298</v>
      </c>
      <c r="B810">
        <f t="shared" si="36"/>
        <v>189</v>
      </c>
      <c r="C810">
        <f t="shared" si="37"/>
        <v>207</v>
      </c>
      <c r="D810">
        <f t="shared" si="38"/>
        <v>18021</v>
      </c>
      <c r="E810" t="s">
        <v>6451</v>
      </c>
    </row>
    <row r="811" spans="1:5" x14ac:dyDescent="0.2">
      <c r="A811" t="s">
        <v>299</v>
      </c>
      <c r="B811">
        <f t="shared" si="36"/>
        <v>146</v>
      </c>
      <c r="C811">
        <f t="shared" si="37"/>
        <v>164</v>
      </c>
      <c r="D811">
        <f t="shared" si="38"/>
        <v>18058</v>
      </c>
      <c r="E811" t="s">
        <v>6451</v>
      </c>
    </row>
    <row r="812" spans="1:5" x14ac:dyDescent="0.2">
      <c r="A812" t="s">
        <v>300</v>
      </c>
      <c r="B812">
        <f t="shared" si="36"/>
        <v>128</v>
      </c>
      <c r="C812">
        <f t="shared" si="37"/>
        <v>146</v>
      </c>
      <c r="D812">
        <f t="shared" si="38"/>
        <v>31091</v>
      </c>
      <c r="E812" t="s">
        <v>6451</v>
      </c>
    </row>
    <row r="813" spans="1:5" x14ac:dyDescent="0.2">
      <c r="A813" t="s">
        <v>301</v>
      </c>
      <c r="B813">
        <f t="shared" si="36"/>
        <v>99</v>
      </c>
      <c r="C813">
        <f t="shared" si="37"/>
        <v>117</v>
      </c>
      <c r="D813">
        <f t="shared" si="38"/>
        <v>31081</v>
      </c>
      <c r="E813" t="s">
        <v>6451</v>
      </c>
    </row>
    <row r="814" spans="1:5" x14ac:dyDescent="0.2">
      <c r="A814" t="s">
        <v>302</v>
      </c>
      <c r="B814">
        <f t="shared" si="36"/>
        <v>104</v>
      </c>
      <c r="C814">
        <f t="shared" si="37"/>
        <v>122</v>
      </c>
      <c r="D814">
        <f t="shared" si="38"/>
        <v>31059</v>
      </c>
      <c r="E814" t="s">
        <v>6451</v>
      </c>
    </row>
    <row r="815" spans="1:5" x14ac:dyDescent="0.2">
      <c r="A815" t="s">
        <v>303</v>
      </c>
      <c r="B815">
        <f t="shared" si="36"/>
        <v>92</v>
      </c>
      <c r="C815">
        <f t="shared" si="37"/>
        <v>110</v>
      </c>
      <c r="D815">
        <f t="shared" si="38"/>
        <v>31060</v>
      </c>
      <c r="E815" t="s">
        <v>6451</v>
      </c>
    </row>
    <row r="816" spans="1:5" x14ac:dyDescent="0.2">
      <c r="A816" t="s">
        <v>304</v>
      </c>
      <c r="B816">
        <f t="shared" si="36"/>
        <v>99</v>
      </c>
      <c r="C816">
        <f t="shared" si="37"/>
        <v>117</v>
      </c>
      <c r="D816">
        <f t="shared" si="38"/>
        <v>31003</v>
      </c>
      <c r="E816" t="s">
        <v>6451</v>
      </c>
    </row>
    <row r="817" spans="1:5" x14ac:dyDescent="0.2">
      <c r="A817" t="s">
        <v>305</v>
      </c>
      <c r="B817">
        <f t="shared" si="36"/>
        <v>80</v>
      </c>
      <c r="C817">
        <f t="shared" si="37"/>
        <v>98</v>
      </c>
      <c r="D817">
        <f t="shared" si="38"/>
        <v>26101</v>
      </c>
      <c r="E817" t="s">
        <v>6451</v>
      </c>
    </row>
    <row r="818" spans="1:5" x14ac:dyDescent="0.2">
      <c r="A818" t="s">
        <v>306</v>
      </c>
      <c r="B818">
        <f t="shared" si="36"/>
        <v>105</v>
      </c>
      <c r="C818">
        <f t="shared" si="37"/>
        <v>123</v>
      </c>
      <c r="D818">
        <f t="shared" si="38"/>
        <v>25412</v>
      </c>
      <c r="E818" t="s">
        <v>6451</v>
      </c>
    </row>
    <row r="819" spans="1:5" x14ac:dyDescent="0.2">
      <c r="A819" t="s">
        <v>307</v>
      </c>
      <c r="B819">
        <f t="shared" si="36"/>
        <v>99</v>
      </c>
      <c r="C819">
        <f t="shared" si="37"/>
        <v>117</v>
      </c>
      <c r="D819">
        <f t="shared" si="38"/>
        <v>25503</v>
      </c>
      <c r="E819" t="s">
        <v>6451</v>
      </c>
    </row>
    <row r="820" spans="1:5" x14ac:dyDescent="0.2">
      <c r="A820" t="s">
        <v>308</v>
      </c>
      <c r="B820">
        <f t="shared" si="36"/>
        <v>142</v>
      </c>
      <c r="C820">
        <f t="shared" si="37"/>
        <v>160</v>
      </c>
      <c r="D820">
        <f t="shared" si="38"/>
        <v>31063</v>
      </c>
      <c r="E820" t="s">
        <v>6451</v>
      </c>
    </row>
    <row r="821" spans="1:5" x14ac:dyDescent="0.2">
      <c r="A821" t="s">
        <v>309</v>
      </c>
      <c r="B821">
        <f t="shared" si="36"/>
        <v>97</v>
      </c>
      <c r="C821">
        <f t="shared" si="37"/>
        <v>114</v>
      </c>
      <c r="D821">
        <f t="shared" si="38"/>
        <v>8803</v>
      </c>
      <c r="E821" t="s">
        <v>6451</v>
      </c>
    </row>
    <row r="822" spans="1:5" x14ac:dyDescent="0.2">
      <c r="A822" t="s">
        <v>310</v>
      </c>
      <c r="B822">
        <f t="shared" si="36"/>
        <v>102</v>
      </c>
      <c r="C822">
        <f t="shared" si="37"/>
        <v>119</v>
      </c>
      <c r="D822">
        <f t="shared" si="38"/>
        <v>8703</v>
      </c>
      <c r="E822" t="s">
        <v>6451</v>
      </c>
    </row>
    <row r="823" spans="1:5" x14ac:dyDescent="0.2">
      <c r="A823" t="s">
        <v>6478</v>
      </c>
      <c r="B823">
        <f t="shared" si="36"/>
        <v>108</v>
      </c>
      <c r="C823">
        <f t="shared" si="37"/>
        <v>125</v>
      </c>
      <c r="D823">
        <f t="shared" si="38"/>
        <v>8704</v>
      </c>
      <c r="E823" t="s">
        <v>6451</v>
      </c>
    </row>
    <row r="824" spans="1:5" x14ac:dyDescent="0.2">
      <c r="A824" t="s">
        <v>312</v>
      </c>
      <c r="B824">
        <f t="shared" si="36"/>
        <v>147</v>
      </c>
      <c r="C824">
        <f t="shared" si="37"/>
        <v>165</v>
      </c>
      <c r="D824">
        <f t="shared" si="38"/>
        <v>25948</v>
      </c>
      <c r="E824" t="s">
        <v>6451</v>
      </c>
    </row>
    <row r="825" spans="1:5" x14ac:dyDescent="0.2">
      <c r="A825" t="s">
        <v>313</v>
      </c>
      <c r="B825">
        <f t="shared" si="36"/>
        <v>179</v>
      </c>
      <c r="C825">
        <f t="shared" si="37"/>
        <v>197</v>
      </c>
      <c r="D825">
        <f t="shared" si="38"/>
        <v>32129</v>
      </c>
      <c r="E825" t="s">
        <v>6451</v>
      </c>
    </row>
    <row r="826" spans="1:5" x14ac:dyDescent="0.2">
      <c r="A826" t="s">
        <v>314</v>
      </c>
      <c r="B826">
        <f t="shared" si="36"/>
        <v>174</v>
      </c>
      <c r="C826">
        <f t="shared" si="37"/>
        <v>192</v>
      </c>
      <c r="D826">
        <f t="shared" si="38"/>
        <v>32133</v>
      </c>
      <c r="E826" t="s">
        <v>6451</v>
      </c>
    </row>
    <row r="827" spans="1:5" x14ac:dyDescent="0.2">
      <c r="A827" t="s">
        <v>315</v>
      </c>
      <c r="B827">
        <f t="shared" si="36"/>
        <v>99</v>
      </c>
      <c r="C827">
        <f t="shared" si="37"/>
        <v>117</v>
      </c>
      <c r="D827">
        <f t="shared" si="38"/>
        <v>25211</v>
      </c>
      <c r="E827" t="s">
        <v>6451</v>
      </c>
    </row>
    <row r="828" spans="1:5" x14ac:dyDescent="0.2">
      <c r="A828" t="s">
        <v>318</v>
      </c>
      <c r="B828">
        <f t="shared" si="36"/>
        <v>90</v>
      </c>
      <c r="C828">
        <f t="shared" si="37"/>
        <v>108</v>
      </c>
      <c r="D828">
        <f t="shared" si="38"/>
        <v>26170</v>
      </c>
      <c r="E828" t="s">
        <v>6451</v>
      </c>
    </row>
    <row r="829" spans="1:5" x14ac:dyDescent="0.2">
      <c r="A829" t="s">
        <v>319</v>
      </c>
      <c r="B829">
        <f t="shared" si="36"/>
        <v>97</v>
      </c>
      <c r="C829">
        <f t="shared" si="37"/>
        <v>115</v>
      </c>
      <c r="D829">
        <f t="shared" si="38"/>
        <v>28503</v>
      </c>
      <c r="E829" t="s">
        <v>6451</v>
      </c>
    </row>
    <row r="830" spans="1:5" x14ac:dyDescent="0.2">
      <c r="A830" t="s">
        <v>320</v>
      </c>
      <c r="B830">
        <f t="shared" si="36"/>
        <v>102</v>
      </c>
      <c r="C830">
        <f t="shared" si="37"/>
        <v>120</v>
      </c>
      <c r="D830">
        <f t="shared" si="38"/>
        <v>25559</v>
      </c>
      <c r="E830" t="s">
        <v>6451</v>
      </c>
    </row>
    <row r="831" spans="1:5" x14ac:dyDescent="0.2">
      <c r="A831" t="s">
        <v>321</v>
      </c>
      <c r="B831">
        <f t="shared" si="36"/>
        <v>98</v>
      </c>
      <c r="C831">
        <f t="shared" si="37"/>
        <v>116</v>
      </c>
      <c r="D831">
        <f t="shared" si="38"/>
        <v>25557</v>
      </c>
      <c r="E831" t="s">
        <v>6451</v>
      </c>
    </row>
    <row r="832" spans="1:5" x14ac:dyDescent="0.2">
      <c r="A832" t="s">
        <v>322</v>
      </c>
      <c r="B832">
        <f t="shared" si="36"/>
        <v>98</v>
      </c>
      <c r="C832">
        <f t="shared" si="37"/>
        <v>116</v>
      </c>
      <c r="D832">
        <f t="shared" si="38"/>
        <v>25558</v>
      </c>
      <c r="E832" t="s">
        <v>6451</v>
      </c>
    </row>
    <row r="833" spans="1:5" x14ac:dyDescent="0.2">
      <c r="A833" t="s">
        <v>323</v>
      </c>
      <c r="B833">
        <f t="shared" si="36"/>
        <v>141</v>
      </c>
      <c r="C833">
        <f t="shared" si="37"/>
        <v>159</v>
      </c>
      <c r="D833">
        <f t="shared" si="38"/>
        <v>25438</v>
      </c>
      <c r="E833" t="s">
        <v>6451</v>
      </c>
    </row>
    <row r="834" spans="1:5" x14ac:dyDescent="0.2">
      <c r="A834" t="s">
        <v>327</v>
      </c>
      <c r="B834">
        <f t="shared" si="36"/>
        <v>115</v>
      </c>
      <c r="C834">
        <f t="shared" si="37"/>
        <v>132</v>
      </c>
      <c r="D834">
        <f t="shared" si="38"/>
        <v>7735</v>
      </c>
      <c r="E834" t="s">
        <v>6451</v>
      </c>
    </row>
    <row r="835" spans="1:5" x14ac:dyDescent="0.2">
      <c r="A835" t="s">
        <v>328</v>
      </c>
      <c r="B835">
        <f t="shared" ref="B835:B898" si="39">FIND("Ciqual code: ",A835)</f>
        <v>109</v>
      </c>
      <c r="C835">
        <f t="shared" ref="C835:C898" si="40">FIND("]",A835)</f>
        <v>126</v>
      </c>
      <c r="D835">
        <f t="shared" ref="D835:D898" si="41">MID(A835,B835+13,C835-B835-13)*1</f>
        <v>7737</v>
      </c>
      <c r="E835" t="s">
        <v>6451</v>
      </c>
    </row>
    <row r="836" spans="1:5" x14ac:dyDescent="0.2">
      <c r="A836" t="s">
        <v>329</v>
      </c>
      <c r="B836">
        <f t="shared" si="39"/>
        <v>106</v>
      </c>
      <c r="C836">
        <f t="shared" si="40"/>
        <v>123</v>
      </c>
      <c r="D836">
        <f t="shared" si="41"/>
        <v>7738</v>
      </c>
      <c r="E836" t="s">
        <v>6451</v>
      </c>
    </row>
    <row r="837" spans="1:5" x14ac:dyDescent="0.2">
      <c r="A837" t="s">
        <v>330</v>
      </c>
      <c r="B837">
        <f t="shared" si="39"/>
        <v>141</v>
      </c>
      <c r="C837">
        <f t="shared" si="40"/>
        <v>158</v>
      </c>
      <c r="D837">
        <f t="shared" si="41"/>
        <v>7739</v>
      </c>
      <c r="E837" t="s">
        <v>6451</v>
      </c>
    </row>
    <row r="838" spans="1:5" x14ac:dyDescent="0.2">
      <c r="A838" t="s">
        <v>331</v>
      </c>
      <c r="B838">
        <f t="shared" si="39"/>
        <v>99</v>
      </c>
      <c r="C838">
        <f t="shared" si="40"/>
        <v>116</v>
      </c>
      <c r="D838">
        <f t="shared" si="41"/>
        <v>7745</v>
      </c>
      <c r="E838" t="s">
        <v>6451</v>
      </c>
    </row>
    <row r="839" spans="1:5" x14ac:dyDescent="0.2">
      <c r="A839" t="s">
        <v>332</v>
      </c>
      <c r="B839">
        <f t="shared" si="39"/>
        <v>99</v>
      </c>
      <c r="C839">
        <f t="shared" si="40"/>
        <v>116</v>
      </c>
      <c r="D839">
        <f t="shared" si="41"/>
        <v>7742</v>
      </c>
      <c r="E839" t="s">
        <v>6451</v>
      </c>
    </row>
    <row r="840" spans="1:5" x14ac:dyDescent="0.2">
      <c r="A840" t="s">
        <v>333</v>
      </c>
      <c r="B840">
        <f t="shared" si="39"/>
        <v>97</v>
      </c>
      <c r="C840">
        <f t="shared" si="40"/>
        <v>114</v>
      </c>
      <c r="D840">
        <f t="shared" si="41"/>
        <v>7740</v>
      </c>
      <c r="E840" t="s">
        <v>6451</v>
      </c>
    </row>
    <row r="841" spans="1:5" x14ac:dyDescent="0.2">
      <c r="A841" t="s">
        <v>334</v>
      </c>
      <c r="B841">
        <f t="shared" si="39"/>
        <v>86</v>
      </c>
      <c r="C841">
        <f t="shared" si="40"/>
        <v>103</v>
      </c>
      <c r="D841">
        <f t="shared" si="41"/>
        <v>7741</v>
      </c>
      <c r="E841" t="s">
        <v>6451</v>
      </c>
    </row>
    <row r="842" spans="1:5" x14ac:dyDescent="0.2">
      <c r="A842" t="s">
        <v>335</v>
      </c>
      <c r="B842">
        <f t="shared" si="39"/>
        <v>73</v>
      </c>
      <c r="C842">
        <f t="shared" si="40"/>
        <v>91</v>
      </c>
      <c r="D842">
        <f t="shared" si="41"/>
        <v>25541</v>
      </c>
      <c r="E842" t="s">
        <v>6451</v>
      </c>
    </row>
    <row r="843" spans="1:5" x14ac:dyDescent="0.2">
      <c r="A843" t="s">
        <v>336</v>
      </c>
      <c r="B843">
        <f t="shared" si="39"/>
        <v>73</v>
      </c>
      <c r="C843">
        <f t="shared" si="40"/>
        <v>91</v>
      </c>
      <c r="D843">
        <f t="shared" si="41"/>
        <v>25505</v>
      </c>
      <c r="E843" t="s">
        <v>6451</v>
      </c>
    </row>
    <row r="844" spans="1:5" x14ac:dyDescent="0.2">
      <c r="A844" t="s">
        <v>337</v>
      </c>
      <c r="B844">
        <f t="shared" si="39"/>
        <v>73</v>
      </c>
      <c r="C844">
        <f t="shared" si="40"/>
        <v>91</v>
      </c>
      <c r="D844">
        <f t="shared" si="41"/>
        <v>25539</v>
      </c>
      <c r="E844" t="s">
        <v>6451</v>
      </c>
    </row>
    <row r="845" spans="1:5" x14ac:dyDescent="0.2">
      <c r="A845" t="s">
        <v>338</v>
      </c>
      <c r="B845">
        <f t="shared" si="39"/>
        <v>88</v>
      </c>
      <c r="C845">
        <f t="shared" si="40"/>
        <v>106</v>
      </c>
      <c r="D845">
        <f t="shared" si="41"/>
        <v>25566</v>
      </c>
      <c r="E845" t="s">
        <v>6451</v>
      </c>
    </row>
    <row r="846" spans="1:5" x14ac:dyDescent="0.2">
      <c r="A846" t="s">
        <v>339</v>
      </c>
      <c r="B846">
        <f t="shared" si="39"/>
        <v>76</v>
      </c>
      <c r="C846">
        <f t="shared" si="40"/>
        <v>94</v>
      </c>
      <c r="D846">
        <f t="shared" si="41"/>
        <v>25504</v>
      </c>
      <c r="E846" t="s">
        <v>6451</v>
      </c>
    </row>
    <row r="847" spans="1:5" x14ac:dyDescent="0.2">
      <c r="A847" t="s">
        <v>340</v>
      </c>
      <c r="B847">
        <f t="shared" si="39"/>
        <v>79</v>
      </c>
      <c r="C847">
        <f t="shared" si="40"/>
        <v>97</v>
      </c>
      <c r="D847">
        <f t="shared" si="41"/>
        <v>25506</v>
      </c>
      <c r="E847" t="s">
        <v>6451</v>
      </c>
    </row>
    <row r="848" spans="1:5" x14ac:dyDescent="0.2">
      <c r="A848" t="s">
        <v>344</v>
      </c>
      <c r="B848">
        <f t="shared" si="39"/>
        <v>91</v>
      </c>
      <c r="C848">
        <f t="shared" si="40"/>
        <v>109</v>
      </c>
      <c r="D848">
        <f t="shared" si="41"/>
        <v>20204</v>
      </c>
      <c r="E848" t="s">
        <v>6451</v>
      </c>
    </row>
    <row r="849" spans="1:5" x14ac:dyDescent="0.2">
      <c r="A849" t="s">
        <v>345</v>
      </c>
      <c r="B849">
        <f t="shared" si="39"/>
        <v>87</v>
      </c>
      <c r="C849">
        <f t="shared" si="40"/>
        <v>105</v>
      </c>
      <c r="D849">
        <f t="shared" si="41"/>
        <v>20205</v>
      </c>
      <c r="E849" t="s">
        <v>6451</v>
      </c>
    </row>
    <row r="850" spans="1:5" x14ac:dyDescent="0.2">
      <c r="A850" t="s">
        <v>346</v>
      </c>
      <c r="B850">
        <f t="shared" si="39"/>
        <v>100</v>
      </c>
      <c r="C850">
        <f t="shared" si="40"/>
        <v>118</v>
      </c>
      <c r="D850">
        <f t="shared" si="41"/>
        <v>23032</v>
      </c>
      <c r="E850" t="s">
        <v>6451</v>
      </c>
    </row>
    <row r="851" spans="1:5" x14ac:dyDescent="0.2">
      <c r="A851" t="s">
        <v>347</v>
      </c>
      <c r="B851">
        <f t="shared" si="39"/>
        <v>94</v>
      </c>
      <c r="C851">
        <f t="shared" si="40"/>
        <v>112</v>
      </c>
      <c r="D851">
        <f t="shared" si="41"/>
        <v>23030</v>
      </c>
      <c r="E851" t="s">
        <v>6451</v>
      </c>
    </row>
    <row r="852" spans="1:5" x14ac:dyDescent="0.2">
      <c r="A852" t="s">
        <v>348</v>
      </c>
      <c r="B852">
        <f t="shared" si="39"/>
        <v>81</v>
      </c>
      <c r="C852">
        <f t="shared" si="40"/>
        <v>99</v>
      </c>
      <c r="D852">
        <f t="shared" si="41"/>
        <v>39533</v>
      </c>
      <c r="E852" t="s">
        <v>6451</v>
      </c>
    </row>
    <row r="853" spans="1:5" x14ac:dyDescent="0.2">
      <c r="A853" t="s">
        <v>349</v>
      </c>
      <c r="B853">
        <f t="shared" si="39"/>
        <v>93</v>
      </c>
      <c r="C853">
        <f t="shared" si="40"/>
        <v>111</v>
      </c>
      <c r="D853">
        <f t="shared" si="41"/>
        <v>25416</v>
      </c>
      <c r="E853" t="s">
        <v>6451</v>
      </c>
    </row>
    <row r="854" spans="1:5" x14ac:dyDescent="0.2">
      <c r="A854" t="s">
        <v>350</v>
      </c>
      <c r="B854">
        <f t="shared" si="39"/>
        <v>97</v>
      </c>
      <c r="C854">
        <f t="shared" si="40"/>
        <v>115</v>
      </c>
      <c r="D854">
        <f t="shared" si="41"/>
        <v>25502</v>
      </c>
      <c r="E854" t="s">
        <v>6451</v>
      </c>
    </row>
    <row r="855" spans="1:5" x14ac:dyDescent="0.2">
      <c r="A855" t="s">
        <v>351</v>
      </c>
      <c r="B855">
        <f t="shared" si="39"/>
        <v>74</v>
      </c>
      <c r="C855">
        <f t="shared" si="40"/>
        <v>92</v>
      </c>
      <c r="D855">
        <f t="shared" si="41"/>
        <v>25459</v>
      </c>
      <c r="E855" t="s">
        <v>6451</v>
      </c>
    </row>
    <row r="856" spans="1:5" x14ac:dyDescent="0.2">
      <c r="A856" t="s">
        <v>352</v>
      </c>
      <c r="B856">
        <f t="shared" si="39"/>
        <v>77</v>
      </c>
      <c r="C856">
        <f t="shared" si="40"/>
        <v>95</v>
      </c>
      <c r="D856">
        <f t="shared" si="41"/>
        <v>26043</v>
      </c>
      <c r="E856" t="s">
        <v>6451</v>
      </c>
    </row>
    <row r="857" spans="1:5" x14ac:dyDescent="0.2">
      <c r="A857" t="s">
        <v>353</v>
      </c>
      <c r="B857">
        <f t="shared" si="39"/>
        <v>71</v>
      </c>
      <c r="C857">
        <f t="shared" si="40"/>
        <v>89</v>
      </c>
      <c r="D857">
        <f t="shared" si="41"/>
        <v>26025</v>
      </c>
      <c r="E857" t="s">
        <v>6451</v>
      </c>
    </row>
    <row r="858" spans="1:5" x14ac:dyDescent="0.2">
      <c r="A858" t="s">
        <v>354</v>
      </c>
      <c r="B858">
        <f t="shared" si="39"/>
        <v>77</v>
      </c>
      <c r="C858">
        <f t="shared" si="40"/>
        <v>95</v>
      </c>
      <c r="D858">
        <f t="shared" si="41"/>
        <v>26023</v>
      </c>
      <c r="E858" t="s">
        <v>6451</v>
      </c>
    </row>
    <row r="859" spans="1:5" x14ac:dyDescent="0.2">
      <c r="A859" t="s">
        <v>355</v>
      </c>
      <c r="B859">
        <f t="shared" si="39"/>
        <v>84</v>
      </c>
      <c r="C859">
        <f t="shared" si="40"/>
        <v>102</v>
      </c>
      <c r="D859">
        <f t="shared" si="41"/>
        <v>15001</v>
      </c>
      <c r="E859" t="s">
        <v>6451</v>
      </c>
    </row>
    <row r="860" spans="1:5" x14ac:dyDescent="0.2">
      <c r="A860" t="s">
        <v>356</v>
      </c>
      <c r="B860">
        <f t="shared" si="39"/>
        <v>93</v>
      </c>
      <c r="C860">
        <f t="shared" si="40"/>
        <v>111</v>
      </c>
      <c r="D860">
        <f t="shared" si="41"/>
        <v>15037</v>
      </c>
      <c r="E860" t="s">
        <v>6451</v>
      </c>
    </row>
    <row r="861" spans="1:5" x14ac:dyDescent="0.2">
      <c r="A861" t="s">
        <v>357</v>
      </c>
      <c r="B861">
        <f t="shared" si="39"/>
        <v>101</v>
      </c>
      <c r="C861">
        <f t="shared" si="40"/>
        <v>119</v>
      </c>
      <c r="D861">
        <f t="shared" si="41"/>
        <v>15002</v>
      </c>
      <c r="E861" t="s">
        <v>6451</v>
      </c>
    </row>
    <row r="862" spans="1:5" x14ac:dyDescent="0.2">
      <c r="A862" t="s">
        <v>358</v>
      </c>
      <c r="B862">
        <f t="shared" si="39"/>
        <v>92</v>
      </c>
      <c r="C862">
        <f t="shared" si="40"/>
        <v>110</v>
      </c>
      <c r="D862">
        <f t="shared" si="41"/>
        <v>38406</v>
      </c>
      <c r="E862" t="s">
        <v>6451</v>
      </c>
    </row>
    <row r="863" spans="1:5" x14ac:dyDescent="0.2">
      <c r="A863" t="s">
        <v>359</v>
      </c>
      <c r="B863">
        <f t="shared" si="39"/>
        <v>119</v>
      </c>
      <c r="C863">
        <f t="shared" si="40"/>
        <v>137</v>
      </c>
      <c r="D863">
        <f t="shared" si="41"/>
        <v>31042</v>
      </c>
      <c r="E863" t="s">
        <v>6451</v>
      </c>
    </row>
    <row r="864" spans="1:5" x14ac:dyDescent="0.2">
      <c r="A864" t="s">
        <v>360</v>
      </c>
      <c r="B864">
        <f t="shared" si="39"/>
        <v>146</v>
      </c>
      <c r="C864">
        <f t="shared" si="40"/>
        <v>164</v>
      </c>
      <c r="D864">
        <f t="shared" si="41"/>
        <v>18100</v>
      </c>
      <c r="E864" t="s">
        <v>6451</v>
      </c>
    </row>
    <row r="865" spans="1:5" x14ac:dyDescent="0.2">
      <c r="A865" t="s">
        <v>361</v>
      </c>
      <c r="B865">
        <f t="shared" si="39"/>
        <v>164</v>
      </c>
      <c r="C865">
        <f t="shared" si="40"/>
        <v>182</v>
      </c>
      <c r="D865">
        <f t="shared" si="41"/>
        <v>18163</v>
      </c>
      <c r="E865" t="s">
        <v>6451</v>
      </c>
    </row>
    <row r="866" spans="1:5" x14ac:dyDescent="0.2">
      <c r="A866" t="s">
        <v>362</v>
      </c>
      <c r="B866">
        <f t="shared" si="39"/>
        <v>149</v>
      </c>
      <c r="C866">
        <f t="shared" si="40"/>
        <v>167</v>
      </c>
      <c r="D866">
        <f t="shared" si="41"/>
        <v>18160</v>
      </c>
      <c r="E866" t="s">
        <v>6451</v>
      </c>
    </row>
    <row r="867" spans="1:5" x14ac:dyDescent="0.2">
      <c r="A867" t="s">
        <v>363</v>
      </c>
      <c r="B867">
        <f t="shared" si="39"/>
        <v>184</v>
      </c>
      <c r="C867">
        <f t="shared" si="40"/>
        <v>202</v>
      </c>
      <c r="D867">
        <f t="shared" si="41"/>
        <v>18151</v>
      </c>
      <c r="E867" t="s">
        <v>6451</v>
      </c>
    </row>
    <row r="868" spans="1:5" x14ac:dyDescent="0.2">
      <c r="A868" t="s">
        <v>364</v>
      </c>
      <c r="B868">
        <f t="shared" si="39"/>
        <v>143</v>
      </c>
      <c r="C868">
        <f t="shared" si="40"/>
        <v>161</v>
      </c>
      <c r="D868">
        <f t="shared" si="41"/>
        <v>18072</v>
      </c>
      <c r="E868" t="s">
        <v>6451</v>
      </c>
    </row>
    <row r="869" spans="1:5" x14ac:dyDescent="0.2">
      <c r="A869" t="s">
        <v>365</v>
      </c>
      <c r="B869">
        <f t="shared" si="39"/>
        <v>147</v>
      </c>
      <c r="C869">
        <f t="shared" si="40"/>
        <v>165</v>
      </c>
      <c r="D869">
        <f t="shared" si="41"/>
        <v>18070</v>
      </c>
      <c r="E869" t="s">
        <v>6451</v>
      </c>
    </row>
    <row r="870" spans="1:5" x14ac:dyDescent="0.2">
      <c r="A870" t="s">
        <v>366</v>
      </c>
      <c r="B870">
        <f t="shared" si="39"/>
        <v>150</v>
      </c>
      <c r="C870">
        <f t="shared" si="40"/>
        <v>168</v>
      </c>
      <c r="D870">
        <f t="shared" si="41"/>
        <v>18071</v>
      </c>
      <c r="E870" t="s">
        <v>6451</v>
      </c>
    </row>
    <row r="871" spans="1:5" x14ac:dyDescent="0.2">
      <c r="A871" t="s">
        <v>367</v>
      </c>
      <c r="B871">
        <f t="shared" si="39"/>
        <v>139</v>
      </c>
      <c r="C871">
        <f t="shared" si="40"/>
        <v>157</v>
      </c>
      <c r="D871">
        <f t="shared" si="41"/>
        <v>18069</v>
      </c>
      <c r="E871" t="s">
        <v>6451</v>
      </c>
    </row>
    <row r="872" spans="1:5" x14ac:dyDescent="0.2">
      <c r="A872" t="s">
        <v>368</v>
      </c>
      <c r="B872">
        <f t="shared" si="39"/>
        <v>129</v>
      </c>
      <c r="C872">
        <f t="shared" si="40"/>
        <v>147</v>
      </c>
      <c r="D872">
        <f t="shared" si="41"/>
        <v>18073</v>
      </c>
      <c r="E872" t="s">
        <v>6451</v>
      </c>
    </row>
    <row r="873" spans="1:5" x14ac:dyDescent="0.2">
      <c r="A873" t="s">
        <v>369</v>
      </c>
      <c r="B873">
        <f t="shared" si="39"/>
        <v>100</v>
      </c>
      <c r="C873">
        <f t="shared" si="40"/>
        <v>118</v>
      </c>
      <c r="D873">
        <f t="shared" si="41"/>
        <v>18003</v>
      </c>
      <c r="E873" t="s">
        <v>6451</v>
      </c>
    </row>
    <row r="874" spans="1:5" x14ac:dyDescent="0.2">
      <c r="A874" t="s">
        <v>370</v>
      </c>
      <c r="B874">
        <f t="shared" si="39"/>
        <v>133</v>
      </c>
      <c r="C874">
        <f t="shared" si="40"/>
        <v>151</v>
      </c>
      <c r="D874">
        <f t="shared" si="41"/>
        <v>18004</v>
      </c>
      <c r="E874" t="s">
        <v>6451</v>
      </c>
    </row>
    <row r="875" spans="1:5" x14ac:dyDescent="0.2">
      <c r="A875" t="s">
        <v>371</v>
      </c>
      <c r="B875">
        <f t="shared" si="39"/>
        <v>125</v>
      </c>
      <c r="C875">
        <f t="shared" si="40"/>
        <v>143</v>
      </c>
      <c r="D875">
        <f t="shared" si="41"/>
        <v>18005</v>
      </c>
      <c r="E875" t="s">
        <v>6451</v>
      </c>
    </row>
    <row r="876" spans="1:5" x14ac:dyDescent="0.2">
      <c r="A876" t="s">
        <v>372</v>
      </c>
      <c r="B876">
        <f t="shared" si="39"/>
        <v>87</v>
      </c>
      <c r="C876">
        <f t="shared" si="40"/>
        <v>105</v>
      </c>
      <c r="D876">
        <f t="shared" si="41"/>
        <v>36102</v>
      </c>
      <c r="E876" t="s">
        <v>6451</v>
      </c>
    </row>
    <row r="877" spans="1:5" x14ac:dyDescent="0.2">
      <c r="A877" t="s">
        <v>373</v>
      </c>
      <c r="B877">
        <f t="shared" si="39"/>
        <v>88</v>
      </c>
      <c r="C877">
        <f t="shared" si="40"/>
        <v>106</v>
      </c>
      <c r="D877">
        <f t="shared" si="41"/>
        <v>23909</v>
      </c>
      <c r="E877" t="s">
        <v>6451</v>
      </c>
    </row>
    <row r="878" spans="1:5" x14ac:dyDescent="0.2">
      <c r="A878" t="s">
        <v>374</v>
      </c>
      <c r="B878">
        <f t="shared" si="39"/>
        <v>130</v>
      </c>
      <c r="C878">
        <f t="shared" si="40"/>
        <v>147</v>
      </c>
      <c r="D878">
        <f t="shared" si="41"/>
        <v>7814</v>
      </c>
      <c r="E878" t="s">
        <v>6451</v>
      </c>
    </row>
    <row r="879" spans="1:5" x14ac:dyDescent="0.2">
      <c r="A879" t="s">
        <v>375</v>
      </c>
      <c r="B879">
        <f t="shared" si="39"/>
        <v>131</v>
      </c>
      <c r="C879">
        <f t="shared" si="40"/>
        <v>149</v>
      </c>
      <c r="D879">
        <f t="shared" si="41"/>
        <v>31092</v>
      </c>
      <c r="E879" t="s">
        <v>6451</v>
      </c>
    </row>
    <row r="880" spans="1:5" x14ac:dyDescent="0.2">
      <c r="A880" t="s">
        <v>376</v>
      </c>
      <c r="B880">
        <f t="shared" si="39"/>
        <v>95</v>
      </c>
      <c r="C880">
        <f t="shared" si="40"/>
        <v>113</v>
      </c>
      <c r="D880">
        <f t="shared" si="41"/>
        <v>10002</v>
      </c>
      <c r="E880" t="s">
        <v>6451</v>
      </c>
    </row>
    <row r="881" spans="1:5" x14ac:dyDescent="0.2">
      <c r="A881" t="s">
        <v>377</v>
      </c>
      <c r="B881">
        <f t="shared" si="39"/>
        <v>91</v>
      </c>
      <c r="C881">
        <f t="shared" si="40"/>
        <v>109</v>
      </c>
      <c r="D881">
        <f t="shared" si="41"/>
        <v>10037</v>
      </c>
      <c r="E881" t="s">
        <v>6451</v>
      </c>
    </row>
    <row r="882" spans="1:5" x14ac:dyDescent="0.2">
      <c r="A882" t="s">
        <v>378</v>
      </c>
      <c r="B882">
        <f t="shared" si="39"/>
        <v>79</v>
      </c>
      <c r="C882">
        <f t="shared" si="40"/>
        <v>97</v>
      </c>
      <c r="D882">
        <f t="shared" si="41"/>
        <v>10001</v>
      </c>
      <c r="E882" t="s">
        <v>6451</v>
      </c>
    </row>
    <row r="883" spans="1:5" x14ac:dyDescent="0.2">
      <c r="A883" t="s">
        <v>379</v>
      </c>
      <c r="B883">
        <f t="shared" si="39"/>
        <v>99</v>
      </c>
      <c r="C883">
        <f t="shared" si="40"/>
        <v>117</v>
      </c>
      <c r="D883">
        <f t="shared" si="41"/>
        <v>10084</v>
      </c>
      <c r="E883" t="s">
        <v>6451</v>
      </c>
    </row>
    <row r="884" spans="1:5" x14ac:dyDescent="0.2">
      <c r="A884" t="s">
        <v>380</v>
      </c>
      <c r="B884">
        <f t="shared" si="39"/>
        <v>119</v>
      </c>
      <c r="C884">
        <f t="shared" si="40"/>
        <v>137</v>
      </c>
      <c r="D884">
        <f t="shared" si="41"/>
        <v>12006</v>
      </c>
      <c r="E884" t="s">
        <v>6451</v>
      </c>
    </row>
    <row r="885" spans="1:5" x14ac:dyDescent="0.2">
      <c r="A885" t="s">
        <v>381</v>
      </c>
      <c r="B885">
        <f t="shared" si="39"/>
        <v>104</v>
      </c>
      <c r="C885">
        <f t="shared" si="40"/>
        <v>122</v>
      </c>
      <c r="D885">
        <f t="shared" si="41"/>
        <v>12001</v>
      </c>
      <c r="E885" t="s">
        <v>6451</v>
      </c>
    </row>
    <row r="886" spans="1:5" x14ac:dyDescent="0.2">
      <c r="A886" t="s">
        <v>382</v>
      </c>
      <c r="B886">
        <f t="shared" si="39"/>
        <v>125</v>
      </c>
      <c r="C886">
        <f t="shared" si="40"/>
        <v>143</v>
      </c>
      <c r="D886">
        <f t="shared" si="41"/>
        <v>25058</v>
      </c>
      <c r="E886" t="s">
        <v>6451</v>
      </c>
    </row>
    <row r="887" spans="1:5" x14ac:dyDescent="0.2">
      <c r="A887" t="s">
        <v>383</v>
      </c>
      <c r="B887">
        <f t="shared" si="39"/>
        <v>98</v>
      </c>
      <c r="C887">
        <f t="shared" si="40"/>
        <v>116</v>
      </c>
      <c r="D887">
        <f t="shared" si="41"/>
        <v>36203</v>
      </c>
      <c r="E887" t="s">
        <v>6451</v>
      </c>
    </row>
    <row r="888" spans="1:5" x14ac:dyDescent="0.2">
      <c r="A888" t="s">
        <v>384</v>
      </c>
      <c r="B888">
        <f t="shared" si="39"/>
        <v>85</v>
      </c>
      <c r="C888">
        <f t="shared" si="40"/>
        <v>102</v>
      </c>
      <c r="D888">
        <f t="shared" si="41"/>
        <v>8111</v>
      </c>
      <c r="E888" t="s">
        <v>6451</v>
      </c>
    </row>
    <row r="889" spans="1:5" x14ac:dyDescent="0.2">
      <c r="A889" t="s">
        <v>385</v>
      </c>
      <c r="B889">
        <f t="shared" si="39"/>
        <v>78</v>
      </c>
      <c r="C889">
        <f t="shared" si="40"/>
        <v>96</v>
      </c>
      <c r="D889">
        <f t="shared" si="41"/>
        <v>36206</v>
      </c>
      <c r="E889" t="s">
        <v>6451</v>
      </c>
    </row>
    <row r="890" spans="1:5" x14ac:dyDescent="0.2">
      <c r="A890" t="s">
        <v>386</v>
      </c>
      <c r="B890">
        <f t="shared" si="39"/>
        <v>86</v>
      </c>
      <c r="C890">
        <f t="shared" si="40"/>
        <v>104</v>
      </c>
      <c r="D890">
        <f t="shared" si="41"/>
        <v>36205</v>
      </c>
      <c r="E890" t="s">
        <v>6451</v>
      </c>
    </row>
    <row r="891" spans="1:5" x14ac:dyDescent="0.2">
      <c r="A891" t="s">
        <v>387</v>
      </c>
      <c r="B891">
        <f t="shared" si="39"/>
        <v>93</v>
      </c>
      <c r="C891">
        <f t="shared" si="40"/>
        <v>111</v>
      </c>
      <c r="D891">
        <f t="shared" si="41"/>
        <v>36204</v>
      </c>
      <c r="E891" t="s">
        <v>6451</v>
      </c>
    </row>
    <row r="892" spans="1:5" x14ac:dyDescent="0.2">
      <c r="A892" t="s">
        <v>388</v>
      </c>
      <c r="B892">
        <f t="shared" si="39"/>
        <v>93</v>
      </c>
      <c r="C892">
        <f t="shared" si="40"/>
        <v>111</v>
      </c>
      <c r="D892">
        <f t="shared" si="41"/>
        <v>36200</v>
      </c>
      <c r="E892" t="s">
        <v>6451</v>
      </c>
    </row>
    <row r="893" spans="1:5" x14ac:dyDescent="0.2">
      <c r="A893" t="s">
        <v>389</v>
      </c>
      <c r="B893">
        <f t="shared" si="39"/>
        <v>84</v>
      </c>
      <c r="C893">
        <f t="shared" si="40"/>
        <v>102</v>
      </c>
      <c r="D893">
        <f t="shared" si="41"/>
        <v>36201</v>
      </c>
      <c r="E893" t="s">
        <v>6451</v>
      </c>
    </row>
    <row r="894" spans="1:5" x14ac:dyDescent="0.2">
      <c r="A894" t="s">
        <v>390</v>
      </c>
      <c r="B894">
        <f t="shared" si="39"/>
        <v>84</v>
      </c>
      <c r="C894">
        <f t="shared" si="40"/>
        <v>102</v>
      </c>
      <c r="D894">
        <f t="shared" si="41"/>
        <v>36202</v>
      </c>
      <c r="E894" t="s">
        <v>6451</v>
      </c>
    </row>
    <row r="895" spans="1:5" x14ac:dyDescent="0.2">
      <c r="A895" t="s">
        <v>6479</v>
      </c>
      <c r="B895">
        <f t="shared" si="39"/>
        <v>88</v>
      </c>
      <c r="C895">
        <f t="shared" si="40"/>
        <v>106</v>
      </c>
      <c r="D895">
        <f t="shared" si="41"/>
        <v>23022</v>
      </c>
      <c r="E895" t="s">
        <v>6451</v>
      </c>
    </row>
    <row r="896" spans="1:5" x14ac:dyDescent="0.2">
      <c r="A896" t="s">
        <v>396</v>
      </c>
      <c r="B896">
        <f t="shared" si="39"/>
        <v>81</v>
      </c>
      <c r="C896">
        <f t="shared" si="40"/>
        <v>99</v>
      </c>
      <c r="D896">
        <f t="shared" si="41"/>
        <v>26108</v>
      </c>
      <c r="E896" t="s">
        <v>6451</v>
      </c>
    </row>
    <row r="897" spans="1:5" x14ac:dyDescent="0.2">
      <c r="A897" t="s">
        <v>398</v>
      </c>
      <c r="B897">
        <f t="shared" si="39"/>
        <v>87</v>
      </c>
      <c r="C897">
        <f t="shared" si="40"/>
        <v>105</v>
      </c>
      <c r="D897">
        <f t="shared" si="41"/>
        <v>26157</v>
      </c>
      <c r="E897" t="s">
        <v>6451</v>
      </c>
    </row>
    <row r="898" spans="1:5" x14ac:dyDescent="0.2">
      <c r="A898" t="s">
        <v>400</v>
      </c>
      <c r="B898">
        <f t="shared" si="39"/>
        <v>80</v>
      </c>
      <c r="C898">
        <f t="shared" si="40"/>
        <v>98</v>
      </c>
      <c r="D898">
        <f t="shared" si="41"/>
        <v>26084</v>
      </c>
      <c r="E898" t="s">
        <v>6451</v>
      </c>
    </row>
    <row r="899" spans="1:5" x14ac:dyDescent="0.2">
      <c r="A899" t="s">
        <v>403</v>
      </c>
      <c r="B899">
        <f t="shared" ref="B899:B962" si="42">FIND("Ciqual code: ",A899)</f>
        <v>97</v>
      </c>
      <c r="C899">
        <f t="shared" ref="C899:C962" si="43">FIND("]",A899)</f>
        <v>115</v>
      </c>
      <c r="D899">
        <f t="shared" ref="D899:D962" si="44">MID(A899,B899+13,C899-B899-13)*1</f>
        <v>20007</v>
      </c>
      <c r="E899" t="s">
        <v>6451</v>
      </c>
    </row>
    <row r="900" spans="1:5" x14ac:dyDescent="0.2">
      <c r="A900" t="s">
        <v>407</v>
      </c>
      <c r="B900">
        <f t="shared" si="42"/>
        <v>89</v>
      </c>
      <c r="C900">
        <f t="shared" si="43"/>
        <v>107</v>
      </c>
      <c r="D900">
        <f t="shared" si="44"/>
        <v>20208</v>
      </c>
      <c r="E900" t="s">
        <v>6451</v>
      </c>
    </row>
    <row r="901" spans="1:5" x14ac:dyDescent="0.2">
      <c r="A901" t="s">
        <v>408</v>
      </c>
      <c r="B901">
        <f t="shared" si="42"/>
        <v>85</v>
      </c>
      <c r="C901">
        <f t="shared" si="43"/>
        <v>103</v>
      </c>
      <c r="D901">
        <f t="shared" si="44"/>
        <v>20209</v>
      </c>
      <c r="E901" t="s">
        <v>6451</v>
      </c>
    </row>
    <row r="902" spans="1:5" x14ac:dyDescent="0.2">
      <c r="A902" t="s">
        <v>409</v>
      </c>
      <c r="B902">
        <f t="shared" si="42"/>
        <v>97</v>
      </c>
      <c r="C902">
        <f t="shared" si="43"/>
        <v>115</v>
      </c>
      <c r="D902">
        <f t="shared" si="44"/>
        <v>25537</v>
      </c>
      <c r="E902" t="s">
        <v>6451</v>
      </c>
    </row>
    <row r="903" spans="1:5" x14ac:dyDescent="0.2">
      <c r="A903" t="s">
        <v>410</v>
      </c>
      <c r="B903">
        <f t="shared" si="42"/>
        <v>86</v>
      </c>
      <c r="C903">
        <f t="shared" si="43"/>
        <v>104</v>
      </c>
      <c r="D903">
        <f t="shared" si="44"/>
        <v>27003</v>
      </c>
      <c r="E903" t="s">
        <v>6451</v>
      </c>
    </row>
    <row r="904" spans="1:5" x14ac:dyDescent="0.2">
      <c r="A904" t="s">
        <v>411</v>
      </c>
      <c r="B904">
        <f t="shared" si="42"/>
        <v>78</v>
      </c>
      <c r="C904">
        <f t="shared" si="43"/>
        <v>96</v>
      </c>
      <c r="D904">
        <f t="shared" si="44"/>
        <v>27004</v>
      </c>
      <c r="E904" t="s">
        <v>6451</v>
      </c>
    </row>
    <row r="905" spans="1:5" x14ac:dyDescent="0.2">
      <c r="A905" t="s">
        <v>413</v>
      </c>
      <c r="B905">
        <f t="shared" si="42"/>
        <v>83</v>
      </c>
      <c r="C905">
        <f t="shared" si="43"/>
        <v>101</v>
      </c>
      <c r="D905">
        <f t="shared" si="44"/>
        <v>26003</v>
      </c>
      <c r="E905" t="s">
        <v>6451</v>
      </c>
    </row>
    <row r="906" spans="1:5" x14ac:dyDescent="0.2">
      <c r="A906" t="s">
        <v>414</v>
      </c>
      <c r="B906">
        <f t="shared" si="42"/>
        <v>96</v>
      </c>
      <c r="C906">
        <f t="shared" si="43"/>
        <v>114</v>
      </c>
      <c r="D906">
        <f t="shared" si="44"/>
        <v>26002</v>
      </c>
      <c r="E906" t="s">
        <v>6451</v>
      </c>
    </row>
    <row r="907" spans="1:5" x14ac:dyDescent="0.2">
      <c r="A907" t="s">
        <v>417</v>
      </c>
      <c r="B907">
        <f t="shared" si="42"/>
        <v>110</v>
      </c>
      <c r="C907">
        <f t="shared" si="43"/>
        <v>128</v>
      </c>
      <c r="D907">
        <f t="shared" si="44"/>
        <v>25099</v>
      </c>
      <c r="E907" t="s">
        <v>6451</v>
      </c>
    </row>
    <row r="908" spans="1:5" x14ac:dyDescent="0.2">
      <c r="A908" t="s">
        <v>418</v>
      </c>
      <c r="B908">
        <f t="shared" si="42"/>
        <v>101</v>
      </c>
      <c r="C908">
        <f t="shared" si="43"/>
        <v>119</v>
      </c>
      <c r="D908">
        <f t="shared" si="44"/>
        <v>25098</v>
      </c>
      <c r="E908" t="s">
        <v>6451</v>
      </c>
    </row>
    <row r="909" spans="1:5" x14ac:dyDescent="0.2">
      <c r="A909" t="s">
        <v>419</v>
      </c>
      <c r="B909">
        <f t="shared" si="42"/>
        <v>90</v>
      </c>
      <c r="C909">
        <f t="shared" si="43"/>
        <v>108</v>
      </c>
      <c r="D909">
        <f t="shared" si="44"/>
        <v>25002</v>
      </c>
      <c r="E909" t="s">
        <v>6451</v>
      </c>
    </row>
    <row r="910" spans="1:5" x14ac:dyDescent="0.2">
      <c r="A910" t="s">
        <v>420</v>
      </c>
      <c r="B910">
        <f t="shared" si="42"/>
        <v>106</v>
      </c>
      <c r="C910">
        <f t="shared" si="43"/>
        <v>124</v>
      </c>
      <c r="D910">
        <f t="shared" si="44"/>
        <v>20078</v>
      </c>
      <c r="E910" t="s">
        <v>6451</v>
      </c>
    </row>
    <row r="911" spans="1:5" x14ac:dyDescent="0.2">
      <c r="A911" t="s">
        <v>423</v>
      </c>
      <c r="B911">
        <f t="shared" si="42"/>
        <v>107</v>
      </c>
      <c r="C911">
        <f t="shared" si="43"/>
        <v>125</v>
      </c>
      <c r="D911">
        <f t="shared" si="44"/>
        <v>25600</v>
      </c>
      <c r="E911" t="s">
        <v>6451</v>
      </c>
    </row>
    <row r="912" spans="1:5" x14ac:dyDescent="0.2">
      <c r="A912" t="s">
        <v>427</v>
      </c>
      <c r="B912">
        <f t="shared" si="42"/>
        <v>180</v>
      </c>
      <c r="C912">
        <f t="shared" si="43"/>
        <v>198</v>
      </c>
      <c r="D912">
        <f t="shared" si="44"/>
        <v>32013</v>
      </c>
      <c r="E912" t="s">
        <v>6451</v>
      </c>
    </row>
    <row r="913" spans="1:5" x14ac:dyDescent="0.2">
      <c r="A913" t="s">
        <v>428</v>
      </c>
      <c r="B913">
        <f t="shared" si="42"/>
        <v>176</v>
      </c>
      <c r="C913">
        <f t="shared" si="43"/>
        <v>194</v>
      </c>
      <c r="D913">
        <f t="shared" si="44"/>
        <v>32134</v>
      </c>
      <c r="E913" t="s">
        <v>6451</v>
      </c>
    </row>
    <row r="914" spans="1:5" x14ac:dyDescent="0.2">
      <c r="A914" t="s">
        <v>429</v>
      </c>
      <c r="B914">
        <f t="shared" si="42"/>
        <v>146</v>
      </c>
      <c r="C914">
        <f t="shared" si="43"/>
        <v>164</v>
      </c>
      <c r="D914">
        <f t="shared" si="44"/>
        <v>13167</v>
      </c>
      <c r="E914" t="s">
        <v>6451</v>
      </c>
    </row>
    <row r="915" spans="1:5" x14ac:dyDescent="0.2">
      <c r="A915" t="s">
        <v>430</v>
      </c>
      <c r="B915">
        <f t="shared" si="42"/>
        <v>144</v>
      </c>
      <c r="C915">
        <f t="shared" si="43"/>
        <v>162</v>
      </c>
      <c r="D915">
        <f t="shared" si="44"/>
        <v>13168</v>
      </c>
      <c r="E915" t="s">
        <v>6451</v>
      </c>
    </row>
    <row r="916" spans="1:5" x14ac:dyDescent="0.2">
      <c r="A916" t="s">
        <v>431</v>
      </c>
      <c r="B916">
        <f t="shared" si="42"/>
        <v>137</v>
      </c>
      <c r="C916">
        <f t="shared" si="43"/>
        <v>155</v>
      </c>
      <c r="D916">
        <f t="shared" si="44"/>
        <v>32028</v>
      </c>
      <c r="E916" t="s">
        <v>6451</v>
      </c>
    </row>
    <row r="917" spans="1:5" x14ac:dyDescent="0.2">
      <c r="A917" t="s">
        <v>432</v>
      </c>
      <c r="B917">
        <f t="shared" si="42"/>
        <v>169</v>
      </c>
      <c r="C917">
        <f t="shared" si="43"/>
        <v>187</v>
      </c>
      <c r="D917">
        <f t="shared" si="44"/>
        <v>32022</v>
      </c>
      <c r="E917" t="s">
        <v>6451</v>
      </c>
    </row>
    <row r="918" spans="1:5" x14ac:dyDescent="0.2">
      <c r="A918" t="s">
        <v>433</v>
      </c>
      <c r="B918">
        <f t="shared" si="42"/>
        <v>129</v>
      </c>
      <c r="C918">
        <f t="shared" si="43"/>
        <v>147</v>
      </c>
      <c r="D918">
        <f t="shared" si="44"/>
        <v>32029</v>
      </c>
      <c r="E918" t="s">
        <v>6451</v>
      </c>
    </row>
    <row r="919" spans="1:5" x14ac:dyDescent="0.2">
      <c r="A919" t="s">
        <v>434</v>
      </c>
      <c r="B919">
        <f t="shared" si="42"/>
        <v>167</v>
      </c>
      <c r="C919">
        <f t="shared" si="43"/>
        <v>185</v>
      </c>
      <c r="D919">
        <f t="shared" si="44"/>
        <v>32025</v>
      </c>
      <c r="E919" t="s">
        <v>6451</v>
      </c>
    </row>
    <row r="920" spans="1:5" x14ac:dyDescent="0.2">
      <c r="A920" t="s">
        <v>435</v>
      </c>
      <c r="B920">
        <f t="shared" si="42"/>
        <v>161</v>
      </c>
      <c r="C920">
        <f t="shared" si="43"/>
        <v>179</v>
      </c>
      <c r="D920">
        <f t="shared" si="44"/>
        <v>32023</v>
      </c>
      <c r="E920" t="s">
        <v>6451</v>
      </c>
    </row>
    <row r="921" spans="1:5" x14ac:dyDescent="0.2">
      <c r="A921" t="s">
        <v>436</v>
      </c>
      <c r="B921">
        <f t="shared" si="42"/>
        <v>123</v>
      </c>
      <c r="C921">
        <f t="shared" si="43"/>
        <v>141</v>
      </c>
      <c r="D921">
        <f t="shared" si="44"/>
        <v>32030</v>
      </c>
      <c r="E921" t="s">
        <v>6451</v>
      </c>
    </row>
    <row r="922" spans="1:5" x14ac:dyDescent="0.2">
      <c r="A922" t="s">
        <v>437</v>
      </c>
      <c r="B922">
        <f t="shared" si="42"/>
        <v>169</v>
      </c>
      <c r="C922">
        <f t="shared" si="43"/>
        <v>187</v>
      </c>
      <c r="D922">
        <f t="shared" si="44"/>
        <v>32021</v>
      </c>
      <c r="E922" t="s">
        <v>6451</v>
      </c>
    </row>
    <row r="923" spans="1:5" x14ac:dyDescent="0.2">
      <c r="A923" t="s">
        <v>438</v>
      </c>
      <c r="B923">
        <f t="shared" si="42"/>
        <v>175</v>
      </c>
      <c r="C923">
        <f t="shared" si="43"/>
        <v>193</v>
      </c>
      <c r="D923">
        <f t="shared" si="44"/>
        <v>32001</v>
      </c>
      <c r="E923" t="s">
        <v>6451</v>
      </c>
    </row>
    <row r="924" spans="1:5" x14ac:dyDescent="0.2">
      <c r="A924" t="s">
        <v>439</v>
      </c>
      <c r="B924">
        <f t="shared" si="42"/>
        <v>146</v>
      </c>
      <c r="C924">
        <f t="shared" si="43"/>
        <v>164</v>
      </c>
      <c r="D924">
        <f t="shared" si="44"/>
        <v>32017</v>
      </c>
      <c r="E924" t="s">
        <v>6451</v>
      </c>
    </row>
    <row r="925" spans="1:5" x14ac:dyDescent="0.2">
      <c r="A925" t="s">
        <v>440</v>
      </c>
      <c r="B925">
        <f t="shared" si="42"/>
        <v>193</v>
      </c>
      <c r="C925">
        <f t="shared" si="43"/>
        <v>211</v>
      </c>
      <c r="D925">
        <f t="shared" si="44"/>
        <v>32016</v>
      </c>
      <c r="E925" t="s">
        <v>6451</v>
      </c>
    </row>
    <row r="926" spans="1:5" x14ac:dyDescent="0.2">
      <c r="A926" t="s">
        <v>441</v>
      </c>
      <c r="B926">
        <f t="shared" si="42"/>
        <v>191</v>
      </c>
      <c r="C926">
        <f t="shared" si="43"/>
        <v>209</v>
      </c>
      <c r="D926">
        <f t="shared" si="44"/>
        <v>32018</v>
      </c>
      <c r="E926" t="s">
        <v>6451</v>
      </c>
    </row>
    <row r="927" spans="1:5" x14ac:dyDescent="0.2">
      <c r="A927" t="s">
        <v>442</v>
      </c>
      <c r="B927">
        <f t="shared" si="42"/>
        <v>178</v>
      </c>
      <c r="C927">
        <f t="shared" si="43"/>
        <v>196</v>
      </c>
      <c r="D927">
        <f t="shared" si="44"/>
        <v>32008</v>
      </c>
      <c r="E927" t="s">
        <v>6451</v>
      </c>
    </row>
    <row r="928" spans="1:5" x14ac:dyDescent="0.2">
      <c r="A928" t="s">
        <v>443</v>
      </c>
      <c r="B928">
        <f t="shared" si="42"/>
        <v>181</v>
      </c>
      <c r="C928">
        <f t="shared" si="43"/>
        <v>199</v>
      </c>
      <c r="D928">
        <f t="shared" si="44"/>
        <v>32002</v>
      </c>
      <c r="E928" t="s">
        <v>6451</v>
      </c>
    </row>
    <row r="929" spans="1:5" x14ac:dyDescent="0.2">
      <c r="A929" t="s">
        <v>444</v>
      </c>
      <c r="B929">
        <f t="shared" si="42"/>
        <v>162</v>
      </c>
      <c r="C929">
        <f t="shared" si="43"/>
        <v>180</v>
      </c>
      <c r="D929">
        <f t="shared" si="44"/>
        <v>32116</v>
      </c>
      <c r="E929" t="s">
        <v>6451</v>
      </c>
    </row>
    <row r="930" spans="1:5" x14ac:dyDescent="0.2">
      <c r="A930" t="s">
        <v>447</v>
      </c>
      <c r="B930">
        <f t="shared" si="42"/>
        <v>96</v>
      </c>
      <c r="C930">
        <f t="shared" si="43"/>
        <v>114</v>
      </c>
      <c r="D930">
        <f t="shared" si="44"/>
        <v>30730</v>
      </c>
      <c r="E930" t="s">
        <v>6451</v>
      </c>
    </row>
    <row r="931" spans="1:5" x14ac:dyDescent="0.2">
      <c r="A931" t="s">
        <v>448</v>
      </c>
      <c r="B931">
        <f t="shared" si="42"/>
        <v>119</v>
      </c>
      <c r="C931">
        <f t="shared" si="43"/>
        <v>137</v>
      </c>
      <c r="D931">
        <f t="shared" si="44"/>
        <v>30732</v>
      </c>
      <c r="E931" t="s">
        <v>6451</v>
      </c>
    </row>
    <row r="932" spans="1:5" x14ac:dyDescent="0.2">
      <c r="A932" t="s">
        <v>449</v>
      </c>
      <c r="B932">
        <f t="shared" si="42"/>
        <v>118</v>
      </c>
      <c r="C932">
        <f t="shared" si="43"/>
        <v>136</v>
      </c>
      <c r="D932">
        <f t="shared" si="44"/>
        <v>30731</v>
      </c>
      <c r="E932" t="s">
        <v>6451</v>
      </c>
    </row>
    <row r="933" spans="1:5" x14ac:dyDescent="0.2">
      <c r="A933" t="s">
        <v>450</v>
      </c>
      <c r="B933">
        <f t="shared" si="42"/>
        <v>85</v>
      </c>
      <c r="C933">
        <f t="shared" si="43"/>
        <v>103</v>
      </c>
      <c r="D933">
        <f t="shared" si="44"/>
        <v>40002</v>
      </c>
      <c r="E933" t="s">
        <v>6451</v>
      </c>
    </row>
    <row r="934" spans="1:5" x14ac:dyDescent="0.2">
      <c r="A934" t="s">
        <v>451</v>
      </c>
      <c r="B934">
        <f t="shared" si="42"/>
        <v>78</v>
      </c>
      <c r="C934">
        <f t="shared" si="43"/>
        <v>96</v>
      </c>
      <c r="D934">
        <f t="shared" si="44"/>
        <v>40003</v>
      </c>
      <c r="E934" t="s">
        <v>6451</v>
      </c>
    </row>
    <row r="935" spans="1:5" x14ac:dyDescent="0.2">
      <c r="A935" t="s">
        <v>452</v>
      </c>
      <c r="B935">
        <f t="shared" si="42"/>
        <v>79</v>
      </c>
      <c r="C935">
        <f t="shared" si="43"/>
        <v>97</v>
      </c>
      <c r="D935">
        <f t="shared" si="44"/>
        <v>40004</v>
      </c>
      <c r="E935" t="s">
        <v>6451</v>
      </c>
    </row>
    <row r="936" spans="1:5" x14ac:dyDescent="0.2">
      <c r="A936" t="s">
        <v>453</v>
      </c>
      <c r="B936">
        <f t="shared" si="42"/>
        <v>85</v>
      </c>
      <c r="C936">
        <f t="shared" si="43"/>
        <v>103</v>
      </c>
      <c r="D936">
        <f t="shared" si="44"/>
        <v>40005</v>
      </c>
      <c r="E936" t="s">
        <v>6451</v>
      </c>
    </row>
    <row r="937" spans="1:5" x14ac:dyDescent="0.2">
      <c r="A937" t="s">
        <v>454</v>
      </c>
      <c r="B937">
        <f t="shared" si="42"/>
        <v>85</v>
      </c>
      <c r="C937">
        <f t="shared" si="43"/>
        <v>103</v>
      </c>
      <c r="D937">
        <f t="shared" si="44"/>
        <v>40006</v>
      </c>
      <c r="E937" t="s">
        <v>6451</v>
      </c>
    </row>
    <row r="938" spans="1:5" x14ac:dyDescent="0.2">
      <c r="A938" t="s">
        <v>455</v>
      </c>
      <c r="B938">
        <f t="shared" si="42"/>
        <v>78</v>
      </c>
      <c r="C938">
        <f t="shared" si="43"/>
        <v>96</v>
      </c>
      <c r="D938">
        <f t="shared" si="44"/>
        <v>40007</v>
      </c>
      <c r="E938" t="s">
        <v>6451</v>
      </c>
    </row>
    <row r="939" spans="1:5" x14ac:dyDescent="0.2">
      <c r="A939" t="s">
        <v>457</v>
      </c>
      <c r="B939">
        <f t="shared" si="42"/>
        <v>86</v>
      </c>
      <c r="C939">
        <f t="shared" si="43"/>
        <v>104</v>
      </c>
      <c r="D939">
        <f t="shared" si="44"/>
        <v>30050</v>
      </c>
      <c r="E939" t="s">
        <v>6451</v>
      </c>
    </row>
    <row r="940" spans="1:5" x14ac:dyDescent="0.2">
      <c r="A940" t="s">
        <v>458</v>
      </c>
      <c r="B940">
        <f t="shared" si="42"/>
        <v>119</v>
      </c>
      <c r="C940">
        <f t="shared" si="43"/>
        <v>137</v>
      </c>
      <c r="D940">
        <f t="shared" si="44"/>
        <v>30052</v>
      </c>
      <c r="E940" t="s">
        <v>6451</v>
      </c>
    </row>
    <row r="941" spans="1:5" x14ac:dyDescent="0.2">
      <c r="A941" t="s">
        <v>459</v>
      </c>
      <c r="B941">
        <f t="shared" si="42"/>
        <v>115</v>
      </c>
      <c r="C941">
        <f t="shared" si="43"/>
        <v>133</v>
      </c>
      <c r="D941">
        <f t="shared" si="44"/>
        <v>30051</v>
      </c>
      <c r="E941" t="s">
        <v>6451</v>
      </c>
    </row>
    <row r="942" spans="1:5" x14ac:dyDescent="0.2">
      <c r="A942" t="s">
        <v>461</v>
      </c>
      <c r="B942">
        <f t="shared" si="42"/>
        <v>100</v>
      </c>
      <c r="C942">
        <f t="shared" si="43"/>
        <v>118</v>
      </c>
      <c r="D942">
        <f t="shared" si="44"/>
        <v>25605</v>
      </c>
      <c r="E942" t="s">
        <v>6451</v>
      </c>
    </row>
    <row r="943" spans="1:5" x14ac:dyDescent="0.2">
      <c r="A943" t="s">
        <v>464</v>
      </c>
      <c r="B943">
        <f t="shared" si="42"/>
        <v>96</v>
      </c>
      <c r="C943">
        <f t="shared" si="43"/>
        <v>114</v>
      </c>
      <c r="D943">
        <f t="shared" si="44"/>
        <v>36050</v>
      </c>
      <c r="E943" t="s">
        <v>6451</v>
      </c>
    </row>
    <row r="944" spans="1:5" x14ac:dyDescent="0.2">
      <c r="A944" t="s">
        <v>465</v>
      </c>
      <c r="B944">
        <f t="shared" si="42"/>
        <v>96</v>
      </c>
      <c r="C944">
        <f t="shared" si="43"/>
        <v>114</v>
      </c>
      <c r="D944">
        <f t="shared" si="44"/>
        <v>36051</v>
      </c>
      <c r="E944" t="s">
        <v>6451</v>
      </c>
    </row>
    <row r="945" spans="1:5" x14ac:dyDescent="0.2">
      <c r="A945" t="s">
        <v>466</v>
      </c>
      <c r="B945">
        <f t="shared" si="42"/>
        <v>91</v>
      </c>
      <c r="C945">
        <f t="shared" si="43"/>
        <v>109</v>
      </c>
      <c r="D945">
        <f t="shared" si="44"/>
        <v>23531</v>
      </c>
      <c r="E945" t="s">
        <v>6451</v>
      </c>
    </row>
    <row r="946" spans="1:5" x14ac:dyDescent="0.2">
      <c r="A946" t="s">
        <v>467</v>
      </c>
      <c r="B946">
        <f t="shared" si="42"/>
        <v>95</v>
      </c>
      <c r="C946">
        <f t="shared" si="43"/>
        <v>113</v>
      </c>
      <c r="D946">
        <f t="shared" si="44"/>
        <v>15039</v>
      </c>
      <c r="E946" t="s">
        <v>6451</v>
      </c>
    </row>
    <row r="947" spans="1:5" x14ac:dyDescent="0.2">
      <c r="A947" t="s">
        <v>471</v>
      </c>
      <c r="B947">
        <f t="shared" si="42"/>
        <v>91</v>
      </c>
      <c r="C947">
        <f t="shared" si="43"/>
        <v>109</v>
      </c>
      <c r="D947">
        <f t="shared" si="44"/>
        <v>23480</v>
      </c>
      <c r="E947" t="s">
        <v>6451</v>
      </c>
    </row>
    <row r="948" spans="1:5" x14ac:dyDescent="0.2">
      <c r="A948" t="s">
        <v>472</v>
      </c>
      <c r="B948">
        <f t="shared" si="42"/>
        <v>102</v>
      </c>
      <c r="C948">
        <f t="shared" si="43"/>
        <v>120</v>
      </c>
      <c r="D948">
        <f t="shared" si="44"/>
        <v>12726</v>
      </c>
      <c r="E948" t="s">
        <v>6451</v>
      </c>
    </row>
    <row r="949" spans="1:5" x14ac:dyDescent="0.2">
      <c r="A949" t="s">
        <v>473</v>
      </c>
      <c r="B949">
        <f t="shared" si="42"/>
        <v>99</v>
      </c>
      <c r="C949">
        <f t="shared" si="43"/>
        <v>117</v>
      </c>
      <c r="D949">
        <f t="shared" si="44"/>
        <v>25414</v>
      </c>
      <c r="E949" t="s">
        <v>6451</v>
      </c>
    </row>
    <row r="950" spans="1:5" x14ac:dyDescent="0.2">
      <c r="A950" t="s">
        <v>474</v>
      </c>
      <c r="B950">
        <f t="shared" si="42"/>
        <v>93</v>
      </c>
      <c r="C950">
        <f t="shared" si="43"/>
        <v>111</v>
      </c>
      <c r="D950">
        <f t="shared" si="44"/>
        <v>19689</v>
      </c>
      <c r="E950" t="s">
        <v>6451</v>
      </c>
    </row>
    <row r="951" spans="1:5" x14ac:dyDescent="0.2">
      <c r="A951" t="s">
        <v>475</v>
      </c>
      <c r="B951">
        <f t="shared" si="42"/>
        <v>84</v>
      </c>
      <c r="C951">
        <f t="shared" si="43"/>
        <v>102</v>
      </c>
      <c r="D951">
        <f t="shared" si="44"/>
        <v>21800</v>
      </c>
      <c r="E951" t="s">
        <v>6451</v>
      </c>
    </row>
    <row r="952" spans="1:5" x14ac:dyDescent="0.2">
      <c r="A952" t="s">
        <v>476</v>
      </c>
      <c r="B952">
        <f t="shared" si="42"/>
        <v>83</v>
      </c>
      <c r="C952">
        <f t="shared" si="43"/>
        <v>101</v>
      </c>
      <c r="D952">
        <f t="shared" si="44"/>
        <v>21801</v>
      </c>
      <c r="E952" t="s">
        <v>6451</v>
      </c>
    </row>
    <row r="953" spans="1:5" x14ac:dyDescent="0.2">
      <c r="A953" t="s">
        <v>479</v>
      </c>
      <c r="B953">
        <f t="shared" si="42"/>
        <v>172</v>
      </c>
      <c r="C953">
        <f t="shared" si="43"/>
        <v>190</v>
      </c>
      <c r="D953">
        <f t="shared" si="44"/>
        <v>18162</v>
      </c>
      <c r="E953" t="s">
        <v>6451</v>
      </c>
    </row>
    <row r="954" spans="1:5" x14ac:dyDescent="0.2">
      <c r="A954" t="s">
        <v>480</v>
      </c>
      <c r="B954">
        <f t="shared" si="42"/>
        <v>193</v>
      </c>
      <c r="C954">
        <f t="shared" si="43"/>
        <v>211</v>
      </c>
      <c r="D954">
        <f t="shared" si="44"/>
        <v>18153</v>
      </c>
      <c r="E954" t="s">
        <v>6451</v>
      </c>
    </row>
    <row r="955" spans="1:5" x14ac:dyDescent="0.2">
      <c r="A955" t="s">
        <v>481</v>
      </c>
      <c r="B955">
        <f t="shared" si="42"/>
        <v>140</v>
      </c>
      <c r="C955">
        <f t="shared" si="43"/>
        <v>158</v>
      </c>
      <c r="D955">
        <f t="shared" si="44"/>
        <v>18150</v>
      </c>
      <c r="E955" t="s">
        <v>6451</v>
      </c>
    </row>
    <row r="956" spans="1:5" x14ac:dyDescent="0.2">
      <c r="A956" t="s">
        <v>484</v>
      </c>
      <c r="B956">
        <f t="shared" si="42"/>
        <v>200</v>
      </c>
      <c r="C956">
        <f t="shared" si="43"/>
        <v>218</v>
      </c>
      <c r="D956">
        <f t="shared" si="44"/>
        <v>18161</v>
      </c>
      <c r="E956" t="s">
        <v>6451</v>
      </c>
    </row>
    <row r="957" spans="1:5" x14ac:dyDescent="0.2">
      <c r="A957" t="s">
        <v>485</v>
      </c>
      <c r="B957">
        <f t="shared" si="42"/>
        <v>122</v>
      </c>
      <c r="C957">
        <f t="shared" si="43"/>
        <v>140</v>
      </c>
      <c r="D957">
        <f t="shared" si="44"/>
        <v>18152</v>
      </c>
      <c r="E957" t="s">
        <v>6451</v>
      </c>
    </row>
    <row r="958" spans="1:5" x14ac:dyDescent="0.2">
      <c r="A958" t="s">
        <v>486</v>
      </c>
      <c r="B958">
        <f t="shared" si="42"/>
        <v>79</v>
      </c>
      <c r="C958">
        <f t="shared" si="43"/>
        <v>97</v>
      </c>
      <c r="D958">
        <f t="shared" si="44"/>
        <v>25111</v>
      </c>
      <c r="E958" t="s">
        <v>6451</v>
      </c>
    </row>
    <row r="959" spans="1:5" x14ac:dyDescent="0.2">
      <c r="A959" t="s">
        <v>487</v>
      </c>
      <c r="B959">
        <f t="shared" si="42"/>
        <v>111</v>
      </c>
      <c r="C959">
        <f t="shared" si="43"/>
        <v>129</v>
      </c>
      <c r="D959">
        <f t="shared" si="44"/>
        <v>26236</v>
      </c>
      <c r="E959" t="s">
        <v>6451</v>
      </c>
    </row>
    <row r="960" spans="1:5" x14ac:dyDescent="0.2">
      <c r="A960" t="s">
        <v>488</v>
      </c>
      <c r="B960">
        <f t="shared" si="42"/>
        <v>111</v>
      </c>
      <c r="C960">
        <f t="shared" si="43"/>
        <v>129</v>
      </c>
      <c r="D960">
        <f t="shared" si="44"/>
        <v>26235</v>
      </c>
      <c r="E960" t="s">
        <v>6451</v>
      </c>
    </row>
    <row r="961" spans="1:5" x14ac:dyDescent="0.2">
      <c r="A961" t="s">
        <v>489</v>
      </c>
      <c r="B961">
        <f t="shared" si="42"/>
        <v>88</v>
      </c>
      <c r="C961">
        <f t="shared" si="43"/>
        <v>106</v>
      </c>
      <c r="D961">
        <f t="shared" si="44"/>
        <v>26113</v>
      </c>
      <c r="E961" t="s">
        <v>6451</v>
      </c>
    </row>
    <row r="962" spans="1:5" x14ac:dyDescent="0.2">
      <c r="A962" t="s">
        <v>490</v>
      </c>
      <c r="B962">
        <f t="shared" si="42"/>
        <v>114</v>
      </c>
      <c r="C962">
        <f t="shared" si="43"/>
        <v>132</v>
      </c>
      <c r="D962">
        <f t="shared" si="44"/>
        <v>30115</v>
      </c>
      <c r="E962" t="s">
        <v>6451</v>
      </c>
    </row>
    <row r="963" spans="1:5" x14ac:dyDescent="0.2">
      <c r="A963" t="s">
        <v>491</v>
      </c>
      <c r="B963">
        <f t="shared" ref="B963:B1026" si="45">FIND("Ciqual code: ",A963)</f>
        <v>102</v>
      </c>
      <c r="C963">
        <f t="shared" ref="C963:C1026" si="46">FIND("]",A963)</f>
        <v>120</v>
      </c>
      <c r="D963">
        <f t="shared" ref="D963:D1026" si="47">MID(A963,B963+13,C963-B963-13)*1</f>
        <v>30005</v>
      </c>
      <c r="E963" t="s">
        <v>6451</v>
      </c>
    </row>
    <row r="964" spans="1:5" x14ac:dyDescent="0.2">
      <c r="A964" t="s">
        <v>492</v>
      </c>
      <c r="B964">
        <f t="shared" si="45"/>
        <v>92</v>
      </c>
      <c r="C964">
        <f t="shared" si="46"/>
        <v>110</v>
      </c>
      <c r="D964">
        <f t="shared" si="47"/>
        <v>38104</v>
      </c>
      <c r="E964" t="s">
        <v>6451</v>
      </c>
    </row>
    <row r="965" spans="1:5" x14ac:dyDescent="0.2">
      <c r="A965" t="s">
        <v>493</v>
      </c>
      <c r="B965">
        <f t="shared" si="45"/>
        <v>106</v>
      </c>
      <c r="C965">
        <f t="shared" si="46"/>
        <v>124</v>
      </c>
      <c r="D965">
        <f t="shared" si="47"/>
        <v>38105</v>
      </c>
      <c r="E965" t="s">
        <v>6451</v>
      </c>
    </row>
    <row r="966" spans="1:5" x14ac:dyDescent="0.2">
      <c r="A966" t="s">
        <v>494</v>
      </c>
      <c r="B966">
        <f t="shared" si="45"/>
        <v>116</v>
      </c>
      <c r="C966">
        <f t="shared" si="46"/>
        <v>133</v>
      </c>
      <c r="D966">
        <f t="shared" si="47"/>
        <v>4038</v>
      </c>
      <c r="E966" t="s">
        <v>6451</v>
      </c>
    </row>
    <row r="967" spans="1:5" x14ac:dyDescent="0.2">
      <c r="A967" t="s">
        <v>6480</v>
      </c>
      <c r="B967">
        <f t="shared" si="45"/>
        <v>130</v>
      </c>
      <c r="C967">
        <f t="shared" si="46"/>
        <v>147</v>
      </c>
      <c r="D967">
        <f t="shared" si="47"/>
        <v>4037</v>
      </c>
      <c r="E967" t="s">
        <v>6451</v>
      </c>
    </row>
    <row r="968" spans="1:5" x14ac:dyDescent="0.2">
      <c r="A968" t="s">
        <v>496</v>
      </c>
      <c r="B968">
        <f t="shared" si="45"/>
        <v>91</v>
      </c>
      <c r="C968">
        <f t="shared" si="46"/>
        <v>108</v>
      </c>
      <c r="D968">
        <f t="shared" si="47"/>
        <v>4004</v>
      </c>
      <c r="E968" t="s">
        <v>6451</v>
      </c>
    </row>
    <row r="969" spans="1:5" x14ac:dyDescent="0.2">
      <c r="A969" t="s">
        <v>497</v>
      </c>
      <c r="B969">
        <f t="shared" si="45"/>
        <v>132</v>
      </c>
      <c r="C969">
        <f t="shared" si="46"/>
        <v>150</v>
      </c>
      <c r="D969">
        <f t="shared" si="47"/>
        <v>31009</v>
      </c>
      <c r="E969" t="s">
        <v>6451</v>
      </c>
    </row>
    <row r="970" spans="1:5" x14ac:dyDescent="0.2">
      <c r="A970" t="s">
        <v>498</v>
      </c>
      <c r="B970">
        <f t="shared" si="45"/>
        <v>157</v>
      </c>
      <c r="C970">
        <f t="shared" si="46"/>
        <v>175</v>
      </c>
      <c r="D970">
        <f t="shared" si="47"/>
        <v>31018</v>
      </c>
      <c r="E970" t="s">
        <v>6451</v>
      </c>
    </row>
    <row r="971" spans="1:5" x14ac:dyDescent="0.2">
      <c r="A971" t="s">
        <v>499</v>
      </c>
      <c r="B971">
        <f t="shared" si="45"/>
        <v>108</v>
      </c>
      <c r="C971">
        <f t="shared" si="46"/>
        <v>126</v>
      </c>
      <c r="D971">
        <f t="shared" si="47"/>
        <v>31079</v>
      </c>
      <c r="E971" t="s">
        <v>6451</v>
      </c>
    </row>
    <row r="972" spans="1:5" x14ac:dyDescent="0.2">
      <c r="A972" t="s">
        <v>500</v>
      </c>
      <c r="B972">
        <f t="shared" si="45"/>
        <v>125</v>
      </c>
      <c r="C972">
        <f t="shared" si="46"/>
        <v>143</v>
      </c>
      <c r="D972">
        <f t="shared" si="47"/>
        <v>31084</v>
      </c>
      <c r="E972" t="s">
        <v>6451</v>
      </c>
    </row>
    <row r="973" spans="1:5" x14ac:dyDescent="0.2">
      <c r="A973" t="s">
        <v>501</v>
      </c>
      <c r="B973">
        <f t="shared" si="45"/>
        <v>136</v>
      </c>
      <c r="C973">
        <f t="shared" si="46"/>
        <v>154</v>
      </c>
      <c r="D973">
        <f t="shared" si="47"/>
        <v>31020</v>
      </c>
      <c r="E973" t="s">
        <v>6451</v>
      </c>
    </row>
    <row r="974" spans="1:5" x14ac:dyDescent="0.2">
      <c r="A974" t="s">
        <v>502</v>
      </c>
      <c r="B974">
        <f t="shared" si="45"/>
        <v>104</v>
      </c>
      <c r="C974">
        <f t="shared" si="46"/>
        <v>122</v>
      </c>
      <c r="D974">
        <f t="shared" si="47"/>
        <v>31004</v>
      </c>
      <c r="E974" t="s">
        <v>6451</v>
      </c>
    </row>
    <row r="975" spans="1:5" x14ac:dyDescent="0.2">
      <c r="A975" t="s">
        <v>503</v>
      </c>
      <c r="B975">
        <f t="shared" si="45"/>
        <v>158</v>
      </c>
      <c r="C975">
        <f t="shared" si="46"/>
        <v>176</v>
      </c>
      <c r="D975">
        <f t="shared" si="47"/>
        <v>31026</v>
      </c>
      <c r="E975" t="s">
        <v>6451</v>
      </c>
    </row>
    <row r="976" spans="1:5" x14ac:dyDescent="0.2">
      <c r="A976" t="s">
        <v>504</v>
      </c>
      <c r="B976">
        <f t="shared" si="45"/>
        <v>105</v>
      </c>
      <c r="C976">
        <f t="shared" si="46"/>
        <v>123</v>
      </c>
      <c r="D976">
        <f t="shared" si="47"/>
        <v>31010</v>
      </c>
      <c r="E976" t="s">
        <v>6451</v>
      </c>
    </row>
    <row r="977" spans="1:5" x14ac:dyDescent="0.2">
      <c r="A977" t="s">
        <v>505</v>
      </c>
      <c r="B977">
        <f t="shared" si="45"/>
        <v>138</v>
      </c>
      <c r="C977">
        <f t="shared" si="46"/>
        <v>156</v>
      </c>
      <c r="D977">
        <f t="shared" si="47"/>
        <v>31085</v>
      </c>
      <c r="E977" t="s">
        <v>6451</v>
      </c>
    </row>
    <row r="978" spans="1:5" x14ac:dyDescent="0.2">
      <c r="A978" t="s">
        <v>506</v>
      </c>
      <c r="B978">
        <f t="shared" si="45"/>
        <v>125</v>
      </c>
      <c r="C978">
        <f t="shared" si="46"/>
        <v>143</v>
      </c>
      <c r="D978">
        <f t="shared" si="47"/>
        <v>31074</v>
      </c>
      <c r="E978" t="s">
        <v>6451</v>
      </c>
    </row>
    <row r="979" spans="1:5" x14ac:dyDescent="0.2">
      <c r="A979" t="s">
        <v>507</v>
      </c>
      <c r="B979">
        <f t="shared" si="45"/>
        <v>125</v>
      </c>
      <c r="C979">
        <f t="shared" si="46"/>
        <v>143</v>
      </c>
      <c r="D979">
        <f t="shared" si="47"/>
        <v>31005</v>
      </c>
      <c r="E979" t="s">
        <v>6451</v>
      </c>
    </row>
    <row r="980" spans="1:5" x14ac:dyDescent="0.2">
      <c r="A980" t="s">
        <v>508</v>
      </c>
      <c r="B980">
        <f t="shared" si="45"/>
        <v>145</v>
      </c>
      <c r="C980">
        <f t="shared" si="46"/>
        <v>163</v>
      </c>
      <c r="D980">
        <f t="shared" si="47"/>
        <v>31069</v>
      </c>
      <c r="E980" t="s">
        <v>6451</v>
      </c>
    </row>
    <row r="981" spans="1:5" x14ac:dyDescent="0.2">
      <c r="A981" t="s">
        <v>509</v>
      </c>
      <c r="B981">
        <f t="shared" si="45"/>
        <v>156</v>
      </c>
      <c r="C981">
        <f t="shared" si="46"/>
        <v>174</v>
      </c>
      <c r="D981">
        <f t="shared" si="47"/>
        <v>31070</v>
      </c>
      <c r="E981" t="s">
        <v>6451</v>
      </c>
    </row>
    <row r="982" spans="1:5" x14ac:dyDescent="0.2">
      <c r="A982" t="s">
        <v>510</v>
      </c>
      <c r="B982">
        <f t="shared" si="45"/>
        <v>132</v>
      </c>
      <c r="C982">
        <f t="shared" si="46"/>
        <v>150</v>
      </c>
      <c r="D982">
        <f t="shared" si="47"/>
        <v>31072</v>
      </c>
      <c r="E982" t="s">
        <v>6451</v>
      </c>
    </row>
    <row r="983" spans="1:5" x14ac:dyDescent="0.2">
      <c r="A983" t="s">
        <v>511</v>
      </c>
      <c r="B983">
        <f t="shared" si="45"/>
        <v>125</v>
      </c>
      <c r="C983">
        <f t="shared" si="46"/>
        <v>143</v>
      </c>
      <c r="D983">
        <f t="shared" si="47"/>
        <v>31080</v>
      </c>
      <c r="E983" t="s">
        <v>6451</v>
      </c>
    </row>
    <row r="984" spans="1:5" x14ac:dyDescent="0.2">
      <c r="A984" t="s">
        <v>512</v>
      </c>
      <c r="B984">
        <f t="shared" si="45"/>
        <v>150</v>
      </c>
      <c r="C984">
        <f t="shared" si="46"/>
        <v>168</v>
      </c>
      <c r="D984">
        <f t="shared" si="47"/>
        <v>31030</v>
      </c>
      <c r="E984" t="s">
        <v>6451</v>
      </c>
    </row>
    <row r="985" spans="1:5" x14ac:dyDescent="0.2">
      <c r="A985" t="s">
        <v>513</v>
      </c>
      <c r="B985">
        <f t="shared" si="45"/>
        <v>127</v>
      </c>
      <c r="C985">
        <f t="shared" si="46"/>
        <v>145</v>
      </c>
      <c r="D985">
        <f t="shared" si="47"/>
        <v>30315</v>
      </c>
      <c r="E985" t="s">
        <v>6451</v>
      </c>
    </row>
    <row r="986" spans="1:5" x14ac:dyDescent="0.2">
      <c r="A986" t="s">
        <v>514</v>
      </c>
      <c r="B986">
        <f t="shared" si="45"/>
        <v>130</v>
      </c>
      <c r="C986">
        <f t="shared" si="46"/>
        <v>148</v>
      </c>
      <c r="D986">
        <f t="shared" si="47"/>
        <v>30317</v>
      </c>
      <c r="E986" t="s">
        <v>6451</v>
      </c>
    </row>
    <row r="987" spans="1:5" x14ac:dyDescent="0.2">
      <c r="A987" t="s">
        <v>515</v>
      </c>
      <c r="B987">
        <f t="shared" si="45"/>
        <v>127</v>
      </c>
      <c r="C987">
        <f t="shared" si="46"/>
        <v>145</v>
      </c>
      <c r="D987">
        <f t="shared" si="47"/>
        <v>30316</v>
      </c>
      <c r="E987" t="s">
        <v>6451</v>
      </c>
    </row>
    <row r="988" spans="1:5" x14ac:dyDescent="0.2">
      <c r="A988" t="s">
        <v>516</v>
      </c>
      <c r="B988">
        <f t="shared" si="45"/>
        <v>93</v>
      </c>
      <c r="C988">
        <f t="shared" si="46"/>
        <v>111</v>
      </c>
      <c r="D988">
        <f t="shared" si="47"/>
        <v>23455</v>
      </c>
      <c r="E988" t="s">
        <v>6451</v>
      </c>
    </row>
    <row r="989" spans="1:5" x14ac:dyDescent="0.2">
      <c r="A989" t="s">
        <v>517</v>
      </c>
      <c r="B989">
        <f t="shared" si="45"/>
        <v>113</v>
      </c>
      <c r="C989">
        <f t="shared" si="46"/>
        <v>131</v>
      </c>
      <c r="D989">
        <f t="shared" si="47"/>
        <v>23456</v>
      </c>
      <c r="E989" t="s">
        <v>6451</v>
      </c>
    </row>
    <row r="990" spans="1:5" x14ac:dyDescent="0.2">
      <c r="A990" t="s">
        <v>518</v>
      </c>
      <c r="B990">
        <f t="shared" si="45"/>
        <v>107</v>
      </c>
      <c r="C990">
        <f t="shared" si="46"/>
        <v>125</v>
      </c>
      <c r="D990">
        <f t="shared" si="47"/>
        <v>23457</v>
      </c>
      <c r="E990" t="s">
        <v>6451</v>
      </c>
    </row>
    <row r="991" spans="1:5" x14ac:dyDescent="0.2">
      <c r="A991" t="s">
        <v>522</v>
      </c>
      <c r="B991">
        <f t="shared" si="45"/>
        <v>109</v>
      </c>
      <c r="C991">
        <f t="shared" si="46"/>
        <v>127</v>
      </c>
      <c r="D991">
        <f t="shared" si="47"/>
        <v>20077</v>
      </c>
      <c r="E991" t="s">
        <v>6451</v>
      </c>
    </row>
    <row r="992" spans="1:5" x14ac:dyDescent="0.2">
      <c r="A992" t="s">
        <v>525</v>
      </c>
      <c r="B992">
        <f t="shared" si="45"/>
        <v>98</v>
      </c>
      <c r="C992">
        <f t="shared" si="46"/>
        <v>116</v>
      </c>
      <c r="D992">
        <f t="shared" si="47"/>
        <v>20206</v>
      </c>
      <c r="E992" t="s">
        <v>6451</v>
      </c>
    </row>
    <row r="993" spans="1:5" x14ac:dyDescent="0.2">
      <c r="A993" t="s">
        <v>526</v>
      </c>
      <c r="B993">
        <f t="shared" si="45"/>
        <v>94</v>
      </c>
      <c r="C993">
        <f t="shared" si="46"/>
        <v>112</v>
      </c>
      <c r="D993">
        <f t="shared" si="47"/>
        <v>20207</v>
      </c>
      <c r="E993" t="s">
        <v>6451</v>
      </c>
    </row>
    <row r="994" spans="1:5" x14ac:dyDescent="0.2">
      <c r="A994" t="s">
        <v>527</v>
      </c>
      <c r="B994">
        <f t="shared" si="45"/>
        <v>79</v>
      </c>
      <c r="C994">
        <f t="shared" si="46"/>
        <v>97</v>
      </c>
      <c r="D994">
        <f t="shared" si="47"/>
        <v>25106</v>
      </c>
      <c r="E994" t="s">
        <v>6451</v>
      </c>
    </row>
    <row r="995" spans="1:5" x14ac:dyDescent="0.2">
      <c r="A995" t="s">
        <v>535</v>
      </c>
      <c r="B995">
        <f t="shared" si="45"/>
        <v>88</v>
      </c>
      <c r="C995">
        <f t="shared" si="46"/>
        <v>106</v>
      </c>
      <c r="D995">
        <f t="shared" si="47"/>
        <v>25003</v>
      </c>
      <c r="E995" t="s">
        <v>6451</v>
      </c>
    </row>
    <row r="996" spans="1:5" x14ac:dyDescent="0.2">
      <c r="A996" t="s">
        <v>536</v>
      </c>
      <c r="B996">
        <f t="shared" si="45"/>
        <v>100</v>
      </c>
      <c r="C996">
        <f t="shared" si="46"/>
        <v>118</v>
      </c>
      <c r="D996">
        <f t="shared" si="47"/>
        <v>25004</v>
      </c>
      <c r="E996" t="s">
        <v>6451</v>
      </c>
    </row>
    <row r="997" spans="1:5" x14ac:dyDescent="0.2">
      <c r="A997" t="s">
        <v>539</v>
      </c>
      <c r="B997">
        <f t="shared" si="45"/>
        <v>94</v>
      </c>
      <c r="C997">
        <f t="shared" si="46"/>
        <v>112</v>
      </c>
      <c r="D997">
        <f t="shared" si="47"/>
        <v>20082</v>
      </c>
      <c r="E997" t="s">
        <v>6451</v>
      </c>
    </row>
    <row r="998" spans="1:5" x14ac:dyDescent="0.2">
      <c r="A998" t="s">
        <v>540</v>
      </c>
      <c r="B998">
        <f t="shared" si="45"/>
        <v>90</v>
      </c>
      <c r="C998">
        <f t="shared" si="46"/>
        <v>108</v>
      </c>
      <c r="D998">
        <f t="shared" si="47"/>
        <v>20122</v>
      </c>
      <c r="E998" t="s">
        <v>6451</v>
      </c>
    </row>
    <row r="999" spans="1:5" x14ac:dyDescent="0.2">
      <c r="A999" t="s">
        <v>541</v>
      </c>
      <c r="B999">
        <f t="shared" si="45"/>
        <v>102</v>
      </c>
      <c r="C999">
        <f t="shared" si="46"/>
        <v>120</v>
      </c>
      <c r="D999">
        <f t="shared" si="47"/>
        <v>23467</v>
      </c>
      <c r="E999" t="s">
        <v>6451</v>
      </c>
    </row>
    <row r="1000" spans="1:5" x14ac:dyDescent="0.2">
      <c r="A1000" t="s">
        <v>545</v>
      </c>
      <c r="B1000">
        <f t="shared" si="45"/>
        <v>92</v>
      </c>
      <c r="C1000">
        <f t="shared" si="46"/>
        <v>109</v>
      </c>
      <c r="D1000">
        <f t="shared" si="47"/>
        <v>5022</v>
      </c>
      <c r="E1000" t="s">
        <v>6451</v>
      </c>
    </row>
    <row r="1001" spans="1:5" x14ac:dyDescent="0.2">
      <c r="A1001" t="s">
        <v>546</v>
      </c>
      <c r="B1001">
        <f t="shared" si="45"/>
        <v>92</v>
      </c>
      <c r="C1001">
        <f t="shared" si="46"/>
        <v>109</v>
      </c>
      <c r="D1001">
        <f t="shared" si="47"/>
        <v>5021</v>
      </c>
      <c r="E1001" t="s">
        <v>6451</v>
      </c>
    </row>
    <row r="1002" spans="1:5" x14ac:dyDescent="0.2">
      <c r="A1002" t="s">
        <v>547</v>
      </c>
      <c r="B1002">
        <f t="shared" si="45"/>
        <v>87</v>
      </c>
      <c r="C1002">
        <f t="shared" si="46"/>
        <v>104</v>
      </c>
      <c r="D1002">
        <f t="shared" si="47"/>
        <v>5006</v>
      </c>
      <c r="E1002" t="s">
        <v>6451</v>
      </c>
    </row>
    <row r="1003" spans="1:5" x14ac:dyDescent="0.2">
      <c r="A1003" t="s">
        <v>548</v>
      </c>
      <c r="B1003">
        <f t="shared" si="45"/>
        <v>89</v>
      </c>
      <c r="C1003">
        <f t="shared" si="46"/>
        <v>106</v>
      </c>
      <c r="D1003">
        <f t="shared" si="47"/>
        <v>5007</v>
      </c>
      <c r="E1003" t="s">
        <v>6451</v>
      </c>
    </row>
    <row r="1004" spans="1:5" x14ac:dyDescent="0.2">
      <c r="A1004" t="s">
        <v>549</v>
      </c>
      <c r="B1004">
        <f t="shared" si="45"/>
        <v>82</v>
      </c>
      <c r="C1004">
        <f t="shared" si="46"/>
        <v>99</v>
      </c>
      <c r="D1004">
        <f t="shared" si="47"/>
        <v>5020</v>
      </c>
      <c r="E1004" t="s">
        <v>6451</v>
      </c>
    </row>
    <row r="1005" spans="1:5" x14ac:dyDescent="0.2">
      <c r="A1005" t="s">
        <v>550</v>
      </c>
      <c r="B1005">
        <f t="shared" si="45"/>
        <v>95</v>
      </c>
      <c r="C1005">
        <f t="shared" si="46"/>
        <v>113</v>
      </c>
      <c r="D1005">
        <f t="shared" si="47"/>
        <v>24360</v>
      </c>
      <c r="E1005" t="s">
        <v>6451</v>
      </c>
    </row>
    <row r="1006" spans="1:5" x14ac:dyDescent="0.2">
      <c r="A1006" t="s">
        <v>551</v>
      </c>
      <c r="B1006">
        <f t="shared" si="45"/>
        <v>100</v>
      </c>
      <c r="C1006">
        <f t="shared" si="46"/>
        <v>118</v>
      </c>
      <c r="D1006">
        <f t="shared" si="47"/>
        <v>39530</v>
      </c>
      <c r="E1006" t="s">
        <v>6451</v>
      </c>
    </row>
    <row r="1007" spans="1:5" x14ac:dyDescent="0.2">
      <c r="A1007" t="s">
        <v>552</v>
      </c>
      <c r="B1007">
        <f t="shared" si="45"/>
        <v>145</v>
      </c>
      <c r="C1007">
        <f t="shared" si="46"/>
        <v>163</v>
      </c>
      <c r="D1007">
        <f t="shared" si="47"/>
        <v>18220</v>
      </c>
      <c r="E1007" t="s">
        <v>6451</v>
      </c>
    </row>
    <row r="1008" spans="1:5" x14ac:dyDescent="0.2">
      <c r="A1008" t="s">
        <v>557</v>
      </c>
      <c r="B1008">
        <f t="shared" si="45"/>
        <v>104</v>
      </c>
      <c r="C1008">
        <f t="shared" si="46"/>
        <v>122</v>
      </c>
      <c r="D1008">
        <f t="shared" si="47"/>
        <v>39216</v>
      </c>
      <c r="E1008" t="s">
        <v>6451</v>
      </c>
    </row>
    <row r="1009" spans="1:5" x14ac:dyDescent="0.2">
      <c r="A1009" t="s">
        <v>560</v>
      </c>
      <c r="B1009">
        <f t="shared" si="45"/>
        <v>105</v>
      </c>
      <c r="C1009">
        <f t="shared" si="46"/>
        <v>122</v>
      </c>
      <c r="D1009">
        <f t="shared" si="47"/>
        <v>1012</v>
      </c>
      <c r="E1009" t="s">
        <v>6451</v>
      </c>
    </row>
    <row r="1010" spans="1:5" x14ac:dyDescent="0.2">
      <c r="A1010" t="s">
        <v>561</v>
      </c>
      <c r="B1010">
        <f t="shared" si="45"/>
        <v>109</v>
      </c>
      <c r="C1010">
        <f t="shared" si="46"/>
        <v>126</v>
      </c>
      <c r="D1010">
        <f t="shared" si="47"/>
        <v>1013</v>
      </c>
      <c r="E1010" t="s">
        <v>6451</v>
      </c>
    </row>
    <row r="1011" spans="1:5" x14ac:dyDescent="0.2">
      <c r="A1011" t="s">
        <v>562</v>
      </c>
      <c r="B1011">
        <f t="shared" si="45"/>
        <v>133</v>
      </c>
      <c r="C1011">
        <f t="shared" si="46"/>
        <v>150</v>
      </c>
      <c r="D1011">
        <f t="shared" si="47"/>
        <v>2008</v>
      </c>
      <c r="E1011" t="s">
        <v>6451</v>
      </c>
    </row>
    <row r="1012" spans="1:5" x14ac:dyDescent="0.2">
      <c r="A1012" t="s">
        <v>563</v>
      </c>
      <c r="B1012">
        <f t="shared" si="45"/>
        <v>110</v>
      </c>
      <c r="C1012">
        <f t="shared" si="46"/>
        <v>127</v>
      </c>
      <c r="D1012">
        <f t="shared" si="47"/>
        <v>1022</v>
      </c>
      <c r="E1012" t="s">
        <v>6451</v>
      </c>
    </row>
    <row r="1013" spans="1:5" x14ac:dyDescent="0.2">
      <c r="A1013" t="s">
        <v>564</v>
      </c>
      <c r="B1013">
        <f t="shared" si="45"/>
        <v>109</v>
      </c>
      <c r="C1013">
        <f t="shared" si="46"/>
        <v>127</v>
      </c>
      <c r="D1013">
        <f t="shared" si="47"/>
        <v>20018</v>
      </c>
      <c r="E1013" t="s">
        <v>6451</v>
      </c>
    </row>
    <row r="1014" spans="1:5" x14ac:dyDescent="0.2">
      <c r="A1014" t="s">
        <v>565</v>
      </c>
      <c r="B1014">
        <f t="shared" si="45"/>
        <v>85</v>
      </c>
      <c r="C1014">
        <f t="shared" si="46"/>
        <v>103</v>
      </c>
      <c r="D1014">
        <f t="shared" si="47"/>
        <v>40058</v>
      </c>
      <c r="E1014" t="s">
        <v>6451</v>
      </c>
    </row>
    <row r="1015" spans="1:5" x14ac:dyDescent="0.2">
      <c r="A1015" t="s">
        <v>566</v>
      </c>
      <c r="B1015">
        <f t="shared" si="45"/>
        <v>78</v>
      </c>
      <c r="C1015">
        <f t="shared" si="46"/>
        <v>96</v>
      </c>
      <c r="D1015">
        <f t="shared" si="47"/>
        <v>40059</v>
      </c>
      <c r="E1015" t="s">
        <v>6451</v>
      </c>
    </row>
    <row r="1016" spans="1:5" x14ac:dyDescent="0.2">
      <c r="A1016" t="s">
        <v>567</v>
      </c>
      <c r="B1016">
        <f t="shared" si="45"/>
        <v>85</v>
      </c>
      <c r="C1016">
        <f t="shared" si="46"/>
        <v>103</v>
      </c>
      <c r="D1016">
        <f t="shared" si="47"/>
        <v>40052</v>
      </c>
      <c r="E1016" t="s">
        <v>6451</v>
      </c>
    </row>
    <row r="1017" spans="1:5" x14ac:dyDescent="0.2">
      <c r="A1017" t="s">
        <v>568</v>
      </c>
      <c r="B1017">
        <f t="shared" si="45"/>
        <v>78</v>
      </c>
      <c r="C1017">
        <f t="shared" si="46"/>
        <v>96</v>
      </c>
      <c r="D1017">
        <f t="shared" si="47"/>
        <v>40053</v>
      </c>
      <c r="E1017" t="s">
        <v>6451</v>
      </c>
    </row>
    <row r="1018" spans="1:5" x14ac:dyDescent="0.2">
      <c r="A1018" t="s">
        <v>569</v>
      </c>
      <c r="B1018">
        <f t="shared" si="45"/>
        <v>87</v>
      </c>
      <c r="C1018">
        <f t="shared" si="46"/>
        <v>105</v>
      </c>
      <c r="D1018">
        <f t="shared" si="47"/>
        <v>40055</v>
      </c>
      <c r="E1018" t="s">
        <v>6451</v>
      </c>
    </row>
    <row r="1019" spans="1:5" x14ac:dyDescent="0.2">
      <c r="A1019" t="s">
        <v>570</v>
      </c>
      <c r="B1019">
        <f t="shared" si="45"/>
        <v>80</v>
      </c>
      <c r="C1019">
        <f t="shared" si="46"/>
        <v>98</v>
      </c>
      <c r="D1019">
        <f t="shared" si="47"/>
        <v>40057</v>
      </c>
      <c r="E1019" t="s">
        <v>6451</v>
      </c>
    </row>
    <row r="1020" spans="1:5" x14ac:dyDescent="0.2">
      <c r="A1020" t="s">
        <v>571</v>
      </c>
      <c r="B1020">
        <f t="shared" si="45"/>
        <v>85</v>
      </c>
      <c r="C1020">
        <f t="shared" si="46"/>
        <v>103</v>
      </c>
      <c r="D1020">
        <f t="shared" si="47"/>
        <v>40060</v>
      </c>
      <c r="E1020" t="s">
        <v>6451</v>
      </c>
    </row>
    <row r="1021" spans="1:5" x14ac:dyDescent="0.2">
      <c r="A1021" t="s">
        <v>572</v>
      </c>
      <c r="B1021">
        <f t="shared" si="45"/>
        <v>88</v>
      </c>
      <c r="C1021">
        <f t="shared" si="46"/>
        <v>106</v>
      </c>
      <c r="D1021">
        <f t="shared" si="47"/>
        <v>40054</v>
      </c>
      <c r="E1021" t="s">
        <v>6451</v>
      </c>
    </row>
    <row r="1022" spans="1:5" x14ac:dyDescent="0.2">
      <c r="A1022" t="s">
        <v>573</v>
      </c>
      <c r="B1022">
        <f t="shared" si="45"/>
        <v>81</v>
      </c>
      <c r="C1022">
        <f t="shared" si="46"/>
        <v>99</v>
      </c>
      <c r="D1022">
        <f t="shared" si="47"/>
        <v>40056</v>
      </c>
      <c r="E1022" t="s">
        <v>6451</v>
      </c>
    </row>
    <row r="1023" spans="1:5" x14ac:dyDescent="0.2">
      <c r="A1023" t="s">
        <v>574</v>
      </c>
      <c r="B1023">
        <f t="shared" si="45"/>
        <v>85</v>
      </c>
      <c r="C1023">
        <f t="shared" si="46"/>
        <v>103</v>
      </c>
      <c r="D1023">
        <f t="shared" si="47"/>
        <v>40062</v>
      </c>
      <c r="E1023" t="s">
        <v>6451</v>
      </c>
    </row>
    <row r="1024" spans="1:5" x14ac:dyDescent="0.2">
      <c r="A1024" t="s">
        <v>576</v>
      </c>
      <c r="B1024">
        <f t="shared" si="45"/>
        <v>122</v>
      </c>
      <c r="C1024">
        <f t="shared" si="46"/>
        <v>140</v>
      </c>
      <c r="D1024">
        <f t="shared" si="47"/>
        <v>18060</v>
      </c>
      <c r="E1024" t="s">
        <v>6451</v>
      </c>
    </row>
    <row r="1025" spans="1:5" x14ac:dyDescent="0.2">
      <c r="A1025" t="s">
        <v>577</v>
      </c>
      <c r="B1025">
        <f t="shared" si="45"/>
        <v>137</v>
      </c>
      <c r="C1025">
        <f t="shared" si="46"/>
        <v>155</v>
      </c>
      <c r="D1025">
        <f t="shared" si="47"/>
        <v>18068</v>
      </c>
      <c r="E1025" t="s">
        <v>6451</v>
      </c>
    </row>
    <row r="1026" spans="1:5" x14ac:dyDescent="0.2">
      <c r="A1026" t="s">
        <v>578</v>
      </c>
      <c r="B1026">
        <f t="shared" si="45"/>
        <v>86</v>
      </c>
      <c r="C1026">
        <f t="shared" si="46"/>
        <v>104</v>
      </c>
      <c r="D1026">
        <f t="shared" si="47"/>
        <v>18018</v>
      </c>
      <c r="E1026" t="s">
        <v>6451</v>
      </c>
    </row>
    <row r="1027" spans="1:5" x14ac:dyDescent="0.2">
      <c r="A1027" t="s">
        <v>579</v>
      </c>
      <c r="B1027">
        <f t="shared" ref="B1027:B1090" si="48">FIND("Ciqual code: ",A1027)</f>
        <v>114</v>
      </c>
      <c r="C1027">
        <f t="shared" ref="C1027:C1090" si="49">FIND("]",A1027)</f>
        <v>132</v>
      </c>
      <c r="D1027">
        <f t="shared" ref="D1027:D1090" si="50">MID(A1027,B1027+13,C1027-B1027-13)*1</f>
        <v>18037</v>
      </c>
      <c r="E1027" t="s">
        <v>6451</v>
      </c>
    </row>
    <row r="1028" spans="1:5" x14ac:dyDescent="0.2">
      <c r="A1028" t="s">
        <v>580</v>
      </c>
      <c r="B1028">
        <f t="shared" si="48"/>
        <v>107</v>
      </c>
      <c r="C1028">
        <f t="shared" si="49"/>
        <v>125</v>
      </c>
      <c r="D1028">
        <f t="shared" si="50"/>
        <v>18067</v>
      </c>
      <c r="E1028" t="s">
        <v>6451</v>
      </c>
    </row>
    <row r="1029" spans="1:5" x14ac:dyDescent="0.2">
      <c r="A1029" t="s">
        <v>581</v>
      </c>
      <c r="B1029">
        <f t="shared" si="48"/>
        <v>82</v>
      </c>
      <c r="C1029">
        <f t="shared" si="49"/>
        <v>100</v>
      </c>
      <c r="D1029">
        <f t="shared" si="50"/>
        <v>13038</v>
      </c>
      <c r="E1029" t="s">
        <v>6451</v>
      </c>
    </row>
    <row r="1030" spans="1:5" x14ac:dyDescent="0.2">
      <c r="A1030" t="s">
        <v>582</v>
      </c>
      <c r="B1030">
        <f t="shared" si="48"/>
        <v>98</v>
      </c>
      <c r="C1030">
        <f t="shared" si="49"/>
        <v>116</v>
      </c>
      <c r="D1030">
        <f t="shared" si="50"/>
        <v>13108</v>
      </c>
      <c r="E1030" t="s">
        <v>6451</v>
      </c>
    </row>
    <row r="1031" spans="1:5" x14ac:dyDescent="0.2">
      <c r="A1031" t="s">
        <v>583</v>
      </c>
      <c r="B1031">
        <f t="shared" si="48"/>
        <v>113</v>
      </c>
      <c r="C1031">
        <f t="shared" si="49"/>
        <v>131</v>
      </c>
      <c r="D1031">
        <f t="shared" si="50"/>
        <v>13109</v>
      </c>
      <c r="E1031" t="s">
        <v>6451</v>
      </c>
    </row>
    <row r="1032" spans="1:5" x14ac:dyDescent="0.2">
      <c r="A1032" t="s">
        <v>584</v>
      </c>
      <c r="B1032">
        <f t="shared" si="48"/>
        <v>127</v>
      </c>
      <c r="C1032">
        <f t="shared" si="49"/>
        <v>145</v>
      </c>
      <c r="D1032">
        <f t="shared" si="50"/>
        <v>13129</v>
      </c>
      <c r="E1032" t="s">
        <v>6451</v>
      </c>
    </row>
    <row r="1033" spans="1:5" x14ac:dyDescent="0.2">
      <c r="A1033" t="s">
        <v>6481</v>
      </c>
      <c r="B1033">
        <f t="shared" si="48"/>
        <v>101</v>
      </c>
      <c r="C1033">
        <f t="shared" si="49"/>
        <v>119</v>
      </c>
      <c r="D1033">
        <f t="shared" si="50"/>
        <v>12110</v>
      </c>
      <c r="E1033" t="s">
        <v>6451</v>
      </c>
    </row>
    <row r="1034" spans="1:5" x14ac:dyDescent="0.2">
      <c r="A1034" t="s">
        <v>588</v>
      </c>
      <c r="B1034">
        <f t="shared" si="48"/>
        <v>108</v>
      </c>
      <c r="C1034">
        <f t="shared" si="49"/>
        <v>126</v>
      </c>
      <c r="D1034">
        <f t="shared" si="50"/>
        <v>24685</v>
      </c>
      <c r="E1034" t="s">
        <v>6451</v>
      </c>
    </row>
    <row r="1035" spans="1:5" x14ac:dyDescent="0.2">
      <c r="A1035" t="s">
        <v>589</v>
      </c>
      <c r="B1035">
        <f t="shared" si="48"/>
        <v>123</v>
      </c>
      <c r="C1035">
        <f t="shared" si="49"/>
        <v>141</v>
      </c>
      <c r="D1035">
        <f t="shared" si="50"/>
        <v>31041</v>
      </c>
      <c r="E1035" t="s">
        <v>6451</v>
      </c>
    </row>
    <row r="1036" spans="1:5" x14ac:dyDescent="0.2">
      <c r="A1036" t="s">
        <v>590</v>
      </c>
      <c r="B1036">
        <f t="shared" si="48"/>
        <v>73</v>
      </c>
      <c r="C1036">
        <f t="shared" si="49"/>
        <v>90</v>
      </c>
      <c r="D1036">
        <f t="shared" si="50"/>
        <v>8110</v>
      </c>
      <c r="E1036" t="s">
        <v>6451</v>
      </c>
    </row>
    <row r="1037" spans="1:5" x14ac:dyDescent="0.2">
      <c r="A1037" t="s">
        <v>591</v>
      </c>
      <c r="B1037">
        <f t="shared" si="48"/>
        <v>133</v>
      </c>
      <c r="C1037">
        <f t="shared" si="49"/>
        <v>150</v>
      </c>
      <c r="D1037">
        <f t="shared" si="50"/>
        <v>8109</v>
      </c>
      <c r="E1037" t="s">
        <v>6451</v>
      </c>
    </row>
    <row r="1038" spans="1:5" x14ac:dyDescent="0.2">
      <c r="A1038" t="s">
        <v>592</v>
      </c>
      <c r="B1038">
        <f t="shared" si="48"/>
        <v>89</v>
      </c>
      <c r="C1038">
        <f t="shared" si="49"/>
        <v>106</v>
      </c>
      <c r="D1038">
        <f t="shared" si="50"/>
        <v>8120</v>
      </c>
      <c r="E1038" t="s">
        <v>6451</v>
      </c>
    </row>
    <row r="1039" spans="1:5" x14ac:dyDescent="0.2">
      <c r="A1039" t="s">
        <v>593</v>
      </c>
      <c r="B1039">
        <f t="shared" si="48"/>
        <v>92</v>
      </c>
      <c r="C1039">
        <f t="shared" si="49"/>
        <v>109</v>
      </c>
      <c r="D1039">
        <f t="shared" si="50"/>
        <v>8125</v>
      </c>
      <c r="E1039" t="s">
        <v>6451</v>
      </c>
    </row>
    <row r="1040" spans="1:5" x14ac:dyDescent="0.2">
      <c r="A1040" t="s">
        <v>594</v>
      </c>
      <c r="B1040">
        <f t="shared" si="48"/>
        <v>84</v>
      </c>
      <c r="C1040">
        <f t="shared" si="49"/>
        <v>102</v>
      </c>
      <c r="D1040">
        <f t="shared" si="50"/>
        <v>31037</v>
      </c>
      <c r="E1040" t="s">
        <v>6451</v>
      </c>
    </row>
    <row r="1041" spans="1:5" x14ac:dyDescent="0.2">
      <c r="A1041" t="s">
        <v>595</v>
      </c>
      <c r="B1041">
        <f t="shared" si="48"/>
        <v>83</v>
      </c>
      <c r="C1041">
        <f t="shared" si="49"/>
        <v>101</v>
      </c>
      <c r="D1041">
        <f t="shared" si="50"/>
        <v>31038</v>
      </c>
      <c r="E1041" t="s">
        <v>6451</v>
      </c>
    </row>
    <row r="1042" spans="1:5" x14ac:dyDescent="0.2">
      <c r="A1042" t="s">
        <v>596</v>
      </c>
      <c r="B1042">
        <f t="shared" si="48"/>
        <v>87</v>
      </c>
      <c r="C1042">
        <f t="shared" si="49"/>
        <v>105</v>
      </c>
      <c r="D1042">
        <f t="shared" si="50"/>
        <v>31024</v>
      </c>
      <c r="E1042" t="s">
        <v>6451</v>
      </c>
    </row>
    <row r="1043" spans="1:5" x14ac:dyDescent="0.2">
      <c r="A1043" t="s">
        <v>597</v>
      </c>
      <c r="B1043">
        <f t="shared" si="48"/>
        <v>86</v>
      </c>
      <c r="C1043">
        <f t="shared" si="49"/>
        <v>104</v>
      </c>
      <c r="D1043">
        <f t="shared" si="50"/>
        <v>31062</v>
      </c>
      <c r="E1043" t="s">
        <v>6451</v>
      </c>
    </row>
    <row r="1044" spans="1:5" x14ac:dyDescent="0.2">
      <c r="A1044" t="s">
        <v>598</v>
      </c>
      <c r="B1044">
        <f t="shared" si="48"/>
        <v>107</v>
      </c>
      <c r="C1044">
        <f t="shared" si="49"/>
        <v>125</v>
      </c>
      <c r="D1044">
        <f t="shared" si="50"/>
        <v>31040</v>
      </c>
      <c r="E1044" t="s">
        <v>6451</v>
      </c>
    </row>
    <row r="1045" spans="1:5" x14ac:dyDescent="0.2">
      <c r="A1045" t="s">
        <v>599</v>
      </c>
      <c r="B1045">
        <f t="shared" si="48"/>
        <v>90</v>
      </c>
      <c r="C1045">
        <f t="shared" si="49"/>
        <v>108</v>
      </c>
      <c r="D1045">
        <f t="shared" si="50"/>
        <v>31110</v>
      </c>
      <c r="E1045" t="s">
        <v>6451</v>
      </c>
    </row>
    <row r="1046" spans="1:5" x14ac:dyDescent="0.2">
      <c r="A1046" t="s">
        <v>600</v>
      </c>
      <c r="B1046">
        <f t="shared" si="48"/>
        <v>80</v>
      </c>
      <c r="C1046">
        <f t="shared" si="49"/>
        <v>98</v>
      </c>
      <c r="D1046">
        <f t="shared" si="50"/>
        <v>26127</v>
      </c>
      <c r="E1046" t="s">
        <v>6451</v>
      </c>
    </row>
    <row r="1047" spans="1:5" x14ac:dyDescent="0.2">
      <c r="A1047" t="s">
        <v>601</v>
      </c>
      <c r="B1047">
        <f t="shared" si="48"/>
        <v>121</v>
      </c>
      <c r="C1047">
        <f t="shared" si="49"/>
        <v>139</v>
      </c>
      <c r="D1047">
        <f t="shared" si="50"/>
        <v>24684</v>
      </c>
      <c r="E1047" t="s">
        <v>6451</v>
      </c>
    </row>
    <row r="1048" spans="1:5" x14ac:dyDescent="0.2">
      <c r="A1048" t="s">
        <v>602</v>
      </c>
      <c r="B1048">
        <f t="shared" si="48"/>
        <v>94</v>
      </c>
      <c r="C1048">
        <f t="shared" si="49"/>
        <v>112</v>
      </c>
      <c r="D1048">
        <f t="shared" si="50"/>
        <v>28850</v>
      </c>
      <c r="E1048" t="s">
        <v>6451</v>
      </c>
    </row>
    <row r="1049" spans="1:5" x14ac:dyDescent="0.2">
      <c r="A1049" t="s">
        <v>603</v>
      </c>
      <c r="B1049">
        <f t="shared" si="48"/>
        <v>90</v>
      </c>
      <c r="C1049">
        <f t="shared" si="49"/>
        <v>108</v>
      </c>
      <c r="D1049">
        <f t="shared" si="50"/>
        <v>25121</v>
      </c>
      <c r="E1049" t="s">
        <v>6451</v>
      </c>
    </row>
    <row r="1050" spans="1:5" x14ac:dyDescent="0.2">
      <c r="A1050" t="s">
        <v>607</v>
      </c>
      <c r="B1050">
        <f t="shared" si="48"/>
        <v>86</v>
      </c>
      <c r="C1050">
        <f t="shared" si="49"/>
        <v>104</v>
      </c>
      <c r="D1050">
        <f t="shared" si="50"/>
        <v>26107</v>
      </c>
      <c r="E1050" t="s">
        <v>6451</v>
      </c>
    </row>
    <row r="1051" spans="1:5" x14ac:dyDescent="0.2">
      <c r="A1051" t="s">
        <v>608</v>
      </c>
      <c r="B1051">
        <f t="shared" si="48"/>
        <v>123</v>
      </c>
      <c r="C1051">
        <f t="shared" si="49"/>
        <v>141</v>
      </c>
      <c r="D1051">
        <f t="shared" si="50"/>
        <v>25089</v>
      </c>
      <c r="E1051" t="s">
        <v>6451</v>
      </c>
    </row>
    <row r="1052" spans="1:5" x14ac:dyDescent="0.2">
      <c r="A1052" t="s">
        <v>611</v>
      </c>
      <c r="B1052">
        <f t="shared" si="48"/>
        <v>129</v>
      </c>
      <c r="C1052">
        <f t="shared" si="49"/>
        <v>147</v>
      </c>
      <c r="D1052">
        <f t="shared" si="50"/>
        <v>23301</v>
      </c>
      <c r="E1052" t="s">
        <v>6451</v>
      </c>
    </row>
    <row r="1053" spans="1:5" x14ac:dyDescent="0.2">
      <c r="A1053" t="s">
        <v>612</v>
      </c>
      <c r="B1053">
        <f t="shared" si="48"/>
        <v>85</v>
      </c>
      <c r="C1053">
        <f t="shared" si="49"/>
        <v>103</v>
      </c>
      <c r="D1053">
        <f t="shared" si="50"/>
        <v>26159</v>
      </c>
      <c r="E1053" t="s">
        <v>6451</v>
      </c>
    </row>
    <row r="1054" spans="1:5" x14ac:dyDescent="0.2">
      <c r="A1054" t="s">
        <v>614</v>
      </c>
      <c r="B1054">
        <f t="shared" si="48"/>
        <v>126</v>
      </c>
      <c r="C1054">
        <f t="shared" si="49"/>
        <v>144</v>
      </c>
      <c r="D1054">
        <f t="shared" si="50"/>
        <v>39534</v>
      </c>
      <c r="E1054" t="s">
        <v>6451</v>
      </c>
    </row>
    <row r="1055" spans="1:5" x14ac:dyDescent="0.2">
      <c r="A1055" t="s">
        <v>615</v>
      </c>
      <c r="B1055">
        <f t="shared" si="48"/>
        <v>144</v>
      </c>
      <c r="C1055">
        <f t="shared" si="49"/>
        <v>162</v>
      </c>
      <c r="D1055">
        <f t="shared" si="50"/>
        <v>39532</v>
      </c>
      <c r="E1055" t="s">
        <v>6451</v>
      </c>
    </row>
    <row r="1056" spans="1:5" x14ac:dyDescent="0.2">
      <c r="A1056" t="s">
        <v>625</v>
      </c>
      <c r="B1056">
        <f t="shared" si="48"/>
        <v>119</v>
      </c>
      <c r="C1056">
        <f t="shared" si="49"/>
        <v>137</v>
      </c>
      <c r="D1056">
        <f t="shared" si="50"/>
        <v>20230</v>
      </c>
      <c r="E1056" t="s">
        <v>6451</v>
      </c>
    </row>
    <row r="1057" spans="1:5" x14ac:dyDescent="0.2">
      <c r="A1057" t="s">
        <v>627</v>
      </c>
      <c r="B1057">
        <f t="shared" si="48"/>
        <v>125</v>
      </c>
      <c r="C1057">
        <f t="shared" si="49"/>
        <v>142</v>
      </c>
      <c r="D1057">
        <f t="shared" si="50"/>
        <v>7744</v>
      </c>
      <c r="E1057" t="s">
        <v>6451</v>
      </c>
    </row>
    <row r="1058" spans="1:5" x14ac:dyDescent="0.2">
      <c r="A1058" t="s">
        <v>628</v>
      </c>
      <c r="B1058">
        <f t="shared" si="48"/>
        <v>124</v>
      </c>
      <c r="C1058">
        <f t="shared" si="49"/>
        <v>142</v>
      </c>
      <c r="D1058">
        <f t="shared" si="50"/>
        <v>11172</v>
      </c>
      <c r="E1058" t="s">
        <v>6451</v>
      </c>
    </row>
    <row r="1059" spans="1:5" x14ac:dyDescent="0.2">
      <c r="A1059" t="s">
        <v>629</v>
      </c>
      <c r="B1059">
        <f t="shared" si="48"/>
        <v>136</v>
      </c>
      <c r="C1059">
        <f t="shared" si="49"/>
        <v>153</v>
      </c>
      <c r="D1059">
        <f t="shared" si="50"/>
        <v>9681</v>
      </c>
      <c r="E1059" t="s">
        <v>6451</v>
      </c>
    </row>
    <row r="1060" spans="1:5" x14ac:dyDescent="0.2">
      <c r="A1060" t="s">
        <v>630</v>
      </c>
      <c r="B1060">
        <f t="shared" si="48"/>
        <v>145</v>
      </c>
      <c r="C1060">
        <f t="shared" si="49"/>
        <v>162</v>
      </c>
      <c r="D1060">
        <f t="shared" si="50"/>
        <v>9683</v>
      </c>
      <c r="E1060" t="s">
        <v>6451</v>
      </c>
    </row>
    <row r="1061" spans="1:5" x14ac:dyDescent="0.2">
      <c r="A1061" t="s">
        <v>631</v>
      </c>
      <c r="B1061">
        <f t="shared" si="48"/>
        <v>79</v>
      </c>
      <c r="C1061">
        <f t="shared" si="49"/>
        <v>97</v>
      </c>
      <c r="D1061">
        <f t="shared" si="50"/>
        <v>25152</v>
      </c>
      <c r="E1061" t="s">
        <v>6451</v>
      </c>
    </row>
    <row r="1062" spans="1:5" x14ac:dyDescent="0.2">
      <c r="A1062" t="s">
        <v>632</v>
      </c>
      <c r="B1062">
        <f t="shared" si="48"/>
        <v>100</v>
      </c>
      <c r="C1062">
        <f t="shared" si="49"/>
        <v>118</v>
      </c>
      <c r="D1062">
        <f t="shared" si="50"/>
        <v>25043</v>
      </c>
      <c r="E1062" t="s">
        <v>6451</v>
      </c>
    </row>
    <row r="1063" spans="1:5" x14ac:dyDescent="0.2">
      <c r="A1063" t="s">
        <v>633</v>
      </c>
      <c r="B1063">
        <f t="shared" si="48"/>
        <v>81</v>
      </c>
      <c r="C1063">
        <f t="shared" si="49"/>
        <v>99</v>
      </c>
      <c r="D1063">
        <f t="shared" si="50"/>
        <v>25029</v>
      </c>
      <c r="E1063" t="s">
        <v>6451</v>
      </c>
    </row>
    <row r="1064" spans="1:5" x14ac:dyDescent="0.2">
      <c r="A1064" t="s">
        <v>634</v>
      </c>
      <c r="B1064">
        <f t="shared" si="48"/>
        <v>79</v>
      </c>
      <c r="C1064">
        <f t="shared" si="49"/>
        <v>97</v>
      </c>
      <c r="D1064">
        <f t="shared" si="50"/>
        <v>25107</v>
      </c>
      <c r="E1064" t="s">
        <v>6451</v>
      </c>
    </row>
    <row r="1065" spans="1:5" x14ac:dyDescent="0.2">
      <c r="A1065" t="s">
        <v>635</v>
      </c>
      <c r="B1065">
        <f t="shared" si="48"/>
        <v>82</v>
      </c>
      <c r="C1065">
        <f t="shared" si="49"/>
        <v>100</v>
      </c>
      <c r="D1065">
        <f t="shared" si="50"/>
        <v>25138</v>
      </c>
      <c r="E1065" t="s">
        <v>6451</v>
      </c>
    </row>
    <row r="1066" spans="1:5" x14ac:dyDescent="0.2">
      <c r="A1066" t="s">
        <v>636</v>
      </c>
      <c r="B1066">
        <f t="shared" si="48"/>
        <v>88</v>
      </c>
      <c r="C1066">
        <f t="shared" si="49"/>
        <v>106</v>
      </c>
      <c r="D1066">
        <f t="shared" si="50"/>
        <v>25150</v>
      </c>
      <c r="E1066" t="s">
        <v>6451</v>
      </c>
    </row>
    <row r="1067" spans="1:5" x14ac:dyDescent="0.2">
      <c r="A1067" t="s">
        <v>637</v>
      </c>
      <c r="B1067">
        <f t="shared" si="48"/>
        <v>101</v>
      </c>
      <c r="C1067">
        <f t="shared" si="49"/>
        <v>119</v>
      </c>
      <c r="D1067">
        <f t="shared" si="50"/>
        <v>25127</v>
      </c>
      <c r="E1067" t="s">
        <v>6451</v>
      </c>
    </row>
    <row r="1068" spans="1:5" x14ac:dyDescent="0.2">
      <c r="A1068" t="s">
        <v>638</v>
      </c>
      <c r="B1068">
        <f t="shared" si="48"/>
        <v>113</v>
      </c>
      <c r="C1068">
        <f t="shared" si="49"/>
        <v>131</v>
      </c>
      <c r="D1068">
        <f t="shared" si="50"/>
        <v>39700</v>
      </c>
      <c r="E1068" t="s">
        <v>6451</v>
      </c>
    </row>
    <row r="1069" spans="1:5" x14ac:dyDescent="0.2">
      <c r="A1069" t="s">
        <v>639</v>
      </c>
      <c r="B1069">
        <f t="shared" si="48"/>
        <v>167</v>
      </c>
      <c r="C1069">
        <f t="shared" si="49"/>
        <v>185</v>
      </c>
      <c r="D1069">
        <f t="shared" si="50"/>
        <v>39211</v>
      </c>
      <c r="E1069" t="s">
        <v>6451</v>
      </c>
    </row>
    <row r="1070" spans="1:5" x14ac:dyDescent="0.2">
      <c r="A1070" t="s">
        <v>6482</v>
      </c>
      <c r="B1070">
        <f t="shared" si="48"/>
        <v>126</v>
      </c>
      <c r="C1070">
        <f t="shared" si="49"/>
        <v>144</v>
      </c>
      <c r="D1070">
        <f t="shared" si="50"/>
        <v>39213</v>
      </c>
      <c r="E1070" t="s">
        <v>6451</v>
      </c>
    </row>
    <row r="1071" spans="1:5" x14ac:dyDescent="0.2">
      <c r="A1071" t="s">
        <v>641</v>
      </c>
      <c r="B1071">
        <f t="shared" si="48"/>
        <v>115</v>
      </c>
      <c r="C1071">
        <f t="shared" si="49"/>
        <v>133</v>
      </c>
      <c r="D1071">
        <f t="shared" si="50"/>
        <v>39209</v>
      </c>
      <c r="E1071" t="s">
        <v>6451</v>
      </c>
    </row>
    <row r="1072" spans="1:5" x14ac:dyDescent="0.2">
      <c r="A1072" t="s">
        <v>642</v>
      </c>
      <c r="B1072">
        <f t="shared" si="48"/>
        <v>122</v>
      </c>
      <c r="C1072">
        <f t="shared" si="49"/>
        <v>140</v>
      </c>
      <c r="D1072">
        <f t="shared" si="50"/>
        <v>19420</v>
      </c>
      <c r="E1072" t="s">
        <v>6451</v>
      </c>
    </row>
    <row r="1073" spans="1:5" x14ac:dyDescent="0.2">
      <c r="A1073" t="s">
        <v>643</v>
      </c>
      <c r="B1073">
        <f t="shared" si="48"/>
        <v>107</v>
      </c>
      <c r="C1073">
        <f t="shared" si="49"/>
        <v>124</v>
      </c>
      <c r="D1073">
        <f t="shared" si="50"/>
        <v>1021</v>
      </c>
      <c r="E1073" t="s">
        <v>6451</v>
      </c>
    </row>
    <row r="1074" spans="1:5" x14ac:dyDescent="0.2">
      <c r="A1074" t="s">
        <v>644</v>
      </c>
      <c r="B1074">
        <f t="shared" si="48"/>
        <v>113</v>
      </c>
      <c r="C1074">
        <f t="shared" si="49"/>
        <v>131</v>
      </c>
      <c r="D1074">
        <f t="shared" si="50"/>
        <v>19431</v>
      </c>
      <c r="E1074" t="s">
        <v>6451</v>
      </c>
    </row>
    <row r="1075" spans="1:5" x14ac:dyDescent="0.2">
      <c r="A1075" t="s">
        <v>645</v>
      </c>
      <c r="B1075">
        <f t="shared" si="48"/>
        <v>105</v>
      </c>
      <c r="C1075">
        <f t="shared" si="49"/>
        <v>123</v>
      </c>
      <c r="D1075">
        <f t="shared" si="50"/>
        <v>19430</v>
      </c>
      <c r="E1075" t="s">
        <v>6451</v>
      </c>
    </row>
    <row r="1076" spans="1:5" x14ac:dyDescent="0.2">
      <c r="A1076" t="s">
        <v>646</v>
      </c>
      <c r="B1076">
        <f t="shared" si="48"/>
        <v>102</v>
      </c>
      <c r="C1076">
        <f t="shared" si="49"/>
        <v>120</v>
      </c>
      <c r="D1076">
        <f t="shared" si="50"/>
        <v>19410</v>
      </c>
      <c r="E1076" t="s">
        <v>6451</v>
      </c>
    </row>
    <row r="1077" spans="1:5" x14ac:dyDescent="0.2">
      <c r="A1077" t="s">
        <v>647</v>
      </c>
      <c r="B1077">
        <f t="shared" si="48"/>
        <v>94</v>
      </c>
      <c r="C1077">
        <f t="shared" si="49"/>
        <v>112</v>
      </c>
      <c r="D1077">
        <f t="shared" si="50"/>
        <v>19415</v>
      </c>
      <c r="E1077" t="s">
        <v>6451</v>
      </c>
    </row>
    <row r="1078" spans="1:5" x14ac:dyDescent="0.2">
      <c r="A1078" t="s">
        <v>648</v>
      </c>
      <c r="B1078">
        <f t="shared" si="48"/>
        <v>93</v>
      </c>
      <c r="C1078">
        <f t="shared" si="49"/>
        <v>111</v>
      </c>
      <c r="D1078">
        <f t="shared" si="50"/>
        <v>15013</v>
      </c>
      <c r="E1078" t="s">
        <v>6451</v>
      </c>
    </row>
    <row r="1079" spans="1:5" x14ac:dyDescent="0.2">
      <c r="A1079" t="s">
        <v>649</v>
      </c>
      <c r="B1079">
        <f t="shared" si="48"/>
        <v>120</v>
      </c>
      <c r="C1079">
        <f t="shared" si="49"/>
        <v>138</v>
      </c>
      <c r="D1079">
        <f t="shared" si="50"/>
        <v>15016</v>
      </c>
      <c r="E1079" t="s">
        <v>6451</v>
      </c>
    </row>
    <row r="1080" spans="1:5" x14ac:dyDescent="0.2">
      <c r="A1080" t="s">
        <v>650</v>
      </c>
      <c r="B1080">
        <f t="shared" si="48"/>
        <v>104</v>
      </c>
      <c r="C1080">
        <f t="shared" si="49"/>
        <v>122</v>
      </c>
      <c r="D1080">
        <f t="shared" si="50"/>
        <v>39214</v>
      </c>
      <c r="E1080" t="s">
        <v>6451</v>
      </c>
    </row>
    <row r="1081" spans="1:5" x14ac:dyDescent="0.2">
      <c r="A1081" t="s">
        <v>651</v>
      </c>
      <c r="B1081">
        <f t="shared" si="48"/>
        <v>107</v>
      </c>
      <c r="C1081">
        <f t="shared" si="49"/>
        <v>125</v>
      </c>
      <c r="D1081">
        <f t="shared" si="50"/>
        <v>39229</v>
      </c>
      <c r="E1081" t="s">
        <v>6451</v>
      </c>
    </row>
    <row r="1082" spans="1:5" x14ac:dyDescent="0.2">
      <c r="A1082" t="s">
        <v>652</v>
      </c>
      <c r="B1082">
        <f t="shared" si="48"/>
        <v>106</v>
      </c>
      <c r="C1082">
        <f t="shared" si="49"/>
        <v>124</v>
      </c>
      <c r="D1082">
        <f t="shared" si="50"/>
        <v>39246</v>
      </c>
      <c r="E1082" t="s">
        <v>6451</v>
      </c>
    </row>
    <row r="1083" spans="1:5" x14ac:dyDescent="0.2">
      <c r="A1083" t="s">
        <v>653</v>
      </c>
      <c r="B1083">
        <f t="shared" si="48"/>
        <v>107</v>
      </c>
      <c r="C1083">
        <f t="shared" si="49"/>
        <v>125</v>
      </c>
      <c r="D1083">
        <f t="shared" si="50"/>
        <v>39247</v>
      </c>
      <c r="E1083" t="s">
        <v>6451</v>
      </c>
    </row>
    <row r="1084" spans="1:5" x14ac:dyDescent="0.2">
      <c r="A1084" t="s">
        <v>654</v>
      </c>
      <c r="B1084">
        <f t="shared" si="48"/>
        <v>106</v>
      </c>
      <c r="C1084">
        <f t="shared" si="49"/>
        <v>124</v>
      </c>
      <c r="D1084">
        <f t="shared" si="50"/>
        <v>39506</v>
      </c>
      <c r="E1084" t="s">
        <v>6451</v>
      </c>
    </row>
    <row r="1085" spans="1:5" x14ac:dyDescent="0.2">
      <c r="A1085" t="s">
        <v>655</v>
      </c>
      <c r="B1085">
        <f t="shared" si="48"/>
        <v>109</v>
      </c>
      <c r="C1085">
        <f t="shared" si="49"/>
        <v>127</v>
      </c>
      <c r="D1085">
        <f t="shared" si="50"/>
        <v>39200</v>
      </c>
      <c r="E1085" t="s">
        <v>6451</v>
      </c>
    </row>
    <row r="1086" spans="1:5" x14ac:dyDescent="0.2">
      <c r="A1086" t="s">
        <v>656</v>
      </c>
      <c r="B1086">
        <f t="shared" si="48"/>
        <v>111</v>
      </c>
      <c r="C1086">
        <f t="shared" si="49"/>
        <v>129</v>
      </c>
      <c r="D1086">
        <f t="shared" si="50"/>
        <v>19673</v>
      </c>
      <c r="E1086" t="s">
        <v>6451</v>
      </c>
    </row>
    <row r="1087" spans="1:5" x14ac:dyDescent="0.2">
      <c r="A1087" t="s">
        <v>657</v>
      </c>
      <c r="B1087">
        <f t="shared" si="48"/>
        <v>99</v>
      </c>
      <c r="C1087">
        <f t="shared" si="49"/>
        <v>117</v>
      </c>
      <c r="D1087">
        <f t="shared" si="50"/>
        <v>39710</v>
      </c>
      <c r="E1087" t="s">
        <v>6451</v>
      </c>
    </row>
    <row r="1088" spans="1:5" x14ac:dyDescent="0.2">
      <c r="A1088" t="s">
        <v>658</v>
      </c>
      <c r="B1088">
        <f t="shared" si="48"/>
        <v>95</v>
      </c>
      <c r="C1088">
        <f t="shared" si="49"/>
        <v>113</v>
      </c>
      <c r="D1088">
        <f t="shared" si="50"/>
        <v>24370</v>
      </c>
      <c r="E1088" t="s">
        <v>6451</v>
      </c>
    </row>
    <row r="1089" spans="1:5" x14ac:dyDescent="0.2">
      <c r="A1089" t="s">
        <v>659</v>
      </c>
      <c r="B1089">
        <f t="shared" si="48"/>
        <v>120</v>
      </c>
      <c r="C1089">
        <f t="shared" si="49"/>
        <v>138</v>
      </c>
      <c r="D1089">
        <f t="shared" si="50"/>
        <v>38408</v>
      </c>
      <c r="E1089" t="s">
        <v>6451</v>
      </c>
    </row>
    <row r="1090" spans="1:5" x14ac:dyDescent="0.2">
      <c r="A1090" t="s">
        <v>660</v>
      </c>
      <c r="B1090">
        <f t="shared" si="48"/>
        <v>122</v>
      </c>
      <c r="C1090">
        <f t="shared" si="49"/>
        <v>140</v>
      </c>
      <c r="D1090">
        <f t="shared" si="50"/>
        <v>24371</v>
      </c>
      <c r="E1090" t="s">
        <v>6451</v>
      </c>
    </row>
    <row r="1091" spans="1:5" x14ac:dyDescent="0.2">
      <c r="A1091" t="s">
        <v>661</v>
      </c>
      <c r="B1091">
        <f t="shared" ref="B1091:B1154" si="51">FIND("Ciqual code: ",A1091)</f>
        <v>111</v>
      </c>
      <c r="C1091">
        <f t="shared" ref="C1091:C1154" si="52">FIND("]",A1091)</f>
        <v>129</v>
      </c>
      <c r="D1091">
        <f t="shared" ref="D1091:D1154" si="53">MID(A1091,B1091+13,C1091-B1091-13)*1</f>
        <v>23820</v>
      </c>
      <c r="E1091" t="s">
        <v>6451</v>
      </c>
    </row>
    <row r="1092" spans="1:5" x14ac:dyDescent="0.2">
      <c r="A1092" t="s">
        <v>662</v>
      </c>
      <c r="B1092">
        <f t="shared" si="51"/>
        <v>150</v>
      </c>
      <c r="C1092">
        <f t="shared" si="52"/>
        <v>168</v>
      </c>
      <c r="D1092">
        <f t="shared" si="53"/>
        <v>23821</v>
      </c>
      <c r="E1092" t="s">
        <v>6451</v>
      </c>
    </row>
    <row r="1093" spans="1:5" x14ac:dyDescent="0.2">
      <c r="A1093" t="s">
        <v>663</v>
      </c>
      <c r="B1093">
        <f t="shared" si="51"/>
        <v>112</v>
      </c>
      <c r="C1093">
        <f t="shared" si="52"/>
        <v>130</v>
      </c>
      <c r="D1093">
        <f t="shared" si="53"/>
        <v>25572</v>
      </c>
      <c r="E1093" t="s">
        <v>6451</v>
      </c>
    </row>
    <row r="1094" spans="1:5" x14ac:dyDescent="0.2">
      <c r="A1094" t="s">
        <v>664</v>
      </c>
      <c r="B1094">
        <f t="shared" si="51"/>
        <v>123</v>
      </c>
      <c r="C1094">
        <f t="shared" si="52"/>
        <v>141</v>
      </c>
      <c r="D1094">
        <f t="shared" si="53"/>
        <v>25562</v>
      </c>
      <c r="E1094" t="s">
        <v>6451</v>
      </c>
    </row>
    <row r="1095" spans="1:5" x14ac:dyDescent="0.2">
      <c r="A1095" t="s">
        <v>665</v>
      </c>
      <c r="B1095">
        <f t="shared" si="51"/>
        <v>123</v>
      </c>
      <c r="C1095">
        <f t="shared" si="52"/>
        <v>141</v>
      </c>
      <c r="D1095">
        <f t="shared" si="53"/>
        <v>25625</v>
      </c>
      <c r="E1095" t="s">
        <v>6451</v>
      </c>
    </row>
    <row r="1096" spans="1:5" x14ac:dyDescent="0.2">
      <c r="A1096" t="s">
        <v>666</v>
      </c>
      <c r="B1096">
        <f t="shared" si="51"/>
        <v>132</v>
      </c>
      <c r="C1096">
        <f t="shared" si="52"/>
        <v>150</v>
      </c>
      <c r="D1096">
        <f t="shared" si="53"/>
        <v>25411</v>
      </c>
      <c r="E1096" t="s">
        <v>6451</v>
      </c>
    </row>
    <row r="1097" spans="1:5" x14ac:dyDescent="0.2">
      <c r="A1097" t="s">
        <v>667</v>
      </c>
      <c r="B1097">
        <f t="shared" si="51"/>
        <v>140</v>
      </c>
      <c r="C1097">
        <f t="shared" si="52"/>
        <v>158</v>
      </c>
      <c r="D1097">
        <f t="shared" si="53"/>
        <v>25581</v>
      </c>
      <c r="E1097" t="s">
        <v>6451</v>
      </c>
    </row>
    <row r="1098" spans="1:5" x14ac:dyDescent="0.2">
      <c r="A1098" t="s">
        <v>668</v>
      </c>
      <c r="B1098">
        <f t="shared" si="51"/>
        <v>129</v>
      </c>
      <c r="C1098">
        <f t="shared" si="52"/>
        <v>147</v>
      </c>
      <c r="D1098">
        <f t="shared" si="53"/>
        <v>25549</v>
      </c>
      <c r="E1098" t="s">
        <v>6451</v>
      </c>
    </row>
    <row r="1099" spans="1:5" x14ac:dyDescent="0.2">
      <c r="A1099" t="s">
        <v>669</v>
      </c>
      <c r="B1099">
        <f t="shared" si="51"/>
        <v>88</v>
      </c>
      <c r="C1099">
        <f t="shared" si="52"/>
        <v>106</v>
      </c>
      <c r="D1099">
        <f t="shared" si="53"/>
        <v>25409</v>
      </c>
      <c r="E1099" t="s">
        <v>6451</v>
      </c>
    </row>
    <row r="1100" spans="1:5" x14ac:dyDescent="0.2">
      <c r="A1100" t="s">
        <v>670</v>
      </c>
      <c r="B1100">
        <f t="shared" si="51"/>
        <v>134</v>
      </c>
      <c r="C1100">
        <f t="shared" si="52"/>
        <v>152</v>
      </c>
      <c r="D1100">
        <f t="shared" si="53"/>
        <v>25410</v>
      </c>
      <c r="E1100" t="s">
        <v>6451</v>
      </c>
    </row>
    <row r="1101" spans="1:5" x14ac:dyDescent="0.2">
      <c r="A1101" t="s">
        <v>671</v>
      </c>
      <c r="B1101">
        <f t="shared" si="51"/>
        <v>145</v>
      </c>
      <c r="C1101">
        <f t="shared" si="52"/>
        <v>163</v>
      </c>
      <c r="D1101">
        <f t="shared" si="53"/>
        <v>25552</v>
      </c>
      <c r="E1101" t="s">
        <v>6451</v>
      </c>
    </row>
    <row r="1102" spans="1:5" x14ac:dyDescent="0.2">
      <c r="A1102" t="s">
        <v>672</v>
      </c>
      <c r="B1102">
        <f t="shared" si="51"/>
        <v>112</v>
      </c>
      <c r="C1102">
        <f t="shared" si="52"/>
        <v>130</v>
      </c>
      <c r="D1102">
        <f t="shared" si="53"/>
        <v>23815</v>
      </c>
      <c r="E1102" t="s">
        <v>6451</v>
      </c>
    </row>
    <row r="1103" spans="1:5" x14ac:dyDescent="0.2">
      <c r="A1103" t="s">
        <v>673</v>
      </c>
      <c r="B1103">
        <f t="shared" si="51"/>
        <v>116</v>
      </c>
      <c r="C1103">
        <f t="shared" si="52"/>
        <v>134</v>
      </c>
      <c r="D1103">
        <f t="shared" si="53"/>
        <v>23829</v>
      </c>
      <c r="E1103" t="s">
        <v>6451</v>
      </c>
    </row>
    <row r="1104" spans="1:5" x14ac:dyDescent="0.2">
      <c r="A1104" t="s">
        <v>674</v>
      </c>
      <c r="B1104">
        <f t="shared" si="51"/>
        <v>119</v>
      </c>
      <c r="C1104">
        <f t="shared" si="52"/>
        <v>137</v>
      </c>
      <c r="D1104">
        <f t="shared" si="53"/>
        <v>23830</v>
      </c>
      <c r="E1104" t="s">
        <v>6451</v>
      </c>
    </row>
    <row r="1105" spans="1:5" x14ac:dyDescent="0.2">
      <c r="A1105" t="s">
        <v>675</v>
      </c>
      <c r="B1105">
        <f t="shared" si="51"/>
        <v>115</v>
      </c>
      <c r="C1105">
        <f t="shared" si="52"/>
        <v>133</v>
      </c>
      <c r="D1105">
        <f t="shared" si="53"/>
        <v>23799</v>
      </c>
      <c r="E1105" t="s">
        <v>6451</v>
      </c>
    </row>
    <row r="1106" spans="1:5" x14ac:dyDescent="0.2">
      <c r="A1106" t="s">
        <v>676</v>
      </c>
      <c r="B1106">
        <f t="shared" si="51"/>
        <v>119</v>
      </c>
      <c r="C1106">
        <f t="shared" si="52"/>
        <v>137</v>
      </c>
      <c r="D1106">
        <f t="shared" si="53"/>
        <v>23800</v>
      </c>
      <c r="E1106" t="s">
        <v>6451</v>
      </c>
    </row>
    <row r="1107" spans="1:5" x14ac:dyDescent="0.2">
      <c r="A1107" t="s">
        <v>679</v>
      </c>
      <c r="B1107">
        <f t="shared" si="51"/>
        <v>96</v>
      </c>
      <c r="C1107">
        <f t="shared" si="52"/>
        <v>114</v>
      </c>
      <c r="D1107">
        <f t="shared" si="53"/>
        <v>10059</v>
      </c>
      <c r="E1107" t="s">
        <v>6451</v>
      </c>
    </row>
    <row r="1108" spans="1:5" x14ac:dyDescent="0.2">
      <c r="A1108" t="s">
        <v>682</v>
      </c>
      <c r="B1108">
        <f t="shared" si="51"/>
        <v>89</v>
      </c>
      <c r="C1108">
        <f t="shared" si="52"/>
        <v>107</v>
      </c>
      <c r="D1108">
        <f t="shared" si="53"/>
        <v>10038</v>
      </c>
      <c r="E1108" t="s">
        <v>6451</v>
      </c>
    </row>
    <row r="1109" spans="1:5" x14ac:dyDescent="0.2">
      <c r="A1109" t="s">
        <v>683</v>
      </c>
      <c r="B1109">
        <f t="shared" si="51"/>
        <v>107</v>
      </c>
      <c r="C1109">
        <f t="shared" si="52"/>
        <v>124</v>
      </c>
      <c r="D1109">
        <f t="shared" si="53"/>
        <v>7620</v>
      </c>
      <c r="E1109" t="s">
        <v>6451</v>
      </c>
    </row>
    <row r="1110" spans="1:5" x14ac:dyDescent="0.2">
      <c r="A1110" t="s">
        <v>684</v>
      </c>
      <c r="B1110">
        <f t="shared" si="51"/>
        <v>84</v>
      </c>
      <c r="C1110">
        <f t="shared" si="52"/>
        <v>102</v>
      </c>
      <c r="D1110">
        <f t="shared" si="53"/>
        <v>25418</v>
      </c>
      <c r="E1110" t="s">
        <v>6451</v>
      </c>
    </row>
    <row r="1111" spans="1:5" x14ac:dyDescent="0.2">
      <c r="A1111" t="s">
        <v>685</v>
      </c>
      <c r="B1111">
        <f t="shared" si="51"/>
        <v>95</v>
      </c>
      <c r="C1111">
        <f t="shared" si="52"/>
        <v>113</v>
      </c>
      <c r="D1111">
        <f t="shared" si="53"/>
        <v>26266</v>
      </c>
      <c r="E1111" t="s">
        <v>6451</v>
      </c>
    </row>
    <row r="1112" spans="1:5" x14ac:dyDescent="0.2">
      <c r="A1112" t="s">
        <v>686</v>
      </c>
      <c r="B1112">
        <f t="shared" si="51"/>
        <v>109</v>
      </c>
      <c r="C1112">
        <f t="shared" si="52"/>
        <v>126</v>
      </c>
      <c r="D1112">
        <f t="shared" si="53"/>
        <v>7650</v>
      </c>
      <c r="E1112" t="s">
        <v>6451</v>
      </c>
    </row>
    <row r="1113" spans="1:5" x14ac:dyDescent="0.2">
      <c r="A1113" t="s">
        <v>687</v>
      </c>
      <c r="B1113">
        <f t="shared" si="51"/>
        <v>109</v>
      </c>
      <c r="C1113">
        <f t="shared" si="52"/>
        <v>126</v>
      </c>
      <c r="D1113">
        <f t="shared" si="53"/>
        <v>7615</v>
      </c>
      <c r="E1113" t="s">
        <v>6451</v>
      </c>
    </row>
    <row r="1114" spans="1:5" x14ac:dyDescent="0.2">
      <c r="A1114" t="s">
        <v>688</v>
      </c>
      <c r="B1114">
        <f t="shared" si="51"/>
        <v>86</v>
      </c>
      <c r="C1114">
        <f t="shared" si="52"/>
        <v>103</v>
      </c>
      <c r="D1114">
        <f t="shared" si="53"/>
        <v>7602</v>
      </c>
      <c r="E1114" t="s">
        <v>6451</v>
      </c>
    </row>
    <row r="1115" spans="1:5" x14ac:dyDescent="0.2">
      <c r="A1115" t="s">
        <v>689</v>
      </c>
      <c r="B1115">
        <f t="shared" si="51"/>
        <v>131</v>
      </c>
      <c r="C1115">
        <f t="shared" si="52"/>
        <v>149</v>
      </c>
      <c r="D1115">
        <f t="shared" si="53"/>
        <v>25542</v>
      </c>
      <c r="E1115" t="s">
        <v>6451</v>
      </c>
    </row>
    <row r="1116" spans="1:5" x14ac:dyDescent="0.2">
      <c r="A1116" t="s">
        <v>690</v>
      </c>
      <c r="B1116">
        <f t="shared" si="51"/>
        <v>115</v>
      </c>
      <c r="C1116">
        <f t="shared" si="52"/>
        <v>133</v>
      </c>
      <c r="D1116">
        <f t="shared" si="53"/>
        <v>25400</v>
      </c>
      <c r="E1116" t="s">
        <v>6451</v>
      </c>
    </row>
    <row r="1117" spans="1:5" x14ac:dyDescent="0.2">
      <c r="A1117" t="s">
        <v>691</v>
      </c>
      <c r="B1117">
        <f t="shared" si="51"/>
        <v>109</v>
      </c>
      <c r="C1117">
        <f t="shared" si="52"/>
        <v>127</v>
      </c>
      <c r="D1117">
        <f t="shared" si="53"/>
        <v>25547</v>
      </c>
      <c r="E1117" t="s">
        <v>6451</v>
      </c>
    </row>
    <row r="1118" spans="1:5" x14ac:dyDescent="0.2">
      <c r="A1118" t="s">
        <v>692</v>
      </c>
      <c r="B1118">
        <f t="shared" si="51"/>
        <v>113</v>
      </c>
      <c r="C1118">
        <f t="shared" si="52"/>
        <v>131</v>
      </c>
      <c r="D1118">
        <f t="shared" si="53"/>
        <v>20231</v>
      </c>
      <c r="E1118" t="s">
        <v>6451</v>
      </c>
    </row>
    <row r="1119" spans="1:5" x14ac:dyDescent="0.2">
      <c r="A1119" t="s">
        <v>696</v>
      </c>
      <c r="B1119">
        <f t="shared" si="51"/>
        <v>131</v>
      </c>
      <c r="C1119">
        <f t="shared" si="52"/>
        <v>149</v>
      </c>
      <c r="D1119">
        <f t="shared" si="53"/>
        <v>38500</v>
      </c>
      <c r="E1119" t="s">
        <v>6451</v>
      </c>
    </row>
    <row r="1120" spans="1:5" x14ac:dyDescent="0.2">
      <c r="A1120" t="s">
        <v>697</v>
      </c>
      <c r="B1120">
        <f t="shared" si="51"/>
        <v>92</v>
      </c>
      <c r="C1120">
        <f t="shared" si="52"/>
        <v>109</v>
      </c>
      <c r="D1120">
        <f t="shared" si="53"/>
        <v>7430</v>
      </c>
      <c r="E1120" t="s">
        <v>6451</v>
      </c>
    </row>
    <row r="1121" spans="1:5" x14ac:dyDescent="0.2">
      <c r="A1121" t="s">
        <v>698</v>
      </c>
      <c r="B1121">
        <f t="shared" si="51"/>
        <v>110</v>
      </c>
      <c r="C1121">
        <f t="shared" si="52"/>
        <v>127</v>
      </c>
      <c r="D1121">
        <f t="shared" si="53"/>
        <v>7432</v>
      </c>
      <c r="E1121" t="s">
        <v>6451</v>
      </c>
    </row>
    <row r="1122" spans="1:5" x14ac:dyDescent="0.2">
      <c r="A1122" t="s">
        <v>699</v>
      </c>
      <c r="B1122">
        <f t="shared" si="51"/>
        <v>89</v>
      </c>
      <c r="C1122">
        <f t="shared" si="52"/>
        <v>107</v>
      </c>
      <c r="D1122">
        <f t="shared" si="53"/>
        <v>23493</v>
      </c>
      <c r="E1122" t="s">
        <v>6451</v>
      </c>
    </row>
    <row r="1123" spans="1:5" x14ac:dyDescent="0.2">
      <c r="A1123" t="s">
        <v>705</v>
      </c>
      <c r="B1123">
        <f t="shared" si="51"/>
        <v>87</v>
      </c>
      <c r="C1123">
        <f t="shared" si="52"/>
        <v>105</v>
      </c>
      <c r="D1123">
        <f t="shared" si="53"/>
        <v>26103</v>
      </c>
      <c r="E1123" t="s">
        <v>6451</v>
      </c>
    </row>
    <row r="1124" spans="1:5" x14ac:dyDescent="0.2">
      <c r="A1124" t="s">
        <v>706</v>
      </c>
      <c r="B1124">
        <f t="shared" si="51"/>
        <v>116</v>
      </c>
      <c r="C1124">
        <f t="shared" si="52"/>
        <v>134</v>
      </c>
      <c r="D1124">
        <f t="shared" si="53"/>
        <v>28922</v>
      </c>
      <c r="E1124" t="s">
        <v>6451</v>
      </c>
    </row>
    <row r="1125" spans="1:5" x14ac:dyDescent="0.2">
      <c r="A1125" t="s">
        <v>707</v>
      </c>
      <c r="B1125">
        <f t="shared" si="51"/>
        <v>106</v>
      </c>
      <c r="C1125">
        <f t="shared" si="52"/>
        <v>124</v>
      </c>
      <c r="D1125">
        <f t="shared" si="53"/>
        <v>28929</v>
      </c>
      <c r="E1125" t="s">
        <v>6451</v>
      </c>
    </row>
    <row r="1126" spans="1:5" x14ac:dyDescent="0.2">
      <c r="A1126" t="s">
        <v>708</v>
      </c>
      <c r="B1126">
        <f t="shared" si="51"/>
        <v>105</v>
      </c>
      <c r="C1126">
        <f t="shared" si="52"/>
        <v>123</v>
      </c>
      <c r="D1126">
        <f t="shared" si="53"/>
        <v>20911</v>
      </c>
      <c r="E1126" t="s">
        <v>6451</v>
      </c>
    </row>
    <row r="1127" spans="1:5" x14ac:dyDescent="0.2">
      <c r="A1127" t="s">
        <v>709</v>
      </c>
      <c r="B1127">
        <f t="shared" si="51"/>
        <v>104</v>
      </c>
      <c r="C1127">
        <f t="shared" si="52"/>
        <v>122</v>
      </c>
      <c r="D1127">
        <f t="shared" si="53"/>
        <v>19692</v>
      </c>
      <c r="E1127" t="s">
        <v>6451</v>
      </c>
    </row>
    <row r="1128" spans="1:5" x14ac:dyDescent="0.2">
      <c r="A1128" t="s">
        <v>710</v>
      </c>
      <c r="B1128">
        <f t="shared" si="51"/>
        <v>101</v>
      </c>
      <c r="C1128">
        <f t="shared" si="52"/>
        <v>119</v>
      </c>
      <c r="D1128">
        <f t="shared" si="53"/>
        <v>19693</v>
      </c>
      <c r="E1128" t="s">
        <v>6451</v>
      </c>
    </row>
    <row r="1129" spans="1:5" x14ac:dyDescent="0.2">
      <c r="A1129" t="s">
        <v>711</v>
      </c>
      <c r="B1129">
        <f t="shared" si="51"/>
        <v>198</v>
      </c>
      <c r="C1129">
        <f t="shared" si="52"/>
        <v>216</v>
      </c>
      <c r="D1129">
        <f t="shared" si="53"/>
        <v>13152</v>
      </c>
      <c r="E1129" t="s">
        <v>6451</v>
      </c>
    </row>
    <row r="1130" spans="1:5" x14ac:dyDescent="0.2">
      <c r="A1130" t="s">
        <v>712</v>
      </c>
      <c r="B1130">
        <f t="shared" si="51"/>
        <v>105</v>
      </c>
      <c r="C1130">
        <f t="shared" si="52"/>
        <v>123</v>
      </c>
      <c r="D1130">
        <f t="shared" si="53"/>
        <v>39516</v>
      </c>
      <c r="E1130" t="s">
        <v>6451</v>
      </c>
    </row>
    <row r="1131" spans="1:5" x14ac:dyDescent="0.2">
      <c r="A1131" t="s">
        <v>713</v>
      </c>
      <c r="B1131">
        <f t="shared" si="51"/>
        <v>153</v>
      </c>
      <c r="C1131">
        <f t="shared" si="52"/>
        <v>171</v>
      </c>
      <c r="D1131">
        <f t="shared" si="53"/>
        <v>39502</v>
      </c>
      <c r="E1131" t="s">
        <v>6451</v>
      </c>
    </row>
    <row r="1132" spans="1:5" x14ac:dyDescent="0.2">
      <c r="A1132" t="s">
        <v>714</v>
      </c>
      <c r="B1132">
        <f t="shared" si="51"/>
        <v>105</v>
      </c>
      <c r="C1132">
        <f t="shared" si="52"/>
        <v>123</v>
      </c>
      <c r="D1132">
        <f t="shared" si="53"/>
        <v>39512</v>
      </c>
      <c r="E1132" t="s">
        <v>6451</v>
      </c>
    </row>
    <row r="1133" spans="1:5" x14ac:dyDescent="0.2">
      <c r="A1133" t="s">
        <v>715</v>
      </c>
      <c r="B1133">
        <f t="shared" si="51"/>
        <v>121</v>
      </c>
      <c r="C1133">
        <f t="shared" si="52"/>
        <v>139</v>
      </c>
      <c r="D1133">
        <f t="shared" si="53"/>
        <v>13165</v>
      </c>
      <c r="E1133" t="s">
        <v>6451</v>
      </c>
    </row>
    <row r="1134" spans="1:5" x14ac:dyDescent="0.2">
      <c r="A1134" t="s">
        <v>716</v>
      </c>
      <c r="B1134">
        <f t="shared" si="51"/>
        <v>131</v>
      </c>
      <c r="C1134">
        <f t="shared" si="52"/>
        <v>149</v>
      </c>
      <c r="D1134">
        <f t="shared" si="53"/>
        <v>13166</v>
      </c>
      <c r="E1134" t="s">
        <v>6451</v>
      </c>
    </row>
    <row r="1135" spans="1:5" x14ac:dyDescent="0.2">
      <c r="A1135" t="s">
        <v>717</v>
      </c>
      <c r="B1135">
        <f t="shared" si="51"/>
        <v>112</v>
      </c>
      <c r="C1135">
        <f t="shared" si="52"/>
        <v>130</v>
      </c>
      <c r="D1135">
        <f t="shared" si="53"/>
        <v>13164</v>
      </c>
      <c r="E1135" t="s">
        <v>6451</v>
      </c>
    </row>
    <row r="1136" spans="1:5" x14ac:dyDescent="0.2">
      <c r="A1136" t="s">
        <v>718</v>
      </c>
      <c r="B1136">
        <f t="shared" si="51"/>
        <v>101</v>
      </c>
      <c r="C1136">
        <f t="shared" si="52"/>
        <v>119</v>
      </c>
      <c r="D1136">
        <f t="shared" si="53"/>
        <v>18039</v>
      </c>
      <c r="E1136" t="s">
        <v>6451</v>
      </c>
    </row>
    <row r="1137" spans="1:5" x14ac:dyDescent="0.2">
      <c r="A1137" t="s">
        <v>719</v>
      </c>
      <c r="B1137">
        <f t="shared" si="51"/>
        <v>86</v>
      </c>
      <c r="C1137">
        <f t="shared" si="52"/>
        <v>104</v>
      </c>
      <c r="D1137">
        <f t="shared" si="53"/>
        <v>36310</v>
      </c>
      <c r="E1137" t="s">
        <v>6451</v>
      </c>
    </row>
    <row r="1138" spans="1:5" x14ac:dyDescent="0.2">
      <c r="A1138" t="s">
        <v>720</v>
      </c>
      <c r="B1138">
        <f t="shared" si="51"/>
        <v>100</v>
      </c>
      <c r="C1138">
        <f t="shared" si="52"/>
        <v>118</v>
      </c>
      <c r="D1138">
        <f t="shared" si="53"/>
        <v>36305</v>
      </c>
      <c r="E1138" t="s">
        <v>6451</v>
      </c>
    </row>
    <row r="1139" spans="1:5" x14ac:dyDescent="0.2">
      <c r="A1139" t="s">
        <v>721</v>
      </c>
      <c r="B1139">
        <f t="shared" si="51"/>
        <v>96</v>
      </c>
      <c r="C1139">
        <f t="shared" si="52"/>
        <v>114</v>
      </c>
      <c r="D1139">
        <f t="shared" si="53"/>
        <v>36307</v>
      </c>
      <c r="E1139" t="s">
        <v>6451</v>
      </c>
    </row>
    <row r="1140" spans="1:5" x14ac:dyDescent="0.2">
      <c r="A1140" t="s">
        <v>722</v>
      </c>
      <c r="B1140">
        <f t="shared" si="51"/>
        <v>114</v>
      </c>
      <c r="C1140">
        <f t="shared" si="52"/>
        <v>132</v>
      </c>
      <c r="D1140">
        <f t="shared" si="53"/>
        <v>36318</v>
      </c>
      <c r="E1140" t="s">
        <v>6451</v>
      </c>
    </row>
    <row r="1141" spans="1:5" x14ac:dyDescent="0.2">
      <c r="A1141" t="s">
        <v>723</v>
      </c>
      <c r="B1141">
        <f t="shared" si="51"/>
        <v>90</v>
      </c>
      <c r="C1141">
        <f t="shared" si="52"/>
        <v>108</v>
      </c>
      <c r="D1141">
        <f t="shared" si="53"/>
        <v>36304</v>
      </c>
      <c r="E1141" t="s">
        <v>6451</v>
      </c>
    </row>
    <row r="1142" spans="1:5" x14ac:dyDescent="0.2">
      <c r="A1142" t="s">
        <v>724</v>
      </c>
      <c r="B1142">
        <f t="shared" si="51"/>
        <v>90</v>
      </c>
      <c r="C1142">
        <f t="shared" si="52"/>
        <v>108</v>
      </c>
      <c r="D1142">
        <f t="shared" si="53"/>
        <v>36308</v>
      </c>
      <c r="E1142" t="s">
        <v>6451</v>
      </c>
    </row>
    <row r="1143" spans="1:5" x14ac:dyDescent="0.2">
      <c r="A1143" t="s">
        <v>6483</v>
      </c>
      <c r="B1143">
        <f t="shared" si="51"/>
        <v>112</v>
      </c>
      <c r="C1143">
        <f t="shared" si="52"/>
        <v>130</v>
      </c>
      <c r="D1143">
        <f t="shared" si="53"/>
        <v>36306</v>
      </c>
      <c r="E1143" t="s">
        <v>6451</v>
      </c>
    </row>
    <row r="1144" spans="1:5" x14ac:dyDescent="0.2">
      <c r="A1144" t="s">
        <v>726</v>
      </c>
      <c r="B1144">
        <f t="shared" si="51"/>
        <v>95</v>
      </c>
      <c r="C1144">
        <f t="shared" si="52"/>
        <v>113</v>
      </c>
      <c r="D1144">
        <f t="shared" si="53"/>
        <v>36300</v>
      </c>
      <c r="E1144" t="s">
        <v>6451</v>
      </c>
    </row>
    <row r="1145" spans="1:5" x14ac:dyDescent="0.2">
      <c r="A1145" t="s">
        <v>727</v>
      </c>
      <c r="B1145">
        <f t="shared" si="51"/>
        <v>86</v>
      </c>
      <c r="C1145">
        <f t="shared" si="52"/>
        <v>104</v>
      </c>
      <c r="D1145">
        <f t="shared" si="53"/>
        <v>36301</v>
      </c>
      <c r="E1145" t="s">
        <v>6451</v>
      </c>
    </row>
    <row r="1146" spans="1:5" x14ac:dyDescent="0.2">
      <c r="A1146" t="s">
        <v>728</v>
      </c>
      <c r="B1146">
        <f t="shared" si="51"/>
        <v>86</v>
      </c>
      <c r="C1146">
        <f t="shared" si="52"/>
        <v>104</v>
      </c>
      <c r="D1146">
        <f t="shared" si="53"/>
        <v>36302</v>
      </c>
      <c r="E1146" t="s">
        <v>6451</v>
      </c>
    </row>
    <row r="1147" spans="1:5" x14ac:dyDescent="0.2">
      <c r="A1147" t="s">
        <v>729</v>
      </c>
      <c r="B1147">
        <f t="shared" si="51"/>
        <v>117</v>
      </c>
      <c r="C1147">
        <f t="shared" si="52"/>
        <v>135</v>
      </c>
      <c r="D1147">
        <f t="shared" si="53"/>
        <v>30177</v>
      </c>
      <c r="E1147" t="s">
        <v>6451</v>
      </c>
    </row>
    <row r="1148" spans="1:5" x14ac:dyDescent="0.2">
      <c r="A1148" t="s">
        <v>730</v>
      </c>
      <c r="B1148">
        <f t="shared" si="51"/>
        <v>88</v>
      </c>
      <c r="C1148">
        <f t="shared" si="52"/>
        <v>106</v>
      </c>
      <c r="D1148">
        <f t="shared" si="53"/>
        <v>26099</v>
      </c>
      <c r="E1148" t="s">
        <v>6451</v>
      </c>
    </row>
    <row r="1149" spans="1:5" x14ac:dyDescent="0.2">
      <c r="A1149" t="s">
        <v>731</v>
      </c>
      <c r="B1149">
        <f t="shared" si="51"/>
        <v>88</v>
      </c>
      <c r="C1149">
        <f t="shared" si="52"/>
        <v>106</v>
      </c>
      <c r="D1149">
        <f t="shared" si="53"/>
        <v>26222</v>
      </c>
      <c r="E1149" t="s">
        <v>6451</v>
      </c>
    </row>
    <row r="1150" spans="1:5" x14ac:dyDescent="0.2">
      <c r="A1150" t="s">
        <v>732</v>
      </c>
      <c r="B1150">
        <f t="shared" si="51"/>
        <v>92</v>
      </c>
      <c r="C1150">
        <f t="shared" si="52"/>
        <v>110</v>
      </c>
      <c r="D1150">
        <f t="shared" si="53"/>
        <v>26109</v>
      </c>
      <c r="E1150" t="s">
        <v>6451</v>
      </c>
    </row>
    <row r="1151" spans="1:5" x14ac:dyDescent="0.2">
      <c r="A1151" t="s">
        <v>733</v>
      </c>
      <c r="B1151">
        <f t="shared" si="51"/>
        <v>99</v>
      </c>
      <c r="C1151">
        <f t="shared" si="52"/>
        <v>117</v>
      </c>
      <c r="D1151">
        <f t="shared" si="53"/>
        <v>26088</v>
      </c>
      <c r="E1151" t="s">
        <v>6451</v>
      </c>
    </row>
    <row r="1152" spans="1:5" x14ac:dyDescent="0.2">
      <c r="A1152" t="s">
        <v>734</v>
      </c>
      <c r="B1152">
        <f t="shared" si="51"/>
        <v>97</v>
      </c>
      <c r="C1152">
        <f t="shared" si="52"/>
        <v>115</v>
      </c>
      <c r="D1152">
        <f t="shared" si="53"/>
        <v>26080</v>
      </c>
      <c r="E1152" t="s">
        <v>6451</v>
      </c>
    </row>
    <row r="1153" spans="1:5" x14ac:dyDescent="0.2">
      <c r="A1153" t="s">
        <v>735</v>
      </c>
      <c r="B1153">
        <f t="shared" si="51"/>
        <v>107</v>
      </c>
      <c r="C1153">
        <f t="shared" si="52"/>
        <v>125</v>
      </c>
      <c r="D1153">
        <f t="shared" si="53"/>
        <v>25415</v>
      </c>
      <c r="E1153" t="s">
        <v>6451</v>
      </c>
    </row>
    <row r="1154" spans="1:5" x14ac:dyDescent="0.2">
      <c r="A1154" t="s">
        <v>736</v>
      </c>
      <c r="B1154">
        <f t="shared" si="51"/>
        <v>100</v>
      </c>
      <c r="C1154">
        <f t="shared" si="52"/>
        <v>118</v>
      </c>
      <c r="D1154">
        <f t="shared" si="53"/>
        <v>31036</v>
      </c>
      <c r="E1154" t="s">
        <v>6451</v>
      </c>
    </row>
    <row r="1155" spans="1:5" x14ac:dyDescent="0.2">
      <c r="A1155" t="s">
        <v>738</v>
      </c>
      <c r="B1155">
        <f t="shared" ref="B1155:B1218" si="54">FIND("Ciqual code: ",A1155)</f>
        <v>137</v>
      </c>
      <c r="C1155">
        <f t="shared" ref="C1155:C1218" si="55">FIND("]",A1155)</f>
        <v>155</v>
      </c>
      <c r="D1155">
        <f t="shared" ref="D1155:D1218" si="56">MID(A1155,B1155+13,C1155-B1155-13)*1</f>
        <v>76080</v>
      </c>
      <c r="E1155" t="s">
        <v>6451</v>
      </c>
    </row>
    <row r="1156" spans="1:5" x14ac:dyDescent="0.2">
      <c r="A1156" t="s">
        <v>739</v>
      </c>
      <c r="B1156">
        <f t="shared" si="54"/>
        <v>146</v>
      </c>
      <c r="C1156">
        <f t="shared" si="55"/>
        <v>164</v>
      </c>
      <c r="D1156">
        <f t="shared" si="56"/>
        <v>76028</v>
      </c>
      <c r="E1156" t="s">
        <v>6451</v>
      </c>
    </row>
    <row r="1157" spans="1:5" x14ac:dyDescent="0.2">
      <c r="A1157" t="s">
        <v>742</v>
      </c>
      <c r="B1157">
        <f t="shared" si="54"/>
        <v>94</v>
      </c>
      <c r="C1157">
        <f t="shared" si="55"/>
        <v>112</v>
      </c>
      <c r="D1157">
        <f t="shared" si="56"/>
        <v>18430</v>
      </c>
      <c r="E1157" t="s">
        <v>6451</v>
      </c>
    </row>
    <row r="1158" spans="1:5" x14ac:dyDescent="0.2">
      <c r="A1158" t="s">
        <v>743</v>
      </c>
      <c r="B1158">
        <f t="shared" si="54"/>
        <v>158</v>
      </c>
      <c r="C1158">
        <f t="shared" si="55"/>
        <v>176</v>
      </c>
      <c r="D1158">
        <f t="shared" si="56"/>
        <v>76000</v>
      </c>
      <c r="E1158" t="s">
        <v>6451</v>
      </c>
    </row>
    <row r="1159" spans="1:5" x14ac:dyDescent="0.2">
      <c r="A1159" t="s">
        <v>744</v>
      </c>
      <c r="B1159">
        <f t="shared" si="54"/>
        <v>162</v>
      </c>
      <c r="C1159">
        <f t="shared" si="55"/>
        <v>180</v>
      </c>
      <c r="D1159">
        <f t="shared" si="56"/>
        <v>76001</v>
      </c>
      <c r="E1159" t="s">
        <v>6451</v>
      </c>
    </row>
    <row r="1160" spans="1:5" x14ac:dyDescent="0.2">
      <c r="A1160" t="s">
        <v>745</v>
      </c>
      <c r="B1160">
        <f t="shared" si="54"/>
        <v>158</v>
      </c>
      <c r="C1160">
        <f t="shared" si="55"/>
        <v>176</v>
      </c>
      <c r="D1160">
        <f t="shared" si="56"/>
        <v>76002</v>
      </c>
      <c r="E1160" t="s">
        <v>6451</v>
      </c>
    </row>
    <row r="1161" spans="1:5" x14ac:dyDescent="0.2">
      <c r="A1161" t="s">
        <v>746</v>
      </c>
      <c r="B1161">
        <f t="shared" si="54"/>
        <v>156</v>
      </c>
      <c r="C1161">
        <f t="shared" si="55"/>
        <v>174</v>
      </c>
      <c r="D1161">
        <f t="shared" si="56"/>
        <v>76004</v>
      </c>
      <c r="E1161" t="s">
        <v>6451</v>
      </c>
    </row>
    <row r="1162" spans="1:5" x14ac:dyDescent="0.2">
      <c r="A1162" t="s">
        <v>747</v>
      </c>
      <c r="B1162">
        <f t="shared" si="54"/>
        <v>162</v>
      </c>
      <c r="C1162">
        <f t="shared" si="55"/>
        <v>180</v>
      </c>
      <c r="D1162">
        <f t="shared" si="56"/>
        <v>76079</v>
      </c>
      <c r="E1162" t="s">
        <v>6451</v>
      </c>
    </row>
    <row r="1163" spans="1:5" x14ac:dyDescent="0.2">
      <c r="A1163" t="s">
        <v>748</v>
      </c>
      <c r="B1163">
        <f t="shared" si="54"/>
        <v>161</v>
      </c>
      <c r="C1163">
        <f t="shared" si="55"/>
        <v>179</v>
      </c>
      <c r="D1163">
        <f t="shared" si="56"/>
        <v>76006</v>
      </c>
      <c r="E1163" t="s">
        <v>6451</v>
      </c>
    </row>
    <row r="1164" spans="1:5" x14ac:dyDescent="0.2">
      <c r="A1164" t="s">
        <v>749</v>
      </c>
      <c r="B1164">
        <f t="shared" si="54"/>
        <v>160</v>
      </c>
      <c r="C1164">
        <f t="shared" si="55"/>
        <v>178</v>
      </c>
      <c r="D1164">
        <f t="shared" si="56"/>
        <v>76007</v>
      </c>
      <c r="E1164" t="s">
        <v>6451</v>
      </c>
    </row>
    <row r="1165" spans="1:5" x14ac:dyDescent="0.2">
      <c r="A1165" t="s">
        <v>750</v>
      </c>
      <c r="B1165">
        <f t="shared" si="54"/>
        <v>162</v>
      </c>
      <c r="C1165">
        <f t="shared" si="55"/>
        <v>180</v>
      </c>
      <c r="D1165">
        <f t="shared" si="56"/>
        <v>76008</v>
      </c>
      <c r="E1165" t="s">
        <v>6451</v>
      </c>
    </row>
    <row r="1166" spans="1:5" x14ac:dyDescent="0.2">
      <c r="A1166" t="s">
        <v>751</v>
      </c>
      <c r="B1166">
        <f t="shared" si="54"/>
        <v>153</v>
      </c>
      <c r="C1166">
        <f t="shared" si="55"/>
        <v>171</v>
      </c>
      <c r="D1166">
        <f t="shared" si="56"/>
        <v>76062</v>
      </c>
      <c r="E1166" t="s">
        <v>6451</v>
      </c>
    </row>
    <row r="1167" spans="1:5" x14ac:dyDescent="0.2">
      <c r="A1167" t="s">
        <v>752</v>
      </c>
      <c r="B1167">
        <f t="shared" si="54"/>
        <v>161</v>
      </c>
      <c r="C1167">
        <f t="shared" si="55"/>
        <v>179</v>
      </c>
      <c r="D1167">
        <f t="shared" si="56"/>
        <v>76061</v>
      </c>
      <c r="E1167" t="s">
        <v>6451</v>
      </c>
    </row>
    <row r="1168" spans="1:5" x14ac:dyDescent="0.2">
      <c r="A1168" t="s">
        <v>753</v>
      </c>
      <c r="B1168">
        <f t="shared" si="54"/>
        <v>158</v>
      </c>
      <c r="C1168">
        <f t="shared" si="55"/>
        <v>176</v>
      </c>
      <c r="D1168">
        <f t="shared" si="56"/>
        <v>76063</v>
      </c>
      <c r="E1168" t="s">
        <v>6451</v>
      </c>
    </row>
    <row r="1169" spans="1:5" x14ac:dyDescent="0.2">
      <c r="A1169" t="s">
        <v>754</v>
      </c>
      <c r="B1169">
        <f t="shared" si="54"/>
        <v>156</v>
      </c>
      <c r="C1169">
        <f t="shared" si="55"/>
        <v>174</v>
      </c>
      <c r="D1169">
        <f t="shared" si="56"/>
        <v>76081</v>
      </c>
      <c r="E1169" t="s">
        <v>6451</v>
      </c>
    </row>
    <row r="1170" spans="1:5" x14ac:dyDescent="0.2">
      <c r="A1170" t="s">
        <v>755</v>
      </c>
      <c r="B1170">
        <f t="shared" si="54"/>
        <v>162</v>
      </c>
      <c r="C1170">
        <f t="shared" si="55"/>
        <v>180</v>
      </c>
      <c r="D1170">
        <f t="shared" si="56"/>
        <v>76064</v>
      </c>
      <c r="E1170" t="s">
        <v>6451</v>
      </c>
    </row>
    <row r="1171" spans="1:5" x14ac:dyDescent="0.2">
      <c r="A1171" t="s">
        <v>756</v>
      </c>
      <c r="B1171">
        <f t="shared" si="54"/>
        <v>149</v>
      </c>
      <c r="C1171">
        <f t="shared" si="55"/>
        <v>167</v>
      </c>
      <c r="D1171">
        <f t="shared" si="56"/>
        <v>76100</v>
      </c>
      <c r="E1171" t="s">
        <v>6451</v>
      </c>
    </row>
    <row r="1172" spans="1:5" x14ac:dyDescent="0.2">
      <c r="A1172" t="s">
        <v>757</v>
      </c>
      <c r="B1172">
        <f t="shared" si="54"/>
        <v>160</v>
      </c>
      <c r="C1172">
        <f t="shared" si="55"/>
        <v>178</v>
      </c>
      <c r="D1172">
        <f t="shared" si="56"/>
        <v>76010</v>
      </c>
      <c r="E1172" t="s">
        <v>6451</v>
      </c>
    </row>
    <row r="1173" spans="1:5" x14ac:dyDescent="0.2">
      <c r="A1173" t="s">
        <v>758</v>
      </c>
      <c r="B1173">
        <f t="shared" si="54"/>
        <v>156</v>
      </c>
      <c r="C1173">
        <f t="shared" si="55"/>
        <v>174</v>
      </c>
      <c r="D1173">
        <f t="shared" si="56"/>
        <v>76011</v>
      </c>
      <c r="E1173" t="s">
        <v>6451</v>
      </c>
    </row>
    <row r="1174" spans="1:5" x14ac:dyDescent="0.2">
      <c r="A1174" t="s">
        <v>759</v>
      </c>
      <c r="B1174">
        <f t="shared" si="54"/>
        <v>160</v>
      </c>
      <c r="C1174">
        <f t="shared" si="55"/>
        <v>178</v>
      </c>
      <c r="D1174">
        <f t="shared" si="56"/>
        <v>76012</v>
      </c>
      <c r="E1174" t="s">
        <v>6451</v>
      </c>
    </row>
    <row r="1175" spans="1:5" x14ac:dyDescent="0.2">
      <c r="A1175" t="s">
        <v>760</v>
      </c>
      <c r="B1175">
        <f t="shared" si="54"/>
        <v>165</v>
      </c>
      <c r="C1175">
        <f t="shared" si="55"/>
        <v>183</v>
      </c>
      <c r="D1175">
        <f t="shared" si="56"/>
        <v>76013</v>
      </c>
      <c r="E1175" t="s">
        <v>6451</v>
      </c>
    </row>
    <row r="1176" spans="1:5" x14ac:dyDescent="0.2">
      <c r="A1176" t="s">
        <v>761</v>
      </c>
      <c r="B1176">
        <f t="shared" si="54"/>
        <v>163</v>
      </c>
      <c r="C1176">
        <f t="shared" si="55"/>
        <v>181</v>
      </c>
      <c r="D1176">
        <f t="shared" si="56"/>
        <v>76014</v>
      </c>
      <c r="E1176" t="s">
        <v>6451</v>
      </c>
    </row>
    <row r="1177" spans="1:5" x14ac:dyDescent="0.2">
      <c r="A1177" t="s">
        <v>762</v>
      </c>
      <c r="B1177">
        <f t="shared" si="54"/>
        <v>162</v>
      </c>
      <c r="C1177">
        <f t="shared" si="55"/>
        <v>180</v>
      </c>
      <c r="D1177">
        <f t="shared" si="56"/>
        <v>76065</v>
      </c>
      <c r="E1177" t="s">
        <v>6451</v>
      </c>
    </row>
    <row r="1178" spans="1:5" x14ac:dyDescent="0.2">
      <c r="A1178" t="s">
        <v>763</v>
      </c>
      <c r="B1178">
        <f t="shared" si="54"/>
        <v>169</v>
      </c>
      <c r="C1178">
        <f t="shared" si="55"/>
        <v>187</v>
      </c>
      <c r="D1178">
        <f t="shared" si="56"/>
        <v>76066</v>
      </c>
      <c r="E1178" t="s">
        <v>6451</v>
      </c>
    </row>
    <row r="1179" spans="1:5" x14ac:dyDescent="0.2">
      <c r="A1179" t="s">
        <v>764</v>
      </c>
      <c r="B1179">
        <f t="shared" si="54"/>
        <v>160</v>
      </c>
      <c r="C1179">
        <f t="shared" si="55"/>
        <v>178</v>
      </c>
      <c r="D1179">
        <f t="shared" si="56"/>
        <v>76083</v>
      </c>
      <c r="E1179" t="s">
        <v>6451</v>
      </c>
    </row>
    <row r="1180" spans="1:5" x14ac:dyDescent="0.2">
      <c r="A1180" t="s">
        <v>765</v>
      </c>
      <c r="B1180">
        <f t="shared" si="54"/>
        <v>167</v>
      </c>
      <c r="C1180">
        <f t="shared" si="55"/>
        <v>185</v>
      </c>
      <c r="D1180">
        <f t="shared" si="56"/>
        <v>76015</v>
      </c>
      <c r="E1180" t="s">
        <v>6451</v>
      </c>
    </row>
    <row r="1181" spans="1:5" x14ac:dyDescent="0.2">
      <c r="A1181" t="s">
        <v>766</v>
      </c>
      <c r="B1181">
        <f t="shared" si="54"/>
        <v>157</v>
      </c>
      <c r="C1181">
        <f t="shared" si="55"/>
        <v>175</v>
      </c>
      <c r="D1181">
        <f t="shared" si="56"/>
        <v>76016</v>
      </c>
      <c r="E1181" t="s">
        <v>6451</v>
      </c>
    </row>
    <row r="1182" spans="1:5" x14ac:dyDescent="0.2">
      <c r="A1182" t="s">
        <v>767</v>
      </c>
      <c r="B1182">
        <f t="shared" si="54"/>
        <v>159</v>
      </c>
      <c r="C1182">
        <f t="shared" si="55"/>
        <v>177</v>
      </c>
      <c r="D1182">
        <f t="shared" si="56"/>
        <v>76067</v>
      </c>
      <c r="E1182" t="s">
        <v>6451</v>
      </c>
    </row>
    <row r="1183" spans="1:5" x14ac:dyDescent="0.2">
      <c r="A1183" t="s">
        <v>768</v>
      </c>
      <c r="B1183">
        <f t="shared" si="54"/>
        <v>154</v>
      </c>
      <c r="C1183">
        <f t="shared" si="55"/>
        <v>172</v>
      </c>
      <c r="D1183">
        <f t="shared" si="56"/>
        <v>76017</v>
      </c>
      <c r="E1183" t="s">
        <v>6451</v>
      </c>
    </row>
    <row r="1184" spans="1:5" x14ac:dyDescent="0.2">
      <c r="A1184" t="s">
        <v>769</v>
      </c>
      <c r="B1184">
        <f t="shared" si="54"/>
        <v>156</v>
      </c>
      <c r="C1184">
        <f t="shared" si="55"/>
        <v>174</v>
      </c>
      <c r="D1184">
        <f t="shared" si="56"/>
        <v>76019</v>
      </c>
      <c r="E1184" t="s">
        <v>6451</v>
      </c>
    </row>
    <row r="1185" spans="1:5" x14ac:dyDescent="0.2">
      <c r="A1185" t="s">
        <v>770</v>
      </c>
      <c r="B1185">
        <f t="shared" si="54"/>
        <v>160</v>
      </c>
      <c r="C1185">
        <f t="shared" si="55"/>
        <v>178</v>
      </c>
      <c r="D1185">
        <f t="shared" si="56"/>
        <v>76018</v>
      </c>
      <c r="E1185" t="s">
        <v>6451</v>
      </c>
    </row>
    <row r="1186" spans="1:5" x14ac:dyDescent="0.2">
      <c r="A1186" t="s">
        <v>771</v>
      </c>
      <c r="B1186">
        <f t="shared" si="54"/>
        <v>133</v>
      </c>
      <c r="C1186">
        <f t="shared" si="55"/>
        <v>151</v>
      </c>
      <c r="D1186">
        <f t="shared" si="56"/>
        <v>76102</v>
      </c>
      <c r="E1186" t="s">
        <v>6451</v>
      </c>
    </row>
    <row r="1187" spans="1:5" x14ac:dyDescent="0.2">
      <c r="A1187" t="s">
        <v>772</v>
      </c>
      <c r="B1187">
        <f t="shared" si="54"/>
        <v>154</v>
      </c>
      <c r="C1187">
        <f t="shared" si="55"/>
        <v>172</v>
      </c>
      <c r="D1187">
        <f t="shared" si="56"/>
        <v>76020</v>
      </c>
      <c r="E1187" t="s">
        <v>6451</v>
      </c>
    </row>
    <row r="1188" spans="1:5" x14ac:dyDescent="0.2">
      <c r="A1188" t="s">
        <v>6484</v>
      </c>
      <c r="B1188">
        <f t="shared" si="54"/>
        <v>156</v>
      </c>
      <c r="C1188">
        <f t="shared" si="55"/>
        <v>174</v>
      </c>
      <c r="D1188">
        <f t="shared" si="56"/>
        <v>76022</v>
      </c>
      <c r="E1188" t="s">
        <v>6451</v>
      </c>
    </row>
    <row r="1189" spans="1:5" x14ac:dyDescent="0.2">
      <c r="A1189" t="s">
        <v>774</v>
      </c>
      <c r="B1189">
        <f t="shared" si="54"/>
        <v>164</v>
      </c>
      <c r="C1189">
        <f t="shared" si="55"/>
        <v>182</v>
      </c>
      <c r="D1189">
        <f t="shared" si="56"/>
        <v>76068</v>
      </c>
      <c r="E1189" t="s">
        <v>6451</v>
      </c>
    </row>
    <row r="1190" spans="1:5" x14ac:dyDescent="0.2">
      <c r="A1190" t="s">
        <v>775</v>
      </c>
      <c r="B1190">
        <f t="shared" si="54"/>
        <v>165</v>
      </c>
      <c r="C1190">
        <f t="shared" si="55"/>
        <v>183</v>
      </c>
      <c r="D1190">
        <f t="shared" si="56"/>
        <v>76023</v>
      </c>
      <c r="E1190" t="s">
        <v>6451</v>
      </c>
    </row>
    <row r="1191" spans="1:5" x14ac:dyDescent="0.2">
      <c r="A1191" t="s">
        <v>776</v>
      </c>
      <c r="B1191">
        <f t="shared" si="54"/>
        <v>161</v>
      </c>
      <c r="C1191">
        <f t="shared" si="55"/>
        <v>179</v>
      </c>
      <c r="D1191">
        <f t="shared" si="56"/>
        <v>76082</v>
      </c>
      <c r="E1191" t="s">
        <v>6451</v>
      </c>
    </row>
    <row r="1192" spans="1:5" x14ac:dyDescent="0.2">
      <c r="A1192" t="s">
        <v>6485</v>
      </c>
      <c r="B1192">
        <f t="shared" si="54"/>
        <v>163</v>
      </c>
      <c r="C1192">
        <f t="shared" si="55"/>
        <v>181</v>
      </c>
      <c r="D1192">
        <f t="shared" si="56"/>
        <v>76085</v>
      </c>
      <c r="E1192" t="s">
        <v>6451</v>
      </c>
    </row>
    <row r="1193" spans="1:5" x14ac:dyDescent="0.2">
      <c r="A1193" t="s">
        <v>778</v>
      </c>
      <c r="B1193">
        <f t="shared" si="54"/>
        <v>158</v>
      </c>
      <c r="C1193">
        <f t="shared" si="55"/>
        <v>176</v>
      </c>
      <c r="D1193">
        <f t="shared" si="56"/>
        <v>76069</v>
      </c>
      <c r="E1193" t="s">
        <v>6451</v>
      </c>
    </row>
    <row r="1194" spans="1:5" x14ac:dyDescent="0.2">
      <c r="A1194" t="s">
        <v>779</v>
      </c>
      <c r="B1194">
        <f t="shared" si="54"/>
        <v>155</v>
      </c>
      <c r="C1194">
        <f t="shared" si="55"/>
        <v>173</v>
      </c>
      <c r="D1194">
        <f t="shared" si="56"/>
        <v>76025</v>
      </c>
      <c r="E1194" t="s">
        <v>6451</v>
      </c>
    </row>
    <row r="1195" spans="1:5" x14ac:dyDescent="0.2">
      <c r="A1195" t="s">
        <v>780</v>
      </c>
      <c r="B1195">
        <f t="shared" si="54"/>
        <v>158</v>
      </c>
      <c r="C1195">
        <f t="shared" si="55"/>
        <v>176</v>
      </c>
      <c r="D1195">
        <f t="shared" si="56"/>
        <v>76070</v>
      </c>
      <c r="E1195" t="s">
        <v>6451</v>
      </c>
    </row>
    <row r="1196" spans="1:5" x14ac:dyDescent="0.2">
      <c r="A1196" t="s">
        <v>781</v>
      </c>
      <c r="B1196">
        <f t="shared" si="54"/>
        <v>139</v>
      </c>
      <c r="C1196">
        <f t="shared" si="55"/>
        <v>157</v>
      </c>
      <c r="D1196">
        <f t="shared" si="56"/>
        <v>76101</v>
      </c>
      <c r="E1196" t="s">
        <v>6451</v>
      </c>
    </row>
    <row r="1197" spans="1:5" x14ac:dyDescent="0.2">
      <c r="A1197" t="s">
        <v>782</v>
      </c>
      <c r="B1197">
        <f t="shared" si="54"/>
        <v>162</v>
      </c>
      <c r="C1197">
        <f t="shared" si="55"/>
        <v>180</v>
      </c>
      <c r="D1197">
        <f t="shared" si="56"/>
        <v>76086</v>
      </c>
      <c r="E1197" t="s">
        <v>6451</v>
      </c>
    </row>
    <row r="1198" spans="1:5" x14ac:dyDescent="0.2">
      <c r="A1198" t="s">
        <v>783</v>
      </c>
      <c r="B1198">
        <f t="shared" si="54"/>
        <v>157</v>
      </c>
      <c r="C1198">
        <f t="shared" si="55"/>
        <v>175</v>
      </c>
      <c r="D1198">
        <f t="shared" si="56"/>
        <v>76087</v>
      </c>
      <c r="E1198" t="s">
        <v>6451</v>
      </c>
    </row>
    <row r="1199" spans="1:5" x14ac:dyDescent="0.2">
      <c r="A1199" t="s">
        <v>784</v>
      </c>
      <c r="B1199">
        <f t="shared" si="54"/>
        <v>159</v>
      </c>
      <c r="C1199">
        <f t="shared" si="55"/>
        <v>177</v>
      </c>
      <c r="D1199">
        <f t="shared" si="56"/>
        <v>76027</v>
      </c>
      <c r="E1199" t="s">
        <v>6451</v>
      </c>
    </row>
    <row r="1200" spans="1:5" x14ac:dyDescent="0.2">
      <c r="A1200" t="s">
        <v>6486</v>
      </c>
      <c r="B1200">
        <f t="shared" si="54"/>
        <v>154</v>
      </c>
      <c r="C1200">
        <f t="shared" si="55"/>
        <v>172</v>
      </c>
      <c r="D1200">
        <f t="shared" si="56"/>
        <v>76071</v>
      </c>
      <c r="E1200" t="s">
        <v>6451</v>
      </c>
    </row>
    <row r="1201" spans="1:5" x14ac:dyDescent="0.2">
      <c r="A1201" t="s">
        <v>786</v>
      </c>
      <c r="B1201">
        <f t="shared" si="54"/>
        <v>161</v>
      </c>
      <c r="C1201">
        <f t="shared" si="55"/>
        <v>179</v>
      </c>
      <c r="D1201">
        <f t="shared" si="56"/>
        <v>76088</v>
      </c>
      <c r="E1201" t="s">
        <v>6451</v>
      </c>
    </row>
    <row r="1202" spans="1:5" x14ac:dyDescent="0.2">
      <c r="A1202" t="s">
        <v>787</v>
      </c>
      <c r="B1202">
        <f t="shared" si="54"/>
        <v>157</v>
      </c>
      <c r="C1202">
        <f t="shared" si="55"/>
        <v>175</v>
      </c>
      <c r="D1202">
        <f t="shared" si="56"/>
        <v>76089</v>
      </c>
      <c r="E1202" t="s">
        <v>6451</v>
      </c>
    </row>
    <row r="1203" spans="1:5" x14ac:dyDescent="0.2">
      <c r="A1203" t="s">
        <v>788</v>
      </c>
      <c r="B1203">
        <f t="shared" si="54"/>
        <v>153</v>
      </c>
      <c r="C1203">
        <f t="shared" si="55"/>
        <v>171</v>
      </c>
      <c r="D1203">
        <f t="shared" si="56"/>
        <v>76090</v>
      </c>
      <c r="E1203" t="s">
        <v>6451</v>
      </c>
    </row>
    <row r="1204" spans="1:5" x14ac:dyDescent="0.2">
      <c r="A1204" t="s">
        <v>6487</v>
      </c>
      <c r="B1204">
        <f t="shared" si="54"/>
        <v>164</v>
      </c>
      <c r="C1204">
        <f t="shared" si="55"/>
        <v>182</v>
      </c>
      <c r="D1204">
        <f t="shared" si="56"/>
        <v>76029</v>
      </c>
      <c r="E1204" t="s">
        <v>6451</v>
      </c>
    </row>
    <row r="1205" spans="1:5" x14ac:dyDescent="0.2">
      <c r="A1205" t="s">
        <v>790</v>
      </c>
      <c r="B1205">
        <f t="shared" si="54"/>
        <v>161</v>
      </c>
      <c r="C1205">
        <f t="shared" si="55"/>
        <v>179</v>
      </c>
      <c r="D1205">
        <f t="shared" si="56"/>
        <v>76030</v>
      </c>
      <c r="E1205" t="s">
        <v>6451</v>
      </c>
    </row>
    <row r="1206" spans="1:5" x14ac:dyDescent="0.2">
      <c r="A1206" t="s">
        <v>791</v>
      </c>
      <c r="B1206">
        <f t="shared" si="54"/>
        <v>160</v>
      </c>
      <c r="C1206">
        <f t="shared" si="55"/>
        <v>178</v>
      </c>
      <c r="D1206">
        <f t="shared" si="56"/>
        <v>76031</v>
      </c>
      <c r="E1206" t="s">
        <v>6451</v>
      </c>
    </row>
    <row r="1207" spans="1:5" x14ac:dyDescent="0.2">
      <c r="A1207" t="s">
        <v>792</v>
      </c>
      <c r="B1207">
        <f t="shared" si="54"/>
        <v>162</v>
      </c>
      <c r="C1207">
        <f t="shared" si="55"/>
        <v>180</v>
      </c>
      <c r="D1207">
        <f t="shared" si="56"/>
        <v>76072</v>
      </c>
      <c r="E1207" t="s">
        <v>6451</v>
      </c>
    </row>
    <row r="1208" spans="1:5" x14ac:dyDescent="0.2">
      <c r="A1208" t="s">
        <v>793</v>
      </c>
      <c r="B1208">
        <f t="shared" si="54"/>
        <v>160</v>
      </c>
      <c r="C1208">
        <f t="shared" si="55"/>
        <v>178</v>
      </c>
      <c r="D1208">
        <f t="shared" si="56"/>
        <v>76060</v>
      </c>
      <c r="E1208" t="s">
        <v>6451</v>
      </c>
    </row>
    <row r="1209" spans="1:5" x14ac:dyDescent="0.2">
      <c r="A1209" t="s">
        <v>794</v>
      </c>
      <c r="B1209">
        <f t="shared" si="54"/>
        <v>157</v>
      </c>
      <c r="C1209">
        <f t="shared" si="55"/>
        <v>175</v>
      </c>
      <c r="D1209">
        <f t="shared" si="56"/>
        <v>76032</v>
      </c>
      <c r="E1209" t="s">
        <v>6451</v>
      </c>
    </row>
    <row r="1210" spans="1:5" x14ac:dyDescent="0.2">
      <c r="A1210" t="s">
        <v>795</v>
      </c>
      <c r="B1210">
        <f t="shared" si="54"/>
        <v>161</v>
      </c>
      <c r="C1210">
        <f t="shared" si="55"/>
        <v>179</v>
      </c>
      <c r="D1210">
        <f t="shared" si="56"/>
        <v>76091</v>
      </c>
      <c r="E1210" t="s">
        <v>6451</v>
      </c>
    </row>
    <row r="1211" spans="1:5" x14ac:dyDescent="0.2">
      <c r="A1211" t="s">
        <v>796</v>
      </c>
      <c r="B1211">
        <f t="shared" si="54"/>
        <v>157</v>
      </c>
      <c r="C1211">
        <f t="shared" si="55"/>
        <v>175</v>
      </c>
      <c r="D1211">
        <f t="shared" si="56"/>
        <v>76033</v>
      </c>
      <c r="E1211" t="s">
        <v>6451</v>
      </c>
    </row>
    <row r="1212" spans="1:5" x14ac:dyDescent="0.2">
      <c r="A1212" t="s">
        <v>797</v>
      </c>
      <c r="B1212">
        <f t="shared" si="54"/>
        <v>171</v>
      </c>
      <c r="C1212">
        <f t="shared" si="55"/>
        <v>189</v>
      </c>
      <c r="D1212">
        <f t="shared" si="56"/>
        <v>76034</v>
      </c>
      <c r="E1212" t="s">
        <v>6451</v>
      </c>
    </row>
    <row r="1213" spans="1:5" x14ac:dyDescent="0.2">
      <c r="A1213" t="s">
        <v>6488</v>
      </c>
      <c r="B1213">
        <f t="shared" si="54"/>
        <v>162</v>
      </c>
      <c r="C1213">
        <f t="shared" si="55"/>
        <v>180</v>
      </c>
      <c r="D1213">
        <f t="shared" si="56"/>
        <v>76035</v>
      </c>
      <c r="E1213" t="s">
        <v>6451</v>
      </c>
    </row>
    <row r="1214" spans="1:5" x14ac:dyDescent="0.2">
      <c r="A1214" t="s">
        <v>799</v>
      </c>
      <c r="B1214">
        <f t="shared" si="54"/>
        <v>173</v>
      </c>
      <c r="C1214">
        <f t="shared" si="55"/>
        <v>191</v>
      </c>
      <c r="D1214">
        <f t="shared" si="56"/>
        <v>76036</v>
      </c>
      <c r="E1214" t="s">
        <v>6451</v>
      </c>
    </row>
    <row r="1215" spans="1:5" x14ac:dyDescent="0.2">
      <c r="A1215" t="s">
        <v>800</v>
      </c>
      <c r="B1215">
        <f t="shared" si="54"/>
        <v>160</v>
      </c>
      <c r="C1215">
        <f t="shared" si="55"/>
        <v>178</v>
      </c>
      <c r="D1215">
        <f t="shared" si="56"/>
        <v>76037</v>
      </c>
      <c r="E1215" t="s">
        <v>6451</v>
      </c>
    </row>
    <row r="1216" spans="1:5" x14ac:dyDescent="0.2">
      <c r="A1216" t="s">
        <v>801</v>
      </c>
      <c r="B1216">
        <f t="shared" si="54"/>
        <v>163</v>
      </c>
      <c r="C1216">
        <f t="shared" si="55"/>
        <v>181</v>
      </c>
      <c r="D1216">
        <f t="shared" si="56"/>
        <v>76038</v>
      </c>
      <c r="E1216" t="s">
        <v>6451</v>
      </c>
    </row>
    <row r="1217" spans="1:5" x14ac:dyDescent="0.2">
      <c r="A1217" t="s">
        <v>802</v>
      </c>
      <c r="B1217">
        <f t="shared" si="54"/>
        <v>163</v>
      </c>
      <c r="C1217">
        <f t="shared" si="55"/>
        <v>181</v>
      </c>
      <c r="D1217">
        <f t="shared" si="56"/>
        <v>76039</v>
      </c>
      <c r="E1217" t="s">
        <v>6451</v>
      </c>
    </row>
    <row r="1218" spans="1:5" x14ac:dyDescent="0.2">
      <c r="A1218" t="s">
        <v>803</v>
      </c>
      <c r="B1218">
        <f t="shared" si="54"/>
        <v>156</v>
      </c>
      <c r="C1218">
        <f t="shared" si="55"/>
        <v>174</v>
      </c>
      <c r="D1218">
        <f t="shared" si="56"/>
        <v>76073</v>
      </c>
      <c r="E1218" t="s">
        <v>6451</v>
      </c>
    </row>
    <row r="1219" spans="1:5" x14ac:dyDescent="0.2">
      <c r="A1219" t="s">
        <v>804</v>
      </c>
      <c r="B1219">
        <f t="shared" ref="B1219:B1282" si="57">FIND("Ciqual code: ",A1219)</f>
        <v>160</v>
      </c>
      <c r="C1219">
        <f t="shared" ref="C1219:C1282" si="58">FIND("]",A1219)</f>
        <v>178</v>
      </c>
      <c r="D1219">
        <f t="shared" ref="D1219:D1282" si="59">MID(A1219,B1219+13,C1219-B1219-13)*1</f>
        <v>76074</v>
      </c>
      <c r="E1219" t="s">
        <v>6451</v>
      </c>
    </row>
    <row r="1220" spans="1:5" x14ac:dyDescent="0.2">
      <c r="A1220" t="s">
        <v>805</v>
      </c>
      <c r="B1220">
        <f t="shared" si="57"/>
        <v>169</v>
      </c>
      <c r="C1220">
        <f t="shared" si="58"/>
        <v>187</v>
      </c>
      <c r="D1220">
        <f t="shared" si="59"/>
        <v>76075</v>
      </c>
      <c r="E1220" t="s">
        <v>6451</v>
      </c>
    </row>
    <row r="1221" spans="1:5" x14ac:dyDescent="0.2">
      <c r="A1221" t="s">
        <v>806</v>
      </c>
      <c r="B1221">
        <f t="shared" si="57"/>
        <v>165</v>
      </c>
      <c r="C1221">
        <f t="shared" si="58"/>
        <v>183</v>
      </c>
      <c r="D1221">
        <f t="shared" si="59"/>
        <v>76040</v>
      </c>
      <c r="E1221" t="s">
        <v>6451</v>
      </c>
    </row>
    <row r="1222" spans="1:5" x14ac:dyDescent="0.2">
      <c r="A1222" t="s">
        <v>807</v>
      </c>
      <c r="B1222">
        <f t="shared" si="57"/>
        <v>160</v>
      </c>
      <c r="C1222">
        <f t="shared" si="58"/>
        <v>178</v>
      </c>
      <c r="D1222">
        <f t="shared" si="59"/>
        <v>76076</v>
      </c>
      <c r="E1222" t="s">
        <v>6451</v>
      </c>
    </row>
    <row r="1223" spans="1:5" x14ac:dyDescent="0.2">
      <c r="A1223" t="s">
        <v>808</v>
      </c>
      <c r="B1223">
        <f t="shared" si="57"/>
        <v>163</v>
      </c>
      <c r="C1223">
        <f t="shared" si="58"/>
        <v>181</v>
      </c>
      <c r="D1223">
        <f t="shared" si="59"/>
        <v>76092</v>
      </c>
      <c r="E1223" t="s">
        <v>6451</v>
      </c>
    </row>
    <row r="1224" spans="1:5" x14ac:dyDescent="0.2">
      <c r="A1224" t="s">
        <v>809</v>
      </c>
      <c r="B1224">
        <f t="shared" si="57"/>
        <v>159</v>
      </c>
      <c r="C1224">
        <f t="shared" si="58"/>
        <v>177</v>
      </c>
      <c r="D1224">
        <f t="shared" si="59"/>
        <v>76043</v>
      </c>
      <c r="E1224" t="s">
        <v>6451</v>
      </c>
    </row>
    <row r="1225" spans="1:5" x14ac:dyDescent="0.2">
      <c r="A1225" t="s">
        <v>810</v>
      </c>
      <c r="B1225">
        <f t="shared" si="57"/>
        <v>160</v>
      </c>
      <c r="C1225">
        <f t="shared" si="58"/>
        <v>178</v>
      </c>
      <c r="D1225">
        <f t="shared" si="59"/>
        <v>76044</v>
      </c>
      <c r="E1225" t="s">
        <v>6451</v>
      </c>
    </row>
    <row r="1226" spans="1:5" x14ac:dyDescent="0.2">
      <c r="A1226" t="s">
        <v>6489</v>
      </c>
      <c r="B1226">
        <f t="shared" si="57"/>
        <v>163</v>
      </c>
      <c r="C1226">
        <f t="shared" si="58"/>
        <v>181</v>
      </c>
      <c r="D1226">
        <f t="shared" si="59"/>
        <v>76046</v>
      </c>
      <c r="E1226" t="s">
        <v>6451</v>
      </c>
    </row>
    <row r="1227" spans="1:5" x14ac:dyDescent="0.2">
      <c r="A1227" t="s">
        <v>812</v>
      </c>
      <c r="B1227">
        <f t="shared" si="57"/>
        <v>169</v>
      </c>
      <c r="C1227">
        <f t="shared" si="58"/>
        <v>187</v>
      </c>
      <c r="D1227">
        <f t="shared" si="59"/>
        <v>76047</v>
      </c>
      <c r="E1227" t="s">
        <v>6451</v>
      </c>
    </row>
    <row r="1228" spans="1:5" x14ac:dyDescent="0.2">
      <c r="A1228" t="s">
        <v>6490</v>
      </c>
      <c r="B1228">
        <f t="shared" si="57"/>
        <v>164</v>
      </c>
      <c r="C1228">
        <f t="shared" si="58"/>
        <v>182</v>
      </c>
      <c r="D1228">
        <f t="shared" si="59"/>
        <v>76093</v>
      </c>
      <c r="E1228" t="s">
        <v>6451</v>
      </c>
    </row>
    <row r="1229" spans="1:5" x14ac:dyDescent="0.2">
      <c r="A1229" t="s">
        <v>814</v>
      </c>
      <c r="B1229">
        <f t="shared" si="57"/>
        <v>178</v>
      </c>
      <c r="C1229">
        <f t="shared" si="58"/>
        <v>196</v>
      </c>
      <c r="D1229">
        <f t="shared" si="59"/>
        <v>76094</v>
      </c>
      <c r="E1229" t="s">
        <v>6451</v>
      </c>
    </row>
    <row r="1230" spans="1:5" x14ac:dyDescent="0.2">
      <c r="A1230" t="s">
        <v>815</v>
      </c>
      <c r="B1230">
        <f t="shared" si="57"/>
        <v>162</v>
      </c>
      <c r="C1230">
        <f t="shared" si="58"/>
        <v>180</v>
      </c>
      <c r="D1230">
        <f t="shared" si="59"/>
        <v>76049</v>
      </c>
      <c r="E1230" t="s">
        <v>6451</v>
      </c>
    </row>
    <row r="1231" spans="1:5" x14ac:dyDescent="0.2">
      <c r="A1231" t="s">
        <v>816</v>
      </c>
      <c r="B1231">
        <f t="shared" si="57"/>
        <v>157</v>
      </c>
      <c r="C1231">
        <f t="shared" si="58"/>
        <v>175</v>
      </c>
      <c r="D1231">
        <f t="shared" si="59"/>
        <v>76077</v>
      </c>
      <c r="E1231" t="s">
        <v>6451</v>
      </c>
    </row>
    <row r="1232" spans="1:5" x14ac:dyDescent="0.2">
      <c r="A1232" t="s">
        <v>817</v>
      </c>
      <c r="B1232">
        <f t="shared" si="57"/>
        <v>155</v>
      </c>
      <c r="C1232">
        <f t="shared" si="58"/>
        <v>173</v>
      </c>
      <c r="D1232">
        <f t="shared" si="59"/>
        <v>76050</v>
      </c>
      <c r="E1232" t="s">
        <v>6451</v>
      </c>
    </row>
    <row r="1233" spans="1:5" x14ac:dyDescent="0.2">
      <c r="A1233" t="s">
        <v>818</v>
      </c>
      <c r="B1233">
        <f t="shared" si="57"/>
        <v>162</v>
      </c>
      <c r="C1233">
        <f t="shared" si="58"/>
        <v>180</v>
      </c>
      <c r="D1233">
        <f t="shared" si="59"/>
        <v>76095</v>
      </c>
      <c r="E1233" t="s">
        <v>6451</v>
      </c>
    </row>
    <row r="1234" spans="1:5" x14ac:dyDescent="0.2">
      <c r="A1234" t="s">
        <v>819</v>
      </c>
      <c r="B1234">
        <f t="shared" si="57"/>
        <v>159</v>
      </c>
      <c r="C1234">
        <f t="shared" si="58"/>
        <v>177</v>
      </c>
      <c r="D1234">
        <f t="shared" si="59"/>
        <v>76096</v>
      </c>
      <c r="E1234" t="s">
        <v>6451</v>
      </c>
    </row>
    <row r="1235" spans="1:5" x14ac:dyDescent="0.2">
      <c r="A1235" t="s">
        <v>820</v>
      </c>
      <c r="B1235">
        <f t="shared" si="57"/>
        <v>156</v>
      </c>
      <c r="C1235">
        <f t="shared" si="58"/>
        <v>174</v>
      </c>
      <c r="D1235">
        <f t="shared" si="59"/>
        <v>76078</v>
      </c>
      <c r="E1235" t="s">
        <v>6451</v>
      </c>
    </row>
    <row r="1236" spans="1:5" x14ac:dyDescent="0.2">
      <c r="A1236" t="s">
        <v>821</v>
      </c>
      <c r="B1236">
        <f t="shared" si="57"/>
        <v>157</v>
      </c>
      <c r="C1236">
        <f t="shared" si="58"/>
        <v>175</v>
      </c>
      <c r="D1236">
        <f t="shared" si="59"/>
        <v>76097</v>
      </c>
      <c r="E1236" t="s">
        <v>6451</v>
      </c>
    </row>
    <row r="1237" spans="1:5" x14ac:dyDescent="0.2">
      <c r="A1237" t="s">
        <v>822</v>
      </c>
      <c r="B1237">
        <f t="shared" si="57"/>
        <v>162</v>
      </c>
      <c r="C1237">
        <f t="shared" si="58"/>
        <v>180</v>
      </c>
      <c r="D1237">
        <f t="shared" si="59"/>
        <v>76053</v>
      </c>
      <c r="E1237" t="s">
        <v>6451</v>
      </c>
    </row>
    <row r="1238" spans="1:5" x14ac:dyDescent="0.2">
      <c r="A1238" t="s">
        <v>823</v>
      </c>
      <c r="B1238">
        <f t="shared" si="57"/>
        <v>159</v>
      </c>
      <c r="C1238">
        <f t="shared" si="58"/>
        <v>177</v>
      </c>
      <c r="D1238">
        <f t="shared" si="59"/>
        <v>76054</v>
      </c>
      <c r="E1238" t="s">
        <v>6451</v>
      </c>
    </row>
    <row r="1239" spans="1:5" x14ac:dyDescent="0.2">
      <c r="A1239" t="s">
        <v>6491</v>
      </c>
      <c r="B1239">
        <f t="shared" si="57"/>
        <v>164</v>
      </c>
      <c r="C1239">
        <f t="shared" si="58"/>
        <v>182</v>
      </c>
      <c r="D1239">
        <f t="shared" si="59"/>
        <v>76024</v>
      </c>
      <c r="E1239" t="s">
        <v>6451</v>
      </c>
    </row>
    <row r="1240" spans="1:5" x14ac:dyDescent="0.2">
      <c r="A1240" t="s">
        <v>6492</v>
      </c>
      <c r="B1240">
        <f t="shared" si="57"/>
        <v>170</v>
      </c>
      <c r="C1240">
        <f t="shared" si="58"/>
        <v>188</v>
      </c>
      <c r="D1240">
        <f t="shared" si="59"/>
        <v>76055</v>
      </c>
      <c r="E1240" t="s">
        <v>6451</v>
      </c>
    </row>
    <row r="1241" spans="1:5" x14ac:dyDescent="0.2">
      <c r="A1241" t="s">
        <v>826</v>
      </c>
      <c r="B1241">
        <f t="shared" si="57"/>
        <v>157</v>
      </c>
      <c r="C1241">
        <f t="shared" si="58"/>
        <v>175</v>
      </c>
      <c r="D1241">
        <f t="shared" si="59"/>
        <v>76056</v>
      </c>
      <c r="E1241" t="s">
        <v>6451</v>
      </c>
    </row>
    <row r="1242" spans="1:5" x14ac:dyDescent="0.2">
      <c r="A1242" t="s">
        <v>827</v>
      </c>
      <c r="B1242">
        <f t="shared" si="57"/>
        <v>166</v>
      </c>
      <c r="C1242">
        <f t="shared" si="58"/>
        <v>184</v>
      </c>
      <c r="D1242">
        <f t="shared" si="59"/>
        <v>76058</v>
      </c>
      <c r="E1242" t="s">
        <v>6451</v>
      </c>
    </row>
    <row r="1243" spans="1:5" x14ac:dyDescent="0.2">
      <c r="A1243" t="s">
        <v>828</v>
      </c>
      <c r="B1243">
        <f t="shared" si="57"/>
        <v>155</v>
      </c>
      <c r="C1243">
        <f t="shared" si="58"/>
        <v>173</v>
      </c>
      <c r="D1243">
        <f t="shared" si="59"/>
        <v>76057</v>
      </c>
      <c r="E1243" t="s">
        <v>6451</v>
      </c>
    </row>
    <row r="1244" spans="1:5" x14ac:dyDescent="0.2">
      <c r="A1244" t="s">
        <v>829</v>
      </c>
      <c r="B1244">
        <f t="shared" si="57"/>
        <v>159</v>
      </c>
      <c r="C1244">
        <f t="shared" si="58"/>
        <v>177</v>
      </c>
      <c r="D1244">
        <f t="shared" si="59"/>
        <v>76059</v>
      </c>
      <c r="E1244" t="s">
        <v>6451</v>
      </c>
    </row>
    <row r="1245" spans="1:5" x14ac:dyDescent="0.2">
      <c r="A1245" t="s">
        <v>832</v>
      </c>
      <c r="B1245">
        <f t="shared" si="57"/>
        <v>82</v>
      </c>
      <c r="C1245">
        <f t="shared" si="58"/>
        <v>100</v>
      </c>
      <c r="D1245">
        <f t="shared" si="59"/>
        <v>23477</v>
      </c>
      <c r="E1245" t="s">
        <v>6451</v>
      </c>
    </row>
    <row r="1246" spans="1:5" x14ac:dyDescent="0.2">
      <c r="A1246" t="s">
        <v>834</v>
      </c>
      <c r="B1246">
        <f t="shared" si="57"/>
        <v>99</v>
      </c>
      <c r="C1246">
        <f t="shared" si="58"/>
        <v>117</v>
      </c>
      <c r="D1246">
        <f t="shared" si="59"/>
        <v>31064</v>
      </c>
      <c r="E1246" t="s">
        <v>6451</v>
      </c>
    </row>
    <row r="1247" spans="1:5" x14ac:dyDescent="0.2">
      <c r="A1247" t="s">
        <v>835</v>
      </c>
      <c r="B1247">
        <f t="shared" si="57"/>
        <v>81</v>
      </c>
      <c r="C1247">
        <f t="shared" si="58"/>
        <v>99</v>
      </c>
      <c r="D1247">
        <f t="shared" si="59"/>
        <v>26122</v>
      </c>
      <c r="E1247" t="s">
        <v>6451</v>
      </c>
    </row>
    <row r="1248" spans="1:5" x14ac:dyDescent="0.2">
      <c r="A1248" t="s">
        <v>836</v>
      </c>
      <c r="B1248">
        <f t="shared" si="57"/>
        <v>75</v>
      </c>
      <c r="C1248">
        <f t="shared" si="58"/>
        <v>93</v>
      </c>
      <c r="D1248">
        <f t="shared" si="59"/>
        <v>26008</v>
      </c>
      <c r="E1248" t="s">
        <v>6451</v>
      </c>
    </row>
    <row r="1249" spans="1:5" x14ac:dyDescent="0.2">
      <c r="A1249" t="s">
        <v>837</v>
      </c>
      <c r="B1249">
        <f t="shared" si="57"/>
        <v>91</v>
      </c>
      <c r="C1249">
        <f t="shared" si="58"/>
        <v>109</v>
      </c>
      <c r="D1249">
        <f t="shared" si="59"/>
        <v>26126</v>
      </c>
      <c r="E1249" t="s">
        <v>6451</v>
      </c>
    </row>
    <row r="1250" spans="1:5" x14ac:dyDescent="0.2">
      <c r="A1250" t="s">
        <v>838</v>
      </c>
      <c r="B1250">
        <f t="shared" si="57"/>
        <v>103</v>
      </c>
      <c r="C1250">
        <f t="shared" si="58"/>
        <v>121</v>
      </c>
      <c r="D1250">
        <f t="shared" si="59"/>
        <v>12115</v>
      </c>
      <c r="E1250" t="s">
        <v>6451</v>
      </c>
    </row>
    <row r="1251" spans="1:5" x14ac:dyDescent="0.2">
      <c r="A1251" t="s">
        <v>839</v>
      </c>
      <c r="B1251">
        <f t="shared" si="57"/>
        <v>111</v>
      </c>
      <c r="C1251">
        <f t="shared" si="58"/>
        <v>129</v>
      </c>
      <c r="D1251">
        <f t="shared" si="59"/>
        <v>12118</v>
      </c>
      <c r="E1251" t="s">
        <v>6451</v>
      </c>
    </row>
    <row r="1252" spans="1:5" x14ac:dyDescent="0.2">
      <c r="A1252" t="s">
        <v>840</v>
      </c>
      <c r="B1252">
        <f t="shared" si="57"/>
        <v>106</v>
      </c>
      <c r="C1252">
        <f t="shared" si="58"/>
        <v>124</v>
      </c>
      <c r="D1252">
        <f t="shared" si="59"/>
        <v>26241</v>
      </c>
      <c r="E1252" t="s">
        <v>6451</v>
      </c>
    </row>
    <row r="1253" spans="1:5" x14ac:dyDescent="0.2">
      <c r="A1253" t="s">
        <v>841</v>
      </c>
      <c r="B1253">
        <f t="shared" si="57"/>
        <v>77</v>
      </c>
      <c r="C1253">
        <f t="shared" si="58"/>
        <v>95</v>
      </c>
      <c r="D1253">
        <f t="shared" si="59"/>
        <v>25073</v>
      </c>
      <c r="E1253" t="s">
        <v>6451</v>
      </c>
    </row>
    <row r="1254" spans="1:5" x14ac:dyDescent="0.2">
      <c r="A1254" t="s">
        <v>843</v>
      </c>
      <c r="B1254">
        <f t="shared" si="57"/>
        <v>100</v>
      </c>
      <c r="C1254">
        <f t="shared" si="58"/>
        <v>118</v>
      </c>
      <c r="D1254">
        <f t="shared" si="59"/>
        <v>23008</v>
      </c>
      <c r="E1254" t="s">
        <v>6451</v>
      </c>
    </row>
    <row r="1255" spans="1:5" x14ac:dyDescent="0.2">
      <c r="A1255" t="s">
        <v>844</v>
      </c>
      <c r="B1255">
        <f t="shared" si="57"/>
        <v>115</v>
      </c>
      <c r="C1255">
        <f t="shared" si="58"/>
        <v>133</v>
      </c>
      <c r="D1255">
        <f t="shared" si="59"/>
        <v>28911</v>
      </c>
      <c r="E1255" t="s">
        <v>6451</v>
      </c>
    </row>
    <row r="1256" spans="1:5" x14ac:dyDescent="0.2">
      <c r="A1256" t="s">
        <v>845</v>
      </c>
      <c r="B1256">
        <f t="shared" si="57"/>
        <v>140</v>
      </c>
      <c r="C1256">
        <f t="shared" si="58"/>
        <v>158</v>
      </c>
      <c r="D1256">
        <f t="shared" si="59"/>
        <v>28924</v>
      </c>
      <c r="E1256" t="s">
        <v>6451</v>
      </c>
    </row>
    <row r="1257" spans="1:5" x14ac:dyDescent="0.2">
      <c r="A1257" t="s">
        <v>847</v>
      </c>
      <c r="B1257">
        <f t="shared" si="57"/>
        <v>84</v>
      </c>
      <c r="C1257">
        <f t="shared" si="58"/>
        <v>102</v>
      </c>
      <c r="D1257">
        <f t="shared" si="59"/>
        <v>26083</v>
      </c>
      <c r="E1257" t="s">
        <v>6451</v>
      </c>
    </row>
    <row r="1258" spans="1:5" x14ac:dyDescent="0.2">
      <c r="A1258" t="s">
        <v>848</v>
      </c>
      <c r="B1258">
        <f t="shared" si="57"/>
        <v>101</v>
      </c>
      <c r="C1258">
        <f t="shared" si="58"/>
        <v>119</v>
      </c>
      <c r="D1258">
        <f t="shared" si="59"/>
        <v>20060</v>
      </c>
      <c r="E1258" t="s">
        <v>6451</v>
      </c>
    </row>
    <row r="1259" spans="1:5" x14ac:dyDescent="0.2">
      <c r="A1259" t="s">
        <v>853</v>
      </c>
      <c r="B1259">
        <f t="shared" si="57"/>
        <v>90</v>
      </c>
      <c r="C1259">
        <f t="shared" si="58"/>
        <v>108</v>
      </c>
      <c r="D1259">
        <f t="shared" si="59"/>
        <v>20083</v>
      </c>
      <c r="E1259" t="s">
        <v>6451</v>
      </c>
    </row>
    <row r="1260" spans="1:5" x14ac:dyDescent="0.2">
      <c r="A1260" t="s">
        <v>854</v>
      </c>
      <c r="B1260">
        <f t="shared" si="57"/>
        <v>86</v>
      </c>
      <c r="C1260">
        <f t="shared" si="58"/>
        <v>104</v>
      </c>
      <c r="D1260">
        <f t="shared" si="59"/>
        <v>20121</v>
      </c>
      <c r="E1260" t="s">
        <v>6451</v>
      </c>
    </row>
    <row r="1261" spans="1:5" x14ac:dyDescent="0.2">
      <c r="A1261" t="s">
        <v>855</v>
      </c>
      <c r="B1261">
        <f t="shared" si="57"/>
        <v>85</v>
      </c>
      <c r="C1261">
        <f t="shared" si="58"/>
        <v>103</v>
      </c>
      <c r="D1261">
        <f t="shared" si="59"/>
        <v>25026</v>
      </c>
      <c r="E1261" t="s">
        <v>6451</v>
      </c>
    </row>
    <row r="1262" spans="1:5" x14ac:dyDescent="0.2">
      <c r="A1262" t="s">
        <v>857</v>
      </c>
      <c r="B1262">
        <f t="shared" si="57"/>
        <v>90</v>
      </c>
      <c r="C1262">
        <f t="shared" si="58"/>
        <v>108</v>
      </c>
      <c r="D1262">
        <f t="shared" si="59"/>
        <v>10042</v>
      </c>
      <c r="E1262" t="s">
        <v>6451</v>
      </c>
    </row>
    <row r="1263" spans="1:5" x14ac:dyDescent="0.2">
      <c r="A1263" t="s">
        <v>858</v>
      </c>
      <c r="B1263">
        <f t="shared" si="57"/>
        <v>83</v>
      </c>
      <c r="C1263">
        <f t="shared" si="58"/>
        <v>101</v>
      </c>
      <c r="D1263">
        <f t="shared" si="59"/>
        <v>26082</v>
      </c>
      <c r="E1263" t="s">
        <v>6451</v>
      </c>
    </row>
    <row r="1264" spans="1:5" x14ac:dyDescent="0.2">
      <c r="A1264" t="s">
        <v>859</v>
      </c>
      <c r="B1264">
        <f t="shared" si="57"/>
        <v>83</v>
      </c>
      <c r="C1264">
        <f t="shared" si="58"/>
        <v>101</v>
      </c>
      <c r="D1264">
        <f t="shared" si="59"/>
        <v>26093</v>
      </c>
      <c r="E1264" t="s">
        <v>6451</v>
      </c>
    </row>
    <row r="1265" spans="1:5" x14ac:dyDescent="0.2">
      <c r="A1265" t="s">
        <v>861</v>
      </c>
      <c r="B1265">
        <f t="shared" si="57"/>
        <v>98</v>
      </c>
      <c r="C1265">
        <f t="shared" si="58"/>
        <v>116</v>
      </c>
      <c r="D1265">
        <f t="shared" si="59"/>
        <v>36402</v>
      </c>
      <c r="E1265" t="s">
        <v>6451</v>
      </c>
    </row>
    <row r="1266" spans="1:5" x14ac:dyDescent="0.2">
      <c r="A1266" t="s">
        <v>863</v>
      </c>
      <c r="B1266">
        <f t="shared" si="57"/>
        <v>73</v>
      </c>
      <c r="C1266">
        <f t="shared" si="58"/>
        <v>91</v>
      </c>
      <c r="D1266">
        <f t="shared" si="59"/>
        <v>25460</v>
      </c>
      <c r="E1266" t="s">
        <v>6451</v>
      </c>
    </row>
    <row r="1267" spans="1:5" x14ac:dyDescent="0.2">
      <c r="A1267" t="s">
        <v>864</v>
      </c>
      <c r="B1267">
        <f t="shared" si="57"/>
        <v>71</v>
      </c>
      <c r="C1267">
        <f t="shared" si="58"/>
        <v>89</v>
      </c>
      <c r="D1267">
        <f t="shared" si="59"/>
        <v>25571</v>
      </c>
      <c r="E1267" t="s">
        <v>6451</v>
      </c>
    </row>
    <row r="1268" spans="1:5" x14ac:dyDescent="0.2">
      <c r="A1268" t="s">
        <v>865</v>
      </c>
      <c r="B1268">
        <f t="shared" si="57"/>
        <v>107</v>
      </c>
      <c r="C1268">
        <f t="shared" si="58"/>
        <v>125</v>
      </c>
      <c r="D1268">
        <f t="shared" si="59"/>
        <v>23121</v>
      </c>
      <c r="E1268" t="s">
        <v>6451</v>
      </c>
    </row>
    <row r="1269" spans="1:5" x14ac:dyDescent="0.2">
      <c r="A1269" t="s">
        <v>866</v>
      </c>
      <c r="B1269">
        <f t="shared" si="57"/>
        <v>123</v>
      </c>
      <c r="C1269">
        <f t="shared" si="58"/>
        <v>140</v>
      </c>
      <c r="D1269">
        <f t="shared" si="59"/>
        <v>9437</v>
      </c>
      <c r="E1269" t="s">
        <v>6451</v>
      </c>
    </row>
    <row r="1270" spans="1:5" x14ac:dyDescent="0.2">
      <c r="A1270" t="s">
        <v>867</v>
      </c>
      <c r="B1270">
        <f t="shared" si="57"/>
        <v>119</v>
      </c>
      <c r="C1270">
        <f t="shared" si="58"/>
        <v>136</v>
      </c>
      <c r="D1270">
        <f t="shared" si="59"/>
        <v>9410</v>
      </c>
      <c r="E1270" t="s">
        <v>6451</v>
      </c>
    </row>
    <row r="1271" spans="1:5" x14ac:dyDescent="0.2">
      <c r="A1271" t="s">
        <v>868</v>
      </c>
      <c r="B1271">
        <f t="shared" si="57"/>
        <v>119</v>
      </c>
      <c r="C1271">
        <f t="shared" si="58"/>
        <v>136</v>
      </c>
      <c r="D1271">
        <f t="shared" si="59"/>
        <v>9415</v>
      </c>
      <c r="E1271" t="s">
        <v>6451</v>
      </c>
    </row>
    <row r="1272" spans="1:5" x14ac:dyDescent="0.2">
      <c r="A1272" t="s">
        <v>869</v>
      </c>
      <c r="B1272">
        <f t="shared" si="57"/>
        <v>131</v>
      </c>
      <c r="C1272">
        <f t="shared" si="58"/>
        <v>148</v>
      </c>
      <c r="D1272">
        <f t="shared" si="59"/>
        <v>9440</v>
      </c>
      <c r="E1272" t="s">
        <v>6451</v>
      </c>
    </row>
    <row r="1273" spans="1:5" x14ac:dyDescent="0.2">
      <c r="A1273" t="s">
        <v>870</v>
      </c>
      <c r="B1273">
        <f t="shared" si="57"/>
        <v>130</v>
      </c>
      <c r="C1273">
        <f t="shared" si="58"/>
        <v>147</v>
      </c>
      <c r="D1273">
        <f t="shared" si="59"/>
        <v>9436</v>
      </c>
      <c r="E1273" t="s">
        <v>6451</v>
      </c>
    </row>
    <row r="1274" spans="1:5" x14ac:dyDescent="0.2">
      <c r="A1274" t="s">
        <v>871</v>
      </c>
      <c r="B1274">
        <f t="shared" si="57"/>
        <v>118</v>
      </c>
      <c r="C1274">
        <f t="shared" si="58"/>
        <v>135</v>
      </c>
      <c r="D1274">
        <f t="shared" si="59"/>
        <v>9435</v>
      </c>
      <c r="E1274" t="s">
        <v>6451</v>
      </c>
    </row>
    <row r="1275" spans="1:5" x14ac:dyDescent="0.2">
      <c r="A1275" t="s">
        <v>872</v>
      </c>
      <c r="B1275">
        <f t="shared" si="57"/>
        <v>118</v>
      </c>
      <c r="C1275">
        <f t="shared" si="58"/>
        <v>135</v>
      </c>
      <c r="D1275">
        <f t="shared" si="59"/>
        <v>9445</v>
      </c>
      <c r="E1275" t="s">
        <v>6451</v>
      </c>
    </row>
    <row r="1276" spans="1:5" x14ac:dyDescent="0.2">
      <c r="A1276" t="s">
        <v>890</v>
      </c>
      <c r="B1276">
        <f t="shared" si="57"/>
        <v>96</v>
      </c>
      <c r="C1276">
        <f t="shared" si="58"/>
        <v>114</v>
      </c>
      <c r="D1276">
        <f t="shared" si="59"/>
        <v>25151</v>
      </c>
      <c r="E1276" t="s">
        <v>6451</v>
      </c>
    </row>
    <row r="1277" spans="1:5" x14ac:dyDescent="0.2">
      <c r="A1277" t="s">
        <v>891</v>
      </c>
      <c r="B1277">
        <f t="shared" si="57"/>
        <v>87</v>
      </c>
      <c r="C1277">
        <f t="shared" si="58"/>
        <v>105</v>
      </c>
      <c r="D1277">
        <f t="shared" si="59"/>
        <v>25399</v>
      </c>
      <c r="E1277" t="s">
        <v>6451</v>
      </c>
    </row>
    <row r="1278" spans="1:5" x14ac:dyDescent="0.2">
      <c r="A1278" t="s">
        <v>892</v>
      </c>
      <c r="B1278">
        <f t="shared" si="57"/>
        <v>85</v>
      </c>
      <c r="C1278">
        <f t="shared" si="58"/>
        <v>103</v>
      </c>
      <c r="D1278">
        <f t="shared" si="59"/>
        <v>25402</v>
      </c>
      <c r="E1278" t="s">
        <v>6451</v>
      </c>
    </row>
    <row r="1279" spans="1:5" x14ac:dyDescent="0.2">
      <c r="A1279" t="s">
        <v>893</v>
      </c>
      <c r="B1279">
        <f t="shared" si="57"/>
        <v>87</v>
      </c>
      <c r="C1279">
        <f t="shared" si="58"/>
        <v>105</v>
      </c>
      <c r="D1279">
        <f t="shared" si="59"/>
        <v>25401</v>
      </c>
      <c r="E1279" t="s">
        <v>6451</v>
      </c>
    </row>
    <row r="1280" spans="1:5" x14ac:dyDescent="0.2">
      <c r="A1280" t="s">
        <v>894</v>
      </c>
      <c r="B1280">
        <f t="shared" si="57"/>
        <v>97</v>
      </c>
      <c r="C1280">
        <f t="shared" si="58"/>
        <v>115</v>
      </c>
      <c r="D1280">
        <f t="shared" si="59"/>
        <v>25508</v>
      </c>
      <c r="E1280" t="s">
        <v>6451</v>
      </c>
    </row>
    <row r="1281" spans="1:5" x14ac:dyDescent="0.2">
      <c r="A1281" t="s">
        <v>902</v>
      </c>
      <c r="B1281">
        <f t="shared" si="57"/>
        <v>106</v>
      </c>
      <c r="C1281">
        <f t="shared" si="58"/>
        <v>124</v>
      </c>
      <c r="D1281">
        <f t="shared" si="59"/>
        <v>26256</v>
      </c>
      <c r="E1281" t="s">
        <v>6451</v>
      </c>
    </row>
    <row r="1282" spans="1:5" x14ac:dyDescent="0.2">
      <c r="A1282" t="s">
        <v>906</v>
      </c>
      <c r="B1282">
        <f t="shared" si="57"/>
        <v>80</v>
      </c>
      <c r="C1282">
        <f t="shared" si="58"/>
        <v>98</v>
      </c>
      <c r="D1282">
        <f t="shared" si="59"/>
        <v>28727</v>
      </c>
      <c r="E1282" t="s">
        <v>6451</v>
      </c>
    </row>
    <row r="1283" spans="1:5" x14ac:dyDescent="0.2">
      <c r="A1283" t="s">
        <v>907</v>
      </c>
      <c r="B1283">
        <f t="shared" ref="B1283:B1346" si="60">FIND("Ciqual code: ",A1283)</f>
        <v>127</v>
      </c>
      <c r="C1283">
        <f t="shared" ref="C1283:C1346" si="61">FIND("]",A1283)</f>
        <v>145</v>
      </c>
      <c r="D1283">
        <f t="shared" ref="D1283:D1346" si="62">MID(A1283,B1283+13,C1283-B1283-13)*1</f>
        <v>25550</v>
      </c>
      <c r="E1283" t="s">
        <v>6451</v>
      </c>
    </row>
    <row r="1284" spans="1:5" x14ac:dyDescent="0.2">
      <c r="A1284" t="s">
        <v>908</v>
      </c>
      <c r="B1284">
        <f t="shared" si="60"/>
        <v>97</v>
      </c>
      <c r="C1284">
        <f t="shared" si="61"/>
        <v>115</v>
      </c>
      <c r="D1284">
        <f t="shared" si="62"/>
        <v>19674</v>
      </c>
      <c r="E1284" t="s">
        <v>6451</v>
      </c>
    </row>
    <row r="1285" spans="1:5" x14ac:dyDescent="0.2">
      <c r="A1285" t="s">
        <v>909</v>
      </c>
      <c r="B1285">
        <f t="shared" si="60"/>
        <v>78</v>
      </c>
      <c r="C1285">
        <f t="shared" si="61"/>
        <v>95</v>
      </c>
      <c r="D1285">
        <f t="shared" si="62"/>
        <v>8297</v>
      </c>
      <c r="E1285" t="s">
        <v>6451</v>
      </c>
    </row>
    <row r="1286" spans="1:5" x14ac:dyDescent="0.2">
      <c r="A1286" t="s">
        <v>910</v>
      </c>
      <c r="B1286">
        <f t="shared" si="60"/>
        <v>95</v>
      </c>
      <c r="C1286">
        <f t="shared" si="61"/>
        <v>113</v>
      </c>
      <c r="D1286">
        <f t="shared" si="62"/>
        <v>23525</v>
      </c>
      <c r="E1286" t="s">
        <v>6451</v>
      </c>
    </row>
    <row r="1287" spans="1:5" x14ac:dyDescent="0.2">
      <c r="A1287" t="s">
        <v>911</v>
      </c>
      <c r="B1287">
        <f t="shared" si="60"/>
        <v>90</v>
      </c>
      <c r="C1287">
        <f t="shared" si="61"/>
        <v>108</v>
      </c>
      <c r="D1287">
        <f t="shared" si="62"/>
        <v>26009</v>
      </c>
      <c r="E1287" t="s">
        <v>6451</v>
      </c>
    </row>
    <row r="1288" spans="1:5" x14ac:dyDescent="0.2">
      <c r="A1288" t="s">
        <v>912</v>
      </c>
      <c r="B1288">
        <f t="shared" si="60"/>
        <v>91</v>
      </c>
      <c r="C1288">
        <f t="shared" si="61"/>
        <v>109</v>
      </c>
      <c r="D1288">
        <f t="shared" si="62"/>
        <v>26154</v>
      </c>
      <c r="E1288" t="s">
        <v>6451</v>
      </c>
    </row>
    <row r="1289" spans="1:5" x14ac:dyDescent="0.2">
      <c r="A1289" t="s">
        <v>913</v>
      </c>
      <c r="B1289">
        <f t="shared" si="60"/>
        <v>85</v>
      </c>
      <c r="C1289">
        <f t="shared" si="61"/>
        <v>103</v>
      </c>
      <c r="D1289">
        <f t="shared" si="62"/>
        <v>26247</v>
      </c>
      <c r="E1289" t="s">
        <v>6451</v>
      </c>
    </row>
    <row r="1290" spans="1:5" x14ac:dyDescent="0.2">
      <c r="A1290" t="s">
        <v>914</v>
      </c>
      <c r="B1290">
        <f t="shared" si="60"/>
        <v>105</v>
      </c>
      <c r="C1290">
        <f t="shared" si="61"/>
        <v>123</v>
      </c>
      <c r="D1290">
        <f t="shared" si="62"/>
        <v>11082</v>
      </c>
      <c r="E1290" t="s">
        <v>6451</v>
      </c>
    </row>
    <row r="1291" spans="1:5" x14ac:dyDescent="0.2">
      <c r="A1291" t="s">
        <v>918</v>
      </c>
      <c r="B1291">
        <f t="shared" si="60"/>
        <v>149</v>
      </c>
      <c r="C1291">
        <f t="shared" si="61"/>
        <v>167</v>
      </c>
      <c r="D1291">
        <f t="shared" si="62"/>
        <v>24056</v>
      </c>
      <c r="E1291" t="s">
        <v>6451</v>
      </c>
    </row>
    <row r="1292" spans="1:5" x14ac:dyDescent="0.2">
      <c r="A1292" t="s">
        <v>919</v>
      </c>
      <c r="B1292">
        <f t="shared" si="60"/>
        <v>77</v>
      </c>
      <c r="C1292">
        <f t="shared" si="61"/>
        <v>94</v>
      </c>
      <c r="D1292">
        <f t="shared" si="62"/>
        <v>7811</v>
      </c>
      <c r="E1292" t="s">
        <v>6451</v>
      </c>
    </row>
    <row r="1293" spans="1:5" x14ac:dyDescent="0.2">
      <c r="A1293" t="s">
        <v>920</v>
      </c>
      <c r="B1293">
        <f t="shared" si="60"/>
        <v>85</v>
      </c>
      <c r="C1293">
        <f t="shared" si="61"/>
        <v>103</v>
      </c>
      <c r="D1293">
        <f t="shared" si="62"/>
        <v>40102</v>
      </c>
      <c r="E1293" t="s">
        <v>6451</v>
      </c>
    </row>
    <row r="1294" spans="1:5" x14ac:dyDescent="0.2">
      <c r="A1294" t="s">
        <v>921</v>
      </c>
      <c r="B1294">
        <f t="shared" si="60"/>
        <v>78</v>
      </c>
      <c r="C1294">
        <f t="shared" si="61"/>
        <v>96</v>
      </c>
      <c r="D1294">
        <f t="shared" si="62"/>
        <v>40103</v>
      </c>
      <c r="E1294" t="s">
        <v>6451</v>
      </c>
    </row>
    <row r="1295" spans="1:5" x14ac:dyDescent="0.2">
      <c r="A1295" t="s">
        <v>922</v>
      </c>
      <c r="B1295">
        <f t="shared" si="60"/>
        <v>85</v>
      </c>
      <c r="C1295">
        <f t="shared" si="61"/>
        <v>103</v>
      </c>
      <c r="D1295">
        <f t="shared" si="62"/>
        <v>40121</v>
      </c>
      <c r="E1295" t="s">
        <v>6451</v>
      </c>
    </row>
    <row r="1296" spans="1:5" x14ac:dyDescent="0.2">
      <c r="A1296" t="s">
        <v>923</v>
      </c>
      <c r="B1296">
        <f t="shared" si="60"/>
        <v>87</v>
      </c>
      <c r="C1296">
        <f t="shared" si="61"/>
        <v>105</v>
      </c>
      <c r="D1296">
        <f t="shared" si="62"/>
        <v>40115</v>
      </c>
      <c r="E1296" t="s">
        <v>6451</v>
      </c>
    </row>
    <row r="1297" spans="1:5" x14ac:dyDescent="0.2">
      <c r="A1297" t="s">
        <v>924</v>
      </c>
      <c r="B1297">
        <f t="shared" si="60"/>
        <v>80</v>
      </c>
      <c r="C1297">
        <f t="shared" si="61"/>
        <v>98</v>
      </c>
      <c r="D1297">
        <f t="shared" si="62"/>
        <v>40118</v>
      </c>
      <c r="E1297" t="s">
        <v>6451</v>
      </c>
    </row>
    <row r="1298" spans="1:5" x14ac:dyDescent="0.2">
      <c r="A1298" t="s">
        <v>925</v>
      </c>
      <c r="B1298">
        <f t="shared" si="60"/>
        <v>90</v>
      </c>
      <c r="C1298">
        <f t="shared" si="61"/>
        <v>108</v>
      </c>
      <c r="D1298">
        <f t="shared" si="62"/>
        <v>40104</v>
      </c>
      <c r="E1298" t="s">
        <v>6451</v>
      </c>
    </row>
    <row r="1299" spans="1:5" x14ac:dyDescent="0.2">
      <c r="A1299" t="s">
        <v>926</v>
      </c>
      <c r="B1299">
        <f t="shared" si="60"/>
        <v>83</v>
      </c>
      <c r="C1299">
        <f t="shared" si="61"/>
        <v>101</v>
      </c>
      <c r="D1299">
        <f t="shared" si="62"/>
        <v>40105</v>
      </c>
      <c r="E1299" t="s">
        <v>6451</v>
      </c>
    </row>
    <row r="1300" spans="1:5" x14ac:dyDescent="0.2">
      <c r="A1300" t="s">
        <v>927</v>
      </c>
      <c r="B1300">
        <f t="shared" si="60"/>
        <v>87</v>
      </c>
      <c r="C1300">
        <f t="shared" si="61"/>
        <v>105</v>
      </c>
      <c r="D1300">
        <f t="shared" si="62"/>
        <v>40110</v>
      </c>
      <c r="E1300" t="s">
        <v>6451</v>
      </c>
    </row>
    <row r="1301" spans="1:5" x14ac:dyDescent="0.2">
      <c r="A1301" t="s">
        <v>928</v>
      </c>
      <c r="B1301">
        <f t="shared" si="60"/>
        <v>86</v>
      </c>
      <c r="C1301">
        <f t="shared" si="61"/>
        <v>104</v>
      </c>
      <c r="D1301">
        <f t="shared" si="62"/>
        <v>40120</v>
      </c>
      <c r="E1301" t="s">
        <v>6451</v>
      </c>
    </row>
    <row r="1302" spans="1:5" x14ac:dyDescent="0.2">
      <c r="A1302" t="s">
        <v>929</v>
      </c>
      <c r="B1302">
        <f t="shared" si="60"/>
        <v>85</v>
      </c>
      <c r="C1302">
        <f t="shared" si="61"/>
        <v>103</v>
      </c>
      <c r="D1302">
        <f t="shared" si="62"/>
        <v>40119</v>
      </c>
      <c r="E1302" t="s">
        <v>6451</v>
      </c>
    </row>
    <row r="1303" spans="1:5" x14ac:dyDescent="0.2">
      <c r="A1303" t="s">
        <v>930</v>
      </c>
      <c r="B1303">
        <f t="shared" si="60"/>
        <v>78</v>
      </c>
      <c r="C1303">
        <f t="shared" si="61"/>
        <v>96</v>
      </c>
      <c r="D1303">
        <f t="shared" si="62"/>
        <v>40113</v>
      </c>
      <c r="E1303" t="s">
        <v>6451</v>
      </c>
    </row>
    <row r="1304" spans="1:5" x14ac:dyDescent="0.2">
      <c r="A1304" t="s">
        <v>931</v>
      </c>
      <c r="B1304">
        <f t="shared" si="60"/>
        <v>88</v>
      </c>
      <c r="C1304">
        <f t="shared" si="61"/>
        <v>106</v>
      </c>
      <c r="D1304">
        <f t="shared" si="62"/>
        <v>40111</v>
      </c>
      <c r="E1304" t="s">
        <v>6451</v>
      </c>
    </row>
    <row r="1305" spans="1:5" x14ac:dyDescent="0.2">
      <c r="A1305" t="s">
        <v>932</v>
      </c>
      <c r="B1305">
        <f t="shared" si="60"/>
        <v>81</v>
      </c>
      <c r="C1305">
        <f t="shared" si="61"/>
        <v>99</v>
      </c>
      <c r="D1305">
        <f t="shared" si="62"/>
        <v>40116</v>
      </c>
      <c r="E1305" t="s">
        <v>6451</v>
      </c>
    </row>
    <row r="1306" spans="1:5" x14ac:dyDescent="0.2">
      <c r="A1306" t="s">
        <v>933</v>
      </c>
      <c r="B1306">
        <f t="shared" si="60"/>
        <v>85</v>
      </c>
      <c r="C1306">
        <f t="shared" si="61"/>
        <v>103</v>
      </c>
      <c r="D1306">
        <f t="shared" si="62"/>
        <v>40106</v>
      </c>
      <c r="E1306" t="s">
        <v>6451</v>
      </c>
    </row>
    <row r="1307" spans="1:5" x14ac:dyDescent="0.2">
      <c r="A1307" t="s">
        <v>934</v>
      </c>
      <c r="B1307">
        <f t="shared" si="60"/>
        <v>78</v>
      </c>
      <c r="C1307">
        <f t="shared" si="61"/>
        <v>96</v>
      </c>
      <c r="D1307">
        <f t="shared" si="62"/>
        <v>40107</v>
      </c>
      <c r="E1307" t="s">
        <v>6451</v>
      </c>
    </row>
    <row r="1308" spans="1:5" x14ac:dyDescent="0.2">
      <c r="A1308" t="s">
        <v>935</v>
      </c>
      <c r="B1308">
        <f t="shared" si="60"/>
        <v>88</v>
      </c>
      <c r="C1308">
        <f t="shared" si="61"/>
        <v>106</v>
      </c>
      <c r="D1308">
        <f t="shared" si="62"/>
        <v>40108</v>
      </c>
      <c r="E1308" t="s">
        <v>6451</v>
      </c>
    </row>
    <row r="1309" spans="1:5" x14ac:dyDescent="0.2">
      <c r="A1309" t="s">
        <v>936</v>
      </c>
      <c r="B1309">
        <f t="shared" si="60"/>
        <v>99</v>
      </c>
      <c r="C1309">
        <f t="shared" si="61"/>
        <v>117</v>
      </c>
      <c r="D1309">
        <f t="shared" si="62"/>
        <v>20135</v>
      </c>
      <c r="E1309" t="s">
        <v>6451</v>
      </c>
    </row>
    <row r="1310" spans="1:5" x14ac:dyDescent="0.2">
      <c r="A1310" t="s">
        <v>937</v>
      </c>
      <c r="B1310">
        <f t="shared" si="60"/>
        <v>113</v>
      </c>
      <c r="C1310">
        <f t="shared" si="61"/>
        <v>131</v>
      </c>
      <c r="D1310">
        <f t="shared" si="62"/>
        <v>25509</v>
      </c>
      <c r="E1310" t="s">
        <v>6451</v>
      </c>
    </row>
    <row r="1311" spans="1:5" x14ac:dyDescent="0.2">
      <c r="A1311" t="s">
        <v>939</v>
      </c>
      <c r="B1311">
        <f t="shared" si="60"/>
        <v>77</v>
      </c>
      <c r="C1311">
        <f t="shared" si="61"/>
        <v>94</v>
      </c>
      <c r="D1311">
        <f t="shared" si="62"/>
        <v>7812</v>
      </c>
      <c r="E1311" t="s">
        <v>6451</v>
      </c>
    </row>
    <row r="1312" spans="1:5" x14ac:dyDescent="0.2">
      <c r="A1312" t="s">
        <v>945</v>
      </c>
      <c r="B1312">
        <f t="shared" si="60"/>
        <v>147</v>
      </c>
      <c r="C1312">
        <f t="shared" si="61"/>
        <v>165</v>
      </c>
      <c r="D1312">
        <f t="shared" si="62"/>
        <v>23009</v>
      </c>
      <c r="E1312" t="s">
        <v>6451</v>
      </c>
    </row>
    <row r="1313" spans="1:5" x14ac:dyDescent="0.2">
      <c r="A1313" t="s">
        <v>947</v>
      </c>
      <c r="B1313">
        <f t="shared" si="60"/>
        <v>92</v>
      </c>
      <c r="C1313">
        <f t="shared" si="61"/>
        <v>110</v>
      </c>
      <c r="D1313">
        <f t="shared" si="62"/>
        <v>13136</v>
      </c>
      <c r="E1313" t="s">
        <v>6451</v>
      </c>
    </row>
    <row r="1314" spans="1:5" x14ac:dyDescent="0.2">
      <c r="A1314" t="s">
        <v>948</v>
      </c>
      <c r="B1314">
        <f t="shared" si="60"/>
        <v>118</v>
      </c>
      <c r="C1314">
        <f t="shared" si="61"/>
        <v>136</v>
      </c>
      <c r="D1314">
        <f t="shared" si="62"/>
        <v>51510</v>
      </c>
      <c r="E1314" t="s">
        <v>6451</v>
      </c>
    </row>
    <row r="1315" spans="1:5" x14ac:dyDescent="0.2">
      <c r="A1315" t="s">
        <v>949</v>
      </c>
      <c r="B1315">
        <f t="shared" si="60"/>
        <v>127</v>
      </c>
      <c r="C1315">
        <f t="shared" si="61"/>
        <v>145</v>
      </c>
      <c r="D1315">
        <f t="shared" si="62"/>
        <v>51511</v>
      </c>
      <c r="E1315" t="s">
        <v>6451</v>
      </c>
    </row>
    <row r="1316" spans="1:5" x14ac:dyDescent="0.2">
      <c r="A1316" t="s">
        <v>950</v>
      </c>
      <c r="B1316">
        <f t="shared" si="60"/>
        <v>101</v>
      </c>
      <c r="C1316">
        <f t="shared" si="61"/>
        <v>118</v>
      </c>
      <c r="D1316">
        <f t="shared" si="62"/>
        <v>4032</v>
      </c>
      <c r="E1316" t="s">
        <v>6451</v>
      </c>
    </row>
    <row r="1317" spans="1:5" x14ac:dyDescent="0.2">
      <c r="A1317" t="s">
        <v>951</v>
      </c>
      <c r="B1317">
        <f t="shared" si="60"/>
        <v>128</v>
      </c>
      <c r="C1317">
        <f t="shared" si="61"/>
        <v>145</v>
      </c>
      <c r="D1317">
        <f t="shared" si="62"/>
        <v>4046</v>
      </c>
      <c r="E1317" t="s">
        <v>6451</v>
      </c>
    </row>
    <row r="1318" spans="1:5" x14ac:dyDescent="0.2">
      <c r="A1318" t="s">
        <v>952</v>
      </c>
      <c r="B1318">
        <f t="shared" si="60"/>
        <v>126</v>
      </c>
      <c r="C1318">
        <f t="shared" si="61"/>
        <v>143</v>
      </c>
      <c r="D1318">
        <f t="shared" si="62"/>
        <v>4045</v>
      </c>
      <c r="E1318" t="s">
        <v>6451</v>
      </c>
    </row>
    <row r="1319" spans="1:5" x14ac:dyDescent="0.2">
      <c r="A1319" t="s">
        <v>953</v>
      </c>
      <c r="B1319">
        <f t="shared" si="60"/>
        <v>124</v>
      </c>
      <c r="C1319">
        <f t="shared" si="61"/>
        <v>141</v>
      </c>
      <c r="D1319">
        <f t="shared" si="62"/>
        <v>4044</v>
      </c>
      <c r="E1319" t="s">
        <v>6451</v>
      </c>
    </row>
    <row r="1320" spans="1:5" x14ac:dyDescent="0.2">
      <c r="A1320" t="s">
        <v>954</v>
      </c>
      <c r="B1320">
        <f t="shared" si="60"/>
        <v>104</v>
      </c>
      <c r="C1320">
        <f t="shared" si="61"/>
        <v>121</v>
      </c>
      <c r="D1320">
        <f t="shared" si="62"/>
        <v>4030</v>
      </c>
      <c r="E1320" t="s">
        <v>6451</v>
      </c>
    </row>
    <row r="1321" spans="1:5" x14ac:dyDescent="0.2">
      <c r="A1321" t="s">
        <v>963</v>
      </c>
      <c r="B1321">
        <f t="shared" si="60"/>
        <v>117</v>
      </c>
      <c r="C1321">
        <f t="shared" si="61"/>
        <v>135</v>
      </c>
      <c r="D1321">
        <f t="shared" si="62"/>
        <v>12116</v>
      </c>
      <c r="E1321" t="s">
        <v>6451</v>
      </c>
    </row>
    <row r="1322" spans="1:5" x14ac:dyDescent="0.2">
      <c r="A1322" t="s">
        <v>964</v>
      </c>
      <c r="B1322">
        <f t="shared" si="60"/>
        <v>104</v>
      </c>
      <c r="C1322">
        <f t="shared" si="61"/>
        <v>122</v>
      </c>
      <c r="D1322">
        <f t="shared" si="62"/>
        <v>19644</v>
      </c>
      <c r="E1322" t="s">
        <v>6451</v>
      </c>
    </row>
    <row r="1323" spans="1:5" x14ac:dyDescent="0.2">
      <c r="A1323" t="s">
        <v>965</v>
      </c>
      <c r="B1323">
        <f t="shared" si="60"/>
        <v>109</v>
      </c>
      <c r="C1323">
        <f t="shared" si="61"/>
        <v>127</v>
      </c>
      <c r="D1323">
        <f t="shared" si="62"/>
        <v>19646</v>
      </c>
      <c r="E1323" t="s">
        <v>6451</v>
      </c>
    </row>
    <row r="1324" spans="1:5" x14ac:dyDescent="0.2">
      <c r="A1324" t="s">
        <v>966</v>
      </c>
      <c r="B1324">
        <f t="shared" si="60"/>
        <v>117</v>
      </c>
      <c r="C1324">
        <f t="shared" si="61"/>
        <v>135</v>
      </c>
      <c r="D1324">
        <f t="shared" si="62"/>
        <v>19649</v>
      </c>
      <c r="E1324" t="s">
        <v>6451</v>
      </c>
    </row>
    <row r="1325" spans="1:5" x14ac:dyDescent="0.2">
      <c r="A1325" t="s">
        <v>967</v>
      </c>
      <c r="B1325">
        <f t="shared" si="60"/>
        <v>135</v>
      </c>
      <c r="C1325">
        <f t="shared" si="61"/>
        <v>153</v>
      </c>
      <c r="D1325">
        <f t="shared" si="62"/>
        <v>19659</v>
      </c>
      <c r="E1325" t="s">
        <v>6451</v>
      </c>
    </row>
    <row r="1326" spans="1:5" x14ac:dyDescent="0.2">
      <c r="A1326" t="s">
        <v>979</v>
      </c>
      <c r="B1326">
        <f t="shared" si="60"/>
        <v>102</v>
      </c>
      <c r="C1326">
        <f t="shared" si="61"/>
        <v>120</v>
      </c>
      <c r="D1326">
        <f t="shared" si="62"/>
        <v>12812</v>
      </c>
      <c r="E1326" t="s">
        <v>6451</v>
      </c>
    </row>
    <row r="1327" spans="1:5" x14ac:dyDescent="0.2">
      <c r="A1327" t="s">
        <v>980</v>
      </c>
      <c r="B1327">
        <f t="shared" si="60"/>
        <v>109</v>
      </c>
      <c r="C1327">
        <f t="shared" si="61"/>
        <v>127</v>
      </c>
      <c r="D1327">
        <f t="shared" si="62"/>
        <v>12813</v>
      </c>
      <c r="E1327" t="s">
        <v>6451</v>
      </c>
    </row>
    <row r="1328" spans="1:5" x14ac:dyDescent="0.2">
      <c r="A1328" t="s">
        <v>6493</v>
      </c>
      <c r="B1328">
        <f t="shared" si="60"/>
        <v>97</v>
      </c>
      <c r="C1328">
        <f t="shared" si="61"/>
        <v>114</v>
      </c>
      <c r="D1328">
        <f t="shared" si="62"/>
        <v>8400</v>
      </c>
      <c r="E1328" t="s">
        <v>6451</v>
      </c>
    </row>
    <row r="1329" spans="1:5" x14ac:dyDescent="0.2">
      <c r="A1329" t="s">
        <v>990</v>
      </c>
      <c r="B1329">
        <f t="shared" si="60"/>
        <v>117</v>
      </c>
      <c r="C1329">
        <f t="shared" si="61"/>
        <v>135</v>
      </c>
      <c r="D1329">
        <f t="shared" si="62"/>
        <v>12320</v>
      </c>
      <c r="E1329" t="s">
        <v>6451</v>
      </c>
    </row>
    <row r="1330" spans="1:5" x14ac:dyDescent="0.2">
      <c r="A1330" t="s">
        <v>992</v>
      </c>
      <c r="B1330">
        <f t="shared" si="60"/>
        <v>98</v>
      </c>
      <c r="C1330">
        <f t="shared" si="61"/>
        <v>116</v>
      </c>
      <c r="D1330">
        <f t="shared" si="62"/>
        <v>12300</v>
      </c>
      <c r="E1330" t="s">
        <v>6451</v>
      </c>
    </row>
    <row r="1331" spans="1:5" x14ac:dyDescent="0.2">
      <c r="A1331" t="s">
        <v>993</v>
      </c>
      <c r="B1331">
        <f t="shared" si="60"/>
        <v>172</v>
      </c>
      <c r="C1331">
        <f t="shared" si="61"/>
        <v>190</v>
      </c>
      <c r="D1331">
        <f t="shared" si="62"/>
        <v>19667</v>
      </c>
      <c r="E1331" t="s">
        <v>6451</v>
      </c>
    </row>
    <row r="1332" spans="1:5" x14ac:dyDescent="0.2">
      <c r="A1332" t="s">
        <v>994</v>
      </c>
      <c r="B1332">
        <f t="shared" si="60"/>
        <v>129</v>
      </c>
      <c r="C1332">
        <f t="shared" si="61"/>
        <v>147</v>
      </c>
      <c r="D1332">
        <f t="shared" si="62"/>
        <v>19661</v>
      </c>
      <c r="E1332" t="s">
        <v>6451</v>
      </c>
    </row>
    <row r="1333" spans="1:5" x14ac:dyDescent="0.2">
      <c r="A1333" t="s">
        <v>995</v>
      </c>
      <c r="B1333">
        <f t="shared" si="60"/>
        <v>167</v>
      </c>
      <c r="C1333">
        <f t="shared" si="61"/>
        <v>185</v>
      </c>
      <c r="D1333">
        <f t="shared" si="62"/>
        <v>19662</v>
      </c>
      <c r="E1333" t="s">
        <v>6451</v>
      </c>
    </row>
    <row r="1334" spans="1:5" x14ac:dyDescent="0.2">
      <c r="A1334" t="s">
        <v>996</v>
      </c>
      <c r="B1334">
        <f t="shared" si="60"/>
        <v>123</v>
      </c>
      <c r="C1334">
        <f t="shared" si="61"/>
        <v>141</v>
      </c>
      <c r="D1334">
        <f t="shared" si="62"/>
        <v>19663</v>
      </c>
      <c r="E1334" t="s">
        <v>6451</v>
      </c>
    </row>
    <row r="1335" spans="1:5" x14ac:dyDescent="0.2">
      <c r="A1335" t="s">
        <v>997</v>
      </c>
      <c r="B1335">
        <f t="shared" si="60"/>
        <v>127</v>
      </c>
      <c r="C1335">
        <f t="shared" si="61"/>
        <v>145</v>
      </c>
      <c r="D1335">
        <f t="shared" si="62"/>
        <v>19666</v>
      </c>
      <c r="E1335" t="s">
        <v>6451</v>
      </c>
    </row>
    <row r="1336" spans="1:5" x14ac:dyDescent="0.2">
      <c r="A1336" t="s">
        <v>998</v>
      </c>
      <c r="B1336">
        <f t="shared" si="60"/>
        <v>128</v>
      </c>
      <c r="C1336">
        <f t="shared" si="61"/>
        <v>146</v>
      </c>
      <c r="D1336">
        <f t="shared" si="62"/>
        <v>19664</v>
      </c>
      <c r="E1336" t="s">
        <v>6451</v>
      </c>
    </row>
    <row r="1337" spans="1:5" x14ac:dyDescent="0.2">
      <c r="A1337" t="s">
        <v>999</v>
      </c>
      <c r="B1337">
        <f t="shared" si="60"/>
        <v>94</v>
      </c>
      <c r="C1337">
        <f t="shared" si="61"/>
        <v>112</v>
      </c>
      <c r="D1337">
        <f t="shared" si="62"/>
        <v>25546</v>
      </c>
      <c r="E1337" t="s">
        <v>6451</v>
      </c>
    </row>
    <row r="1338" spans="1:5" x14ac:dyDescent="0.2">
      <c r="A1338" t="s">
        <v>1005</v>
      </c>
      <c r="B1338">
        <f t="shared" si="60"/>
        <v>90</v>
      </c>
      <c r="C1338">
        <f t="shared" si="61"/>
        <v>108</v>
      </c>
      <c r="D1338">
        <f t="shared" si="62"/>
        <v>31077</v>
      </c>
      <c r="E1338" t="s">
        <v>6451</v>
      </c>
    </row>
    <row r="1339" spans="1:5" x14ac:dyDescent="0.2">
      <c r="A1339" t="s">
        <v>1010</v>
      </c>
      <c r="B1339">
        <f t="shared" si="60"/>
        <v>116</v>
      </c>
      <c r="C1339">
        <f t="shared" si="61"/>
        <v>133</v>
      </c>
      <c r="D1339">
        <f t="shared" si="62"/>
        <v>7352</v>
      </c>
      <c r="E1339" t="s">
        <v>6451</v>
      </c>
    </row>
    <row r="1340" spans="1:5" x14ac:dyDescent="0.2">
      <c r="A1340" t="s">
        <v>1011</v>
      </c>
      <c r="B1340">
        <f t="shared" si="60"/>
        <v>111</v>
      </c>
      <c r="C1340">
        <f t="shared" si="61"/>
        <v>129</v>
      </c>
      <c r="D1340">
        <f t="shared" si="62"/>
        <v>23801</v>
      </c>
      <c r="E1340" t="s">
        <v>6451</v>
      </c>
    </row>
    <row r="1341" spans="1:5" x14ac:dyDescent="0.2">
      <c r="A1341" t="s">
        <v>1012</v>
      </c>
      <c r="B1341">
        <f t="shared" si="60"/>
        <v>94</v>
      </c>
      <c r="C1341">
        <f t="shared" si="61"/>
        <v>112</v>
      </c>
      <c r="D1341">
        <f t="shared" si="62"/>
        <v>23680</v>
      </c>
      <c r="E1341" t="s">
        <v>6451</v>
      </c>
    </row>
    <row r="1342" spans="1:5" x14ac:dyDescent="0.2">
      <c r="A1342" t="s">
        <v>1013</v>
      </c>
      <c r="B1342">
        <f t="shared" si="60"/>
        <v>133</v>
      </c>
      <c r="C1342">
        <f t="shared" si="61"/>
        <v>151</v>
      </c>
      <c r="D1342">
        <f t="shared" si="62"/>
        <v>23684</v>
      </c>
      <c r="E1342" t="s">
        <v>6451</v>
      </c>
    </row>
    <row r="1343" spans="1:5" x14ac:dyDescent="0.2">
      <c r="A1343" t="s">
        <v>1014</v>
      </c>
      <c r="B1343">
        <f t="shared" si="60"/>
        <v>108</v>
      </c>
      <c r="C1343">
        <f t="shared" si="61"/>
        <v>125</v>
      </c>
      <c r="D1343">
        <f t="shared" si="62"/>
        <v>7353</v>
      </c>
      <c r="E1343" t="s">
        <v>6451</v>
      </c>
    </row>
    <row r="1344" spans="1:5" x14ac:dyDescent="0.2">
      <c r="A1344" t="s">
        <v>1015</v>
      </c>
      <c r="B1344">
        <f t="shared" si="60"/>
        <v>90</v>
      </c>
      <c r="C1344">
        <f t="shared" si="61"/>
        <v>108</v>
      </c>
      <c r="D1344">
        <f t="shared" si="62"/>
        <v>23585</v>
      </c>
      <c r="E1344" t="s">
        <v>6451</v>
      </c>
    </row>
    <row r="1345" spans="1:5" x14ac:dyDescent="0.2">
      <c r="A1345" t="s">
        <v>1016</v>
      </c>
      <c r="B1345">
        <f t="shared" si="60"/>
        <v>114</v>
      </c>
      <c r="C1345">
        <f t="shared" si="61"/>
        <v>132</v>
      </c>
      <c r="D1345">
        <f t="shared" si="62"/>
        <v>23006</v>
      </c>
      <c r="E1345" t="s">
        <v>6451</v>
      </c>
    </row>
    <row r="1346" spans="1:5" x14ac:dyDescent="0.2">
      <c r="A1346" t="s">
        <v>1017</v>
      </c>
      <c r="B1346">
        <f t="shared" si="60"/>
        <v>114</v>
      </c>
      <c r="C1346">
        <f t="shared" si="61"/>
        <v>132</v>
      </c>
      <c r="D1346">
        <f t="shared" si="62"/>
        <v>39234</v>
      </c>
      <c r="E1346" t="s">
        <v>6451</v>
      </c>
    </row>
    <row r="1347" spans="1:5" x14ac:dyDescent="0.2">
      <c r="A1347" t="s">
        <v>1018</v>
      </c>
      <c r="B1347">
        <f t="shared" ref="B1347:B1410" si="63">FIND("Ciqual code: ",A1347)</f>
        <v>97</v>
      </c>
      <c r="C1347">
        <f t="shared" ref="C1347:C1410" si="64">FIND("]",A1347)</f>
        <v>115</v>
      </c>
      <c r="D1347">
        <f t="shared" ref="D1347:D1410" si="65">MID(A1347,B1347+13,C1347-B1347-13)*1</f>
        <v>23103</v>
      </c>
      <c r="E1347" t="s">
        <v>6451</v>
      </c>
    </row>
    <row r="1348" spans="1:5" x14ac:dyDescent="0.2">
      <c r="A1348" t="s">
        <v>1019</v>
      </c>
      <c r="B1348">
        <f t="shared" si="63"/>
        <v>99</v>
      </c>
      <c r="C1348">
        <f t="shared" si="64"/>
        <v>117</v>
      </c>
      <c r="D1348">
        <f t="shared" si="65"/>
        <v>23589</v>
      </c>
      <c r="E1348" t="s">
        <v>6451</v>
      </c>
    </row>
    <row r="1349" spans="1:5" x14ac:dyDescent="0.2">
      <c r="A1349" t="s">
        <v>1020</v>
      </c>
      <c r="B1349">
        <f t="shared" si="63"/>
        <v>87</v>
      </c>
      <c r="C1349">
        <f t="shared" si="64"/>
        <v>105</v>
      </c>
      <c r="D1349">
        <f t="shared" si="65"/>
        <v>23588</v>
      </c>
      <c r="E1349" t="s">
        <v>6451</v>
      </c>
    </row>
    <row r="1350" spans="1:5" x14ac:dyDescent="0.2">
      <c r="A1350" t="s">
        <v>1021</v>
      </c>
      <c r="B1350">
        <f t="shared" si="63"/>
        <v>87</v>
      </c>
      <c r="C1350">
        <f t="shared" si="64"/>
        <v>105</v>
      </c>
      <c r="D1350">
        <f t="shared" si="65"/>
        <v>24664</v>
      </c>
      <c r="E1350" t="s">
        <v>6451</v>
      </c>
    </row>
    <row r="1351" spans="1:5" x14ac:dyDescent="0.2">
      <c r="A1351" t="s">
        <v>1022</v>
      </c>
      <c r="B1351">
        <f t="shared" si="63"/>
        <v>115</v>
      </c>
      <c r="C1351">
        <f t="shared" si="64"/>
        <v>133</v>
      </c>
      <c r="D1351">
        <f t="shared" si="65"/>
        <v>23803</v>
      </c>
      <c r="E1351" t="s">
        <v>6451</v>
      </c>
    </row>
    <row r="1352" spans="1:5" x14ac:dyDescent="0.2">
      <c r="A1352" t="s">
        <v>1023</v>
      </c>
      <c r="B1352">
        <f t="shared" si="63"/>
        <v>114</v>
      </c>
      <c r="C1352">
        <f t="shared" si="64"/>
        <v>132</v>
      </c>
      <c r="D1352">
        <f t="shared" si="65"/>
        <v>23802</v>
      </c>
      <c r="E1352" t="s">
        <v>6451</v>
      </c>
    </row>
    <row r="1353" spans="1:5" x14ac:dyDescent="0.2">
      <c r="A1353" t="s">
        <v>1024</v>
      </c>
      <c r="B1353">
        <f t="shared" si="63"/>
        <v>111</v>
      </c>
      <c r="C1353">
        <f t="shared" si="64"/>
        <v>129</v>
      </c>
      <c r="D1353">
        <f t="shared" si="65"/>
        <v>23536</v>
      </c>
      <c r="E1353" t="s">
        <v>6451</v>
      </c>
    </row>
    <row r="1354" spans="1:5" x14ac:dyDescent="0.2">
      <c r="A1354" t="s">
        <v>1025</v>
      </c>
      <c r="B1354">
        <f t="shared" si="63"/>
        <v>92</v>
      </c>
      <c r="C1354">
        <f t="shared" si="64"/>
        <v>110</v>
      </c>
      <c r="D1354">
        <f t="shared" si="65"/>
        <v>39232</v>
      </c>
      <c r="E1354" t="s">
        <v>6451</v>
      </c>
    </row>
    <row r="1355" spans="1:5" x14ac:dyDescent="0.2">
      <c r="A1355" t="s">
        <v>1026</v>
      </c>
      <c r="B1355">
        <f t="shared" si="63"/>
        <v>131</v>
      </c>
      <c r="C1355">
        <f t="shared" si="64"/>
        <v>149</v>
      </c>
      <c r="D1355">
        <f t="shared" si="65"/>
        <v>23534</v>
      </c>
      <c r="E1355" t="s">
        <v>6451</v>
      </c>
    </row>
    <row r="1356" spans="1:5" x14ac:dyDescent="0.2">
      <c r="A1356" t="s">
        <v>1027</v>
      </c>
      <c r="B1356">
        <f t="shared" si="63"/>
        <v>96</v>
      </c>
      <c r="C1356">
        <f t="shared" si="64"/>
        <v>114</v>
      </c>
      <c r="D1356">
        <f t="shared" si="65"/>
        <v>23535</v>
      </c>
      <c r="E1356" t="s">
        <v>6451</v>
      </c>
    </row>
    <row r="1357" spans="1:5" x14ac:dyDescent="0.2">
      <c r="A1357" t="s">
        <v>1028</v>
      </c>
      <c r="B1357">
        <f t="shared" si="63"/>
        <v>87</v>
      </c>
      <c r="C1357">
        <f t="shared" si="64"/>
        <v>105</v>
      </c>
      <c r="D1357">
        <f t="shared" si="65"/>
        <v>23925</v>
      </c>
      <c r="E1357" t="s">
        <v>6451</v>
      </c>
    </row>
    <row r="1358" spans="1:5" x14ac:dyDescent="0.2">
      <c r="A1358" t="s">
        <v>1029</v>
      </c>
      <c r="B1358">
        <f t="shared" si="63"/>
        <v>106</v>
      </c>
      <c r="C1358">
        <f t="shared" si="64"/>
        <v>124</v>
      </c>
      <c r="D1358">
        <f t="shared" si="65"/>
        <v>23586</v>
      </c>
      <c r="E1358" t="s">
        <v>6451</v>
      </c>
    </row>
    <row r="1359" spans="1:5" x14ac:dyDescent="0.2">
      <c r="A1359" t="s">
        <v>1030</v>
      </c>
      <c r="B1359">
        <f t="shared" si="63"/>
        <v>91</v>
      </c>
      <c r="C1359">
        <f t="shared" si="64"/>
        <v>109</v>
      </c>
      <c r="D1359">
        <f t="shared" si="65"/>
        <v>23937</v>
      </c>
      <c r="E1359" t="s">
        <v>6451</v>
      </c>
    </row>
    <row r="1360" spans="1:5" x14ac:dyDescent="0.2">
      <c r="A1360" t="s">
        <v>1031</v>
      </c>
      <c r="B1360">
        <f t="shared" si="63"/>
        <v>95</v>
      </c>
      <c r="C1360">
        <f t="shared" si="64"/>
        <v>113</v>
      </c>
      <c r="D1360">
        <f t="shared" si="65"/>
        <v>23938</v>
      </c>
      <c r="E1360" t="s">
        <v>6451</v>
      </c>
    </row>
    <row r="1361" spans="1:5" x14ac:dyDescent="0.2">
      <c r="A1361" t="s">
        <v>1032</v>
      </c>
      <c r="B1361">
        <f t="shared" si="63"/>
        <v>134</v>
      </c>
      <c r="C1361">
        <f t="shared" si="64"/>
        <v>152</v>
      </c>
      <c r="D1361">
        <f t="shared" si="65"/>
        <v>23939</v>
      </c>
      <c r="E1361" t="s">
        <v>6451</v>
      </c>
    </row>
    <row r="1362" spans="1:5" x14ac:dyDescent="0.2">
      <c r="A1362" t="s">
        <v>1033</v>
      </c>
      <c r="B1362">
        <f t="shared" si="63"/>
        <v>127</v>
      </c>
      <c r="C1362">
        <f t="shared" si="64"/>
        <v>145</v>
      </c>
      <c r="D1362">
        <f t="shared" si="65"/>
        <v>23941</v>
      </c>
      <c r="E1362" t="s">
        <v>6451</v>
      </c>
    </row>
    <row r="1363" spans="1:5" x14ac:dyDescent="0.2">
      <c r="A1363" t="s">
        <v>1034</v>
      </c>
      <c r="B1363">
        <f t="shared" si="63"/>
        <v>110</v>
      </c>
      <c r="C1363">
        <f t="shared" si="64"/>
        <v>128</v>
      </c>
      <c r="D1363">
        <f t="shared" si="65"/>
        <v>23594</v>
      </c>
      <c r="E1363" t="s">
        <v>6451</v>
      </c>
    </row>
    <row r="1364" spans="1:5" x14ac:dyDescent="0.2">
      <c r="A1364" t="s">
        <v>1035</v>
      </c>
      <c r="B1364">
        <f t="shared" si="63"/>
        <v>102</v>
      </c>
      <c r="C1364">
        <f t="shared" si="64"/>
        <v>120</v>
      </c>
      <c r="D1364">
        <f t="shared" si="65"/>
        <v>23007</v>
      </c>
      <c r="E1364" t="s">
        <v>6451</v>
      </c>
    </row>
    <row r="1365" spans="1:5" x14ac:dyDescent="0.2">
      <c r="A1365" t="s">
        <v>1036</v>
      </c>
      <c r="B1365">
        <f t="shared" si="63"/>
        <v>116</v>
      </c>
      <c r="C1365">
        <f t="shared" si="64"/>
        <v>134</v>
      </c>
      <c r="D1365">
        <f t="shared" si="65"/>
        <v>23005</v>
      </c>
      <c r="E1365" t="s">
        <v>6451</v>
      </c>
    </row>
    <row r="1366" spans="1:5" x14ac:dyDescent="0.2">
      <c r="A1366" t="s">
        <v>1037</v>
      </c>
      <c r="B1366">
        <f t="shared" si="63"/>
        <v>108</v>
      </c>
      <c r="C1366">
        <f t="shared" si="64"/>
        <v>126</v>
      </c>
      <c r="D1366">
        <f t="shared" si="65"/>
        <v>23930</v>
      </c>
      <c r="E1366" t="s">
        <v>6451</v>
      </c>
    </row>
    <row r="1367" spans="1:5" x14ac:dyDescent="0.2">
      <c r="A1367" t="s">
        <v>1038</v>
      </c>
      <c r="B1367">
        <f t="shared" si="63"/>
        <v>139</v>
      </c>
      <c r="C1367">
        <f t="shared" si="64"/>
        <v>157</v>
      </c>
      <c r="D1367">
        <f t="shared" si="65"/>
        <v>23854</v>
      </c>
      <c r="E1367" t="s">
        <v>6451</v>
      </c>
    </row>
    <row r="1368" spans="1:5" x14ac:dyDescent="0.2">
      <c r="A1368" t="s">
        <v>1039</v>
      </c>
      <c r="B1368">
        <f t="shared" si="63"/>
        <v>144</v>
      </c>
      <c r="C1368">
        <f t="shared" si="64"/>
        <v>162</v>
      </c>
      <c r="D1368">
        <f t="shared" si="65"/>
        <v>23853</v>
      </c>
      <c r="E1368" t="s">
        <v>6451</v>
      </c>
    </row>
    <row r="1369" spans="1:5" x14ac:dyDescent="0.2">
      <c r="A1369" t="s">
        <v>1040</v>
      </c>
      <c r="B1369">
        <f t="shared" si="63"/>
        <v>131</v>
      </c>
      <c r="C1369">
        <f t="shared" si="64"/>
        <v>149</v>
      </c>
      <c r="D1369">
        <f t="shared" si="65"/>
        <v>23852</v>
      </c>
      <c r="E1369" t="s">
        <v>6451</v>
      </c>
    </row>
    <row r="1370" spans="1:5" x14ac:dyDescent="0.2">
      <c r="A1370" t="s">
        <v>1041</v>
      </c>
      <c r="B1370">
        <f t="shared" si="63"/>
        <v>136</v>
      </c>
      <c r="C1370">
        <f t="shared" si="64"/>
        <v>154</v>
      </c>
      <c r="D1370">
        <f t="shared" si="65"/>
        <v>23851</v>
      </c>
      <c r="E1370" t="s">
        <v>6451</v>
      </c>
    </row>
    <row r="1371" spans="1:5" x14ac:dyDescent="0.2">
      <c r="A1371" t="s">
        <v>1042</v>
      </c>
      <c r="B1371">
        <f t="shared" si="63"/>
        <v>130</v>
      </c>
      <c r="C1371">
        <f t="shared" si="64"/>
        <v>148</v>
      </c>
      <c r="D1371">
        <f t="shared" si="65"/>
        <v>24311</v>
      </c>
      <c r="E1371" t="s">
        <v>6451</v>
      </c>
    </row>
    <row r="1372" spans="1:5" x14ac:dyDescent="0.2">
      <c r="A1372" t="s">
        <v>1043</v>
      </c>
      <c r="B1372">
        <f t="shared" si="63"/>
        <v>182</v>
      </c>
      <c r="C1372">
        <f t="shared" si="64"/>
        <v>200</v>
      </c>
      <c r="D1372">
        <f t="shared" si="65"/>
        <v>24312</v>
      </c>
      <c r="E1372" t="s">
        <v>6451</v>
      </c>
    </row>
    <row r="1373" spans="1:5" x14ac:dyDescent="0.2">
      <c r="A1373" t="s">
        <v>1044</v>
      </c>
      <c r="B1373">
        <f t="shared" si="63"/>
        <v>109</v>
      </c>
      <c r="C1373">
        <f t="shared" si="64"/>
        <v>127</v>
      </c>
      <c r="D1373">
        <f t="shared" si="65"/>
        <v>24320</v>
      </c>
      <c r="E1373" t="s">
        <v>6451</v>
      </c>
    </row>
    <row r="1374" spans="1:5" x14ac:dyDescent="0.2">
      <c r="A1374" t="s">
        <v>1045</v>
      </c>
      <c r="B1374">
        <f t="shared" si="63"/>
        <v>112</v>
      </c>
      <c r="C1374">
        <f t="shared" si="64"/>
        <v>130</v>
      </c>
      <c r="D1374">
        <f t="shared" si="65"/>
        <v>24300</v>
      </c>
      <c r="E1374" t="s">
        <v>6451</v>
      </c>
    </row>
    <row r="1375" spans="1:5" x14ac:dyDescent="0.2">
      <c r="A1375" t="s">
        <v>1046</v>
      </c>
      <c r="B1375">
        <f t="shared" si="63"/>
        <v>135</v>
      </c>
      <c r="C1375">
        <f t="shared" si="64"/>
        <v>153</v>
      </c>
      <c r="D1375">
        <f t="shared" si="65"/>
        <v>24313</v>
      </c>
      <c r="E1375" t="s">
        <v>6451</v>
      </c>
    </row>
    <row r="1376" spans="1:5" x14ac:dyDescent="0.2">
      <c r="A1376" t="s">
        <v>1047</v>
      </c>
      <c r="B1376">
        <f t="shared" si="63"/>
        <v>98</v>
      </c>
      <c r="C1376">
        <f t="shared" si="64"/>
        <v>116</v>
      </c>
      <c r="D1376">
        <f t="shared" si="65"/>
        <v>11007</v>
      </c>
      <c r="E1376" t="s">
        <v>6451</v>
      </c>
    </row>
    <row r="1377" spans="1:5" x14ac:dyDescent="0.2">
      <c r="A1377" t="s">
        <v>1048</v>
      </c>
      <c r="B1377">
        <f t="shared" si="63"/>
        <v>121</v>
      </c>
      <c r="C1377">
        <f t="shared" si="64"/>
        <v>139</v>
      </c>
      <c r="D1377">
        <f t="shared" si="65"/>
        <v>23940</v>
      </c>
      <c r="E1377" t="s">
        <v>6451</v>
      </c>
    </row>
    <row r="1378" spans="1:5" x14ac:dyDescent="0.2">
      <c r="A1378" t="s">
        <v>1049</v>
      </c>
      <c r="B1378">
        <f t="shared" si="63"/>
        <v>146</v>
      </c>
      <c r="C1378">
        <f t="shared" si="64"/>
        <v>164</v>
      </c>
      <c r="D1378">
        <f t="shared" si="65"/>
        <v>24686</v>
      </c>
      <c r="E1378" t="s">
        <v>6451</v>
      </c>
    </row>
    <row r="1379" spans="1:5" x14ac:dyDescent="0.2">
      <c r="A1379" t="s">
        <v>1050</v>
      </c>
      <c r="B1379">
        <f t="shared" si="63"/>
        <v>90</v>
      </c>
      <c r="C1379">
        <f t="shared" si="64"/>
        <v>108</v>
      </c>
      <c r="D1379">
        <f t="shared" si="65"/>
        <v>40700</v>
      </c>
      <c r="E1379" t="s">
        <v>6451</v>
      </c>
    </row>
    <row r="1380" spans="1:5" x14ac:dyDescent="0.2">
      <c r="A1380" t="s">
        <v>1054</v>
      </c>
      <c r="B1380">
        <f t="shared" si="63"/>
        <v>77</v>
      </c>
      <c r="C1380">
        <f t="shared" si="64"/>
        <v>95</v>
      </c>
      <c r="D1380">
        <f t="shared" si="65"/>
        <v>39526</v>
      </c>
      <c r="E1380" t="s">
        <v>6451</v>
      </c>
    </row>
    <row r="1381" spans="1:5" x14ac:dyDescent="0.2">
      <c r="A1381" t="s">
        <v>1055</v>
      </c>
      <c r="B1381">
        <f t="shared" si="63"/>
        <v>81</v>
      </c>
      <c r="C1381">
        <f t="shared" si="64"/>
        <v>99</v>
      </c>
      <c r="D1381">
        <f t="shared" si="65"/>
        <v>39517</v>
      </c>
      <c r="E1381" t="s">
        <v>6451</v>
      </c>
    </row>
    <row r="1382" spans="1:5" x14ac:dyDescent="0.2">
      <c r="A1382" t="s">
        <v>1056</v>
      </c>
      <c r="B1382">
        <f t="shared" si="63"/>
        <v>110</v>
      </c>
      <c r="C1382">
        <f t="shared" si="64"/>
        <v>128</v>
      </c>
      <c r="D1382">
        <f t="shared" si="65"/>
        <v>39503</v>
      </c>
      <c r="E1382" t="s">
        <v>6451</v>
      </c>
    </row>
    <row r="1383" spans="1:5" x14ac:dyDescent="0.2">
      <c r="A1383" t="s">
        <v>1057</v>
      </c>
      <c r="B1383">
        <f t="shared" si="63"/>
        <v>97</v>
      </c>
      <c r="C1383">
        <f t="shared" si="64"/>
        <v>115</v>
      </c>
      <c r="D1383">
        <f t="shared" si="65"/>
        <v>39509</v>
      </c>
      <c r="E1383" t="s">
        <v>6451</v>
      </c>
    </row>
    <row r="1384" spans="1:5" x14ac:dyDescent="0.2">
      <c r="A1384" t="s">
        <v>1058</v>
      </c>
      <c r="B1384">
        <f t="shared" si="63"/>
        <v>85</v>
      </c>
      <c r="C1384">
        <f t="shared" si="64"/>
        <v>103</v>
      </c>
      <c r="D1384">
        <f t="shared" si="65"/>
        <v>39515</v>
      </c>
      <c r="E1384" t="s">
        <v>6451</v>
      </c>
    </row>
    <row r="1385" spans="1:5" x14ac:dyDescent="0.2">
      <c r="A1385" t="s">
        <v>1059</v>
      </c>
      <c r="B1385">
        <f t="shared" si="63"/>
        <v>93</v>
      </c>
      <c r="C1385">
        <f t="shared" si="64"/>
        <v>111</v>
      </c>
      <c r="D1385">
        <f t="shared" si="65"/>
        <v>39520</v>
      </c>
      <c r="E1385" t="s">
        <v>6451</v>
      </c>
    </row>
    <row r="1386" spans="1:5" x14ac:dyDescent="0.2">
      <c r="A1386" t="s">
        <v>1060</v>
      </c>
      <c r="B1386">
        <f t="shared" si="63"/>
        <v>93</v>
      </c>
      <c r="C1386">
        <f t="shared" si="64"/>
        <v>111</v>
      </c>
      <c r="D1386">
        <f t="shared" si="65"/>
        <v>39521</v>
      </c>
      <c r="E1386" t="s">
        <v>6451</v>
      </c>
    </row>
    <row r="1387" spans="1:5" x14ac:dyDescent="0.2">
      <c r="A1387" t="s">
        <v>1061</v>
      </c>
      <c r="B1387">
        <f t="shared" si="63"/>
        <v>89</v>
      </c>
      <c r="C1387">
        <f t="shared" si="64"/>
        <v>107</v>
      </c>
      <c r="D1387">
        <f t="shared" si="65"/>
        <v>39522</v>
      </c>
      <c r="E1387" t="s">
        <v>6451</v>
      </c>
    </row>
    <row r="1388" spans="1:5" x14ac:dyDescent="0.2">
      <c r="A1388" t="s">
        <v>1062</v>
      </c>
      <c r="B1388">
        <f t="shared" si="63"/>
        <v>98</v>
      </c>
      <c r="C1388">
        <f t="shared" si="64"/>
        <v>116</v>
      </c>
      <c r="D1388">
        <f t="shared" si="65"/>
        <v>39531</v>
      </c>
      <c r="E1388" t="s">
        <v>6451</v>
      </c>
    </row>
    <row r="1389" spans="1:5" x14ac:dyDescent="0.2">
      <c r="A1389" t="s">
        <v>1063</v>
      </c>
      <c r="B1389">
        <f t="shared" si="63"/>
        <v>96</v>
      </c>
      <c r="C1389">
        <f t="shared" si="64"/>
        <v>114</v>
      </c>
      <c r="D1389">
        <f t="shared" si="65"/>
        <v>39523</v>
      </c>
      <c r="E1389" t="s">
        <v>6451</v>
      </c>
    </row>
    <row r="1390" spans="1:5" x14ac:dyDescent="0.2">
      <c r="A1390" t="s">
        <v>1064</v>
      </c>
      <c r="B1390">
        <f t="shared" si="63"/>
        <v>96</v>
      </c>
      <c r="C1390">
        <f t="shared" si="64"/>
        <v>114</v>
      </c>
      <c r="D1390">
        <f t="shared" si="65"/>
        <v>26264</v>
      </c>
      <c r="E1390" t="s">
        <v>6451</v>
      </c>
    </row>
    <row r="1391" spans="1:5" x14ac:dyDescent="0.2">
      <c r="A1391" t="s">
        <v>1065</v>
      </c>
      <c r="B1391">
        <f t="shared" si="63"/>
        <v>92</v>
      </c>
      <c r="C1391">
        <f t="shared" si="64"/>
        <v>110</v>
      </c>
      <c r="D1391">
        <f t="shared" si="65"/>
        <v>25510</v>
      </c>
      <c r="E1391" t="s">
        <v>6451</v>
      </c>
    </row>
    <row r="1392" spans="1:5" x14ac:dyDescent="0.2">
      <c r="A1392" t="s">
        <v>1066</v>
      </c>
      <c r="B1392">
        <f t="shared" si="63"/>
        <v>98</v>
      </c>
      <c r="C1392">
        <f t="shared" si="64"/>
        <v>116</v>
      </c>
      <c r="D1392">
        <f t="shared" si="65"/>
        <v>26265</v>
      </c>
      <c r="E1392" t="s">
        <v>6451</v>
      </c>
    </row>
    <row r="1393" spans="1:5" x14ac:dyDescent="0.2">
      <c r="A1393" t="s">
        <v>1067</v>
      </c>
      <c r="B1393">
        <f t="shared" si="63"/>
        <v>94</v>
      </c>
      <c r="C1393">
        <f t="shared" si="64"/>
        <v>112</v>
      </c>
      <c r="D1393">
        <f t="shared" si="65"/>
        <v>25479</v>
      </c>
      <c r="E1393" t="s">
        <v>6451</v>
      </c>
    </row>
    <row r="1394" spans="1:5" x14ac:dyDescent="0.2">
      <c r="A1394" t="s">
        <v>1071</v>
      </c>
      <c r="B1394">
        <f t="shared" si="63"/>
        <v>100</v>
      </c>
      <c r="C1394">
        <f t="shared" si="64"/>
        <v>118</v>
      </c>
      <c r="D1394">
        <f t="shared" si="65"/>
        <v>25437</v>
      </c>
      <c r="E1394" t="s">
        <v>6451</v>
      </c>
    </row>
    <row r="1395" spans="1:5" x14ac:dyDescent="0.2">
      <c r="A1395" t="s">
        <v>1072</v>
      </c>
      <c r="B1395">
        <f t="shared" si="63"/>
        <v>126</v>
      </c>
      <c r="C1395">
        <f t="shared" si="64"/>
        <v>144</v>
      </c>
      <c r="D1395">
        <f t="shared" si="65"/>
        <v>24231</v>
      </c>
      <c r="E1395" t="s">
        <v>6451</v>
      </c>
    </row>
    <row r="1396" spans="1:5" x14ac:dyDescent="0.2">
      <c r="A1396" t="s">
        <v>1073</v>
      </c>
      <c r="B1396">
        <f t="shared" si="63"/>
        <v>126</v>
      </c>
      <c r="C1396">
        <f t="shared" si="64"/>
        <v>144</v>
      </c>
      <c r="D1396">
        <f t="shared" si="65"/>
        <v>24240</v>
      </c>
      <c r="E1396" t="s">
        <v>6451</v>
      </c>
    </row>
    <row r="1397" spans="1:5" x14ac:dyDescent="0.2">
      <c r="A1397" t="s">
        <v>1074</v>
      </c>
      <c r="B1397">
        <f t="shared" si="63"/>
        <v>136</v>
      </c>
      <c r="C1397">
        <f t="shared" si="64"/>
        <v>154</v>
      </c>
      <c r="D1397">
        <f t="shared" si="65"/>
        <v>24225</v>
      </c>
      <c r="E1397" t="s">
        <v>6451</v>
      </c>
    </row>
    <row r="1398" spans="1:5" x14ac:dyDescent="0.2">
      <c r="A1398" t="s">
        <v>1077</v>
      </c>
      <c r="B1398">
        <f t="shared" si="63"/>
        <v>195</v>
      </c>
      <c r="C1398">
        <f t="shared" si="64"/>
        <v>213</v>
      </c>
      <c r="D1398">
        <f t="shared" si="65"/>
        <v>32000</v>
      </c>
      <c r="E1398" t="s">
        <v>6451</v>
      </c>
    </row>
    <row r="1399" spans="1:5" x14ac:dyDescent="0.2">
      <c r="A1399" t="s">
        <v>1078</v>
      </c>
      <c r="B1399">
        <f t="shared" si="63"/>
        <v>184</v>
      </c>
      <c r="C1399">
        <f t="shared" si="64"/>
        <v>202</v>
      </c>
      <c r="D1399">
        <f t="shared" si="65"/>
        <v>32115</v>
      </c>
      <c r="E1399" t="s">
        <v>6451</v>
      </c>
    </row>
    <row r="1400" spans="1:5" x14ac:dyDescent="0.2">
      <c r="A1400" t="s">
        <v>1079</v>
      </c>
      <c r="B1400">
        <f t="shared" si="63"/>
        <v>77</v>
      </c>
      <c r="C1400">
        <f t="shared" si="64"/>
        <v>95</v>
      </c>
      <c r="D1400">
        <f t="shared" si="65"/>
        <v>16550</v>
      </c>
      <c r="E1400" t="s">
        <v>6451</v>
      </c>
    </row>
    <row r="1401" spans="1:5" x14ac:dyDescent="0.2">
      <c r="A1401" t="s">
        <v>1080</v>
      </c>
      <c r="B1401">
        <f t="shared" si="63"/>
        <v>79</v>
      </c>
      <c r="C1401">
        <f t="shared" si="64"/>
        <v>97</v>
      </c>
      <c r="D1401">
        <f t="shared" si="65"/>
        <v>16570</v>
      </c>
      <c r="E1401" t="s">
        <v>6451</v>
      </c>
    </row>
    <row r="1402" spans="1:5" x14ac:dyDescent="0.2">
      <c r="A1402" t="s">
        <v>1081</v>
      </c>
      <c r="B1402">
        <f t="shared" si="63"/>
        <v>80</v>
      </c>
      <c r="C1402">
        <f t="shared" si="64"/>
        <v>98</v>
      </c>
      <c r="D1402">
        <f t="shared" si="65"/>
        <v>16540</v>
      </c>
      <c r="E1402" t="s">
        <v>6451</v>
      </c>
    </row>
    <row r="1403" spans="1:5" x14ac:dyDescent="0.2">
      <c r="A1403" t="s">
        <v>1082</v>
      </c>
      <c r="B1403">
        <f t="shared" si="63"/>
        <v>78</v>
      </c>
      <c r="C1403">
        <f t="shared" si="64"/>
        <v>96</v>
      </c>
      <c r="D1403">
        <f t="shared" si="65"/>
        <v>16560</v>
      </c>
      <c r="E1403" t="s">
        <v>6451</v>
      </c>
    </row>
    <row r="1404" spans="1:5" x14ac:dyDescent="0.2">
      <c r="A1404" t="s">
        <v>1084</v>
      </c>
      <c r="B1404">
        <f t="shared" si="63"/>
        <v>97</v>
      </c>
      <c r="C1404">
        <f t="shared" si="64"/>
        <v>115</v>
      </c>
      <c r="D1404">
        <f t="shared" si="65"/>
        <v>25052</v>
      </c>
      <c r="E1404" t="s">
        <v>6451</v>
      </c>
    </row>
    <row r="1405" spans="1:5" x14ac:dyDescent="0.2">
      <c r="A1405" t="s">
        <v>6494</v>
      </c>
      <c r="B1405">
        <f t="shared" si="63"/>
        <v>108</v>
      </c>
      <c r="C1405">
        <f t="shared" si="64"/>
        <v>126</v>
      </c>
      <c r="D1405">
        <f t="shared" si="65"/>
        <v>25056</v>
      </c>
      <c r="E1405" t="s">
        <v>6451</v>
      </c>
    </row>
    <row r="1406" spans="1:5" x14ac:dyDescent="0.2">
      <c r="A1406" t="s">
        <v>1086</v>
      </c>
      <c r="B1406">
        <f t="shared" si="63"/>
        <v>100</v>
      </c>
      <c r="C1406">
        <f t="shared" si="64"/>
        <v>118</v>
      </c>
      <c r="D1406">
        <f t="shared" si="65"/>
        <v>25101</v>
      </c>
      <c r="E1406" t="s">
        <v>6451</v>
      </c>
    </row>
    <row r="1407" spans="1:5" x14ac:dyDescent="0.2">
      <c r="A1407" t="s">
        <v>1087</v>
      </c>
      <c r="B1407">
        <f t="shared" si="63"/>
        <v>99</v>
      </c>
      <c r="C1407">
        <f t="shared" si="64"/>
        <v>117</v>
      </c>
      <c r="D1407">
        <f t="shared" si="65"/>
        <v>25162</v>
      </c>
      <c r="E1407" t="s">
        <v>6451</v>
      </c>
    </row>
    <row r="1408" spans="1:5" x14ac:dyDescent="0.2">
      <c r="A1408" t="s">
        <v>1088</v>
      </c>
      <c r="B1408">
        <f t="shared" si="63"/>
        <v>117</v>
      </c>
      <c r="C1408">
        <f t="shared" si="64"/>
        <v>135</v>
      </c>
      <c r="D1408">
        <f t="shared" si="65"/>
        <v>25588</v>
      </c>
      <c r="E1408" t="s">
        <v>6451</v>
      </c>
    </row>
    <row r="1409" spans="1:5" x14ac:dyDescent="0.2">
      <c r="A1409" t="s">
        <v>1089</v>
      </c>
      <c r="B1409">
        <f t="shared" si="63"/>
        <v>94</v>
      </c>
      <c r="C1409">
        <f t="shared" si="64"/>
        <v>112</v>
      </c>
      <c r="D1409">
        <f t="shared" si="65"/>
        <v>25122</v>
      </c>
      <c r="E1409" t="s">
        <v>6451</v>
      </c>
    </row>
    <row r="1410" spans="1:5" x14ac:dyDescent="0.2">
      <c r="A1410" t="s">
        <v>1090</v>
      </c>
      <c r="B1410">
        <f t="shared" si="63"/>
        <v>100</v>
      </c>
      <c r="C1410">
        <f t="shared" si="64"/>
        <v>118</v>
      </c>
      <c r="D1410">
        <f t="shared" si="65"/>
        <v>25154</v>
      </c>
      <c r="E1410" t="s">
        <v>6451</v>
      </c>
    </row>
    <row r="1411" spans="1:5" x14ac:dyDescent="0.2">
      <c r="A1411" t="s">
        <v>1091</v>
      </c>
      <c r="B1411">
        <f t="shared" ref="B1411:B1474" si="66">FIND("Ciqual code: ",A1411)</f>
        <v>110</v>
      </c>
      <c r="C1411">
        <f t="shared" ref="C1411:C1474" si="67">FIND("]",A1411)</f>
        <v>128</v>
      </c>
      <c r="D1411">
        <f t="shared" ref="D1411:D1474" si="68">MID(A1411,B1411+13,C1411-B1411-13)*1</f>
        <v>25037</v>
      </c>
      <c r="E1411" t="s">
        <v>6451</v>
      </c>
    </row>
    <row r="1412" spans="1:5" x14ac:dyDescent="0.2">
      <c r="A1412" t="s">
        <v>1092</v>
      </c>
      <c r="B1412">
        <f t="shared" si="66"/>
        <v>109</v>
      </c>
      <c r="C1412">
        <f t="shared" si="67"/>
        <v>127</v>
      </c>
      <c r="D1412">
        <f t="shared" si="68"/>
        <v>25038</v>
      </c>
      <c r="E1412" t="s">
        <v>6451</v>
      </c>
    </row>
    <row r="1413" spans="1:5" x14ac:dyDescent="0.2">
      <c r="A1413" t="s">
        <v>1094</v>
      </c>
      <c r="B1413">
        <f t="shared" si="66"/>
        <v>93</v>
      </c>
      <c r="C1413">
        <f t="shared" si="67"/>
        <v>111</v>
      </c>
      <c r="D1413">
        <f t="shared" si="68"/>
        <v>26128</v>
      </c>
      <c r="E1413" t="s">
        <v>6451</v>
      </c>
    </row>
    <row r="1414" spans="1:5" x14ac:dyDescent="0.2">
      <c r="A1414" t="s">
        <v>1095</v>
      </c>
      <c r="B1414">
        <f t="shared" si="66"/>
        <v>88</v>
      </c>
      <c r="C1414">
        <f t="shared" si="67"/>
        <v>106</v>
      </c>
      <c r="D1414">
        <f t="shared" si="68"/>
        <v>26214</v>
      </c>
      <c r="E1414" t="s">
        <v>6451</v>
      </c>
    </row>
    <row r="1415" spans="1:5" x14ac:dyDescent="0.2">
      <c r="A1415" t="s">
        <v>1096</v>
      </c>
      <c r="B1415">
        <f t="shared" si="66"/>
        <v>107</v>
      </c>
      <c r="C1415">
        <f t="shared" si="67"/>
        <v>124</v>
      </c>
      <c r="D1415">
        <f t="shared" si="68"/>
        <v>7525</v>
      </c>
      <c r="E1415" t="s">
        <v>6451</v>
      </c>
    </row>
    <row r="1416" spans="1:5" x14ac:dyDescent="0.2">
      <c r="A1416" t="s">
        <v>1098</v>
      </c>
      <c r="B1416">
        <f t="shared" si="66"/>
        <v>85</v>
      </c>
      <c r="C1416">
        <f t="shared" si="67"/>
        <v>103</v>
      </c>
      <c r="D1416">
        <f t="shared" si="68"/>
        <v>26219</v>
      </c>
      <c r="E1416" t="s">
        <v>6451</v>
      </c>
    </row>
    <row r="1417" spans="1:5" x14ac:dyDescent="0.2">
      <c r="A1417" t="s">
        <v>1099</v>
      </c>
      <c r="B1417">
        <f t="shared" si="66"/>
        <v>85</v>
      </c>
      <c r="C1417">
        <f t="shared" si="67"/>
        <v>103</v>
      </c>
      <c r="D1417">
        <f t="shared" si="68"/>
        <v>26106</v>
      </c>
      <c r="E1417" t="s">
        <v>6451</v>
      </c>
    </row>
    <row r="1418" spans="1:5" x14ac:dyDescent="0.2">
      <c r="A1418" t="s">
        <v>1102</v>
      </c>
      <c r="B1418">
        <f t="shared" si="66"/>
        <v>102</v>
      </c>
      <c r="C1418">
        <f t="shared" si="67"/>
        <v>120</v>
      </c>
      <c r="D1418">
        <f t="shared" si="68"/>
        <v>12114</v>
      </c>
      <c r="E1418" t="s">
        <v>6451</v>
      </c>
    </row>
    <row r="1419" spans="1:5" x14ac:dyDescent="0.2">
      <c r="A1419" t="s">
        <v>1103</v>
      </c>
      <c r="B1419">
        <f t="shared" si="66"/>
        <v>145</v>
      </c>
      <c r="C1419">
        <f t="shared" si="67"/>
        <v>163</v>
      </c>
      <c r="D1419">
        <f t="shared" si="68"/>
        <v>12113</v>
      </c>
      <c r="E1419" t="s">
        <v>6451</v>
      </c>
    </row>
    <row r="1420" spans="1:5" x14ac:dyDescent="0.2">
      <c r="A1420" t="s">
        <v>1104</v>
      </c>
      <c r="B1420">
        <f t="shared" si="66"/>
        <v>90</v>
      </c>
      <c r="C1420">
        <f t="shared" si="67"/>
        <v>108</v>
      </c>
      <c r="D1420">
        <f t="shared" si="68"/>
        <v>25620</v>
      </c>
      <c r="E1420" t="s">
        <v>6451</v>
      </c>
    </row>
    <row r="1421" spans="1:5" x14ac:dyDescent="0.2">
      <c r="A1421" t="s">
        <v>1105</v>
      </c>
      <c r="B1421">
        <f t="shared" si="66"/>
        <v>102</v>
      </c>
      <c r="C1421">
        <f t="shared" si="67"/>
        <v>120</v>
      </c>
      <c r="D1421">
        <f t="shared" si="68"/>
        <v>31050</v>
      </c>
      <c r="E1421" t="s">
        <v>6451</v>
      </c>
    </row>
    <row r="1422" spans="1:5" x14ac:dyDescent="0.2">
      <c r="A1422" t="s">
        <v>1106</v>
      </c>
      <c r="B1422">
        <f t="shared" si="66"/>
        <v>103</v>
      </c>
      <c r="C1422">
        <f t="shared" si="67"/>
        <v>120</v>
      </c>
      <c r="D1422">
        <f t="shared" si="68"/>
        <v>6260</v>
      </c>
      <c r="E1422" t="s">
        <v>6451</v>
      </c>
    </row>
    <row r="1423" spans="1:5" x14ac:dyDescent="0.2">
      <c r="A1423" t="s">
        <v>1107</v>
      </c>
      <c r="B1423">
        <f t="shared" si="66"/>
        <v>79</v>
      </c>
      <c r="C1423">
        <f t="shared" si="67"/>
        <v>97</v>
      </c>
      <c r="D1423">
        <f t="shared" si="68"/>
        <v>28927</v>
      </c>
      <c r="E1423" t="s">
        <v>6451</v>
      </c>
    </row>
    <row r="1424" spans="1:5" x14ac:dyDescent="0.2">
      <c r="A1424" t="s">
        <v>1108</v>
      </c>
      <c r="B1424">
        <f t="shared" si="66"/>
        <v>103</v>
      </c>
      <c r="C1424">
        <f t="shared" si="67"/>
        <v>121</v>
      </c>
      <c r="D1424">
        <f t="shared" si="68"/>
        <v>25009</v>
      </c>
      <c r="E1424" t="s">
        <v>6451</v>
      </c>
    </row>
    <row r="1425" spans="1:5" x14ac:dyDescent="0.2">
      <c r="A1425" t="s">
        <v>1109</v>
      </c>
      <c r="B1425">
        <f t="shared" si="66"/>
        <v>85</v>
      </c>
      <c r="C1425">
        <f t="shared" si="67"/>
        <v>103</v>
      </c>
      <c r="D1425">
        <f t="shared" si="68"/>
        <v>26090</v>
      </c>
      <c r="E1425" t="s">
        <v>6451</v>
      </c>
    </row>
    <row r="1426" spans="1:5" x14ac:dyDescent="0.2">
      <c r="A1426" t="s">
        <v>1110</v>
      </c>
      <c r="B1426">
        <f t="shared" si="66"/>
        <v>98</v>
      </c>
      <c r="C1426">
        <f t="shared" si="67"/>
        <v>116</v>
      </c>
      <c r="D1426">
        <f t="shared" si="68"/>
        <v>25413</v>
      </c>
      <c r="E1426" t="s">
        <v>6451</v>
      </c>
    </row>
    <row r="1427" spans="1:5" x14ac:dyDescent="0.2">
      <c r="A1427" t="s">
        <v>1111</v>
      </c>
      <c r="B1427">
        <f t="shared" si="66"/>
        <v>102</v>
      </c>
      <c r="C1427">
        <f t="shared" si="67"/>
        <v>120</v>
      </c>
      <c r="D1427">
        <f t="shared" si="68"/>
        <v>26232</v>
      </c>
      <c r="E1427" t="s">
        <v>6451</v>
      </c>
    </row>
    <row r="1428" spans="1:5" x14ac:dyDescent="0.2">
      <c r="A1428" t="s">
        <v>1112</v>
      </c>
      <c r="B1428">
        <f t="shared" si="66"/>
        <v>101</v>
      </c>
      <c r="C1428">
        <f t="shared" si="67"/>
        <v>119</v>
      </c>
      <c r="D1428">
        <f t="shared" si="68"/>
        <v>26013</v>
      </c>
      <c r="E1428" t="s">
        <v>6451</v>
      </c>
    </row>
    <row r="1429" spans="1:5" x14ac:dyDescent="0.2">
      <c r="A1429" t="s">
        <v>1113</v>
      </c>
      <c r="B1429">
        <f t="shared" si="66"/>
        <v>102</v>
      </c>
      <c r="C1429">
        <f t="shared" si="67"/>
        <v>120</v>
      </c>
      <c r="D1429">
        <f t="shared" si="68"/>
        <v>25998</v>
      </c>
      <c r="E1429" t="s">
        <v>6451</v>
      </c>
    </row>
    <row r="1430" spans="1:5" x14ac:dyDescent="0.2">
      <c r="A1430" t="s">
        <v>1114</v>
      </c>
      <c r="B1430">
        <f t="shared" si="66"/>
        <v>96</v>
      </c>
      <c r="C1430">
        <f t="shared" si="67"/>
        <v>114</v>
      </c>
      <c r="D1430">
        <f t="shared" si="68"/>
        <v>26238</v>
      </c>
      <c r="E1430" t="s">
        <v>6451</v>
      </c>
    </row>
    <row r="1431" spans="1:5" x14ac:dyDescent="0.2">
      <c r="A1431" t="s">
        <v>1115</v>
      </c>
      <c r="B1431">
        <f t="shared" si="66"/>
        <v>96</v>
      </c>
      <c r="C1431">
        <f t="shared" si="67"/>
        <v>114</v>
      </c>
      <c r="D1431">
        <f t="shared" si="68"/>
        <v>26237</v>
      </c>
      <c r="E1431" t="s">
        <v>6451</v>
      </c>
    </row>
    <row r="1432" spans="1:5" x14ac:dyDescent="0.2">
      <c r="A1432" t="s">
        <v>1116</v>
      </c>
      <c r="B1432">
        <f t="shared" si="66"/>
        <v>109</v>
      </c>
      <c r="C1432">
        <f t="shared" si="67"/>
        <v>127</v>
      </c>
      <c r="D1432">
        <f t="shared" si="68"/>
        <v>26010</v>
      </c>
      <c r="E1432" t="s">
        <v>6451</v>
      </c>
    </row>
    <row r="1433" spans="1:5" x14ac:dyDescent="0.2">
      <c r="A1433" t="s">
        <v>1117</v>
      </c>
      <c r="B1433">
        <f t="shared" si="66"/>
        <v>90</v>
      </c>
      <c r="C1433">
        <f t="shared" si="67"/>
        <v>108</v>
      </c>
      <c r="D1433">
        <f t="shared" si="68"/>
        <v>26011</v>
      </c>
      <c r="E1433" t="s">
        <v>6451</v>
      </c>
    </row>
    <row r="1434" spans="1:5" x14ac:dyDescent="0.2">
      <c r="A1434" t="s">
        <v>1118</v>
      </c>
      <c r="B1434">
        <f t="shared" si="66"/>
        <v>88</v>
      </c>
      <c r="C1434">
        <f t="shared" si="67"/>
        <v>106</v>
      </c>
      <c r="D1434">
        <f t="shared" si="68"/>
        <v>26012</v>
      </c>
      <c r="E1434" t="s">
        <v>6451</v>
      </c>
    </row>
    <row r="1435" spans="1:5" x14ac:dyDescent="0.2">
      <c r="A1435" t="s">
        <v>1119</v>
      </c>
      <c r="B1435">
        <f t="shared" si="66"/>
        <v>100</v>
      </c>
      <c r="C1435">
        <f t="shared" si="67"/>
        <v>118</v>
      </c>
      <c r="D1435">
        <f t="shared" si="68"/>
        <v>26014</v>
      </c>
      <c r="E1435" t="s">
        <v>6451</v>
      </c>
    </row>
    <row r="1436" spans="1:5" x14ac:dyDescent="0.2">
      <c r="A1436" t="s">
        <v>1120</v>
      </c>
      <c r="B1436">
        <f t="shared" si="66"/>
        <v>120</v>
      </c>
      <c r="C1436">
        <f t="shared" si="67"/>
        <v>138</v>
      </c>
      <c r="D1436">
        <f t="shared" si="68"/>
        <v>20063</v>
      </c>
      <c r="E1436" t="s">
        <v>6451</v>
      </c>
    </row>
    <row r="1437" spans="1:5" x14ac:dyDescent="0.2">
      <c r="A1437" t="s">
        <v>1122</v>
      </c>
      <c r="B1437">
        <f t="shared" si="66"/>
        <v>109</v>
      </c>
      <c r="C1437">
        <f t="shared" si="67"/>
        <v>127</v>
      </c>
      <c r="D1437">
        <f t="shared" si="68"/>
        <v>20203</v>
      </c>
      <c r="E1437" t="s">
        <v>6451</v>
      </c>
    </row>
    <row r="1438" spans="1:5" x14ac:dyDescent="0.2">
      <c r="A1438" t="s">
        <v>1123</v>
      </c>
      <c r="B1438">
        <f t="shared" si="66"/>
        <v>106</v>
      </c>
      <c r="C1438">
        <f t="shared" si="67"/>
        <v>124</v>
      </c>
      <c r="D1438">
        <f t="shared" si="68"/>
        <v>20511</v>
      </c>
      <c r="E1438" t="s">
        <v>6451</v>
      </c>
    </row>
    <row r="1439" spans="1:5" x14ac:dyDescent="0.2">
      <c r="A1439" t="s">
        <v>1128</v>
      </c>
      <c r="B1439">
        <f t="shared" si="66"/>
        <v>108</v>
      </c>
      <c r="C1439">
        <f t="shared" si="67"/>
        <v>126</v>
      </c>
      <c r="D1439">
        <f t="shared" si="68"/>
        <v>20508</v>
      </c>
      <c r="E1439" t="s">
        <v>6451</v>
      </c>
    </row>
    <row r="1440" spans="1:5" x14ac:dyDescent="0.2">
      <c r="A1440" t="s">
        <v>1133</v>
      </c>
      <c r="B1440">
        <f t="shared" si="66"/>
        <v>132</v>
      </c>
      <c r="C1440">
        <f t="shared" si="67"/>
        <v>150</v>
      </c>
      <c r="D1440">
        <f t="shared" si="68"/>
        <v>20029</v>
      </c>
      <c r="E1440" t="s">
        <v>6451</v>
      </c>
    </row>
    <row r="1441" spans="1:5" x14ac:dyDescent="0.2">
      <c r="A1441" t="s">
        <v>1138</v>
      </c>
      <c r="B1441">
        <f t="shared" si="66"/>
        <v>109</v>
      </c>
      <c r="C1441">
        <f t="shared" si="67"/>
        <v>127</v>
      </c>
      <c r="D1441">
        <f t="shared" si="68"/>
        <v>20524</v>
      </c>
      <c r="E1441" t="s">
        <v>6451</v>
      </c>
    </row>
    <row r="1442" spans="1:5" x14ac:dyDescent="0.2">
      <c r="A1442" t="s">
        <v>1143</v>
      </c>
      <c r="B1442">
        <f t="shared" si="66"/>
        <v>105</v>
      </c>
      <c r="C1442">
        <f t="shared" si="67"/>
        <v>123</v>
      </c>
      <c r="D1442">
        <f t="shared" si="68"/>
        <v>20062</v>
      </c>
      <c r="E1442" t="s">
        <v>6451</v>
      </c>
    </row>
    <row r="1443" spans="1:5" x14ac:dyDescent="0.2">
      <c r="A1443" t="s">
        <v>1145</v>
      </c>
      <c r="B1443">
        <f t="shared" si="66"/>
        <v>94</v>
      </c>
      <c r="C1443">
        <f t="shared" si="67"/>
        <v>112</v>
      </c>
      <c r="D1443">
        <f t="shared" si="68"/>
        <v>20070</v>
      </c>
      <c r="E1443" t="s">
        <v>6451</v>
      </c>
    </row>
    <row r="1444" spans="1:5" x14ac:dyDescent="0.2">
      <c r="A1444" t="s">
        <v>1146</v>
      </c>
      <c r="B1444">
        <f t="shared" si="66"/>
        <v>90</v>
      </c>
      <c r="C1444">
        <f t="shared" si="67"/>
        <v>108</v>
      </c>
      <c r="D1444">
        <f t="shared" si="68"/>
        <v>20071</v>
      </c>
      <c r="E1444" t="s">
        <v>6451</v>
      </c>
    </row>
    <row r="1445" spans="1:5" x14ac:dyDescent="0.2">
      <c r="A1445" t="s">
        <v>1147</v>
      </c>
      <c r="B1445">
        <f t="shared" si="66"/>
        <v>106</v>
      </c>
      <c r="C1445">
        <f t="shared" si="67"/>
        <v>124</v>
      </c>
      <c r="D1445">
        <f t="shared" si="68"/>
        <v>20194</v>
      </c>
      <c r="E1445" t="s">
        <v>6451</v>
      </c>
    </row>
    <row r="1446" spans="1:5" x14ac:dyDescent="0.2">
      <c r="A1446" t="s">
        <v>1149</v>
      </c>
      <c r="B1446">
        <f t="shared" si="66"/>
        <v>106</v>
      </c>
      <c r="C1446">
        <f t="shared" si="67"/>
        <v>124</v>
      </c>
      <c r="D1446">
        <f t="shared" si="68"/>
        <v>11112</v>
      </c>
      <c r="E1446" t="s">
        <v>6451</v>
      </c>
    </row>
    <row r="1447" spans="1:5" x14ac:dyDescent="0.2">
      <c r="A1447" t="s">
        <v>1150</v>
      </c>
      <c r="B1447">
        <f t="shared" si="66"/>
        <v>100</v>
      </c>
      <c r="C1447">
        <f t="shared" si="67"/>
        <v>118</v>
      </c>
      <c r="D1447">
        <f t="shared" si="68"/>
        <v>11060</v>
      </c>
      <c r="E1447" t="s">
        <v>6451</v>
      </c>
    </row>
    <row r="1448" spans="1:5" x14ac:dyDescent="0.2">
      <c r="A1448" t="s">
        <v>1151</v>
      </c>
      <c r="B1448">
        <f t="shared" si="66"/>
        <v>106</v>
      </c>
      <c r="C1448">
        <f t="shared" si="67"/>
        <v>124</v>
      </c>
      <c r="D1448">
        <f t="shared" si="68"/>
        <v>26213</v>
      </c>
      <c r="E1448" t="s">
        <v>6451</v>
      </c>
    </row>
    <row r="1449" spans="1:5" x14ac:dyDescent="0.2">
      <c r="A1449" t="s">
        <v>1152</v>
      </c>
      <c r="B1449">
        <f t="shared" si="66"/>
        <v>68</v>
      </c>
      <c r="C1449">
        <f t="shared" si="67"/>
        <v>86</v>
      </c>
      <c r="D1449">
        <f t="shared" si="68"/>
        <v>25403</v>
      </c>
      <c r="E1449" t="s">
        <v>6451</v>
      </c>
    </row>
    <row r="1450" spans="1:5" x14ac:dyDescent="0.2">
      <c r="A1450" t="s">
        <v>1153</v>
      </c>
      <c r="B1450">
        <f t="shared" si="66"/>
        <v>76</v>
      </c>
      <c r="C1450">
        <f t="shared" si="67"/>
        <v>94</v>
      </c>
      <c r="D1450">
        <f t="shared" si="68"/>
        <v>25621</v>
      </c>
      <c r="E1450" t="s">
        <v>6451</v>
      </c>
    </row>
    <row r="1451" spans="1:5" x14ac:dyDescent="0.2">
      <c r="A1451" t="s">
        <v>1154</v>
      </c>
      <c r="B1451">
        <f t="shared" si="66"/>
        <v>114</v>
      </c>
      <c r="C1451">
        <f t="shared" si="67"/>
        <v>132</v>
      </c>
      <c r="D1451">
        <f t="shared" si="68"/>
        <v>17700</v>
      </c>
      <c r="E1451" t="s">
        <v>6451</v>
      </c>
    </row>
    <row r="1452" spans="1:5" x14ac:dyDescent="0.2">
      <c r="A1452" t="s">
        <v>1155</v>
      </c>
      <c r="B1452">
        <f t="shared" si="66"/>
        <v>122</v>
      </c>
      <c r="C1452">
        <f t="shared" si="67"/>
        <v>140</v>
      </c>
      <c r="D1452">
        <f t="shared" si="68"/>
        <v>17701</v>
      </c>
      <c r="E1452" t="s">
        <v>6451</v>
      </c>
    </row>
    <row r="1453" spans="1:5" x14ac:dyDescent="0.2">
      <c r="A1453" t="s">
        <v>1156</v>
      </c>
      <c r="B1453">
        <f t="shared" si="66"/>
        <v>87</v>
      </c>
      <c r="C1453">
        <f t="shared" si="67"/>
        <v>105</v>
      </c>
      <c r="D1453">
        <f t="shared" si="68"/>
        <v>17040</v>
      </c>
      <c r="E1453" t="s">
        <v>6451</v>
      </c>
    </row>
    <row r="1454" spans="1:5" x14ac:dyDescent="0.2">
      <c r="A1454" t="s">
        <v>1157</v>
      </c>
      <c r="B1454">
        <f t="shared" si="66"/>
        <v>102</v>
      </c>
      <c r="C1454">
        <f t="shared" si="67"/>
        <v>120</v>
      </c>
      <c r="D1454">
        <f t="shared" si="68"/>
        <v>16401</v>
      </c>
      <c r="E1454" t="s">
        <v>6451</v>
      </c>
    </row>
    <row r="1455" spans="1:5" x14ac:dyDescent="0.2">
      <c r="A1455" t="s">
        <v>1158</v>
      </c>
      <c r="B1455">
        <f t="shared" si="66"/>
        <v>89</v>
      </c>
      <c r="C1455">
        <f t="shared" si="67"/>
        <v>107</v>
      </c>
      <c r="D1455">
        <f t="shared" si="68"/>
        <v>17130</v>
      </c>
      <c r="E1455" t="s">
        <v>6451</v>
      </c>
    </row>
    <row r="1456" spans="1:5" x14ac:dyDescent="0.2">
      <c r="A1456" t="s">
        <v>1159</v>
      </c>
      <c r="B1456">
        <f t="shared" si="66"/>
        <v>91</v>
      </c>
      <c r="C1456">
        <f t="shared" si="67"/>
        <v>109</v>
      </c>
      <c r="D1456">
        <f t="shared" si="68"/>
        <v>17170</v>
      </c>
      <c r="E1456" t="s">
        <v>6451</v>
      </c>
    </row>
    <row r="1457" spans="1:5" x14ac:dyDescent="0.2">
      <c r="A1457" t="s">
        <v>1160</v>
      </c>
      <c r="B1457">
        <f t="shared" si="66"/>
        <v>92</v>
      </c>
      <c r="C1457">
        <f t="shared" si="67"/>
        <v>110</v>
      </c>
      <c r="D1457">
        <f t="shared" si="68"/>
        <v>17630</v>
      </c>
      <c r="E1457" t="s">
        <v>6451</v>
      </c>
    </row>
    <row r="1458" spans="1:5" x14ac:dyDescent="0.2">
      <c r="A1458" t="s">
        <v>1161</v>
      </c>
      <c r="B1458">
        <f t="shared" si="66"/>
        <v>90</v>
      </c>
      <c r="C1458">
        <f t="shared" si="67"/>
        <v>108</v>
      </c>
      <c r="D1458">
        <f t="shared" si="68"/>
        <v>17650</v>
      </c>
      <c r="E1458" t="s">
        <v>6451</v>
      </c>
    </row>
    <row r="1459" spans="1:5" x14ac:dyDescent="0.2">
      <c r="A1459" t="s">
        <v>1162</v>
      </c>
      <c r="B1459">
        <f t="shared" si="66"/>
        <v>88</v>
      </c>
      <c r="C1459">
        <f t="shared" si="67"/>
        <v>106</v>
      </c>
      <c r="D1459">
        <f t="shared" si="68"/>
        <v>17180</v>
      </c>
      <c r="E1459" t="s">
        <v>6451</v>
      </c>
    </row>
    <row r="1460" spans="1:5" x14ac:dyDescent="0.2">
      <c r="A1460" t="s">
        <v>1163</v>
      </c>
      <c r="B1460">
        <f t="shared" si="66"/>
        <v>91</v>
      </c>
      <c r="C1460">
        <f t="shared" si="67"/>
        <v>109</v>
      </c>
      <c r="D1460">
        <f t="shared" si="68"/>
        <v>17190</v>
      </c>
      <c r="E1460" t="s">
        <v>6451</v>
      </c>
    </row>
    <row r="1461" spans="1:5" x14ac:dyDescent="0.2">
      <c r="A1461" t="s">
        <v>1164</v>
      </c>
      <c r="B1461">
        <f t="shared" si="66"/>
        <v>89</v>
      </c>
      <c r="C1461">
        <f t="shared" si="67"/>
        <v>107</v>
      </c>
      <c r="D1461">
        <f t="shared" si="68"/>
        <v>17210</v>
      </c>
      <c r="E1461" t="s">
        <v>6451</v>
      </c>
    </row>
    <row r="1462" spans="1:5" x14ac:dyDescent="0.2">
      <c r="A1462" t="s">
        <v>1167</v>
      </c>
      <c r="B1462">
        <f t="shared" si="66"/>
        <v>90</v>
      </c>
      <c r="C1462">
        <f t="shared" si="67"/>
        <v>108</v>
      </c>
      <c r="D1462">
        <f t="shared" si="68"/>
        <v>17350</v>
      </c>
      <c r="E1462" t="s">
        <v>6451</v>
      </c>
    </row>
    <row r="1463" spans="1:5" x14ac:dyDescent="0.2">
      <c r="A1463" t="s">
        <v>1168</v>
      </c>
      <c r="B1463">
        <f t="shared" si="66"/>
        <v>90</v>
      </c>
      <c r="C1463">
        <f t="shared" si="67"/>
        <v>108</v>
      </c>
      <c r="D1463">
        <f t="shared" si="68"/>
        <v>17640</v>
      </c>
      <c r="E1463" t="s">
        <v>6451</v>
      </c>
    </row>
    <row r="1464" spans="1:5" x14ac:dyDescent="0.2">
      <c r="A1464" t="s">
        <v>1169</v>
      </c>
      <c r="B1464">
        <f t="shared" si="66"/>
        <v>89</v>
      </c>
      <c r="C1464">
        <f t="shared" si="67"/>
        <v>107</v>
      </c>
      <c r="D1464">
        <f t="shared" si="68"/>
        <v>17645</v>
      </c>
      <c r="E1464" t="s">
        <v>6451</v>
      </c>
    </row>
    <row r="1465" spans="1:5" x14ac:dyDescent="0.2">
      <c r="A1465" t="s">
        <v>1170</v>
      </c>
      <c r="B1465">
        <f t="shared" si="66"/>
        <v>87</v>
      </c>
      <c r="C1465">
        <f t="shared" si="67"/>
        <v>105</v>
      </c>
      <c r="D1465">
        <f t="shared" si="68"/>
        <v>17400</v>
      </c>
      <c r="E1465" t="s">
        <v>6451</v>
      </c>
    </row>
    <row r="1466" spans="1:5" x14ac:dyDescent="0.2">
      <c r="A1466" t="s">
        <v>1171</v>
      </c>
      <c r="B1466">
        <f t="shared" si="66"/>
        <v>84</v>
      </c>
      <c r="C1466">
        <f t="shared" si="67"/>
        <v>102</v>
      </c>
      <c r="D1466">
        <f t="shared" si="68"/>
        <v>17420</v>
      </c>
      <c r="E1466" t="s">
        <v>6451</v>
      </c>
    </row>
    <row r="1467" spans="1:5" x14ac:dyDescent="0.2">
      <c r="A1467" t="s">
        <v>1172</v>
      </c>
      <c r="B1467">
        <f t="shared" si="66"/>
        <v>90</v>
      </c>
      <c r="C1467">
        <f t="shared" si="67"/>
        <v>108</v>
      </c>
      <c r="D1467">
        <f t="shared" si="68"/>
        <v>17440</v>
      </c>
      <c r="E1467" t="s">
        <v>6451</v>
      </c>
    </row>
    <row r="1468" spans="1:5" x14ac:dyDescent="0.2">
      <c r="A1468" t="s">
        <v>1173</v>
      </c>
      <c r="B1468">
        <f t="shared" si="66"/>
        <v>100</v>
      </c>
      <c r="C1468">
        <f t="shared" si="67"/>
        <v>118</v>
      </c>
      <c r="D1468">
        <f t="shared" si="68"/>
        <v>17270</v>
      </c>
      <c r="E1468" t="s">
        <v>6451</v>
      </c>
    </row>
    <row r="1469" spans="1:5" x14ac:dyDescent="0.2">
      <c r="A1469" t="s">
        <v>1174</v>
      </c>
      <c r="B1469">
        <f t="shared" si="66"/>
        <v>87</v>
      </c>
      <c r="C1469">
        <f t="shared" si="67"/>
        <v>105</v>
      </c>
      <c r="D1469">
        <f t="shared" si="68"/>
        <v>16128</v>
      </c>
      <c r="E1469" t="s">
        <v>6451</v>
      </c>
    </row>
    <row r="1470" spans="1:5" x14ac:dyDescent="0.2">
      <c r="A1470" t="s">
        <v>1180</v>
      </c>
      <c r="B1470">
        <f t="shared" si="66"/>
        <v>161</v>
      </c>
      <c r="C1470">
        <f t="shared" si="67"/>
        <v>179</v>
      </c>
      <c r="D1470">
        <f t="shared" si="68"/>
        <v>39215</v>
      </c>
      <c r="E1470" t="s">
        <v>6451</v>
      </c>
    </row>
    <row r="1471" spans="1:5" x14ac:dyDescent="0.2">
      <c r="A1471" t="s">
        <v>1181</v>
      </c>
      <c r="B1471">
        <f t="shared" si="66"/>
        <v>110</v>
      </c>
      <c r="C1471">
        <f t="shared" si="67"/>
        <v>128</v>
      </c>
      <c r="D1471">
        <f t="shared" si="68"/>
        <v>28905</v>
      </c>
      <c r="E1471" t="s">
        <v>6451</v>
      </c>
    </row>
    <row r="1472" spans="1:5" x14ac:dyDescent="0.2">
      <c r="A1472" t="s">
        <v>1182</v>
      </c>
      <c r="B1472">
        <f t="shared" si="66"/>
        <v>103</v>
      </c>
      <c r="C1472">
        <f t="shared" si="67"/>
        <v>121</v>
      </c>
      <c r="D1472">
        <f t="shared" si="68"/>
        <v>28800</v>
      </c>
      <c r="E1472" t="s">
        <v>6451</v>
      </c>
    </row>
    <row r="1473" spans="1:5" x14ac:dyDescent="0.2">
      <c r="A1473" t="s">
        <v>1183</v>
      </c>
      <c r="B1473">
        <f t="shared" si="66"/>
        <v>111</v>
      </c>
      <c r="C1473">
        <f t="shared" si="67"/>
        <v>129</v>
      </c>
      <c r="D1473">
        <f t="shared" si="68"/>
        <v>28801</v>
      </c>
      <c r="E1473" t="s">
        <v>6451</v>
      </c>
    </row>
    <row r="1474" spans="1:5" x14ac:dyDescent="0.2">
      <c r="A1474" t="s">
        <v>1184</v>
      </c>
      <c r="B1474">
        <f t="shared" si="66"/>
        <v>124</v>
      </c>
      <c r="C1474">
        <f t="shared" si="67"/>
        <v>142</v>
      </c>
      <c r="D1474">
        <f t="shared" si="68"/>
        <v>28804</v>
      </c>
      <c r="E1474" t="s">
        <v>6451</v>
      </c>
    </row>
    <row r="1475" spans="1:5" x14ac:dyDescent="0.2">
      <c r="A1475" t="s">
        <v>1185</v>
      </c>
      <c r="B1475">
        <f t="shared" ref="B1475:B1538" si="69">FIND("Ciqual code: ",A1475)</f>
        <v>105</v>
      </c>
      <c r="C1475">
        <f t="shared" ref="C1475:C1538" si="70">FIND("]",A1475)</f>
        <v>123</v>
      </c>
      <c r="D1475">
        <f t="shared" ref="D1475:D1538" si="71">MID(A1475,B1475+13,C1475-B1475-13)*1</f>
        <v>28910</v>
      </c>
      <c r="E1475" t="s">
        <v>6451</v>
      </c>
    </row>
    <row r="1476" spans="1:5" x14ac:dyDescent="0.2">
      <c r="A1476" t="s">
        <v>1186</v>
      </c>
      <c r="B1476">
        <f t="shared" si="69"/>
        <v>113</v>
      </c>
      <c r="C1476">
        <f t="shared" si="70"/>
        <v>131</v>
      </c>
      <c r="D1476">
        <f t="shared" si="71"/>
        <v>28912</v>
      </c>
      <c r="E1476" t="s">
        <v>6451</v>
      </c>
    </row>
    <row r="1477" spans="1:5" x14ac:dyDescent="0.2">
      <c r="A1477" t="s">
        <v>1187</v>
      </c>
      <c r="B1477">
        <f t="shared" si="69"/>
        <v>128</v>
      </c>
      <c r="C1477">
        <f t="shared" si="70"/>
        <v>146</v>
      </c>
      <c r="D1477">
        <f t="shared" si="71"/>
        <v>28913</v>
      </c>
      <c r="E1477" t="s">
        <v>6451</v>
      </c>
    </row>
    <row r="1478" spans="1:5" x14ac:dyDescent="0.2">
      <c r="A1478" t="s">
        <v>1188</v>
      </c>
      <c r="B1478">
        <f t="shared" si="69"/>
        <v>136</v>
      </c>
      <c r="C1478">
        <f t="shared" si="70"/>
        <v>154</v>
      </c>
      <c r="D1478">
        <f t="shared" si="71"/>
        <v>28925</v>
      </c>
      <c r="E1478" t="s">
        <v>6451</v>
      </c>
    </row>
    <row r="1479" spans="1:5" x14ac:dyDescent="0.2">
      <c r="A1479" t="s">
        <v>1189</v>
      </c>
      <c r="B1479">
        <f t="shared" si="69"/>
        <v>105</v>
      </c>
      <c r="C1479">
        <f t="shared" si="70"/>
        <v>123</v>
      </c>
      <c r="D1479">
        <f t="shared" si="71"/>
        <v>28803</v>
      </c>
      <c r="E1479" t="s">
        <v>6451</v>
      </c>
    </row>
    <row r="1480" spans="1:5" x14ac:dyDescent="0.2">
      <c r="A1480" t="s">
        <v>1190</v>
      </c>
      <c r="B1480">
        <f t="shared" si="69"/>
        <v>115</v>
      </c>
      <c r="C1480">
        <f t="shared" si="70"/>
        <v>133</v>
      </c>
      <c r="D1480">
        <f t="shared" si="71"/>
        <v>28900</v>
      </c>
      <c r="E1480" t="s">
        <v>6451</v>
      </c>
    </row>
    <row r="1481" spans="1:5" x14ac:dyDescent="0.2">
      <c r="A1481" t="s">
        <v>1191</v>
      </c>
      <c r="B1481">
        <f t="shared" si="69"/>
        <v>129</v>
      </c>
      <c r="C1481">
        <f t="shared" si="70"/>
        <v>147</v>
      </c>
      <c r="D1481">
        <f t="shared" si="71"/>
        <v>28907</v>
      </c>
      <c r="E1481" t="s">
        <v>6451</v>
      </c>
    </row>
    <row r="1482" spans="1:5" x14ac:dyDescent="0.2">
      <c r="A1482" t="s">
        <v>1192</v>
      </c>
      <c r="B1482">
        <f t="shared" si="69"/>
        <v>126</v>
      </c>
      <c r="C1482">
        <f t="shared" si="70"/>
        <v>144</v>
      </c>
      <c r="D1482">
        <f t="shared" si="71"/>
        <v>28901</v>
      </c>
      <c r="E1482" t="s">
        <v>6451</v>
      </c>
    </row>
    <row r="1483" spans="1:5" x14ac:dyDescent="0.2">
      <c r="A1483" t="s">
        <v>1193</v>
      </c>
      <c r="B1483">
        <f t="shared" si="69"/>
        <v>126</v>
      </c>
      <c r="C1483">
        <f t="shared" si="70"/>
        <v>144</v>
      </c>
      <c r="D1483">
        <f t="shared" si="71"/>
        <v>28902</v>
      </c>
      <c r="E1483" t="s">
        <v>6451</v>
      </c>
    </row>
    <row r="1484" spans="1:5" x14ac:dyDescent="0.2">
      <c r="A1484" t="s">
        <v>1194</v>
      </c>
      <c r="B1484">
        <f t="shared" si="69"/>
        <v>138</v>
      </c>
      <c r="C1484">
        <f t="shared" si="70"/>
        <v>156</v>
      </c>
      <c r="D1484">
        <f t="shared" si="71"/>
        <v>28906</v>
      </c>
      <c r="E1484" t="s">
        <v>6451</v>
      </c>
    </row>
    <row r="1485" spans="1:5" x14ac:dyDescent="0.2">
      <c r="A1485" t="s">
        <v>1195</v>
      </c>
      <c r="B1485">
        <f t="shared" si="69"/>
        <v>119</v>
      </c>
      <c r="C1485">
        <f t="shared" si="70"/>
        <v>137</v>
      </c>
      <c r="D1485">
        <f t="shared" si="71"/>
        <v>28811</v>
      </c>
      <c r="E1485" t="s">
        <v>6451</v>
      </c>
    </row>
    <row r="1486" spans="1:5" x14ac:dyDescent="0.2">
      <c r="A1486" t="s">
        <v>1196</v>
      </c>
      <c r="B1486">
        <f t="shared" si="69"/>
        <v>97</v>
      </c>
      <c r="C1486">
        <f t="shared" si="70"/>
        <v>115</v>
      </c>
      <c r="D1486">
        <f t="shared" si="71"/>
        <v>28964</v>
      </c>
      <c r="E1486" t="s">
        <v>6451</v>
      </c>
    </row>
    <row r="1487" spans="1:5" x14ac:dyDescent="0.2">
      <c r="A1487" t="s">
        <v>1197</v>
      </c>
      <c r="B1487">
        <f t="shared" si="69"/>
        <v>157</v>
      </c>
      <c r="C1487">
        <f t="shared" si="70"/>
        <v>175</v>
      </c>
      <c r="D1487">
        <f t="shared" si="71"/>
        <v>28700</v>
      </c>
      <c r="E1487" t="s">
        <v>6451</v>
      </c>
    </row>
    <row r="1488" spans="1:5" x14ac:dyDescent="0.2">
      <c r="A1488" t="s">
        <v>1198</v>
      </c>
      <c r="B1488">
        <f t="shared" si="69"/>
        <v>98</v>
      </c>
      <c r="C1488">
        <f t="shared" si="70"/>
        <v>116</v>
      </c>
      <c r="D1488">
        <f t="shared" si="71"/>
        <v>28963</v>
      </c>
      <c r="E1488" t="s">
        <v>6451</v>
      </c>
    </row>
    <row r="1489" spans="1:5" x14ac:dyDescent="0.2">
      <c r="A1489" t="s">
        <v>1199</v>
      </c>
      <c r="B1489">
        <f t="shared" si="69"/>
        <v>82</v>
      </c>
      <c r="C1489">
        <f t="shared" si="70"/>
        <v>99</v>
      </c>
      <c r="D1489">
        <f t="shared" si="71"/>
        <v>8395</v>
      </c>
      <c r="E1489" t="s">
        <v>6451</v>
      </c>
    </row>
    <row r="1490" spans="1:5" x14ac:dyDescent="0.2">
      <c r="A1490" t="s">
        <v>1200</v>
      </c>
      <c r="B1490">
        <f t="shared" si="69"/>
        <v>102</v>
      </c>
      <c r="C1490">
        <f t="shared" si="70"/>
        <v>120</v>
      </c>
      <c r="D1490">
        <f t="shared" si="71"/>
        <v>28812</v>
      </c>
      <c r="E1490" t="s">
        <v>6451</v>
      </c>
    </row>
    <row r="1491" spans="1:5" x14ac:dyDescent="0.2">
      <c r="A1491" t="s">
        <v>1201</v>
      </c>
      <c r="B1491">
        <f t="shared" si="69"/>
        <v>108</v>
      </c>
      <c r="C1491">
        <f t="shared" si="70"/>
        <v>126</v>
      </c>
      <c r="D1491">
        <f t="shared" si="71"/>
        <v>28844</v>
      </c>
      <c r="E1491" t="s">
        <v>6451</v>
      </c>
    </row>
    <row r="1492" spans="1:5" x14ac:dyDescent="0.2">
      <c r="A1492" t="s">
        <v>1202</v>
      </c>
      <c r="B1492">
        <f t="shared" si="69"/>
        <v>110</v>
      </c>
      <c r="C1492">
        <f t="shared" si="70"/>
        <v>128</v>
      </c>
      <c r="D1492">
        <f t="shared" si="71"/>
        <v>28845</v>
      </c>
      <c r="E1492" t="s">
        <v>6451</v>
      </c>
    </row>
    <row r="1493" spans="1:5" x14ac:dyDescent="0.2">
      <c r="A1493" t="s">
        <v>1203</v>
      </c>
      <c r="B1493">
        <f t="shared" si="69"/>
        <v>124</v>
      </c>
      <c r="C1493">
        <f t="shared" si="70"/>
        <v>142</v>
      </c>
      <c r="D1493">
        <f t="shared" si="71"/>
        <v>28802</v>
      </c>
      <c r="E1493" t="s">
        <v>6451</v>
      </c>
    </row>
    <row r="1494" spans="1:5" x14ac:dyDescent="0.2">
      <c r="A1494" t="s">
        <v>1204</v>
      </c>
      <c r="B1494">
        <f t="shared" si="69"/>
        <v>109</v>
      </c>
      <c r="C1494">
        <f t="shared" si="70"/>
        <v>127</v>
      </c>
      <c r="D1494">
        <f t="shared" si="71"/>
        <v>28960</v>
      </c>
      <c r="E1494" t="s">
        <v>6451</v>
      </c>
    </row>
    <row r="1495" spans="1:5" x14ac:dyDescent="0.2">
      <c r="A1495" t="s">
        <v>1205</v>
      </c>
      <c r="B1495">
        <f t="shared" si="69"/>
        <v>121</v>
      </c>
      <c r="C1495">
        <f t="shared" si="70"/>
        <v>139</v>
      </c>
      <c r="D1495">
        <f t="shared" si="71"/>
        <v>26240</v>
      </c>
      <c r="E1495" t="s">
        <v>6451</v>
      </c>
    </row>
    <row r="1496" spans="1:5" x14ac:dyDescent="0.2">
      <c r="A1496" t="s">
        <v>6495</v>
      </c>
      <c r="B1496">
        <f t="shared" si="69"/>
        <v>118</v>
      </c>
      <c r="C1496">
        <f t="shared" si="70"/>
        <v>136</v>
      </c>
      <c r="D1496">
        <f t="shared" si="71"/>
        <v>20265</v>
      </c>
      <c r="E1496" t="s">
        <v>6451</v>
      </c>
    </row>
    <row r="1497" spans="1:5" x14ac:dyDescent="0.2">
      <c r="A1497" t="s">
        <v>1207</v>
      </c>
      <c r="B1497">
        <f t="shared" si="69"/>
        <v>78</v>
      </c>
      <c r="C1497">
        <f t="shared" si="70"/>
        <v>96</v>
      </c>
      <c r="D1497">
        <f t="shared" si="71"/>
        <v>26130</v>
      </c>
      <c r="E1497" t="s">
        <v>6451</v>
      </c>
    </row>
    <row r="1498" spans="1:5" x14ac:dyDescent="0.2">
      <c r="A1498" t="s">
        <v>1208</v>
      </c>
      <c r="B1498">
        <f t="shared" si="69"/>
        <v>71</v>
      </c>
      <c r="C1498">
        <f t="shared" si="70"/>
        <v>89</v>
      </c>
      <c r="D1498">
        <f t="shared" si="71"/>
        <v>26234</v>
      </c>
      <c r="E1498" t="s">
        <v>6451</v>
      </c>
    </row>
    <row r="1499" spans="1:5" x14ac:dyDescent="0.2">
      <c r="A1499" t="s">
        <v>1209</v>
      </c>
      <c r="B1499">
        <f t="shared" si="69"/>
        <v>109</v>
      </c>
      <c r="C1499">
        <f t="shared" si="70"/>
        <v>126</v>
      </c>
      <c r="D1499">
        <f t="shared" si="71"/>
        <v>2074</v>
      </c>
      <c r="E1499" t="s">
        <v>6451</v>
      </c>
    </row>
    <row r="1500" spans="1:5" x14ac:dyDescent="0.2">
      <c r="A1500" t="s">
        <v>1210</v>
      </c>
      <c r="B1500">
        <f t="shared" si="69"/>
        <v>99</v>
      </c>
      <c r="C1500">
        <f t="shared" si="70"/>
        <v>116</v>
      </c>
      <c r="D1500">
        <f t="shared" si="71"/>
        <v>2013</v>
      </c>
      <c r="E1500" t="s">
        <v>6451</v>
      </c>
    </row>
    <row r="1501" spans="1:5" x14ac:dyDescent="0.2">
      <c r="A1501" t="s">
        <v>1211</v>
      </c>
      <c r="B1501">
        <f t="shared" si="69"/>
        <v>122</v>
      </c>
      <c r="C1501">
        <f t="shared" si="70"/>
        <v>139</v>
      </c>
      <c r="D1501">
        <f t="shared" si="71"/>
        <v>2011</v>
      </c>
      <c r="E1501" t="s">
        <v>6451</v>
      </c>
    </row>
    <row r="1502" spans="1:5" x14ac:dyDescent="0.2">
      <c r="A1502" t="s">
        <v>1212</v>
      </c>
      <c r="B1502">
        <f t="shared" si="69"/>
        <v>142</v>
      </c>
      <c r="C1502">
        <f t="shared" si="70"/>
        <v>159</v>
      </c>
      <c r="D1502">
        <f t="shared" si="71"/>
        <v>2069</v>
      </c>
      <c r="E1502" t="s">
        <v>6451</v>
      </c>
    </row>
    <row r="1503" spans="1:5" x14ac:dyDescent="0.2">
      <c r="A1503" t="s">
        <v>1213</v>
      </c>
      <c r="B1503">
        <f t="shared" si="69"/>
        <v>120</v>
      </c>
      <c r="C1503">
        <f t="shared" si="70"/>
        <v>137</v>
      </c>
      <c r="D1503">
        <f t="shared" si="71"/>
        <v>2002</v>
      </c>
      <c r="E1503" t="s">
        <v>6451</v>
      </c>
    </row>
    <row r="1504" spans="1:5" x14ac:dyDescent="0.2">
      <c r="A1504" t="s">
        <v>1214</v>
      </c>
      <c r="B1504">
        <f t="shared" si="69"/>
        <v>106</v>
      </c>
      <c r="C1504">
        <f t="shared" si="70"/>
        <v>123</v>
      </c>
      <c r="D1504">
        <f t="shared" si="71"/>
        <v>2035</v>
      </c>
      <c r="E1504" t="s">
        <v>6451</v>
      </c>
    </row>
    <row r="1505" spans="1:5" x14ac:dyDescent="0.2">
      <c r="A1505" t="s">
        <v>1216</v>
      </c>
      <c r="B1505">
        <f t="shared" si="69"/>
        <v>77</v>
      </c>
      <c r="C1505">
        <f t="shared" si="70"/>
        <v>95</v>
      </c>
      <c r="D1505">
        <f t="shared" si="71"/>
        <v>11008</v>
      </c>
      <c r="E1505" t="s">
        <v>6451</v>
      </c>
    </row>
    <row r="1506" spans="1:5" x14ac:dyDescent="0.2">
      <c r="A1506" t="s">
        <v>1217</v>
      </c>
      <c r="B1506">
        <f t="shared" si="69"/>
        <v>102</v>
      </c>
      <c r="C1506">
        <f t="shared" si="70"/>
        <v>120</v>
      </c>
      <c r="D1506">
        <f t="shared" si="71"/>
        <v>51550</v>
      </c>
      <c r="E1506" t="s">
        <v>6451</v>
      </c>
    </row>
    <row r="1507" spans="1:5" x14ac:dyDescent="0.2">
      <c r="A1507" t="s">
        <v>1218</v>
      </c>
      <c r="B1507">
        <f t="shared" si="69"/>
        <v>128</v>
      </c>
      <c r="C1507">
        <f t="shared" si="70"/>
        <v>145</v>
      </c>
      <c r="D1507">
        <f t="shared" si="71"/>
        <v>1018</v>
      </c>
      <c r="E1507" t="s">
        <v>6451</v>
      </c>
    </row>
    <row r="1508" spans="1:5" x14ac:dyDescent="0.2">
      <c r="A1508" t="s">
        <v>1219</v>
      </c>
      <c r="B1508">
        <f t="shared" si="69"/>
        <v>137</v>
      </c>
      <c r="C1508">
        <f t="shared" si="70"/>
        <v>154</v>
      </c>
      <c r="D1508">
        <f t="shared" si="71"/>
        <v>1019</v>
      </c>
      <c r="E1508" t="s">
        <v>6451</v>
      </c>
    </row>
    <row r="1509" spans="1:5" x14ac:dyDescent="0.2">
      <c r="A1509" t="s">
        <v>1224</v>
      </c>
      <c r="B1509">
        <f t="shared" si="69"/>
        <v>116</v>
      </c>
      <c r="C1509">
        <f t="shared" si="70"/>
        <v>134</v>
      </c>
      <c r="D1509">
        <f t="shared" si="71"/>
        <v>23122</v>
      </c>
      <c r="E1509" t="s">
        <v>6451</v>
      </c>
    </row>
    <row r="1510" spans="1:5" x14ac:dyDescent="0.2">
      <c r="A1510" t="s">
        <v>1226</v>
      </c>
      <c r="B1510">
        <f t="shared" si="69"/>
        <v>122</v>
      </c>
      <c r="C1510">
        <f t="shared" si="70"/>
        <v>139</v>
      </c>
      <c r="D1510">
        <f t="shared" si="71"/>
        <v>3000</v>
      </c>
      <c r="E1510" t="s">
        <v>6451</v>
      </c>
    </row>
    <row r="1511" spans="1:5" x14ac:dyDescent="0.2">
      <c r="A1511" t="s">
        <v>1227</v>
      </c>
      <c r="B1511">
        <f t="shared" si="69"/>
        <v>107</v>
      </c>
      <c r="C1511">
        <f t="shared" si="70"/>
        <v>125</v>
      </c>
      <c r="D1511">
        <f t="shared" si="71"/>
        <v>19013</v>
      </c>
      <c r="E1511" t="s">
        <v>6451</v>
      </c>
    </row>
    <row r="1512" spans="1:5" x14ac:dyDescent="0.2">
      <c r="A1512" t="s">
        <v>1228</v>
      </c>
      <c r="B1512">
        <f t="shared" si="69"/>
        <v>123</v>
      </c>
      <c r="C1512">
        <f t="shared" si="70"/>
        <v>140</v>
      </c>
      <c r="D1512">
        <f t="shared" si="71"/>
        <v>3002</v>
      </c>
      <c r="E1512" t="s">
        <v>6451</v>
      </c>
    </row>
    <row r="1513" spans="1:5" x14ac:dyDescent="0.2">
      <c r="A1513" t="s">
        <v>1229</v>
      </c>
      <c r="B1513">
        <f t="shared" si="69"/>
        <v>111</v>
      </c>
      <c r="C1513">
        <f t="shared" si="70"/>
        <v>129</v>
      </c>
      <c r="D1513">
        <f t="shared" si="71"/>
        <v>19014</v>
      </c>
      <c r="E1513" t="s">
        <v>6451</v>
      </c>
    </row>
    <row r="1514" spans="1:5" x14ac:dyDescent="0.2">
      <c r="A1514" t="s">
        <v>1230</v>
      </c>
      <c r="B1514">
        <f t="shared" si="69"/>
        <v>118</v>
      </c>
      <c r="C1514">
        <f t="shared" si="70"/>
        <v>136</v>
      </c>
      <c r="D1514">
        <f t="shared" si="71"/>
        <v>19026</v>
      </c>
      <c r="E1514" t="s">
        <v>6451</v>
      </c>
    </row>
    <row r="1515" spans="1:5" x14ac:dyDescent="0.2">
      <c r="A1515" t="s">
        <v>1231</v>
      </c>
      <c r="B1515">
        <f t="shared" si="69"/>
        <v>115</v>
      </c>
      <c r="C1515">
        <f t="shared" si="70"/>
        <v>133</v>
      </c>
      <c r="D1515">
        <f t="shared" si="71"/>
        <v>19027</v>
      </c>
      <c r="E1515" t="s">
        <v>6451</v>
      </c>
    </row>
    <row r="1516" spans="1:5" x14ac:dyDescent="0.2">
      <c r="A1516" t="s">
        <v>1236</v>
      </c>
      <c r="B1516">
        <f t="shared" si="69"/>
        <v>105</v>
      </c>
      <c r="C1516">
        <f t="shared" si="70"/>
        <v>123</v>
      </c>
      <c r="D1516">
        <f t="shared" si="71"/>
        <v>18041</v>
      </c>
      <c r="E1516" t="s">
        <v>6451</v>
      </c>
    </row>
    <row r="1517" spans="1:5" x14ac:dyDescent="0.2">
      <c r="A1517" t="s">
        <v>1237</v>
      </c>
      <c r="B1517">
        <f t="shared" si="69"/>
        <v>119</v>
      </c>
      <c r="C1517">
        <f t="shared" si="70"/>
        <v>137</v>
      </c>
      <c r="D1517">
        <f t="shared" si="71"/>
        <v>19012</v>
      </c>
      <c r="E1517" t="s">
        <v>6451</v>
      </c>
    </row>
    <row r="1518" spans="1:5" x14ac:dyDescent="0.2">
      <c r="A1518" t="s">
        <v>1238</v>
      </c>
      <c r="B1518">
        <f t="shared" si="69"/>
        <v>116</v>
      </c>
      <c r="C1518">
        <f t="shared" si="70"/>
        <v>134</v>
      </c>
      <c r="D1518">
        <f t="shared" si="71"/>
        <v>19060</v>
      </c>
      <c r="E1518" t="s">
        <v>6451</v>
      </c>
    </row>
    <row r="1519" spans="1:5" x14ac:dyDescent="0.2">
      <c r="A1519" t="s">
        <v>1239</v>
      </c>
      <c r="B1519">
        <f t="shared" si="69"/>
        <v>112</v>
      </c>
      <c r="C1519">
        <f t="shared" si="70"/>
        <v>130</v>
      </c>
      <c r="D1519">
        <f t="shared" si="71"/>
        <v>19042</v>
      </c>
      <c r="E1519" t="s">
        <v>6451</v>
      </c>
    </row>
    <row r="1520" spans="1:5" x14ac:dyDescent="0.2">
      <c r="A1520" t="s">
        <v>1240</v>
      </c>
      <c r="B1520">
        <f t="shared" si="69"/>
        <v>104</v>
      </c>
      <c r="C1520">
        <f t="shared" si="70"/>
        <v>122</v>
      </c>
      <c r="D1520">
        <f t="shared" si="71"/>
        <v>19041</v>
      </c>
      <c r="E1520" t="s">
        <v>6451</v>
      </c>
    </row>
    <row r="1521" spans="1:5" x14ac:dyDescent="0.2">
      <c r="A1521" t="s">
        <v>1241</v>
      </c>
      <c r="B1521">
        <f t="shared" si="69"/>
        <v>123</v>
      </c>
      <c r="C1521">
        <f t="shared" si="70"/>
        <v>141</v>
      </c>
      <c r="D1521">
        <f t="shared" si="71"/>
        <v>19049</v>
      </c>
      <c r="E1521" t="s">
        <v>6451</v>
      </c>
    </row>
    <row r="1522" spans="1:5" x14ac:dyDescent="0.2">
      <c r="A1522" t="s">
        <v>1242</v>
      </c>
      <c r="B1522">
        <f t="shared" si="69"/>
        <v>107</v>
      </c>
      <c r="C1522">
        <f t="shared" si="70"/>
        <v>125</v>
      </c>
      <c r="D1522">
        <f t="shared" si="71"/>
        <v>19051</v>
      </c>
      <c r="E1522" t="s">
        <v>6451</v>
      </c>
    </row>
    <row r="1523" spans="1:5" x14ac:dyDescent="0.2">
      <c r="A1523" t="s">
        <v>1243</v>
      </c>
      <c r="B1523">
        <f t="shared" si="69"/>
        <v>99</v>
      </c>
      <c r="C1523">
        <f t="shared" si="70"/>
        <v>117</v>
      </c>
      <c r="D1523">
        <f t="shared" si="71"/>
        <v>19050</v>
      </c>
      <c r="E1523" t="s">
        <v>6451</v>
      </c>
    </row>
    <row r="1524" spans="1:5" x14ac:dyDescent="0.2">
      <c r="A1524" t="s">
        <v>1244</v>
      </c>
      <c r="B1524">
        <f t="shared" si="69"/>
        <v>108</v>
      </c>
      <c r="C1524">
        <f t="shared" si="70"/>
        <v>126</v>
      </c>
      <c r="D1524">
        <f t="shared" si="71"/>
        <v>19678</v>
      </c>
      <c r="E1524" t="s">
        <v>6451</v>
      </c>
    </row>
    <row r="1525" spans="1:5" x14ac:dyDescent="0.2">
      <c r="A1525" t="s">
        <v>1245</v>
      </c>
      <c r="B1525">
        <f t="shared" si="69"/>
        <v>128</v>
      </c>
      <c r="C1525">
        <f t="shared" si="70"/>
        <v>146</v>
      </c>
      <c r="D1525">
        <f t="shared" si="71"/>
        <v>19044</v>
      </c>
      <c r="E1525" t="s">
        <v>6451</v>
      </c>
    </row>
    <row r="1526" spans="1:5" x14ac:dyDescent="0.2">
      <c r="A1526" t="s">
        <v>1246</v>
      </c>
      <c r="B1526">
        <f t="shared" si="69"/>
        <v>123</v>
      </c>
      <c r="C1526">
        <f t="shared" si="70"/>
        <v>141</v>
      </c>
      <c r="D1526">
        <f t="shared" si="71"/>
        <v>19054</v>
      </c>
      <c r="E1526" t="s">
        <v>6451</v>
      </c>
    </row>
    <row r="1527" spans="1:5" x14ac:dyDescent="0.2">
      <c r="A1527" t="s">
        <v>1247</v>
      </c>
      <c r="B1527">
        <f t="shared" si="69"/>
        <v>121</v>
      </c>
      <c r="C1527">
        <f t="shared" si="70"/>
        <v>139</v>
      </c>
      <c r="D1527">
        <f t="shared" si="71"/>
        <v>19021</v>
      </c>
      <c r="E1527" t="s">
        <v>6451</v>
      </c>
    </row>
    <row r="1528" spans="1:5" x14ac:dyDescent="0.2">
      <c r="A1528" t="s">
        <v>1248</v>
      </c>
      <c r="B1528">
        <f t="shared" si="69"/>
        <v>105</v>
      </c>
      <c r="C1528">
        <f t="shared" si="70"/>
        <v>123</v>
      </c>
      <c r="D1528">
        <f t="shared" si="71"/>
        <v>19024</v>
      </c>
      <c r="E1528" t="s">
        <v>6451</v>
      </c>
    </row>
    <row r="1529" spans="1:5" x14ac:dyDescent="0.2">
      <c r="A1529" t="s">
        <v>1249</v>
      </c>
      <c r="B1529">
        <f t="shared" si="69"/>
        <v>97</v>
      </c>
      <c r="C1529">
        <f t="shared" si="70"/>
        <v>115</v>
      </c>
      <c r="D1529">
        <f t="shared" si="71"/>
        <v>19023</v>
      </c>
      <c r="E1529" t="s">
        <v>6451</v>
      </c>
    </row>
    <row r="1530" spans="1:5" x14ac:dyDescent="0.2">
      <c r="A1530" t="s">
        <v>1251</v>
      </c>
      <c r="B1530">
        <f t="shared" si="69"/>
        <v>111</v>
      </c>
      <c r="C1530">
        <f t="shared" si="70"/>
        <v>129</v>
      </c>
      <c r="D1530">
        <f t="shared" si="71"/>
        <v>19801</v>
      </c>
      <c r="E1530" t="s">
        <v>6451</v>
      </c>
    </row>
    <row r="1531" spans="1:5" x14ac:dyDescent="0.2">
      <c r="A1531" t="s">
        <v>1252</v>
      </c>
      <c r="B1531">
        <f t="shared" si="69"/>
        <v>153</v>
      </c>
      <c r="C1531">
        <f t="shared" si="70"/>
        <v>171</v>
      </c>
      <c r="D1531">
        <f t="shared" si="71"/>
        <v>19539</v>
      </c>
      <c r="E1531" t="s">
        <v>6451</v>
      </c>
    </row>
    <row r="1532" spans="1:5" x14ac:dyDescent="0.2">
      <c r="A1532" t="s">
        <v>1253</v>
      </c>
      <c r="B1532">
        <f t="shared" si="69"/>
        <v>155</v>
      </c>
      <c r="C1532">
        <f t="shared" si="70"/>
        <v>173</v>
      </c>
      <c r="D1532">
        <f t="shared" si="71"/>
        <v>19542</v>
      </c>
      <c r="E1532" t="s">
        <v>6451</v>
      </c>
    </row>
    <row r="1533" spans="1:5" x14ac:dyDescent="0.2">
      <c r="A1533" t="s">
        <v>1254</v>
      </c>
      <c r="B1533">
        <f t="shared" si="69"/>
        <v>137</v>
      </c>
      <c r="C1533">
        <f t="shared" si="70"/>
        <v>155</v>
      </c>
      <c r="D1533">
        <f t="shared" si="71"/>
        <v>19546</v>
      </c>
      <c r="E1533" t="s">
        <v>6451</v>
      </c>
    </row>
    <row r="1534" spans="1:5" x14ac:dyDescent="0.2">
      <c r="A1534" t="s">
        <v>1255</v>
      </c>
      <c r="B1534">
        <f t="shared" si="69"/>
        <v>127</v>
      </c>
      <c r="C1534">
        <f t="shared" si="70"/>
        <v>145</v>
      </c>
      <c r="D1534">
        <f t="shared" si="71"/>
        <v>19683</v>
      </c>
      <c r="E1534" t="s">
        <v>6451</v>
      </c>
    </row>
    <row r="1535" spans="1:5" x14ac:dyDescent="0.2">
      <c r="A1535" t="s">
        <v>1256</v>
      </c>
      <c r="B1535">
        <f t="shared" si="69"/>
        <v>126</v>
      </c>
      <c r="C1535">
        <f t="shared" si="70"/>
        <v>144</v>
      </c>
      <c r="D1535">
        <f t="shared" si="71"/>
        <v>19679</v>
      </c>
      <c r="E1535" t="s">
        <v>6451</v>
      </c>
    </row>
    <row r="1536" spans="1:5" x14ac:dyDescent="0.2">
      <c r="A1536" t="s">
        <v>1257</v>
      </c>
      <c r="B1536">
        <f t="shared" si="69"/>
        <v>104</v>
      </c>
      <c r="C1536">
        <f t="shared" si="70"/>
        <v>122</v>
      </c>
      <c r="D1536">
        <f t="shared" si="71"/>
        <v>19680</v>
      </c>
      <c r="E1536" t="s">
        <v>6451</v>
      </c>
    </row>
    <row r="1537" spans="1:5" x14ac:dyDescent="0.2">
      <c r="A1537" t="s">
        <v>1264</v>
      </c>
      <c r="B1537">
        <f t="shared" si="69"/>
        <v>86</v>
      </c>
      <c r="C1537">
        <f t="shared" si="70"/>
        <v>104</v>
      </c>
      <c r="D1537">
        <f t="shared" si="71"/>
        <v>40202</v>
      </c>
      <c r="E1537" t="s">
        <v>6451</v>
      </c>
    </row>
    <row r="1538" spans="1:5" x14ac:dyDescent="0.2">
      <c r="A1538" t="s">
        <v>1265</v>
      </c>
      <c r="B1538">
        <f t="shared" si="69"/>
        <v>79</v>
      </c>
      <c r="C1538">
        <f t="shared" si="70"/>
        <v>97</v>
      </c>
      <c r="D1538">
        <f t="shared" si="71"/>
        <v>40203</v>
      </c>
      <c r="E1538" t="s">
        <v>6451</v>
      </c>
    </row>
    <row r="1539" spans="1:5" x14ac:dyDescent="0.2">
      <c r="A1539" t="s">
        <v>1266</v>
      </c>
      <c r="B1539">
        <f t="shared" ref="B1539:B1602" si="72">FIND("Ciqual code: ",A1539)</f>
        <v>86</v>
      </c>
      <c r="C1539">
        <f t="shared" ref="C1539:C1602" si="73">FIND("]",A1539)</f>
        <v>104</v>
      </c>
      <c r="D1539">
        <f t="shared" ref="D1539:D1602" si="74">MID(A1539,B1539+13,C1539-B1539-13)*1</f>
        <v>40205</v>
      </c>
      <c r="E1539" t="s">
        <v>6451</v>
      </c>
    </row>
    <row r="1540" spans="1:5" x14ac:dyDescent="0.2">
      <c r="A1540" t="s">
        <v>1267</v>
      </c>
      <c r="B1540">
        <f t="shared" si="72"/>
        <v>86</v>
      </c>
      <c r="C1540">
        <f t="shared" si="73"/>
        <v>104</v>
      </c>
      <c r="D1540">
        <f t="shared" si="74"/>
        <v>40204</v>
      </c>
      <c r="E1540" t="s">
        <v>6451</v>
      </c>
    </row>
    <row r="1541" spans="1:5" x14ac:dyDescent="0.2">
      <c r="A1541" t="s">
        <v>1268</v>
      </c>
      <c r="B1541">
        <f t="shared" si="72"/>
        <v>79</v>
      </c>
      <c r="C1541">
        <f t="shared" si="73"/>
        <v>97</v>
      </c>
      <c r="D1541">
        <f t="shared" si="74"/>
        <v>40201</v>
      </c>
      <c r="E1541" t="s">
        <v>6451</v>
      </c>
    </row>
    <row r="1542" spans="1:5" x14ac:dyDescent="0.2">
      <c r="A1542" t="s">
        <v>1269</v>
      </c>
      <c r="B1542">
        <f t="shared" si="72"/>
        <v>89</v>
      </c>
      <c r="C1542">
        <f t="shared" si="73"/>
        <v>107</v>
      </c>
      <c r="D1542">
        <f t="shared" si="74"/>
        <v>25063</v>
      </c>
      <c r="E1542" t="s">
        <v>6451</v>
      </c>
    </row>
    <row r="1543" spans="1:5" x14ac:dyDescent="0.2">
      <c r="A1543" t="s">
        <v>1270</v>
      </c>
      <c r="B1543">
        <f t="shared" si="72"/>
        <v>92</v>
      </c>
      <c r="C1543">
        <f t="shared" si="73"/>
        <v>110</v>
      </c>
      <c r="D1543">
        <f t="shared" si="74"/>
        <v>34003</v>
      </c>
      <c r="E1543" t="s">
        <v>6451</v>
      </c>
    </row>
    <row r="1544" spans="1:5" x14ac:dyDescent="0.2">
      <c r="A1544" t="s">
        <v>1271</v>
      </c>
      <c r="B1544">
        <f t="shared" si="72"/>
        <v>85</v>
      </c>
      <c r="C1544">
        <f t="shared" si="73"/>
        <v>103</v>
      </c>
      <c r="D1544">
        <f t="shared" si="74"/>
        <v>34004</v>
      </c>
      <c r="E1544" t="s">
        <v>6451</v>
      </c>
    </row>
    <row r="1545" spans="1:5" x14ac:dyDescent="0.2">
      <c r="A1545" t="s">
        <v>1272</v>
      </c>
      <c r="B1545">
        <f t="shared" si="72"/>
        <v>80</v>
      </c>
      <c r="C1545">
        <f t="shared" si="73"/>
        <v>98</v>
      </c>
      <c r="D1545">
        <f t="shared" si="74"/>
        <v>34000</v>
      </c>
      <c r="E1545" t="s">
        <v>6451</v>
      </c>
    </row>
    <row r="1546" spans="1:5" x14ac:dyDescent="0.2">
      <c r="A1546" t="s">
        <v>1273</v>
      </c>
      <c r="B1546">
        <f t="shared" si="72"/>
        <v>86</v>
      </c>
      <c r="C1546">
        <f t="shared" si="73"/>
        <v>104</v>
      </c>
      <c r="D1546">
        <f t="shared" si="74"/>
        <v>34001</v>
      </c>
      <c r="E1546" t="s">
        <v>6451</v>
      </c>
    </row>
    <row r="1547" spans="1:5" x14ac:dyDescent="0.2">
      <c r="A1547" t="s">
        <v>1274</v>
      </c>
      <c r="B1547">
        <f t="shared" si="72"/>
        <v>79</v>
      </c>
      <c r="C1547">
        <f t="shared" si="73"/>
        <v>97</v>
      </c>
      <c r="D1547">
        <f t="shared" si="74"/>
        <v>34002</v>
      </c>
      <c r="E1547" t="s">
        <v>6451</v>
      </c>
    </row>
    <row r="1548" spans="1:5" x14ac:dyDescent="0.2">
      <c r="A1548" t="s">
        <v>1275</v>
      </c>
      <c r="B1548">
        <f t="shared" si="72"/>
        <v>82</v>
      </c>
      <c r="C1548">
        <f t="shared" si="73"/>
        <v>100</v>
      </c>
      <c r="D1548">
        <f t="shared" si="74"/>
        <v>16530</v>
      </c>
      <c r="E1548" t="s">
        <v>6451</v>
      </c>
    </row>
    <row r="1549" spans="1:5" x14ac:dyDescent="0.2">
      <c r="A1549" t="s">
        <v>1276</v>
      </c>
      <c r="B1549">
        <f t="shared" si="72"/>
        <v>89</v>
      </c>
      <c r="C1549">
        <f t="shared" si="73"/>
        <v>107</v>
      </c>
      <c r="D1549">
        <f t="shared" si="74"/>
        <v>28720</v>
      </c>
      <c r="E1549" t="s">
        <v>6451</v>
      </c>
    </row>
    <row r="1550" spans="1:5" x14ac:dyDescent="0.2">
      <c r="A1550" t="s">
        <v>1277</v>
      </c>
      <c r="B1550">
        <f t="shared" si="72"/>
        <v>82</v>
      </c>
      <c r="C1550">
        <f t="shared" si="73"/>
        <v>100</v>
      </c>
      <c r="D1550">
        <f t="shared" si="74"/>
        <v>28725</v>
      </c>
      <c r="E1550" t="s">
        <v>6451</v>
      </c>
    </row>
    <row r="1551" spans="1:5" x14ac:dyDescent="0.2">
      <c r="A1551" t="s">
        <v>1278</v>
      </c>
      <c r="B1551">
        <f t="shared" si="72"/>
        <v>82</v>
      </c>
      <c r="C1551">
        <f t="shared" si="73"/>
        <v>100</v>
      </c>
      <c r="D1551">
        <f t="shared" si="74"/>
        <v>28501</v>
      </c>
      <c r="E1551" t="s">
        <v>6451</v>
      </c>
    </row>
    <row r="1552" spans="1:5" x14ac:dyDescent="0.2">
      <c r="A1552" t="s">
        <v>1279</v>
      </c>
      <c r="B1552">
        <f t="shared" si="72"/>
        <v>75</v>
      </c>
      <c r="C1552">
        <f t="shared" si="73"/>
        <v>93</v>
      </c>
      <c r="D1552">
        <f t="shared" si="74"/>
        <v>28504</v>
      </c>
      <c r="E1552" t="s">
        <v>6451</v>
      </c>
    </row>
    <row r="1553" spans="1:5" x14ac:dyDescent="0.2">
      <c r="A1553" t="s">
        <v>1280</v>
      </c>
      <c r="B1553">
        <f t="shared" si="72"/>
        <v>125</v>
      </c>
      <c r="C1553">
        <f t="shared" si="73"/>
        <v>143</v>
      </c>
      <c r="D1553">
        <f t="shared" si="74"/>
        <v>25219</v>
      </c>
      <c r="E1553" t="s">
        <v>6451</v>
      </c>
    </row>
    <row r="1554" spans="1:5" x14ac:dyDescent="0.2">
      <c r="A1554" t="s">
        <v>1281</v>
      </c>
      <c r="B1554">
        <f t="shared" si="72"/>
        <v>113</v>
      </c>
      <c r="C1554">
        <f t="shared" si="73"/>
        <v>131</v>
      </c>
      <c r="D1554">
        <f t="shared" si="74"/>
        <v>25081</v>
      </c>
      <c r="E1554" t="s">
        <v>6451</v>
      </c>
    </row>
    <row r="1555" spans="1:5" x14ac:dyDescent="0.2">
      <c r="A1555" t="s">
        <v>1282</v>
      </c>
      <c r="B1555">
        <f t="shared" si="72"/>
        <v>114</v>
      </c>
      <c r="C1555">
        <f t="shared" si="73"/>
        <v>132</v>
      </c>
      <c r="D1555">
        <f t="shared" si="74"/>
        <v>25635</v>
      </c>
      <c r="E1555" t="s">
        <v>6451</v>
      </c>
    </row>
    <row r="1556" spans="1:5" x14ac:dyDescent="0.2">
      <c r="A1556" t="s">
        <v>1283</v>
      </c>
      <c r="B1556">
        <f t="shared" si="72"/>
        <v>95</v>
      </c>
      <c r="C1556">
        <f t="shared" si="73"/>
        <v>113</v>
      </c>
      <c r="D1556">
        <f t="shared" si="74"/>
        <v>25139</v>
      </c>
      <c r="E1556" t="s">
        <v>6451</v>
      </c>
    </row>
    <row r="1557" spans="1:5" x14ac:dyDescent="0.2">
      <c r="A1557" t="s">
        <v>1284</v>
      </c>
      <c r="B1557">
        <f t="shared" si="72"/>
        <v>101</v>
      </c>
      <c r="C1557">
        <f t="shared" si="73"/>
        <v>119</v>
      </c>
      <c r="D1557">
        <f t="shared" si="74"/>
        <v>25131</v>
      </c>
      <c r="E1557" t="s">
        <v>6451</v>
      </c>
    </row>
    <row r="1558" spans="1:5" x14ac:dyDescent="0.2">
      <c r="A1558" t="s">
        <v>1285</v>
      </c>
      <c r="B1558">
        <f t="shared" si="72"/>
        <v>109</v>
      </c>
      <c r="C1558">
        <f t="shared" si="73"/>
        <v>127</v>
      </c>
      <c r="D1558">
        <f t="shared" si="74"/>
        <v>25218</v>
      </c>
      <c r="E1558" t="s">
        <v>6451</v>
      </c>
    </row>
    <row r="1559" spans="1:5" x14ac:dyDescent="0.2">
      <c r="A1559" t="s">
        <v>1287</v>
      </c>
      <c r="B1559">
        <f t="shared" si="72"/>
        <v>95</v>
      </c>
      <c r="C1559">
        <f t="shared" si="73"/>
        <v>113</v>
      </c>
      <c r="D1559">
        <f t="shared" si="74"/>
        <v>42200</v>
      </c>
      <c r="E1559" t="s">
        <v>6451</v>
      </c>
    </row>
    <row r="1560" spans="1:5" x14ac:dyDescent="0.2">
      <c r="A1560" t="s">
        <v>1288</v>
      </c>
      <c r="B1560">
        <f t="shared" si="72"/>
        <v>94</v>
      </c>
      <c r="C1560">
        <f t="shared" si="73"/>
        <v>112</v>
      </c>
      <c r="D1560">
        <f t="shared" si="74"/>
        <v>20258</v>
      </c>
      <c r="E1560" t="s">
        <v>6451</v>
      </c>
    </row>
    <row r="1561" spans="1:5" x14ac:dyDescent="0.2">
      <c r="A1561" t="s">
        <v>1289</v>
      </c>
      <c r="B1561">
        <f t="shared" si="72"/>
        <v>101</v>
      </c>
      <c r="C1561">
        <f t="shared" si="73"/>
        <v>119</v>
      </c>
      <c r="D1561">
        <f t="shared" si="74"/>
        <v>25511</v>
      </c>
      <c r="E1561" t="s">
        <v>6451</v>
      </c>
    </row>
    <row r="1562" spans="1:5" x14ac:dyDescent="0.2">
      <c r="A1562" t="s">
        <v>6496</v>
      </c>
      <c r="B1562">
        <f t="shared" si="72"/>
        <v>103</v>
      </c>
      <c r="C1562">
        <f t="shared" si="73"/>
        <v>121</v>
      </c>
      <c r="D1562">
        <f t="shared" si="74"/>
        <v>20497</v>
      </c>
      <c r="E1562" t="s">
        <v>6451</v>
      </c>
    </row>
    <row r="1563" spans="1:5" x14ac:dyDescent="0.2">
      <c r="A1563" t="s">
        <v>1291</v>
      </c>
      <c r="B1563">
        <f t="shared" si="72"/>
        <v>110</v>
      </c>
      <c r="C1563">
        <f t="shared" si="73"/>
        <v>128</v>
      </c>
      <c r="D1563">
        <f t="shared" si="74"/>
        <v>20496</v>
      </c>
      <c r="E1563" t="s">
        <v>6451</v>
      </c>
    </row>
    <row r="1564" spans="1:5" x14ac:dyDescent="0.2">
      <c r="A1564" t="s">
        <v>1292</v>
      </c>
      <c r="B1564">
        <f t="shared" si="72"/>
        <v>107</v>
      </c>
      <c r="C1564">
        <f t="shared" si="73"/>
        <v>125</v>
      </c>
      <c r="D1564">
        <f t="shared" si="74"/>
        <v>20263</v>
      </c>
      <c r="E1564" t="s">
        <v>6451</v>
      </c>
    </row>
    <row r="1565" spans="1:5" x14ac:dyDescent="0.2">
      <c r="A1565" t="s">
        <v>1293</v>
      </c>
      <c r="B1565">
        <f t="shared" si="72"/>
        <v>103</v>
      </c>
      <c r="C1565">
        <f t="shared" si="73"/>
        <v>121</v>
      </c>
      <c r="D1565">
        <f t="shared" si="74"/>
        <v>20266</v>
      </c>
      <c r="E1565" t="s">
        <v>6451</v>
      </c>
    </row>
    <row r="1566" spans="1:5" x14ac:dyDescent="0.2">
      <c r="A1566" t="s">
        <v>1294</v>
      </c>
      <c r="B1566">
        <f t="shared" si="72"/>
        <v>97</v>
      </c>
      <c r="C1566">
        <f t="shared" si="73"/>
        <v>115</v>
      </c>
      <c r="D1566">
        <f t="shared" si="74"/>
        <v>20101</v>
      </c>
      <c r="E1566" t="s">
        <v>6451</v>
      </c>
    </row>
    <row r="1567" spans="1:5" x14ac:dyDescent="0.2">
      <c r="A1567" t="s">
        <v>1301</v>
      </c>
      <c r="B1567">
        <f t="shared" si="72"/>
        <v>110</v>
      </c>
      <c r="C1567">
        <f t="shared" si="73"/>
        <v>128</v>
      </c>
      <c r="D1567">
        <f t="shared" si="74"/>
        <v>20510</v>
      </c>
      <c r="E1567" t="s">
        <v>6451</v>
      </c>
    </row>
    <row r="1568" spans="1:5" x14ac:dyDescent="0.2">
      <c r="A1568" t="s">
        <v>1305</v>
      </c>
      <c r="B1568">
        <f t="shared" si="72"/>
        <v>96</v>
      </c>
      <c r="C1568">
        <f t="shared" si="73"/>
        <v>114</v>
      </c>
      <c r="D1568">
        <f t="shared" si="74"/>
        <v>11009</v>
      </c>
      <c r="E1568" t="s">
        <v>6451</v>
      </c>
    </row>
    <row r="1569" spans="1:5" x14ac:dyDescent="0.2">
      <c r="A1569" t="s">
        <v>1306</v>
      </c>
      <c r="B1569">
        <f t="shared" si="72"/>
        <v>109</v>
      </c>
      <c r="C1569">
        <f t="shared" si="73"/>
        <v>127</v>
      </c>
      <c r="D1569">
        <f t="shared" si="74"/>
        <v>11046</v>
      </c>
      <c r="E1569" t="s">
        <v>6451</v>
      </c>
    </row>
    <row r="1570" spans="1:5" x14ac:dyDescent="0.2">
      <c r="A1570" t="s">
        <v>1307</v>
      </c>
      <c r="B1570">
        <f t="shared" si="72"/>
        <v>108</v>
      </c>
      <c r="C1570">
        <f t="shared" si="73"/>
        <v>126</v>
      </c>
      <c r="D1570">
        <f t="shared" si="74"/>
        <v>11010</v>
      </c>
      <c r="E1570" t="s">
        <v>6451</v>
      </c>
    </row>
    <row r="1571" spans="1:5" x14ac:dyDescent="0.2">
      <c r="A1571" t="s">
        <v>1308</v>
      </c>
      <c r="B1571">
        <f t="shared" si="72"/>
        <v>104</v>
      </c>
      <c r="C1571">
        <f t="shared" si="73"/>
        <v>122</v>
      </c>
      <c r="D1571">
        <f t="shared" si="74"/>
        <v>11045</v>
      </c>
      <c r="E1571" t="s">
        <v>6451</v>
      </c>
    </row>
    <row r="1572" spans="1:5" x14ac:dyDescent="0.2">
      <c r="A1572" t="s">
        <v>1310</v>
      </c>
      <c r="B1572">
        <f t="shared" si="72"/>
        <v>83</v>
      </c>
      <c r="C1572">
        <f t="shared" si="73"/>
        <v>101</v>
      </c>
      <c r="D1572">
        <f t="shared" si="74"/>
        <v>39220</v>
      </c>
      <c r="E1572" t="s">
        <v>6451</v>
      </c>
    </row>
    <row r="1573" spans="1:5" x14ac:dyDescent="0.2">
      <c r="A1573" t="s">
        <v>1311</v>
      </c>
      <c r="B1573">
        <f t="shared" si="72"/>
        <v>164</v>
      </c>
      <c r="C1573">
        <f t="shared" si="73"/>
        <v>182</v>
      </c>
      <c r="D1573">
        <f t="shared" si="74"/>
        <v>19681</v>
      </c>
      <c r="E1573" t="s">
        <v>6451</v>
      </c>
    </row>
    <row r="1574" spans="1:5" x14ac:dyDescent="0.2">
      <c r="A1574" t="s">
        <v>1312</v>
      </c>
      <c r="B1574">
        <f t="shared" si="72"/>
        <v>81</v>
      </c>
      <c r="C1574">
        <f t="shared" si="73"/>
        <v>99</v>
      </c>
      <c r="D1574">
        <f t="shared" si="74"/>
        <v>26129</v>
      </c>
      <c r="E1574" t="s">
        <v>6451</v>
      </c>
    </row>
    <row r="1575" spans="1:5" x14ac:dyDescent="0.2">
      <c r="A1575" t="s">
        <v>1313</v>
      </c>
      <c r="B1575">
        <f t="shared" si="72"/>
        <v>80</v>
      </c>
      <c r="C1575">
        <f t="shared" si="73"/>
        <v>98</v>
      </c>
      <c r="D1575">
        <f t="shared" si="74"/>
        <v>26134</v>
      </c>
      <c r="E1575" t="s">
        <v>6451</v>
      </c>
    </row>
    <row r="1576" spans="1:5" x14ac:dyDescent="0.2">
      <c r="A1576" t="s">
        <v>1314</v>
      </c>
      <c r="B1576">
        <f t="shared" si="72"/>
        <v>73</v>
      </c>
      <c r="C1576">
        <f t="shared" si="73"/>
        <v>91</v>
      </c>
      <c r="D1576">
        <f t="shared" si="74"/>
        <v>26015</v>
      </c>
      <c r="E1576" t="s">
        <v>6451</v>
      </c>
    </row>
    <row r="1577" spans="1:5" x14ac:dyDescent="0.2">
      <c r="A1577" t="s">
        <v>1315</v>
      </c>
      <c r="B1577">
        <f t="shared" si="72"/>
        <v>89</v>
      </c>
      <c r="C1577">
        <f t="shared" si="73"/>
        <v>107</v>
      </c>
      <c r="D1577">
        <f t="shared" si="74"/>
        <v>26047</v>
      </c>
      <c r="E1577" t="s">
        <v>6451</v>
      </c>
    </row>
    <row r="1578" spans="1:5" x14ac:dyDescent="0.2">
      <c r="A1578" t="s">
        <v>1316</v>
      </c>
      <c r="B1578">
        <f t="shared" si="72"/>
        <v>88</v>
      </c>
      <c r="C1578">
        <f t="shared" si="73"/>
        <v>106</v>
      </c>
      <c r="D1578">
        <f t="shared" si="74"/>
        <v>26006</v>
      </c>
      <c r="E1578" t="s">
        <v>6451</v>
      </c>
    </row>
    <row r="1579" spans="1:5" x14ac:dyDescent="0.2">
      <c r="A1579" t="s">
        <v>1317</v>
      </c>
      <c r="B1579">
        <f t="shared" si="72"/>
        <v>92</v>
      </c>
      <c r="C1579">
        <f t="shared" si="73"/>
        <v>110</v>
      </c>
      <c r="D1579">
        <f t="shared" si="74"/>
        <v>26152</v>
      </c>
      <c r="E1579" t="s">
        <v>6451</v>
      </c>
    </row>
    <row r="1580" spans="1:5" x14ac:dyDescent="0.2">
      <c r="A1580" t="s">
        <v>1318</v>
      </c>
      <c r="B1580">
        <f t="shared" si="72"/>
        <v>84</v>
      </c>
      <c r="C1580">
        <f t="shared" si="73"/>
        <v>102</v>
      </c>
      <c r="D1580">
        <f t="shared" si="74"/>
        <v>26057</v>
      </c>
      <c r="E1580" t="s">
        <v>6451</v>
      </c>
    </row>
    <row r="1581" spans="1:5" x14ac:dyDescent="0.2">
      <c r="A1581" t="s">
        <v>1319</v>
      </c>
      <c r="B1581">
        <f t="shared" si="72"/>
        <v>84</v>
      </c>
      <c r="C1581">
        <f t="shared" si="73"/>
        <v>102</v>
      </c>
      <c r="D1581">
        <f t="shared" si="74"/>
        <v>26135</v>
      </c>
      <c r="E1581" t="s">
        <v>6451</v>
      </c>
    </row>
    <row r="1582" spans="1:5" x14ac:dyDescent="0.2">
      <c r="A1582" t="s">
        <v>1320</v>
      </c>
      <c r="B1582">
        <f t="shared" si="72"/>
        <v>78</v>
      </c>
      <c r="C1582">
        <f t="shared" si="73"/>
        <v>96</v>
      </c>
      <c r="D1582">
        <f t="shared" si="74"/>
        <v>26017</v>
      </c>
      <c r="E1582" t="s">
        <v>6451</v>
      </c>
    </row>
    <row r="1583" spans="1:5" x14ac:dyDescent="0.2">
      <c r="A1583" t="s">
        <v>1321</v>
      </c>
      <c r="B1583">
        <f t="shared" si="72"/>
        <v>91</v>
      </c>
      <c r="C1583">
        <f t="shared" si="73"/>
        <v>109</v>
      </c>
      <c r="D1583">
        <f t="shared" si="74"/>
        <v>26016</v>
      </c>
      <c r="E1583" t="s">
        <v>6451</v>
      </c>
    </row>
    <row r="1584" spans="1:5" x14ac:dyDescent="0.2">
      <c r="A1584" t="s">
        <v>1322</v>
      </c>
      <c r="B1584">
        <f t="shared" si="72"/>
        <v>123</v>
      </c>
      <c r="C1584">
        <f t="shared" si="73"/>
        <v>141</v>
      </c>
      <c r="D1584">
        <f t="shared" si="74"/>
        <v>18035</v>
      </c>
      <c r="E1584" t="s">
        <v>6451</v>
      </c>
    </row>
    <row r="1585" spans="1:5" x14ac:dyDescent="0.2">
      <c r="A1585" t="s">
        <v>1323</v>
      </c>
      <c r="B1585">
        <f t="shared" si="72"/>
        <v>90</v>
      </c>
      <c r="C1585">
        <f t="shared" si="73"/>
        <v>108</v>
      </c>
      <c r="D1585">
        <f t="shared" si="74"/>
        <v>18010</v>
      </c>
      <c r="E1585" t="s">
        <v>6451</v>
      </c>
    </row>
    <row r="1586" spans="1:5" x14ac:dyDescent="0.2">
      <c r="A1586" t="s">
        <v>1324</v>
      </c>
      <c r="B1586">
        <f t="shared" si="72"/>
        <v>118</v>
      </c>
      <c r="C1586">
        <f t="shared" si="73"/>
        <v>136</v>
      </c>
      <c r="D1586">
        <f t="shared" si="74"/>
        <v>18016</v>
      </c>
      <c r="E1586" t="s">
        <v>6451</v>
      </c>
    </row>
    <row r="1587" spans="1:5" x14ac:dyDescent="0.2">
      <c r="A1587" t="s">
        <v>1327</v>
      </c>
      <c r="B1587">
        <f t="shared" si="72"/>
        <v>83</v>
      </c>
      <c r="C1587">
        <f t="shared" si="73"/>
        <v>101</v>
      </c>
      <c r="D1587">
        <f t="shared" si="74"/>
        <v>26194</v>
      </c>
      <c r="E1587" t="s">
        <v>6451</v>
      </c>
    </row>
    <row r="1588" spans="1:5" x14ac:dyDescent="0.2">
      <c r="A1588" t="s">
        <v>1328</v>
      </c>
      <c r="B1588">
        <f t="shared" si="72"/>
        <v>94</v>
      </c>
      <c r="C1588">
        <f t="shared" si="73"/>
        <v>111</v>
      </c>
      <c r="D1588">
        <f t="shared" si="74"/>
        <v>1003</v>
      </c>
      <c r="E1588" t="s">
        <v>6451</v>
      </c>
    </row>
    <row r="1589" spans="1:5" x14ac:dyDescent="0.2">
      <c r="A1589" t="s">
        <v>1331</v>
      </c>
      <c r="B1589">
        <f t="shared" si="72"/>
        <v>84</v>
      </c>
      <c r="C1589">
        <f t="shared" si="73"/>
        <v>102</v>
      </c>
      <c r="D1589">
        <f t="shared" si="74"/>
        <v>26018</v>
      </c>
      <c r="E1589" t="s">
        <v>6451</v>
      </c>
    </row>
    <row r="1590" spans="1:5" x14ac:dyDescent="0.2">
      <c r="A1590" t="s">
        <v>1332</v>
      </c>
      <c r="B1590">
        <f t="shared" si="72"/>
        <v>78</v>
      </c>
      <c r="C1590">
        <f t="shared" si="73"/>
        <v>96</v>
      </c>
      <c r="D1590">
        <f t="shared" si="74"/>
        <v>26081</v>
      </c>
      <c r="E1590" t="s">
        <v>6451</v>
      </c>
    </row>
    <row r="1591" spans="1:5" x14ac:dyDescent="0.2">
      <c r="A1591" t="s">
        <v>1333</v>
      </c>
      <c r="B1591">
        <f t="shared" si="72"/>
        <v>85</v>
      </c>
      <c r="C1591">
        <f t="shared" si="73"/>
        <v>103</v>
      </c>
      <c r="D1591">
        <f t="shared" si="74"/>
        <v>26172</v>
      </c>
      <c r="E1591" t="s">
        <v>6451</v>
      </c>
    </row>
    <row r="1592" spans="1:5" x14ac:dyDescent="0.2">
      <c r="A1592" t="s">
        <v>1337</v>
      </c>
      <c r="B1592">
        <f t="shared" si="72"/>
        <v>108</v>
      </c>
      <c r="C1592">
        <f t="shared" si="73"/>
        <v>126</v>
      </c>
      <c r="D1592">
        <f t="shared" si="74"/>
        <v>23024</v>
      </c>
      <c r="E1592" t="s">
        <v>6451</v>
      </c>
    </row>
    <row r="1593" spans="1:5" x14ac:dyDescent="0.2">
      <c r="A1593" t="s">
        <v>1338</v>
      </c>
      <c r="B1593">
        <f t="shared" si="72"/>
        <v>91</v>
      </c>
      <c r="C1593">
        <f t="shared" si="73"/>
        <v>109</v>
      </c>
      <c r="D1593">
        <f t="shared" si="74"/>
        <v>23027</v>
      </c>
      <c r="E1593" t="s">
        <v>6451</v>
      </c>
    </row>
    <row r="1594" spans="1:5" x14ac:dyDescent="0.2">
      <c r="A1594" t="s">
        <v>1339</v>
      </c>
      <c r="B1594">
        <f t="shared" si="72"/>
        <v>118</v>
      </c>
      <c r="C1594">
        <f t="shared" si="73"/>
        <v>136</v>
      </c>
      <c r="D1594">
        <f t="shared" si="74"/>
        <v>20051</v>
      </c>
      <c r="E1594" t="s">
        <v>6451</v>
      </c>
    </row>
    <row r="1595" spans="1:5" x14ac:dyDescent="0.2">
      <c r="A1595" t="s">
        <v>1340</v>
      </c>
      <c r="B1595">
        <f t="shared" si="72"/>
        <v>93</v>
      </c>
      <c r="C1595">
        <f t="shared" si="73"/>
        <v>111</v>
      </c>
      <c r="D1595">
        <f t="shared" si="74"/>
        <v>20271</v>
      </c>
      <c r="E1595" t="s">
        <v>6451</v>
      </c>
    </row>
    <row r="1596" spans="1:5" x14ac:dyDescent="0.2">
      <c r="A1596" t="s">
        <v>1341</v>
      </c>
      <c r="B1596">
        <f t="shared" si="72"/>
        <v>137</v>
      </c>
      <c r="C1596">
        <f t="shared" si="73"/>
        <v>155</v>
      </c>
      <c r="D1596">
        <f t="shared" si="74"/>
        <v>13708</v>
      </c>
      <c r="E1596" t="s">
        <v>6451</v>
      </c>
    </row>
    <row r="1597" spans="1:5" x14ac:dyDescent="0.2">
      <c r="A1597" t="s">
        <v>1342</v>
      </c>
      <c r="B1597">
        <f t="shared" si="72"/>
        <v>141</v>
      </c>
      <c r="C1597">
        <f t="shared" si="73"/>
        <v>159</v>
      </c>
      <c r="D1597">
        <f t="shared" si="74"/>
        <v>13709</v>
      </c>
      <c r="E1597" t="s">
        <v>6451</v>
      </c>
    </row>
    <row r="1598" spans="1:5" x14ac:dyDescent="0.2">
      <c r="A1598" t="s">
        <v>1343</v>
      </c>
      <c r="B1598">
        <f t="shared" si="72"/>
        <v>131</v>
      </c>
      <c r="C1598">
        <f t="shared" si="73"/>
        <v>149</v>
      </c>
      <c r="D1598">
        <f t="shared" si="74"/>
        <v>13706</v>
      </c>
      <c r="E1598" t="s">
        <v>6451</v>
      </c>
    </row>
    <row r="1599" spans="1:5" x14ac:dyDescent="0.2">
      <c r="A1599" t="s">
        <v>1344</v>
      </c>
      <c r="B1599">
        <f t="shared" si="72"/>
        <v>135</v>
      </c>
      <c r="C1599">
        <f t="shared" si="73"/>
        <v>153</v>
      </c>
      <c r="D1599">
        <f t="shared" si="74"/>
        <v>13707</v>
      </c>
      <c r="E1599" t="s">
        <v>6451</v>
      </c>
    </row>
    <row r="1600" spans="1:5" x14ac:dyDescent="0.2">
      <c r="A1600" t="s">
        <v>1346</v>
      </c>
      <c r="B1600">
        <f t="shared" si="72"/>
        <v>120</v>
      </c>
      <c r="C1600">
        <f t="shared" si="73"/>
        <v>138</v>
      </c>
      <c r="D1600">
        <f t="shared" si="74"/>
        <v>24631</v>
      </c>
      <c r="E1600" t="s">
        <v>6451</v>
      </c>
    </row>
    <row r="1601" spans="1:5" x14ac:dyDescent="0.2">
      <c r="A1601" t="s">
        <v>1347</v>
      </c>
      <c r="B1601">
        <f t="shared" si="72"/>
        <v>102</v>
      </c>
      <c r="C1601">
        <f t="shared" si="73"/>
        <v>120</v>
      </c>
      <c r="D1601">
        <f t="shared" si="74"/>
        <v>24632</v>
      </c>
      <c r="E1601" t="s">
        <v>6451</v>
      </c>
    </row>
    <row r="1602" spans="1:5" x14ac:dyDescent="0.2">
      <c r="A1602" t="s">
        <v>1348</v>
      </c>
      <c r="B1602">
        <f t="shared" si="72"/>
        <v>103</v>
      </c>
      <c r="C1602">
        <f t="shared" si="73"/>
        <v>121</v>
      </c>
      <c r="D1602">
        <f t="shared" si="74"/>
        <v>24630</v>
      </c>
      <c r="E1602" t="s">
        <v>6451</v>
      </c>
    </row>
    <row r="1603" spans="1:5" x14ac:dyDescent="0.2">
      <c r="A1603" t="s">
        <v>1349</v>
      </c>
      <c r="B1603">
        <f t="shared" ref="B1603:B1666" si="75">FIND("Ciqual code: ",A1603)</f>
        <v>109</v>
      </c>
      <c r="C1603">
        <f t="shared" ref="C1603:C1666" si="76">FIND("]",A1603)</f>
        <v>127</v>
      </c>
      <c r="D1603">
        <f t="shared" ref="D1603:D1666" si="77">MID(A1603,B1603+13,C1603-B1603-13)*1</f>
        <v>20066</v>
      </c>
      <c r="E1603" t="s">
        <v>6451</v>
      </c>
    </row>
    <row r="1604" spans="1:5" x14ac:dyDescent="0.2">
      <c r="A1604" t="s">
        <v>1359</v>
      </c>
      <c r="B1604">
        <f t="shared" si="75"/>
        <v>96</v>
      </c>
      <c r="C1604">
        <f t="shared" si="76"/>
        <v>114</v>
      </c>
      <c r="D1604">
        <f t="shared" si="77"/>
        <v>26102</v>
      </c>
      <c r="E1604" t="s">
        <v>6451</v>
      </c>
    </row>
    <row r="1605" spans="1:5" x14ac:dyDescent="0.2">
      <c r="A1605" t="s">
        <v>1360</v>
      </c>
      <c r="B1605">
        <f t="shared" si="75"/>
        <v>137</v>
      </c>
      <c r="C1605">
        <f t="shared" si="76"/>
        <v>155</v>
      </c>
      <c r="D1605">
        <f t="shared" si="77"/>
        <v>26123</v>
      </c>
      <c r="E1605" t="s">
        <v>6451</v>
      </c>
    </row>
    <row r="1606" spans="1:5" x14ac:dyDescent="0.2">
      <c r="A1606" t="s">
        <v>1361</v>
      </c>
      <c r="B1606">
        <f t="shared" si="75"/>
        <v>82</v>
      </c>
      <c r="C1606">
        <f t="shared" si="76"/>
        <v>100</v>
      </c>
      <c r="D1606">
        <f t="shared" si="77"/>
        <v>26051</v>
      </c>
      <c r="E1606" t="s">
        <v>6451</v>
      </c>
    </row>
    <row r="1607" spans="1:5" x14ac:dyDescent="0.2">
      <c r="A1607" t="s">
        <v>1362</v>
      </c>
      <c r="B1607">
        <f t="shared" si="75"/>
        <v>151</v>
      </c>
      <c r="C1607">
        <f t="shared" si="76"/>
        <v>169</v>
      </c>
      <c r="D1607">
        <f t="shared" si="77"/>
        <v>26097</v>
      </c>
      <c r="E1607" t="s">
        <v>6451</v>
      </c>
    </row>
    <row r="1608" spans="1:5" x14ac:dyDescent="0.2">
      <c r="A1608" t="s">
        <v>1363</v>
      </c>
      <c r="B1608">
        <f t="shared" si="75"/>
        <v>154</v>
      </c>
      <c r="C1608">
        <f t="shared" si="76"/>
        <v>172</v>
      </c>
      <c r="D1608">
        <f t="shared" si="77"/>
        <v>26096</v>
      </c>
      <c r="E1608" t="s">
        <v>6451</v>
      </c>
    </row>
    <row r="1609" spans="1:5" x14ac:dyDescent="0.2">
      <c r="A1609" t="s">
        <v>1364</v>
      </c>
      <c r="B1609">
        <f t="shared" si="75"/>
        <v>153</v>
      </c>
      <c r="C1609">
        <f t="shared" si="76"/>
        <v>171</v>
      </c>
      <c r="D1609">
        <f t="shared" si="77"/>
        <v>26086</v>
      </c>
      <c r="E1609" t="s">
        <v>6451</v>
      </c>
    </row>
    <row r="1610" spans="1:5" x14ac:dyDescent="0.2">
      <c r="A1610" t="s">
        <v>1365</v>
      </c>
      <c r="B1610">
        <f t="shared" si="75"/>
        <v>80</v>
      </c>
      <c r="C1610">
        <f t="shared" si="76"/>
        <v>98</v>
      </c>
      <c r="D1610">
        <f t="shared" si="77"/>
        <v>26020</v>
      </c>
      <c r="E1610" t="s">
        <v>6451</v>
      </c>
    </row>
    <row r="1611" spans="1:5" x14ac:dyDescent="0.2">
      <c r="A1611" t="s">
        <v>1366</v>
      </c>
      <c r="B1611">
        <f t="shared" si="75"/>
        <v>86</v>
      </c>
      <c r="C1611">
        <f t="shared" si="76"/>
        <v>104</v>
      </c>
      <c r="D1611">
        <f t="shared" si="77"/>
        <v>26087</v>
      </c>
      <c r="E1611" t="s">
        <v>6451</v>
      </c>
    </row>
    <row r="1612" spans="1:5" x14ac:dyDescent="0.2">
      <c r="A1612" t="s">
        <v>1367</v>
      </c>
      <c r="B1612">
        <f t="shared" si="75"/>
        <v>88</v>
      </c>
      <c r="C1612">
        <f t="shared" si="76"/>
        <v>106</v>
      </c>
      <c r="D1612">
        <f t="shared" si="77"/>
        <v>26186</v>
      </c>
      <c r="E1612" t="s">
        <v>6451</v>
      </c>
    </row>
    <row r="1613" spans="1:5" x14ac:dyDescent="0.2">
      <c r="A1613" t="s">
        <v>1368</v>
      </c>
      <c r="B1613">
        <f t="shared" si="75"/>
        <v>82</v>
      </c>
      <c r="C1613">
        <f t="shared" si="76"/>
        <v>100</v>
      </c>
      <c r="D1613">
        <f t="shared" si="77"/>
        <v>26019</v>
      </c>
      <c r="E1613" t="s">
        <v>6451</v>
      </c>
    </row>
    <row r="1614" spans="1:5" x14ac:dyDescent="0.2">
      <c r="A1614" t="s">
        <v>1370</v>
      </c>
      <c r="B1614">
        <f t="shared" si="75"/>
        <v>89</v>
      </c>
      <c r="C1614">
        <f t="shared" si="76"/>
        <v>107</v>
      </c>
      <c r="D1614">
        <f t="shared" si="77"/>
        <v>31039</v>
      </c>
      <c r="E1614" t="s">
        <v>6451</v>
      </c>
    </row>
    <row r="1615" spans="1:5" x14ac:dyDescent="0.2">
      <c r="A1615" t="s">
        <v>1375</v>
      </c>
      <c r="B1615">
        <f t="shared" si="75"/>
        <v>115</v>
      </c>
      <c r="C1615">
        <f t="shared" si="76"/>
        <v>133</v>
      </c>
      <c r="D1615">
        <f t="shared" si="77"/>
        <v>16713</v>
      </c>
      <c r="E1615" t="s">
        <v>6451</v>
      </c>
    </row>
    <row r="1616" spans="1:5" x14ac:dyDescent="0.2">
      <c r="A1616" t="s">
        <v>1376</v>
      </c>
      <c r="B1616">
        <f t="shared" si="75"/>
        <v>115</v>
      </c>
      <c r="C1616">
        <f t="shared" si="76"/>
        <v>133</v>
      </c>
      <c r="D1616">
        <f t="shared" si="77"/>
        <v>16712</v>
      </c>
      <c r="E1616" t="s">
        <v>6451</v>
      </c>
    </row>
    <row r="1617" spans="1:5" x14ac:dyDescent="0.2">
      <c r="A1617" t="s">
        <v>1377</v>
      </c>
      <c r="B1617">
        <f t="shared" si="75"/>
        <v>123</v>
      </c>
      <c r="C1617">
        <f t="shared" si="76"/>
        <v>141</v>
      </c>
      <c r="D1617">
        <f t="shared" si="77"/>
        <v>16743</v>
      </c>
      <c r="E1617" t="s">
        <v>6451</v>
      </c>
    </row>
    <row r="1618" spans="1:5" x14ac:dyDescent="0.2">
      <c r="A1618" t="s">
        <v>1378</v>
      </c>
      <c r="B1618">
        <f t="shared" si="75"/>
        <v>139</v>
      </c>
      <c r="C1618">
        <f t="shared" si="76"/>
        <v>157</v>
      </c>
      <c r="D1618">
        <f t="shared" si="77"/>
        <v>16744</v>
      </c>
      <c r="E1618" t="s">
        <v>6451</v>
      </c>
    </row>
    <row r="1619" spans="1:5" x14ac:dyDescent="0.2">
      <c r="A1619" t="s">
        <v>1379</v>
      </c>
      <c r="B1619">
        <f t="shared" si="75"/>
        <v>135</v>
      </c>
      <c r="C1619">
        <f t="shared" si="76"/>
        <v>153</v>
      </c>
      <c r="D1619">
        <f t="shared" si="77"/>
        <v>16745</v>
      </c>
      <c r="E1619" t="s">
        <v>6451</v>
      </c>
    </row>
    <row r="1620" spans="1:5" x14ac:dyDescent="0.2">
      <c r="A1620" t="s">
        <v>1380</v>
      </c>
      <c r="B1620">
        <f t="shared" si="75"/>
        <v>151</v>
      </c>
      <c r="C1620">
        <f t="shared" si="76"/>
        <v>169</v>
      </c>
      <c r="D1620">
        <f t="shared" si="77"/>
        <v>16746</v>
      </c>
      <c r="E1620" t="s">
        <v>6451</v>
      </c>
    </row>
    <row r="1621" spans="1:5" x14ac:dyDescent="0.2">
      <c r="A1621" t="s">
        <v>1381</v>
      </c>
      <c r="B1621">
        <f t="shared" si="75"/>
        <v>117</v>
      </c>
      <c r="C1621">
        <f t="shared" si="76"/>
        <v>135</v>
      </c>
      <c r="D1621">
        <f t="shared" si="77"/>
        <v>16080</v>
      </c>
      <c r="E1621" t="s">
        <v>6451</v>
      </c>
    </row>
    <row r="1622" spans="1:5" x14ac:dyDescent="0.2">
      <c r="A1622" t="s">
        <v>1382</v>
      </c>
      <c r="B1622">
        <f t="shared" si="75"/>
        <v>173</v>
      </c>
      <c r="C1622">
        <f t="shared" si="76"/>
        <v>191</v>
      </c>
      <c r="D1622">
        <f t="shared" si="77"/>
        <v>16742</v>
      </c>
      <c r="E1622" t="s">
        <v>6451</v>
      </c>
    </row>
    <row r="1623" spans="1:5" x14ac:dyDescent="0.2">
      <c r="A1623" t="s">
        <v>1383</v>
      </c>
      <c r="B1623">
        <f t="shared" si="75"/>
        <v>134</v>
      </c>
      <c r="C1623">
        <f t="shared" si="76"/>
        <v>152</v>
      </c>
      <c r="D1623">
        <f t="shared" si="77"/>
        <v>16738</v>
      </c>
      <c r="E1623" t="s">
        <v>6451</v>
      </c>
    </row>
    <row r="1624" spans="1:5" x14ac:dyDescent="0.2">
      <c r="A1624" t="s">
        <v>1384</v>
      </c>
      <c r="B1624">
        <f t="shared" si="75"/>
        <v>163</v>
      </c>
      <c r="C1624">
        <f t="shared" si="76"/>
        <v>181</v>
      </c>
      <c r="D1624">
        <f t="shared" si="77"/>
        <v>16740</v>
      </c>
      <c r="E1624" t="s">
        <v>6451</v>
      </c>
    </row>
    <row r="1625" spans="1:5" x14ac:dyDescent="0.2">
      <c r="A1625" t="s">
        <v>1385</v>
      </c>
      <c r="B1625">
        <f t="shared" si="75"/>
        <v>140</v>
      </c>
      <c r="C1625">
        <f t="shared" si="76"/>
        <v>158</v>
      </c>
      <c r="D1625">
        <f t="shared" si="77"/>
        <v>16741</v>
      </c>
      <c r="E1625" t="s">
        <v>6451</v>
      </c>
    </row>
    <row r="1626" spans="1:5" x14ac:dyDescent="0.2">
      <c r="A1626" t="s">
        <v>1386</v>
      </c>
      <c r="B1626">
        <f t="shared" si="75"/>
        <v>167</v>
      </c>
      <c r="C1626">
        <f t="shared" si="76"/>
        <v>185</v>
      </c>
      <c r="D1626">
        <f t="shared" si="77"/>
        <v>16739</v>
      </c>
      <c r="E1626" t="s">
        <v>6451</v>
      </c>
    </row>
    <row r="1627" spans="1:5" x14ac:dyDescent="0.2">
      <c r="A1627" t="s">
        <v>1387</v>
      </c>
      <c r="B1627">
        <f t="shared" si="75"/>
        <v>157</v>
      </c>
      <c r="C1627">
        <f t="shared" si="76"/>
        <v>175</v>
      </c>
      <c r="D1627">
        <f t="shared" si="77"/>
        <v>16737</v>
      </c>
      <c r="E1627" t="s">
        <v>6451</v>
      </c>
    </row>
    <row r="1628" spans="1:5" x14ac:dyDescent="0.2">
      <c r="A1628" t="s">
        <v>1388</v>
      </c>
      <c r="B1628">
        <f t="shared" si="75"/>
        <v>133</v>
      </c>
      <c r="C1628">
        <f t="shared" si="76"/>
        <v>151</v>
      </c>
      <c r="D1628">
        <f t="shared" si="77"/>
        <v>16654</v>
      </c>
      <c r="E1628" t="s">
        <v>6451</v>
      </c>
    </row>
    <row r="1629" spans="1:5" x14ac:dyDescent="0.2">
      <c r="A1629" t="s">
        <v>1389</v>
      </c>
      <c r="B1629">
        <f t="shared" si="75"/>
        <v>118</v>
      </c>
      <c r="C1629">
        <f t="shared" si="76"/>
        <v>136</v>
      </c>
      <c r="D1629">
        <f t="shared" si="77"/>
        <v>16616</v>
      </c>
      <c r="E1629" t="s">
        <v>6451</v>
      </c>
    </row>
    <row r="1630" spans="1:5" x14ac:dyDescent="0.2">
      <c r="A1630" t="s">
        <v>1390</v>
      </c>
      <c r="B1630">
        <f t="shared" si="75"/>
        <v>116</v>
      </c>
      <c r="C1630">
        <f t="shared" si="76"/>
        <v>134</v>
      </c>
      <c r="D1630">
        <f t="shared" si="77"/>
        <v>16614</v>
      </c>
      <c r="E1630" t="s">
        <v>6451</v>
      </c>
    </row>
    <row r="1631" spans="1:5" x14ac:dyDescent="0.2">
      <c r="A1631" t="s">
        <v>1391</v>
      </c>
      <c r="B1631">
        <f t="shared" si="75"/>
        <v>146</v>
      </c>
      <c r="C1631">
        <f t="shared" si="76"/>
        <v>164</v>
      </c>
      <c r="D1631">
        <f t="shared" si="77"/>
        <v>16734</v>
      </c>
      <c r="E1631" t="s">
        <v>6451</v>
      </c>
    </row>
    <row r="1632" spans="1:5" x14ac:dyDescent="0.2">
      <c r="A1632" t="s">
        <v>1392</v>
      </c>
      <c r="B1632">
        <f t="shared" si="75"/>
        <v>140</v>
      </c>
      <c r="C1632">
        <f t="shared" si="76"/>
        <v>158</v>
      </c>
      <c r="D1632">
        <f t="shared" si="77"/>
        <v>16733</v>
      </c>
      <c r="E1632" t="s">
        <v>6451</v>
      </c>
    </row>
    <row r="1633" spans="1:5" x14ac:dyDescent="0.2">
      <c r="A1633" t="s">
        <v>1393</v>
      </c>
      <c r="B1633">
        <f t="shared" si="75"/>
        <v>167</v>
      </c>
      <c r="C1633">
        <f t="shared" si="76"/>
        <v>185</v>
      </c>
      <c r="D1633">
        <f t="shared" si="77"/>
        <v>16735</v>
      </c>
      <c r="E1633" t="s">
        <v>6451</v>
      </c>
    </row>
    <row r="1634" spans="1:5" x14ac:dyDescent="0.2">
      <c r="A1634" t="s">
        <v>1394</v>
      </c>
      <c r="B1634">
        <f t="shared" si="75"/>
        <v>157</v>
      </c>
      <c r="C1634">
        <f t="shared" si="76"/>
        <v>175</v>
      </c>
      <c r="D1634">
        <f t="shared" si="77"/>
        <v>16736</v>
      </c>
      <c r="E1634" t="s">
        <v>6451</v>
      </c>
    </row>
    <row r="1635" spans="1:5" x14ac:dyDescent="0.2">
      <c r="A1635" t="s">
        <v>1395</v>
      </c>
      <c r="B1635">
        <f t="shared" si="75"/>
        <v>118</v>
      </c>
      <c r="C1635">
        <f t="shared" si="76"/>
        <v>136</v>
      </c>
      <c r="D1635">
        <f t="shared" si="77"/>
        <v>16615</v>
      </c>
      <c r="E1635" t="s">
        <v>6451</v>
      </c>
    </row>
    <row r="1636" spans="1:5" x14ac:dyDescent="0.2">
      <c r="A1636" t="s">
        <v>1396</v>
      </c>
      <c r="B1636">
        <f t="shared" si="75"/>
        <v>99</v>
      </c>
      <c r="C1636">
        <f t="shared" si="76"/>
        <v>117</v>
      </c>
      <c r="D1636">
        <f t="shared" si="77"/>
        <v>11054</v>
      </c>
      <c r="E1636" t="s">
        <v>6451</v>
      </c>
    </row>
    <row r="1637" spans="1:5" x14ac:dyDescent="0.2">
      <c r="A1637" t="s">
        <v>1397</v>
      </c>
      <c r="B1637">
        <f t="shared" si="75"/>
        <v>113</v>
      </c>
      <c r="C1637">
        <f t="shared" si="76"/>
        <v>131</v>
      </c>
      <c r="D1637">
        <f t="shared" si="77"/>
        <v>11079</v>
      </c>
      <c r="E1637" t="s">
        <v>6451</v>
      </c>
    </row>
    <row r="1638" spans="1:5" x14ac:dyDescent="0.2">
      <c r="A1638" t="s">
        <v>1398</v>
      </c>
      <c r="B1638">
        <f t="shared" si="75"/>
        <v>121</v>
      </c>
      <c r="C1638">
        <f t="shared" si="76"/>
        <v>139</v>
      </c>
      <c r="D1638">
        <f t="shared" si="77"/>
        <v>15048</v>
      </c>
      <c r="E1638" t="s">
        <v>6451</v>
      </c>
    </row>
    <row r="1639" spans="1:5" x14ac:dyDescent="0.2">
      <c r="A1639" t="s">
        <v>1399</v>
      </c>
      <c r="B1639">
        <f t="shared" si="75"/>
        <v>117</v>
      </c>
      <c r="C1639">
        <f t="shared" si="76"/>
        <v>135</v>
      </c>
      <c r="D1639">
        <f t="shared" si="77"/>
        <v>15049</v>
      </c>
      <c r="E1639" t="s">
        <v>6451</v>
      </c>
    </row>
    <row r="1640" spans="1:5" x14ac:dyDescent="0.2">
      <c r="A1640" t="s">
        <v>1400</v>
      </c>
      <c r="B1640">
        <f t="shared" si="75"/>
        <v>115</v>
      </c>
      <c r="C1640">
        <f t="shared" si="76"/>
        <v>133</v>
      </c>
      <c r="D1640">
        <f t="shared" si="77"/>
        <v>15018</v>
      </c>
      <c r="E1640" t="s">
        <v>6451</v>
      </c>
    </row>
    <row r="1641" spans="1:5" x14ac:dyDescent="0.2">
      <c r="A1641" t="s">
        <v>1401</v>
      </c>
      <c r="B1641">
        <f t="shared" si="75"/>
        <v>107</v>
      </c>
      <c r="C1641">
        <f t="shared" si="76"/>
        <v>124</v>
      </c>
      <c r="D1641">
        <f t="shared" si="77"/>
        <v>9612</v>
      </c>
      <c r="E1641" t="s">
        <v>6451</v>
      </c>
    </row>
    <row r="1642" spans="1:5" x14ac:dyDescent="0.2">
      <c r="A1642" t="s">
        <v>1402</v>
      </c>
      <c r="B1642">
        <f t="shared" si="75"/>
        <v>93</v>
      </c>
      <c r="C1642">
        <f t="shared" si="76"/>
        <v>111</v>
      </c>
      <c r="D1642">
        <f t="shared" si="77"/>
        <v>31067</v>
      </c>
      <c r="E1642" t="s">
        <v>6451</v>
      </c>
    </row>
    <row r="1643" spans="1:5" x14ac:dyDescent="0.2">
      <c r="A1643" t="s">
        <v>1407</v>
      </c>
      <c r="B1643">
        <f t="shared" si="75"/>
        <v>106</v>
      </c>
      <c r="C1643">
        <f t="shared" si="76"/>
        <v>124</v>
      </c>
      <c r="D1643">
        <f t="shared" si="77"/>
        <v>30156</v>
      </c>
      <c r="E1643" t="s">
        <v>6451</v>
      </c>
    </row>
    <row r="1644" spans="1:5" x14ac:dyDescent="0.2">
      <c r="A1644" t="s">
        <v>1408</v>
      </c>
      <c r="B1644">
        <f t="shared" si="75"/>
        <v>99</v>
      </c>
      <c r="C1644">
        <f t="shared" si="76"/>
        <v>117</v>
      </c>
      <c r="D1644">
        <f t="shared" si="77"/>
        <v>30155</v>
      </c>
      <c r="E1644" t="s">
        <v>6451</v>
      </c>
    </row>
    <row r="1645" spans="1:5" x14ac:dyDescent="0.2">
      <c r="A1645" t="s">
        <v>1409</v>
      </c>
      <c r="B1645">
        <f t="shared" si="75"/>
        <v>112</v>
      </c>
      <c r="C1645">
        <f t="shared" si="76"/>
        <v>130</v>
      </c>
      <c r="D1645">
        <f t="shared" si="77"/>
        <v>30154</v>
      </c>
      <c r="E1645" t="s">
        <v>6451</v>
      </c>
    </row>
    <row r="1646" spans="1:5" x14ac:dyDescent="0.2">
      <c r="A1646" t="s">
        <v>1410</v>
      </c>
      <c r="B1646">
        <f t="shared" si="75"/>
        <v>89</v>
      </c>
      <c r="C1646">
        <f t="shared" si="76"/>
        <v>107</v>
      </c>
      <c r="D1646">
        <f t="shared" si="77"/>
        <v>30150</v>
      </c>
      <c r="E1646" t="s">
        <v>6451</v>
      </c>
    </row>
    <row r="1647" spans="1:5" x14ac:dyDescent="0.2">
      <c r="A1647" t="s">
        <v>1411</v>
      </c>
      <c r="B1647">
        <f t="shared" si="75"/>
        <v>104</v>
      </c>
      <c r="C1647">
        <f t="shared" si="76"/>
        <v>122</v>
      </c>
      <c r="D1647">
        <f t="shared" si="77"/>
        <v>30153</v>
      </c>
      <c r="E1647" t="s">
        <v>6451</v>
      </c>
    </row>
    <row r="1648" spans="1:5" x14ac:dyDescent="0.2">
      <c r="A1648" t="s">
        <v>1412</v>
      </c>
      <c r="B1648">
        <f t="shared" si="75"/>
        <v>100</v>
      </c>
      <c r="C1648">
        <f t="shared" si="76"/>
        <v>118</v>
      </c>
      <c r="D1648">
        <f t="shared" si="77"/>
        <v>30152</v>
      </c>
      <c r="E1648" t="s">
        <v>6451</v>
      </c>
    </row>
    <row r="1649" spans="1:5" x14ac:dyDescent="0.2">
      <c r="A1649" t="s">
        <v>1413</v>
      </c>
      <c r="B1649">
        <f t="shared" si="75"/>
        <v>91</v>
      </c>
      <c r="C1649">
        <f t="shared" si="76"/>
        <v>109</v>
      </c>
      <c r="D1649">
        <f t="shared" si="77"/>
        <v>24520</v>
      </c>
      <c r="E1649" t="s">
        <v>6451</v>
      </c>
    </row>
    <row r="1650" spans="1:5" x14ac:dyDescent="0.2">
      <c r="A1650" t="s">
        <v>1414</v>
      </c>
      <c r="B1650">
        <f t="shared" si="75"/>
        <v>81</v>
      </c>
      <c r="C1650">
        <f t="shared" si="76"/>
        <v>99</v>
      </c>
      <c r="D1650">
        <f t="shared" si="77"/>
        <v>26095</v>
      </c>
      <c r="E1650" t="s">
        <v>6451</v>
      </c>
    </row>
    <row r="1651" spans="1:5" x14ac:dyDescent="0.2">
      <c r="A1651" t="s">
        <v>1415</v>
      </c>
      <c r="B1651">
        <f t="shared" si="75"/>
        <v>75</v>
      </c>
      <c r="C1651">
        <f t="shared" si="76"/>
        <v>93</v>
      </c>
      <c r="D1651">
        <f t="shared" si="77"/>
        <v>26022</v>
      </c>
      <c r="E1651" t="s">
        <v>6451</v>
      </c>
    </row>
    <row r="1652" spans="1:5" x14ac:dyDescent="0.2">
      <c r="A1652" t="s">
        <v>1416</v>
      </c>
      <c r="B1652">
        <f t="shared" si="75"/>
        <v>79</v>
      </c>
      <c r="C1652">
        <f t="shared" si="76"/>
        <v>97</v>
      </c>
      <c r="D1652">
        <f t="shared" si="77"/>
        <v>26021</v>
      </c>
      <c r="E1652" t="s">
        <v>6451</v>
      </c>
    </row>
    <row r="1653" spans="1:5" x14ac:dyDescent="0.2">
      <c r="A1653" t="s">
        <v>1417</v>
      </c>
      <c r="B1653">
        <f t="shared" si="75"/>
        <v>75</v>
      </c>
      <c r="C1653">
        <f t="shared" si="76"/>
        <v>93</v>
      </c>
      <c r="D1653">
        <f t="shared" si="77"/>
        <v>26124</v>
      </c>
      <c r="E1653" t="s">
        <v>6451</v>
      </c>
    </row>
    <row r="1654" spans="1:5" x14ac:dyDescent="0.2">
      <c r="A1654" t="s">
        <v>1418</v>
      </c>
      <c r="B1654">
        <f t="shared" si="75"/>
        <v>99</v>
      </c>
      <c r="C1654">
        <f t="shared" si="76"/>
        <v>117</v>
      </c>
      <c r="D1654">
        <f t="shared" si="77"/>
        <v>26233</v>
      </c>
      <c r="E1654" t="s">
        <v>6451</v>
      </c>
    </row>
    <row r="1655" spans="1:5" x14ac:dyDescent="0.2">
      <c r="A1655" t="s">
        <v>1419</v>
      </c>
      <c r="B1655">
        <f t="shared" si="75"/>
        <v>87</v>
      </c>
      <c r="C1655">
        <f t="shared" si="76"/>
        <v>105</v>
      </c>
      <c r="D1655">
        <f t="shared" si="77"/>
        <v>26044</v>
      </c>
      <c r="E1655" t="s">
        <v>6451</v>
      </c>
    </row>
    <row r="1656" spans="1:5" x14ac:dyDescent="0.2">
      <c r="A1656" t="s">
        <v>1420</v>
      </c>
      <c r="B1656">
        <f t="shared" si="75"/>
        <v>81</v>
      </c>
      <c r="C1656">
        <f t="shared" si="76"/>
        <v>99</v>
      </c>
      <c r="D1656">
        <f t="shared" si="77"/>
        <v>26120</v>
      </c>
      <c r="E1656" t="s">
        <v>6451</v>
      </c>
    </row>
    <row r="1657" spans="1:5" x14ac:dyDescent="0.2">
      <c r="A1657" t="s">
        <v>1421</v>
      </c>
      <c r="B1657">
        <f t="shared" si="75"/>
        <v>95</v>
      </c>
      <c r="C1657">
        <f t="shared" si="76"/>
        <v>113</v>
      </c>
      <c r="D1657">
        <f t="shared" si="77"/>
        <v>26048</v>
      </c>
      <c r="E1657" t="s">
        <v>6451</v>
      </c>
    </row>
    <row r="1658" spans="1:5" x14ac:dyDescent="0.2">
      <c r="A1658" t="s">
        <v>1422</v>
      </c>
      <c r="B1658">
        <f t="shared" si="75"/>
        <v>81</v>
      </c>
      <c r="C1658">
        <f t="shared" si="76"/>
        <v>99</v>
      </c>
      <c r="D1658">
        <f t="shared" si="77"/>
        <v>26178</v>
      </c>
      <c r="E1658" t="s">
        <v>6451</v>
      </c>
    </row>
    <row r="1659" spans="1:5" x14ac:dyDescent="0.2">
      <c r="A1659" t="s">
        <v>1424</v>
      </c>
      <c r="B1659">
        <f t="shared" si="75"/>
        <v>85</v>
      </c>
      <c r="C1659">
        <f t="shared" si="76"/>
        <v>103</v>
      </c>
      <c r="D1659">
        <f t="shared" si="77"/>
        <v>31008</v>
      </c>
      <c r="E1659" t="s">
        <v>6451</v>
      </c>
    </row>
    <row r="1660" spans="1:5" x14ac:dyDescent="0.2">
      <c r="A1660" t="s">
        <v>1425</v>
      </c>
      <c r="B1660">
        <f t="shared" si="75"/>
        <v>149</v>
      </c>
      <c r="C1660">
        <f t="shared" si="76"/>
        <v>167</v>
      </c>
      <c r="D1660">
        <f t="shared" si="77"/>
        <v>26242</v>
      </c>
      <c r="E1660" t="s">
        <v>6451</v>
      </c>
    </row>
    <row r="1661" spans="1:5" x14ac:dyDescent="0.2">
      <c r="A1661" t="s">
        <v>1426</v>
      </c>
      <c r="B1661">
        <f t="shared" si="75"/>
        <v>140</v>
      </c>
      <c r="C1661">
        <f t="shared" si="76"/>
        <v>158</v>
      </c>
      <c r="D1661">
        <f t="shared" si="77"/>
        <v>26245</v>
      </c>
      <c r="E1661" t="s">
        <v>6451</v>
      </c>
    </row>
    <row r="1662" spans="1:5" x14ac:dyDescent="0.2">
      <c r="A1662" t="s">
        <v>1429</v>
      </c>
      <c r="B1662">
        <f t="shared" si="75"/>
        <v>113</v>
      </c>
      <c r="C1662">
        <f t="shared" si="76"/>
        <v>131</v>
      </c>
      <c r="D1662">
        <f t="shared" si="77"/>
        <v>39001</v>
      </c>
      <c r="E1662" t="s">
        <v>6451</v>
      </c>
    </row>
    <row r="1663" spans="1:5" x14ac:dyDescent="0.2">
      <c r="A1663" t="s">
        <v>1430</v>
      </c>
      <c r="B1663">
        <f t="shared" si="75"/>
        <v>96</v>
      </c>
      <c r="C1663">
        <f t="shared" si="76"/>
        <v>114</v>
      </c>
      <c r="D1663">
        <f t="shared" si="77"/>
        <v>24666</v>
      </c>
      <c r="E1663" t="s">
        <v>6451</v>
      </c>
    </row>
    <row r="1664" spans="1:5" x14ac:dyDescent="0.2">
      <c r="A1664" t="s">
        <v>1436</v>
      </c>
      <c r="B1664">
        <f t="shared" si="75"/>
        <v>87</v>
      </c>
      <c r="C1664">
        <f t="shared" si="76"/>
        <v>105</v>
      </c>
      <c r="D1664">
        <f t="shared" si="77"/>
        <v>20916</v>
      </c>
      <c r="E1664" t="s">
        <v>6451</v>
      </c>
    </row>
    <row r="1665" spans="1:5" x14ac:dyDescent="0.2">
      <c r="A1665" t="s">
        <v>1439</v>
      </c>
      <c r="B1665">
        <f t="shared" si="75"/>
        <v>69</v>
      </c>
      <c r="C1665">
        <f t="shared" si="76"/>
        <v>87</v>
      </c>
      <c r="D1665">
        <f t="shared" si="77"/>
        <v>30789</v>
      </c>
      <c r="E1665" t="s">
        <v>6451</v>
      </c>
    </row>
    <row r="1666" spans="1:5" x14ac:dyDescent="0.2">
      <c r="A1666" t="s">
        <v>1440</v>
      </c>
      <c r="B1666">
        <f t="shared" si="75"/>
        <v>96</v>
      </c>
      <c r="C1666">
        <f t="shared" si="76"/>
        <v>114</v>
      </c>
      <c r="D1666">
        <f t="shared" si="77"/>
        <v>30797</v>
      </c>
      <c r="E1666" t="s">
        <v>6451</v>
      </c>
    </row>
    <row r="1667" spans="1:5" x14ac:dyDescent="0.2">
      <c r="A1667" t="s">
        <v>1441</v>
      </c>
      <c r="B1667">
        <f t="shared" ref="B1667:B1730" si="78">FIND("Ciqual code: ",A1667)</f>
        <v>83</v>
      </c>
      <c r="C1667">
        <f t="shared" ref="C1667:C1730" si="79">FIND("]",A1667)</f>
        <v>101</v>
      </c>
      <c r="D1667">
        <f t="shared" ref="D1667:D1730" si="80">MID(A1667,B1667+13,C1667-B1667-13)*1</f>
        <v>30791</v>
      </c>
      <c r="E1667" t="s">
        <v>6451</v>
      </c>
    </row>
    <row r="1668" spans="1:5" x14ac:dyDescent="0.2">
      <c r="A1668" t="s">
        <v>1442</v>
      </c>
      <c r="B1668">
        <f t="shared" si="78"/>
        <v>80</v>
      </c>
      <c r="C1668">
        <f t="shared" si="79"/>
        <v>98</v>
      </c>
      <c r="D1668">
        <f t="shared" si="80"/>
        <v>30790</v>
      </c>
      <c r="E1668" t="s">
        <v>6451</v>
      </c>
    </row>
    <row r="1669" spans="1:5" x14ac:dyDescent="0.2">
      <c r="A1669" t="s">
        <v>1443</v>
      </c>
      <c r="B1669">
        <f t="shared" si="78"/>
        <v>94</v>
      </c>
      <c r="C1669">
        <f t="shared" si="79"/>
        <v>112</v>
      </c>
      <c r="D1669">
        <f t="shared" si="80"/>
        <v>26024</v>
      </c>
      <c r="E1669" t="s">
        <v>6451</v>
      </c>
    </row>
    <row r="1670" spans="1:5" x14ac:dyDescent="0.2">
      <c r="A1670" t="s">
        <v>1444</v>
      </c>
      <c r="B1670">
        <f t="shared" si="78"/>
        <v>87</v>
      </c>
      <c r="C1670">
        <f t="shared" si="79"/>
        <v>105</v>
      </c>
      <c r="D1670">
        <f t="shared" si="80"/>
        <v>26098</v>
      </c>
      <c r="E1670" t="s">
        <v>6451</v>
      </c>
    </row>
    <row r="1671" spans="1:5" x14ac:dyDescent="0.2">
      <c r="A1671" t="s">
        <v>1447</v>
      </c>
      <c r="B1671">
        <f t="shared" si="78"/>
        <v>126</v>
      </c>
      <c r="C1671">
        <f t="shared" si="79"/>
        <v>144</v>
      </c>
      <c r="D1671">
        <f t="shared" si="80"/>
        <v>10028</v>
      </c>
      <c r="E1671" t="s">
        <v>6451</v>
      </c>
    </row>
    <row r="1672" spans="1:5" x14ac:dyDescent="0.2">
      <c r="A1672" t="s">
        <v>1449</v>
      </c>
      <c r="B1672">
        <f t="shared" si="78"/>
        <v>133</v>
      </c>
      <c r="C1672">
        <f t="shared" si="79"/>
        <v>151</v>
      </c>
      <c r="D1672">
        <f t="shared" si="80"/>
        <v>10081</v>
      </c>
      <c r="E1672" t="s">
        <v>6451</v>
      </c>
    </row>
    <row r="1673" spans="1:5" x14ac:dyDescent="0.2">
      <c r="A1673" t="s">
        <v>6497</v>
      </c>
      <c r="B1673">
        <f t="shared" si="78"/>
        <v>107</v>
      </c>
      <c r="C1673">
        <f t="shared" si="79"/>
        <v>125</v>
      </c>
      <c r="D1673">
        <f t="shared" si="80"/>
        <v>10083</v>
      </c>
      <c r="E1673" t="s">
        <v>6451</v>
      </c>
    </row>
    <row r="1674" spans="1:5" x14ac:dyDescent="0.2">
      <c r="A1674" t="s">
        <v>1451</v>
      </c>
      <c r="B1674">
        <f t="shared" si="78"/>
        <v>106</v>
      </c>
      <c r="C1674">
        <f t="shared" si="79"/>
        <v>124</v>
      </c>
      <c r="D1674">
        <f t="shared" si="80"/>
        <v>10082</v>
      </c>
      <c r="E1674" t="s">
        <v>6451</v>
      </c>
    </row>
    <row r="1675" spans="1:5" x14ac:dyDescent="0.2">
      <c r="A1675" t="s">
        <v>1452</v>
      </c>
      <c r="B1675">
        <f t="shared" si="78"/>
        <v>72</v>
      </c>
      <c r="C1675">
        <f t="shared" si="79"/>
        <v>90</v>
      </c>
      <c r="D1675">
        <f t="shared" si="80"/>
        <v>25123</v>
      </c>
      <c r="E1675" t="s">
        <v>6451</v>
      </c>
    </row>
    <row r="1676" spans="1:5" x14ac:dyDescent="0.2">
      <c r="A1676" t="s">
        <v>1453</v>
      </c>
      <c r="B1676">
        <f t="shared" si="78"/>
        <v>98</v>
      </c>
      <c r="C1676">
        <f t="shared" si="79"/>
        <v>116</v>
      </c>
      <c r="D1676">
        <f t="shared" si="80"/>
        <v>19852</v>
      </c>
      <c r="E1676" t="s">
        <v>6451</v>
      </c>
    </row>
    <row r="1677" spans="1:5" x14ac:dyDescent="0.2">
      <c r="A1677" t="s">
        <v>1454</v>
      </c>
      <c r="B1677">
        <f t="shared" si="78"/>
        <v>112</v>
      </c>
      <c r="C1677">
        <f t="shared" si="79"/>
        <v>130</v>
      </c>
      <c r="D1677">
        <f t="shared" si="80"/>
        <v>39206</v>
      </c>
      <c r="E1677" t="s">
        <v>6451</v>
      </c>
    </row>
    <row r="1678" spans="1:5" x14ac:dyDescent="0.2">
      <c r="A1678" t="s">
        <v>1455</v>
      </c>
      <c r="B1678">
        <f t="shared" si="78"/>
        <v>100</v>
      </c>
      <c r="C1678">
        <f t="shared" si="79"/>
        <v>118</v>
      </c>
      <c r="D1678">
        <f t="shared" si="80"/>
        <v>39210</v>
      </c>
      <c r="E1678" t="s">
        <v>6451</v>
      </c>
    </row>
    <row r="1679" spans="1:5" x14ac:dyDescent="0.2">
      <c r="A1679" t="s">
        <v>1456</v>
      </c>
      <c r="B1679">
        <f t="shared" si="78"/>
        <v>95</v>
      </c>
      <c r="C1679">
        <f t="shared" si="79"/>
        <v>113</v>
      </c>
      <c r="D1679">
        <f t="shared" si="80"/>
        <v>39228</v>
      </c>
      <c r="E1679" t="s">
        <v>6451</v>
      </c>
    </row>
    <row r="1680" spans="1:5" x14ac:dyDescent="0.2">
      <c r="A1680" t="s">
        <v>1457</v>
      </c>
      <c r="B1680">
        <f t="shared" si="78"/>
        <v>80</v>
      </c>
      <c r="C1680">
        <f t="shared" si="79"/>
        <v>97</v>
      </c>
      <c r="D1680">
        <f t="shared" si="80"/>
        <v>8315</v>
      </c>
      <c r="E1680" t="s">
        <v>6451</v>
      </c>
    </row>
    <row r="1681" spans="1:5" x14ac:dyDescent="0.2">
      <c r="A1681" t="s">
        <v>1458</v>
      </c>
      <c r="B1681">
        <f t="shared" si="78"/>
        <v>86</v>
      </c>
      <c r="C1681">
        <f t="shared" si="79"/>
        <v>103</v>
      </c>
      <c r="D1681">
        <f t="shared" si="80"/>
        <v>8313</v>
      </c>
      <c r="E1681" t="s">
        <v>6451</v>
      </c>
    </row>
    <row r="1682" spans="1:5" x14ac:dyDescent="0.2">
      <c r="A1682" t="s">
        <v>1459</v>
      </c>
      <c r="B1682">
        <f t="shared" si="78"/>
        <v>104</v>
      </c>
      <c r="C1682">
        <f t="shared" si="79"/>
        <v>121</v>
      </c>
      <c r="D1682">
        <f t="shared" si="80"/>
        <v>8312</v>
      </c>
      <c r="E1682" t="s">
        <v>6451</v>
      </c>
    </row>
    <row r="1683" spans="1:5" x14ac:dyDescent="0.2">
      <c r="A1683" t="s">
        <v>1460</v>
      </c>
      <c r="B1683">
        <f t="shared" si="78"/>
        <v>155</v>
      </c>
      <c r="C1683">
        <f t="shared" si="79"/>
        <v>173</v>
      </c>
      <c r="D1683">
        <f t="shared" si="80"/>
        <v>39235</v>
      </c>
      <c r="E1683" t="s">
        <v>6451</v>
      </c>
    </row>
    <row r="1684" spans="1:5" x14ac:dyDescent="0.2">
      <c r="A1684" t="s">
        <v>1461</v>
      </c>
      <c r="B1684">
        <f t="shared" si="78"/>
        <v>89</v>
      </c>
      <c r="C1684">
        <f t="shared" si="79"/>
        <v>107</v>
      </c>
      <c r="D1684">
        <f t="shared" si="80"/>
        <v>11013</v>
      </c>
      <c r="E1684" t="s">
        <v>6451</v>
      </c>
    </row>
    <row r="1685" spans="1:5" x14ac:dyDescent="0.2">
      <c r="A1685" t="s">
        <v>1462</v>
      </c>
      <c r="B1685">
        <f t="shared" si="78"/>
        <v>102</v>
      </c>
      <c r="C1685">
        <f t="shared" si="79"/>
        <v>120</v>
      </c>
      <c r="D1685">
        <f t="shared" si="80"/>
        <v>11021</v>
      </c>
      <c r="E1685" t="s">
        <v>6451</v>
      </c>
    </row>
    <row r="1686" spans="1:5" x14ac:dyDescent="0.2">
      <c r="A1686" t="s">
        <v>1463</v>
      </c>
      <c r="B1686">
        <f t="shared" si="78"/>
        <v>90</v>
      </c>
      <c r="C1686">
        <f t="shared" si="79"/>
        <v>108</v>
      </c>
      <c r="D1686">
        <f t="shared" si="80"/>
        <v>21003</v>
      </c>
      <c r="E1686" t="s">
        <v>6451</v>
      </c>
    </row>
    <row r="1687" spans="1:5" x14ac:dyDescent="0.2">
      <c r="A1687" t="s">
        <v>1464</v>
      </c>
      <c r="B1687">
        <f t="shared" si="78"/>
        <v>85</v>
      </c>
      <c r="C1687">
        <f t="shared" si="79"/>
        <v>103</v>
      </c>
      <c r="D1687">
        <f t="shared" si="80"/>
        <v>21006</v>
      </c>
      <c r="E1687" t="s">
        <v>6451</v>
      </c>
    </row>
    <row r="1688" spans="1:5" x14ac:dyDescent="0.2">
      <c r="A1688" t="s">
        <v>1465</v>
      </c>
      <c r="B1688">
        <f t="shared" si="78"/>
        <v>85</v>
      </c>
      <c r="C1688">
        <f t="shared" si="79"/>
        <v>103</v>
      </c>
      <c r="D1688">
        <f t="shared" si="80"/>
        <v>21004</v>
      </c>
      <c r="E1688" t="s">
        <v>6451</v>
      </c>
    </row>
    <row r="1689" spans="1:5" x14ac:dyDescent="0.2">
      <c r="A1689" t="s">
        <v>1466</v>
      </c>
      <c r="B1689">
        <f t="shared" si="78"/>
        <v>85</v>
      </c>
      <c r="C1689">
        <f t="shared" si="79"/>
        <v>103</v>
      </c>
      <c r="D1689">
        <f t="shared" si="80"/>
        <v>21005</v>
      </c>
      <c r="E1689" t="s">
        <v>6451</v>
      </c>
    </row>
    <row r="1690" spans="1:5" x14ac:dyDescent="0.2">
      <c r="A1690" t="s">
        <v>1467</v>
      </c>
      <c r="B1690">
        <f t="shared" si="78"/>
        <v>86</v>
      </c>
      <c r="C1690">
        <f t="shared" si="79"/>
        <v>104</v>
      </c>
      <c r="D1690">
        <f t="shared" si="80"/>
        <v>21001</v>
      </c>
      <c r="E1690" t="s">
        <v>6451</v>
      </c>
    </row>
    <row r="1691" spans="1:5" x14ac:dyDescent="0.2">
      <c r="A1691" t="s">
        <v>1468</v>
      </c>
      <c r="B1691">
        <f t="shared" si="78"/>
        <v>105</v>
      </c>
      <c r="C1691">
        <f t="shared" si="79"/>
        <v>123</v>
      </c>
      <c r="D1691">
        <f t="shared" si="80"/>
        <v>19590</v>
      </c>
      <c r="E1691" t="s">
        <v>6451</v>
      </c>
    </row>
    <row r="1692" spans="1:5" x14ac:dyDescent="0.2">
      <c r="A1692" t="s">
        <v>1469</v>
      </c>
      <c r="B1692">
        <f t="shared" si="78"/>
        <v>166</v>
      </c>
      <c r="C1692">
        <f t="shared" si="79"/>
        <v>184</v>
      </c>
      <c r="D1692">
        <f t="shared" si="80"/>
        <v>32109</v>
      </c>
      <c r="E1692" t="s">
        <v>6451</v>
      </c>
    </row>
    <row r="1693" spans="1:5" x14ac:dyDescent="0.2">
      <c r="A1693" t="s">
        <v>1470</v>
      </c>
      <c r="B1693">
        <f t="shared" si="78"/>
        <v>185</v>
      </c>
      <c r="C1693">
        <f t="shared" si="79"/>
        <v>203</v>
      </c>
      <c r="D1693">
        <f t="shared" si="80"/>
        <v>32112</v>
      </c>
      <c r="E1693" t="s">
        <v>6451</v>
      </c>
    </row>
    <row r="1694" spans="1:5" x14ac:dyDescent="0.2">
      <c r="A1694" t="s">
        <v>1471</v>
      </c>
      <c r="B1694">
        <f t="shared" si="78"/>
        <v>191</v>
      </c>
      <c r="C1694">
        <f t="shared" si="79"/>
        <v>209</v>
      </c>
      <c r="D1694">
        <f t="shared" si="80"/>
        <v>32108</v>
      </c>
      <c r="E1694" t="s">
        <v>6451</v>
      </c>
    </row>
    <row r="1695" spans="1:5" x14ac:dyDescent="0.2">
      <c r="A1695" t="s">
        <v>1472</v>
      </c>
      <c r="B1695">
        <f t="shared" si="78"/>
        <v>174</v>
      </c>
      <c r="C1695">
        <f t="shared" si="79"/>
        <v>192</v>
      </c>
      <c r="D1695">
        <f t="shared" si="80"/>
        <v>32111</v>
      </c>
      <c r="E1695" t="s">
        <v>6451</v>
      </c>
    </row>
    <row r="1696" spans="1:5" x14ac:dyDescent="0.2">
      <c r="A1696" t="s">
        <v>1473</v>
      </c>
      <c r="B1696">
        <f t="shared" si="78"/>
        <v>194</v>
      </c>
      <c r="C1696">
        <f t="shared" si="79"/>
        <v>212</v>
      </c>
      <c r="D1696">
        <f t="shared" si="80"/>
        <v>32138</v>
      </c>
      <c r="E1696" t="s">
        <v>6451</v>
      </c>
    </row>
    <row r="1697" spans="1:5" x14ac:dyDescent="0.2">
      <c r="A1697" t="s">
        <v>1474</v>
      </c>
      <c r="B1697">
        <f t="shared" si="78"/>
        <v>189</v>
      </c>
      <c r="C1697">
        <f t="shared" si="79"/>
        <v>207</v>
      </c>
      <c r="D1697">
        <f t="shared" si="80"/>
        <v>32110</v>
      </c>
      <c r="E1697" t="s">
        <v>6451</v>
      </c>
    </row>
    <row r="1698" spans="1:5" x14ac:dyDescent="0.2">
      <c r="A1698" t="s">
        <v>1475</v>
      </c>
      <c r="B1698">
        <f t="shared" si="78"/>
        <v>157</v>
      </c>
      <c r="C1698">
        <f t="shared" si="79"/>
        <v>175</v>
      </c>
      <c r="D1698">
        <f t="shared" si="80"/>
        <v>32113</v>
      </c>
      <c r="E1698" t="s">
        <v>6451</v>
      </c>
    </row>
    <row r="1699" spans="1:5" x14ac:dyDescent="0.2">
      <c r="A1699" t="s">
        <v>1476</v>
      </c>
      <c r="B1699">
        <f t="shared" si="78"/>
        <v>113</v>
      </c>
      <c r="C1699">
        <f t="shared" si="79"/>
        <v>131</v>
      </c>
      <c r="D1699">
        <f t="shared" si="80"/>
        <v>32128</v>
      </c>
      <c r="E1699" t="s">
        <v>6451</v>
      </c>
    </row>
    <row r="1700" spans="1:5" x14ac:dyDescent="0.2">
      <c r="A1700" t="s">
        <v>1477</v>
      </c>
      <c r="B1700">
        <f t="shared" si="78"/>
        <v>120</v>
      </c>
      <c r="C1700">
        <f t="shared" si="79"/>
        <v>137</v>
      </c>
      <c r="D1700">
        <f t="shared" si="80"/>
        <v>7256</v>
      </c>
      <c r="E1700" t="s">
        <v>6451</v>
      </c>
    </row>
    <row r="1701" spans="1:5" x14ac:dyDescent="0.2">
      <c r="A1701" t="s">
        <v>1478</v>
      </c>
      <c r="B1701">
        <f t="shared" si="78"/>
        <v>102</v>
      </c>
      <c r="C1701">
        <f t="shared" si="79"/>
        <v>119</v>
      </c>
      <c r="D1701">
        <f t="shared" si="80"/>
        <v>7257</v>
      </c>
      <c r="E1701" t="s">
        <v>6451</v>
      </c>
    </row>
    <row r="1702" spans="1:5" x14ac:dyDescent="0.2">
      <c r="A1702" t="s">
        <v>1479</v>
      </c>
      <c r="B1702">
        <f t="shared" si="78"/>
        <v>111</v>
      </c>
      <c r="C1702">
        <f t="shared" si="79"/>
        <v>129</v>
      </c>
      <c r="D1702">
        <f t="shared" si="80"/>
        <v>23950</v>
      </c>
      <c r="E1702" t="s">
        <v>6451</v>
      </c>
    </row>
    <row r="1703" spans="1:5" x14ac:dyDescent="0.2">
      <c r="A1703" t="s">
        <v>1480</v>
      </c>
      <c r="B1703">
        <f t="shared" si="78"/>
        <v>80</v>
      </c>
      <c r="C1703">
        <f t="shared" si="79"/>
        <v>98</v>
      </c>
      <c r="D1703">
        <f t="shared" si="80"/>
        <v>26091</v>
      </c>
      <c r="E1703" t="s">
        <v>6451</v>
      </c>
    </row>
    <row r="1704" spans="1:5" x14ac:dyDescent="0.2">
      <c r="A1704" t="s">
        <v>1481</v>
      </c>
      <c r="B1704">
        <f t="shared" si="78"/>
        <v>80</v>
      </c>
      <c r="C1704">
        <f t="shared" si="79"/>
        <v>98</v>
      </c>
      <c r="D1704">
        <f t="shared" si="80"/>
        <v>26026</v>
      </c>
      <c r="E1704" t="s">
        <v>6451</v>
      </c>
    </row>
    <row r="1705" spans="1:5" x14ac:dyDescent="0.2">
      <c r="A1705" t="s">
        <v>1482</v>
      </c>
      <c r="B1705">
        <f t="shared" si="78"/>
        <v>177</v>
      </c>
      <c r="C1705">
        <f t="shared" si="79"/>
        <v>195</v>
      </c>
      <c r="D1705">
        <f t="shared" si="80"/>
        <v>32135</v>
      </c>
      <c r="E1705" t="s">
        <v>6451</v>
      </c>
    </row>
    <row r="1706" spans="1:5" x14ac:dyDescent="0.2">
      <c r="A1706" t="s">
        <v>1485</v>
      </c>
      <c r="B1706">
        <f t="shared" si="78"/>
        <v>93</v>
      </c>
      <c r="C1706">
        <f t="shared" si="79"/>
        <v>111</v>
      </c>
      <c r="D1706">
        <f t="shared" si="80"/>
        <v>13150</v>
      </c>
      <c r="E1706" t="s">
        <v>6451</v>
      </c>
    </row>
    <row r="1707" spans="1:5" x14ac:dyDescent="0.2">
      <c r="A1707" t="s">
        <v>1487</v>
      </c>
      <c r="B1707">
        <f t="shared" si="78"/>
        <v>102</v>
      </c>
      <c r="C1707">
        <f t="shared" si="79"/>
        <v>120</v>
      </c>
      <c r="D1707">
        <f t="shared" si="80"/>
        <v>25610</v>
      </c>
      <c r="E1707" t="s">
        <v>6451</v>
      </c>
    </row>
    <row r="1708" spans="1:5" x14ac:dyDescent="0.2">
      <c r="A1708" t="s">
        <v>1488</v>
      </c>
      <c r="B1708">
        <f t="shared" si="78"/>
        <v>93</v>
      </c>
      <c r="C1708">
        <f t="shared" si="79"/>
        <v>110</v>
      </c>
      <c r="D1708">
        <f t="shared" si="80"/>
        <v>8406</v>
      </c>
      <c r="E1708" t="s">
        <v>6451</v>
      </c>
    </row>
    <row r="1709" spans="1:5" x14ac:dyDescent="0.2">
      <c r="A1709" t="s">
        <v>1490</v>
      </c>
      <c r="B1709">
        <f t="shared" si="78"/>
        <v>92</v>
      </c>
      <c r="C1709">
        <f t="shared" si="79"/>
        <v>110</v>
      </c>
      <c r="D1709">
        <f t="shared" si="80"/>
        <v>13132</v>
      </c>
      <c r="E1709" t="s">
        <v>6451</v>
      </c>
    </row>
    <row r="1710" spans="1:5" x14ac:dyDescent="0.2">
      <c r="A1710" t="s">
        <v>1491</v>
      </c>
      <c r="B1710">
        <f t="shared" si="78"/>
        <v>120</v>
      </c>
      <c r="C1710">
        <f t="shared" si="79"/>
        <v>138</v>
      </c>
      <c r="D1710">
        <f t="shared" si="80"/>
        <v>25124</v>
      </c>
      <c r="E1710" t="s">
        <v>6451</v>
      </c>
    </row>
    <row r="1711" spans="1:5" x14ac:dyDescent="0.2">
      <c r="A1711" t="s">
        <v>1494</v>
      </c>
      <c r="B1711">
        <f t="shared" si="78"/>
        <v>89</v>
      </c>
      <c r="C1711">
        <f t="shared" si="79"/>
        <v>107</v>
      </c>
      <c r="D1711">
        <f t="shared" si="80"/>
        <v>20234</v>
      </c>
      <c r="E1711" t="s">
        <v>6451</v>
      </c>
    </row>
    <row r="1712" spans="1:5" x14ac:dyDescent="0.2">
      <c r="A1712" t="s">
        <v>1495</v>
      </c>
      <c r="B1712">
        <f t="shared" si="78"/>
        <v>109</v>
      </c>
      <c r="C1712">
        <f t="shared" si="79"/>
        <v>126</v>
      </c>
      <c r="D1712">
        <f t="shared" si="80"/>
        <v>2060</v>
      </c>
      <c r="E1712" t="s">
        <v>6451</v>
      </c>
    </row>
    <row r="1713" spans="1:5" x14ac:dyDescent="0.2">
      <c r="A1713" t="s">
        <v>1496</v>
      </c>
      <c r="B1713">
        <f t="shared" si="78"/>
        <v>95</v>
      </c>
      <c r="C1713">
        <f t="shared" si="79"/>
        <v>112</v>
      </c>
      <c r="D1713">
        <f t="shared" si="80"/>
        <v>2061</v>
      </c>
      <c r="E1713" t="s">
        <v>6451</v>
      </c>
    </row>
    <row r="1714" spans="1:5" x14ac:dyDescent="0.2">
      <c r="A1714" t="s">
        <v>1498</v>
      </c>
      <c r="B1714">
        <f t="shared" si="78"/>
        <v>81</v>
      </c>
      <c r="C1714">
        <f t="shared" si="79"/>
        <v>99</v>
      </c>
      <c r="D1714">
        <f t="shared" si="80"/>
        <v>25420</v>
      </c>
      <c r="E1714" t="s">
        <v>6451</v>
      </c>
    </row>
    <row r="1715" spans="1:5" x14ac:dyDescent="0.2">
      <c r="A1715" t="s">
        <v>1499</v>
      </c>
      <c r="B1715">
        <f t="shared" si="78"/>
        <v>100</v>
      </c>
      <c r="C1715">
        <f t="shared" si="79"/>
        <v>118</v>
      </c>
      <c r="D1715">
        <f t="shared" si="80"/>
        <v>25583</v>
      </c>
      <c r="E1715" t="s">
        <v>6451</v>
      </c>
    </row>
    <row r="1716" spans="1:5" x14ac:dyDescent="0.2">
      <c r="A1716" t="s">
        <v>1500</v>
      </c>
      <c r="B1716">
        <f t="shared" si="78"/>
        <v>103</v>
      </c>
      <c r="C1716">
        <f t="shared" si="79"/>
        <v>121</v>
      </c>
      <c r="D1716">
        <f t="shared" si="80"/>
        <v>25582</v>
      </c>
      <c r="E1716" t="s">
        <v>6451</v>
      </c>
    </row>
    <row r="1717" spans="1:5" x14ac:dyDescent="0.2">
      <c r="A1717" t="s">
        <v>1501</v>
      </c>
      <c r="B1717">
        <f t="shared" si="78"/>
        <v>114</v>
      </c>
      <c r="C1717">
        <f t="shared" si="79"/>
        <v>132</v>
      </c>
      <c r="D1717">
        <f t="shared" si="80"/>
        <v>25584</v>
      </c>
      <c r="E1717" t="s">
        <v>6451</v>
      </c>
    </row>
    <row r="1718" spans="1:5" x14ac:dyDescent="0.2">
      <c r="A1718" t="s">
        <v>1503</v>
      </c>
      <c r="B1718">
        <f t="shared" si="78"/>
        <v>94</v>
      </c>
      <c r="C1718">
        <f t="shared" si="79"/>
        <v>112</v>
      </c>
      <c r="D1718">
        <f t="shared" si="80"/>
        <v>15004</v>
      </c>
      <c r="E1718" t="s">
        <v>6451</v>
      </c>
    </row>
    <row r="1719" spans="1:5" x14ac:dyDescent="0.2">
      <c r="A1719" t="s">
        <v>1504</v>
      </c>
      <c r="B1719">
        <f t="shared" si="78"/>
        <v>95</v>
      </c>
      <c r="C1719">
        <f t="shared" si="79"/>
        <v>113</v>
      </c>
      <c r="D1719">
        <f t="shared" si="80"/>
        <v>15033</v>
      </c>
      <c r="E1719" t="s">
        <v>6451</v>
      </c>
    </row>
    <row r="1720" spans="1:5" x14ac:dyDescent="0.2">
      <c r="A1720" t="s">
        <v>1505</v>
      </c>
      <c r="B1720">
        <f t="shared" si="78"/>
        <v>103</v>
      </c>
      <c r="C1720">
        <f t="shared" si="79"/>
        <v>121</v>
      </c>
      <c r="D1720">
        <f t="shared" si="80"/>
        <v>15050</v>
      </c>
      <c r="E1720" t="s">
        <v>6451</v>
      </c>
    </row>
    <row r="1721" spans="1:5" x14ac:dyDescent="0.2">
      <c r="A1721" t="s">
        <v>1506</v>
      </c>
      <c r="B1721">
        <f t="shared" si="78"/>
        <v>105</v>
      </c>
      <c r="C1721">
        <f t="shared" si="79"/>
        <v>123</v>
      </c>
      <c r="D1721">
        <f t="shared" si="80"/>
        <v>15019</v>
      </c>
      <c r="E1721" t="s">
        <v>6451</v>
      </c>
    </row>
    <row r="1722" spans="1:5" x14ac:dyDescent="0.2">
      <c r="A1722" t="s">
        <v>1510</v>
      </c>
      <c r="B1722">
        <f t="shared" si="78"/>
        <v>91</v>
      </c>
      <c r="C1722">
        <f t="shared" si="79"/>
        <v>109</v>
      </c>
      <c r="D1722">
        <f t="shared" si="80"/>
        <v>15027</v>
      </c>
      <c r="E1722" t="s">
        <v>6451</v>
      </c>
    </row>
    <row r="1723" spans="1:5" x14ac:dyDescent="0.2">
      <c r="A1723" t="s">
        <v>1511</v>
      </c>
      <c r="B1723">
        <f t="shared" si="78"/>
        <v>108</v>
      </c>
      <c r="C1723">
        <f t="shared" si="79"/>
        <v>126</v>
      </c>
      <c r="D1723">
        <f t="shared" si="80"/>
        <v>15043</v>
      </c>
      <c r="E1723" t="s">
        <v>6451</v>
      </c>
    </row>
    <row r="1724" spans="1:5" x14ac:dyDescent="0.2">
      <c r="A1724" t="s">
        <v>1513</v>
      </c>
      <c r="B1724">
        <f t="shared" si="78"/>
        <v>87</v>
      </c>
      <c r="C1724">
        <f t="shared" si="79"/>
        <v>105</v>
      </c>
      <c r="D1724">
        <f t="shared" si="80"/>
        <v>15026</v>
      </c>
      <c r="E1724" t="s">
        <v>6451</v>
      </c>
    </row>
    <row r="1725" spans="1:5" x14ac:dyDescent="0.2">
      <c r="A1725" t="s">
        <v>1514</v>
      </c>
      <c r="B1725">
        <f t="shared" si="78"/>
        <v>95</v>
      </c>
      <c r="C1725">
        <f t="shared" si="79"/>
        <v>113</v>
      </c>
      <c r="D1725">
        <f t="shared" si="80"/>
        <v>15046</v>
      </c>
      <c r="E1725" t="s">
        <v>6451</v>
      </c>
    </row>
    <row r="1726" spans="1:5" x14ac:dyDescent="0.2">
      <c r="A1726" t="s">
        <v>1515</v>
      </c>
      <c r="B1726">
        <f t="shared" si="78"/>
        <v>88</v>
      </c>
      <c r="C1726">
        <f t="shared" si="79"/>
        <v>106</v>
      </c>
      <c r="D1726">
        <f t="shared" si="80"/>
        <v>15008</v>
      </c>
      <c r="E1726" t="s">
        <v>6451</v>
      </c>
    </row>
    <row r="1727" spans="1:5" x14ac:dyDescent="0.2">
      <c r="A1727" t="s">
        <v>1519</v>
      </c>
      <c r="B1727">
        <f t="shared" si="78"/>
        <v>79</v>
      </c>
      <c r="C1727">
        <f t="shared" si="79"/>
        <v>97</v>
      </c>
      <c r="D1727">
        <f t="shared" si="80"/>
        <v>39529</v>
      </c>
      <c r="E1727" t="s">
        <v>6451</v>
      </c>
    </row>
    <row r="1728" spans="1:5" x14ac:dyDescent="0.2">
      <c r="A1728" t="s">
        <v>1520</v>
      </c>
      <c r="B1728">
        <f t="shared" si="78"/>
        <v>87</v>
      </c>
      <c r="C1728">
        <f t="shared" si="79"/>
        <v>105</v>
      </c>
      <c r="D1728">
        <f t="shared" si="80"/>
        <v>31033</v>
      </c>
      <c r="E1728" t="s">
        <v>6451</v>
      </c>
    </row>
    <row r="1729" spans="1:5" x14ac:dyDescent="0.2">
      <c r="A1729" t="s">
        <v>1521</v>
      </c>
      <c r="B1729">
        <f t="shared" si="78"/>
        <v>107</v>
      </c>
      <c r="C1729">
        <f t="shared" si="79"/>
        <v>124</v>
      </c>
      <c r="D1729">
        <f t="shared" si="80"/>
        <v>9863</v>
      </c>
      <c r="E1729" t="s">
        <v>6451</v>
      </c>
    </row>
    <row r="1730" spans="1:5" x14ac:dyDescent="0.2">
      <c r="A1730" t="s">
        <v>1522</v>
      </c>
      <c r="B1730">
        <f t="shared" si="78"/>
        <v>96</v>
      </c>
      <c r="C1730">
        <f t="shared" si="79"/>
        <v>113</v>
      </c>
      <c r="D1730">
        <f t="shared" si="80"/>
        <v>9085</v>
      </c>
      <c r="E1730" t="s">
        <v>6451</v>
      </c>
    </row>
    <row r="1731" spans="1:5" x14ac:dyDescent="0.2">
      <c r="A1731" t="s">
        <v>1523</v>
      </c>
      <c r="B1731">
        <f t="shared" ref="B1731:B1794" si="81">FIND("Ciqual code: ",A1731)</f>
        <v>102</v>
      </c>
      <c r="C1731">
        <f t="shared" ref="C1731:C1794" si="82">FIND("]",A1731)</f>
        <v>119</v>
      </c>
      <c r="D1731">
        <f t="shared" ref="D1731:D1794" si="83">MID(A1731,B1731+13,C1731-B1731-13)*1</f>
        <v>9086</v>
      </c>
      <c r="E1731" t="s">
        <v>6451</v>
      </c>
    </row>
    <row r="1732" spans="1:5" x14ac:dyDescent="0.2">
      <c r="A1732" t="s">
        <v>6498</v>
      </c>
      <c r="B1732">
        <f t="shared" si="81"/>
        <v>103</v>
      </c>
      <c r="C1732">
        <f t="shared" si="82"/>
        <v>121</v>
      </c>
      <c r="D1732">
        <f t="shared" si="83"/>
        <v>25183</v>
      </c>
      <c r="E1732" t="s">
        <v>6451</v>
      </c>
    </row>
    <row r="1733" spans="1:5" x14ac:dyDescent="0.2">
      <c r="A1733" t="s">
        <v>1530</v>
      </c>
      <c r="B1733">
        <f t="shared" si="81"/>
        <v>100</v>
      </c>
      <c r="C1733">
        <f t="shared" si="82"/>
        <v>118</v>
      </c>
      <c r="D1733">
        <f t="shared" si="83"/>
        <v>22001</v>
      </c>
      <c r="E1733" t="s">
        <v>6451</v>
      </c>
    </row>
    <row r="1734" spans="1:5" x14ac:dyDescent="0.2">
      <c r="A1734" t="s">
        <v>1531</v>
      </c>
      <c r="B1734">
        <f t="shared" si="81"/>
        <v>89</v>
      </c>
      <c r="C1734">
        <f t="shared" si="82"/>
        <v>107</v>
      </c>
      <c r="D1734">
        <f t="shared" si="83"/>
        <v>22008</v>
      </c>
      <c r="E1734" t="s">
        <v>6451</v>
      </c>
    </row>
    <row r="1735" spans="1:5" x14ac:dyDescent="0.2">
      <c r="A1735" t="s">
        <v>1532</v>
      </c>
      <c r="B1735">
        <f t="shared" si="81"/>
        <v>103</v>
      </c>
      <c r="C1735">
        <f t="shared" si="82"/>
        <v>121</v>
      </c>
      <c r="D1735">
        <f t="shared" si="83"/>
        <v>22004</v>
      </c>
      <c r="E1735" t="s">
        <v>6451</v>
      </c>
    </row>
    <row r="1736" spans="1:5" x14ac:dyDescent="0.2">
      <c r="A1736" t="s">
        <v>1533</v>
      </c>
      <c r="B1736">
        <f t="shared" si="81"/>
        <v>102</v>
      </c>
      <c r="C1736">
        <f t="shared" si="82"/>
        <v>120</v>
      </c>
      <c r="D1736">
        <f t="shared" si="83"/>
        <v>22502</v>
      </c>
      <c r="E1736" t="s">
        <v>6451</v>
      </c>
    </row>
    <row r="1737" spans="1:5" x14ac:dyDescent="0.2">
      <c r="A1737" t="s">
        <v>1536</v>
      </c>
      <c r="B1737">
        <f t="shared" si="81"/>
        <v>97</v>
      </c>
      <c r="C1737">
        <f t="shared" si="82"/>
        <v>115</v>
      </c>
      <c r="D1737">
        <f t="shared" si="83"/>
        <v>22013</v>
      </c>
      <c r="E1737" t="s">
        <v>6451</v>
      </c>
    </row>
    <row r="1738" spans="1:5" x14ac:dyDescent="0.2">
      <c r="A1738" t="s">
        <v>1537</v>
      </c>
      <c r="B1738">
        <f t="shared" si="81"/>
        <v>99</v>
      </c>
      <c r="C1738">
        <f t="shared" si="82"/>
        <v>117</v>
      </c>
      <c r="D1738">
        <f t="shared" si="83"/>
        <v>22002</v>
      </c>
      <c r="E1738" t="s">
        <v>6451</v>
      </c>
    </row>
    <row r="1739" spans="1:5" x14ac:dyDescent="0.2">
      <c r="A1739" t="s">
        <v>1538</v>
      </c>
      <c r="B1739">
        <f t="shared" si="81"/>
        <v>88</v>
      </c>
      <c r="C1739">
        <f t="shared" si="82"/>
        <v>106</v>
      </c>
      <c r="D1739">
        <f t="shared" si="83"/>
        <v>22009</v>
      </c>
      <c r="E1739" t="s">
        <v>6451</v>
      </c>
    </row>
    <row r="1740" spans="1:5" x14ac:dyDescent="0.2">
      <c r="A1740" t="s">
        <v>1539</v>
      </c>
      <c r="B1740">
        <f t="shared" si="81"/>
        <v>102</v>
      </c>
      <c r="C1740">
        <f t="shared" si="82"/>
        <v>120</v>
      </c>
      <c r="D1740">
        <f t="shared" si="83"/>
        <v>22003</v>
      </c>
      <c r="E1740" t="s">
        <v>6451</v>
      </c>
    </row>
    <row r="1741" spans="1:5" x14ac:dyDescent="0.2">
      <c r="A1741" t="s">
        <v>1541</v>
      </c>
      <c r="B1741">
        <f t="shared" si="81"/>
        <v>85</v>
      </c>
      <c r="C1741">
        <f t="shared" si="82"/>
        <v>103</v>
      </c>
      <c r="D1741">
        <f t="shared" si="83"/>
        <v>36500</v>
      </c>
      <c r="E1741" t="s">
        <v>6451</v>
      </c>
    </row>
    <row r="1742" spans="1:5" x14ac:dyDescent="0.2">
      <c r="A1742" t="s">
        <v>1542</v>
      </c>
      <c r="B1742">
        <f t="shared" si="81"/>
        <v>94</v>
      </c>
      <c r="C1742">
        <f t="shared" si="82"/>
        <v>112</v>
      </c>
      <c r="D1742">
        <f t="shared" si="83"/>
        <v>36501</v>
      </c>
      <c r="E1742" t="s">
        <v>6451</v>
      </c>
    </row>
    <row r="1743" spans="1:5" x14ac:dyDescent="0.2">
      <c r="A1743" t="s">
        <v>1543</v>
      </c>
      <c r="B1743">
        <f t="shared" si="81"/>
        <v>94</v>
      </c>
      <c r="C1743">
        <f t="shared" si="82"/>
        <v>112</v>
      </c>
      <c r="D1743">
        <f t="shared" si="83"/>
        <v>36503</v>
      </c>
      <c r="E1743" t="s">
        <v>6451</v>
      </c>
    </row>
    <row r="1744" spans="1:5" x14ac:dyDescent="0.2">
      <c r="A1744" t="s">
        <v>1544</v>
      </c>
      <c r="B1744">
        <f t="shared" si="81"/>
        <v>85</v>
      </c>
      <c r="C1744">
        <f t="shared" si="82"/>
        <v>103</v>
      </c>
      <c r="D1744">
        <f t="shared" si="83"/>
        <v>36502</v>
      </c>
      <c r="E1744" t="s">
        <v>6451</v>
      </c>
    </row>
    <row r="1745" spans="1:5" x14ac:dyDescent="0.2">
      <c r="A1745" t="s">
        <v>1548</v>
      </c>
      <c r="B1745">
        <f t="shared" si="81"/>
        <v>88</v>
      </c>
      <c r="C1745">
        <f t="shared" si="82"/>
        <v>106</v>
      </c>
      <c r="D1745">
        <f t="shared" si="83"/>
        <v>20235</v>
      </c>
      <c r="E1745" t="s">
        <v>6451</v>
      </c>
    </row>
    <row r="1746" spans="1:5" x14ac:dyDescent="0.2">
      <c r="A1746" t="s">
        <v>6499</v>
      </c>
      <c r="B1746">
        <f t="shared" si="81"/>
        <v>125</v>
      </c>
      <c r="C1746">
        <f t="shared" si="82"/>
        <v>143</v>
      </c>
      <c r="D1746">
        <f t="shared" si="83"/>
        <v>13147</v>
      </c>
      <c r="E1746" t="s">
        <v>6451</v>
      </c>
    </row>
    <row r="1747" spans="1:5" x14ac:dyDescent="0.2">
      <c r="A1747" t="s">
        <v>1550</v>
      </c>
      <c r="B1747">
        <f t="shared" si="81"/>
        <v>85</v>
      </c>
      <c r="C1747">
        <f t="shared" si="82"/>
        <v>103</v>
      </c>
      <c r="D1747">
        <f t="shared" si="83"/>
        <v>26171</v>
      </c>
      <c r="E1747" t="s">
        <v>6451</v>
      </c>
    </row>
    <row r="1748" spans="1:5" x14ac:dyDescent="0.2">
      <c r="A1748" t="s">
        <v>1551</v>
      </c>
      <c r="B1748">
        <f t="shared" si="81"/>
        <v>87</v>
      </c>
      <c r="C1748">
        <f t="shared" si="82"/>
        <v>105</v>
      </c>
      <c r="D1748">
        <f t="shared" si="83"/>
        <v>22506</v>
      </c>
      <c r="E1748" t="s">
        <v>6451</v>
      </c>
    </row>
    <row r="1749" spans="1:5" x14ac:dyDescent="0.2">
      <c r="A1749" t="s">
        <v>1552</v>
      </c>
      <c r="B1749">
        <f t="shared" si="81"/>
        <v>90</v>
      </c>
      <c r="C1749">
        <f t="shared" si="82"/>
        <v>108</v>
      </c>
      <c r="D1749">
        <f t="shared" si="83"/>
        <v>22508</v>
      </c>
      <c r="E1749" t="s">
        <v>6451</v>
      </c>
    </row>
    <row r="1750" spans="1:5" x14ac:dyDescent="0.2">
      <c r="A1750" t="s">
        <v>1553</v>
      </c>
      <c r="B1750">
        <f t="shared" si="81"/>
        <v>86</v>
      </c>
      <c r="C1750">
        <f t="shared" si="82"/>
        <v>104</v>
      </c>
      <c r="D1750">
        <f t="shared" si="83"/>
        <v>22509</v>
      </c>
      <c r="E1750" t="s">
        <v>6451</v>
      </c>
    </row>
    <row r="1751" spans="1:5" x14ac:dyDescent="0.2">
      <c r="A1751" t="s">
        <v>1554</v>
      </c>
      <c r="B1751">
        <f t="shared" si="81"/>
        <v>89</v>
      </c>
      <c r="C1751">
        <f t="shared" si="82"/>
        <v>107</v>
      </c>
      <c r="D1751">
        <f t="shared" si="83"/>
        <v>22507</v>
      </c>
      <c r="E1751" t="s">
        <v>6451</v>
      </c>
    </row>
    <row r="1752" spans="1:5" x14ac:dyDescent="0.2">
      <c r="A1752" t="s">
        <v>1555</v>
      </c>
      <c r="B1752">
        <f t="shared" si="81"/>
        <v>80</v>
      </c>
      <c r="C1752">
        <f t="shared" si="82"/>
        <v>98</v>
      </c>
      <c r="D1752">
        <f t="shared" si="83"/>
        <v>39518</v>
      </c>
      <c r="E1752" t="s">
        <v>6451</v>
      </c>
    </row>
    <row r="1753" spans="1:5" x14ac:dyDescent="0.2">
      <c r="A1753" t="s">
        <v>1557</v>
      </c>
      <c r="B1753">
        <f t="shared" si="81"/>
        <v>78</v>
      </c>
      <c r="C1753">
        <f t="shared" si="82"/>
        <v>96</v>
      </c>
      <c r="D1753">
        <f t="shared" si="83"/>
        <v>28530</v>
      </c>
      <c r="E1753" t="s">
        <v>6451</v>
      </c>
    </row>
    <row r="1754" spans="1:5" x14ac:dyDescent="0.2">
      <c r="A1754" t="s">
        <v>1562</v>
      </c>
      <c r="B1754">
        <f t="shared" si="81"/>
        <v>81</v>
      </c>
      <c r="C1754">
        <f t="shared" si="82"/>
        <v>99</v>
      </c>
      <c r="D1754">
        <f t="shared" si="83"/>
        <v>26166</v>
      </c>
      <c r="E1754" t="s">
        <v>6451</v>
      </c>
    </row>
    <row r="1755" spans="1:5" x14ac:dyDescent="0.2">
      <c r="A1755" t="s">
        <v>1565</v>
      </c>
      <c r="B1755">
        <f t="shared" si="81"/>
        <v>73</v>
      </c>
      <c r="C1755">
        <f t="shared" si="82"/>
        <v>91</v>
      </c>
      <c r="D1755">
        <f t="shared" si="83"/>
        <v>25164</v>
      </c>
      <c r="E1755" t="s">
        <v>6451</v>
      </c>
    </row>
    <row r="1756" spans="1:5" x14ac:dyDescent="0.2">
      <c r="A1756" t="s">
        <v>6500</v>
      </c>
      <c r="B1756">
        <f t="shared" si="81"/>
        <v>71</v>
      </c>
      <c r="C1756">
        <f t="shared" si="82"/>
        <v>89</v>
      </c>
      <c r="D1756">
        <f t="shared" si="83"/>
        <v>25031</v>
      </c>
      <c r="E1756" t="s">
        <v>6451</v>
      </c>
    </row>
    <row r="1757" spans="1:5" x14ac:dyDescent="0.2">
      <c r="A1757" t="s">
        <v>1567</v>
      </c>
      <c r="B1757">
        <f t="shared" si="81"/>
        <v>122</v>
      </c>
      <c r="C1757">
        <f t="shared" si="82"/>
        <v>139</v>
      </c>
      <c r="D1757">
        <f t="shared" si="83"/>
        <v>7730</v>
      </c>
      <c r="E1757" t="s">
        <v>6451</v>
      </c>
    </row>
    <row r="1758" spans="1:5" x14ac:dyDescent="0.2">
      <c r="A1758" t="s">
        <v>1568</v>
      </c>
      <c r="B1758">
        <f t="shared" si="81"/>
        <v>107</v>
      </c>
      <c r="C1758">
        <f t="shared" si="82"/>
        <v>124</v>
      </c>
      <c r="D1758">
        <f t="shared" si="83"/>
        <v>7733</v>
      </c>
      <c r="E1758" t="s">
        <v>6451</v>
      </c>
    </row>
    <row r="1759" spans="1:5" x14ac:dyDescent="0.2">
      <c r="A1759" t="s">
        <v>1569</v>
      </c>
      <c r="B1759">
        <f t="shared" si="81"/>
        <v>125</v>
      </c>
      <c r="C1759">
        <f t="shared" si="82"/>
        <v>142</v>
      </c>
      <c r="D1759">
        <f t="shared" si="83"/>
        <v>7712</v>
      </c>
      <c r="E1759" t="s">
        <v>6451</v>
      </c>
    </row>
    <row r="1760" spans="1:5" x14ac:dyDescent="0.2">
      <c r="A1760" t="s">
        <v>1570</v>
      </c>
      <c r="B1760">
        <f t="shared" si="81"/>
        <v>99</v>
      </c>
      <c r="C1760">
        <f t="shared" si="82"/>
        <v>116</v>
      </c>
      <c r="D1760">
        <f t="shared" si="83"/>
        <v>7710</v>
      </c>
      <c r="E1760" t="s">
        <v>6451</v>
      </c>
    </row>
    <row r="1761" spans="1:5" x14ac:dyDescent="0.2">
      <c r="A1761" t="s">
        <v>1571</v>
      </c>
      <c r="B1761">
        <f t="shared" si="81"/>
        <v>97</v>
      </c>
      <c r="C1761">
        <f t="shared" si="82"/>
        <v>114</v>
      </c>
      <c r="D1761">
        <f t="shared" si="83"/>
        <v>7711</v>
      </c>
      <c r="E1761" t="s">
        <v>6451</v>
      </c>
    </row>
    <row r="1762" spans="1:5" x14ac:dyDescent="0.2">
      <c r="A1762" t="s">
        <v>1572</v>
      </c>
      <c r="B1762">
        <f t="shared" si="81"/>
        <v>96</v>
      </c>
      <c r="C1762">
        <f t="shared" si="82"/>
        <v>113</v>
      </c>
      <c r="D1762">
        <f t="shared" si="83"/>
        <v>7115</v>
      </c>
      <c r="E1762" t="s">
        <v>6451</v>
      </c>
    </row>
    <row r="1763" spans="1:5" x14ac:dyDescent="0.2">
      <c r="A1763" t="s">
        <v>1573</v>
      </c>
      <c r="B1763">
        <f t="shared" si="81"/>
        <v>115</v>
      </c>
      <c r="C1763">
        <f t="shared" si="82"/>
        <v>132</v>
      </c>
      <c r="D1763">
        <f t="shared" si="83"/>
        <v>7720</v>
      </c>
      <c r="E1763" t="s">
        <v>6451</v>
      </c>
    </row>
    <row r="1764" spans="1:5" x14ac:dyDescent="0.2">
      <c r="A1764" t="s">
        <v>1574</v>
      </c>
      <c r="B1764">
        <f t="shared" si="81"/>
        <v>140</v>
      </c>
      <c r="C1764">
        <f t="shared" si="82"/>
        <v>157</v>
      </c>
      <c r="D1764">
        <f t="shared" si="83"/>
        <v>7260</v>
      </c>
      <c r="E1764" t="s">
        <v>6451</v>
      </c>
    </row>
    <row r="1765" spans="1:5" x14ac:dyDescent="0.2">
      <c r="A1765" t="s">
        <v>1575</v>
      </c>
      <c r="B1765">
        <f t="shared" si="81"/>
        <v>102</v>
      </c>
      <c r="C1765">
        <f t="shared" si="82"/>
        <v>119</v>
      </c>
      <c r="D1765">
        <f t="shared" si="83"/>
        <v>7225</v>
      </c>
      <c r="E1765" t="s">
        <v>6451</v>
      </c>
    </row>
    <row r="1766" spans="1:5" x14ac:dyDescent="0.2">
      <c r="A1766" t="s">
        <v>1576</v>
      </c>
      <c r="B1766">
        <f t="shared" si="81"/>
        <v>141</v>
      </c>
      <c r="C1766">
        <f t="shared" si="82"/>
        <v>158</v>
      </c>
      <c r="D1766">
        <f t="shared" si="83"/>
        <v>7110</v>
      </c>
      <c r="E1766" t="s">
        <v>6451</v>
      </c>
    </row>
    <row r="1767" spans="1:5" x14ac:dyDescent="0.2">
      <c r="A1767" t="s">
        <v>1577</v>
      </c>
      <c r="B1767">
        <f t="shared" si="81"/>
        <v>111</v>
      </c>
      <c r="C1767">
        <f t="shared" si="82"/>
        <v>128</v>
      </c>
      <c r="D1767">
        <f t="shared" si="83"/>
        <v>7012</v>
      </c>
      <c r="E1767" t="s">
        <v>6451</v>
      </c>
    </row>
    <row r="1768" spans="1:5" x14ac:dyDescent="0.2">
      <c r="A1768" t="s">
        <v>1578</v>
      </c>
      <c r="B1768">
        <f t="shared" si="81"/>
        <v>148</v>
      </c>
      <c r="C1768">
        <f t="shared" si="82"/>
        <v>165</v>
      </c>
      <c r="D1768">
        <f t="shared" si="83"/>
        <v>7261</v>
      </c>
      <c r="E1768" t="s">
        <v>6451</v>
      </c>
    </row>
    <row r="1769" spans="1:5" x14ac:dyDescent="0.2">
      <c r="A1769" t="s">
        <v>1579</v>
      </c>
      <c r="B1769">
        <f t="shared" si="81"/>
        <v>112</v>
      </c>
      <c r="C1769">
        <f t="shared" si="82"/>
        <v>129</v>
      </c>
      <c r="D1769">
        <f t="shared" si="83"/>
        <v>7210</v>
      </c>
      <c r="E1769" t="s">
        <v>6451</v>
      </c>
    </row>
    <row r="1770" spans="1:5" x14ac:dyDescent="0.2">
      <c r="A1770" t="s">
        <v>1580</v>
      </c>
      <c r="B1770">
        <f t="shared" si="81"/>
        <v>104</v>
      </c>
      <c r="C1770">
        <f t="shared" si="82"/>
        <v>121</v>
      </c>
      <c r="D1770">
        <f t="shared" si="83"/>
        <v>7112</v>
      </c>
      <c r="E1770" t="s">
        <v>6451</v>
      </c>
    </row>
    <row r="1771" spans="1:5" x14ac:dyDescent="0.2">
      <c r="A1771" t="s">
        <v>1581</v>
      </c>
      <c r="B1771">
        <f t="shared" si="81"/>
        <v>103</v>
      </c>
      <c r="C1771">
        <f t="shared" si="82"/>
        <v>120</v>
      </c>
      <c r="D1771">
        <f t="shared" si="83"/>
        <v>7111</v>
      </c>
      <c r="E1771" t="s">
        <v>6451</v>
      </c>
    </row>
    <row r="1772" spans="1:5" x14ac:dyDescent="0.2">
      <c r="A1772" t="s">
        <v>1582</v>
      </c>
      <c r="B1772">
        <f t="shared" si="81"/>
        <v>92</v>
      </c>
      <c r="C1772">
        <f t="shared" si="82"/>
        <v>109</v>
      </c>
      <c r="D1772">
        <f t="shared" si="83"/>
        <v>7200</v>
      </c>
      <c r="E1772" t="s">
        <v>6451</v>
      </c>
    </row>
    <row r="1773" spans="1:5" x14ac:dyDescent="0.2">
      <c r="A1773" t="s">
        <v>1583</v>
      </c>
      <c r="B1773">
        <f t="shared" si="81"/>
        <v>104</v>
      </c>
      <c r="C1773">
        <f t="shared" si="82"/>
        <v>121</v>
      </c>
      <c r="D1773">
        <f t="shared" si="83"/>
        <v>7113</v>
      </c>
      <c r="E1773" t="s">
        <v>6451</v>
      </c>
    </row>
    <row r="1774" spans="1:5" x14ac:dyDescent="0.2">
      <c r="A1774" t="s">
        <v>1584</v>
      </c>
      <c r="B1774">
        <f t="shared" si="81"/>
        <v>115</v>
      </c>
      <c r="C1774">
        <f t="shared" si="82"/>
        <v>132</v>
      </c>
      <c r="D1774">
        <f t="shared" si="83"/>
        <v>7201</v>
      </c>
      <c r="E1774" t="s">
        <v>6451</v>
      </c>
    </row>
    <row r="1775" spans="1:5" x14ac:dyDescent="0.2">
      <c r="A1775" t="s">
        <v>1585</v>
      </c>
      <c r="B1775">
        <f t="shared" si="81"/>
        <v>100</v>
      </c>
      <c r="C1775">
        <f t="shared" si="82"/>
        <v>117</v>
      </c>
      <c r="D1775">
        <f t="shared" si="83"/>
        <v>7125</v>
      </c>
      <c r="E1775" t="s">
        <v>6451</v>
      </c>
    </row>
    <row r="1776" spans="1:5" x14ac:dyDescent="0.2">
      <c r="A1776" t="s">
        <v>1586</v>
      </c>
      <c r="B1776">
        <f t="shared" si="81"/>
        <v>87</v>
      </c>
      <c r="C1776">
        <f t="shared" si="82"/>
        <v>105</v>
      </c>
      <c r="D1776">
        <f t="shared" si="83"/>
        <v>23200</v>
      </c>
      <c r="E1776" t="s">
        <v>6451</v>
      </c>
    </row>
    <row r="1777" spans="1:5" x14ac:dyDescent="0.2">
      <c r="A1777" t="s">
        <v>1587</v>
      </c>
      <c r="B1777">
        <f t="shared" si="81"/>
        <v>117</v>
      </c>
      <c r="C1777">
        <f t="shared" si="82"/>
        <v>134</v>
      </c>
      <c r="D1777">
        <f t="shared" si="83"/>
        <v>7403</v>
      </c>
      <c r="E1777" t="s">
        <v>6451</v>
      </c>
    </row>
    <row r="1778" spans="1:5" x14ac:dyDescent="0.2">
      <c r="A1778" t="s">
        <v>1588</v>
      </c>
      <c r="B1778">
        <f t="shared" si="81"/>
        <v>114</v>
      </c>
      <c r="C1778">
        <f t="shared" si="82"/>
        <v>131</v>
      </c>
      <c r="D1778">
        <f t="shared" si="83"/>
        <v>7420</v>
      </c>
      <c r="E1778" t="s">
        <v>6451</v>
      </c>
    </row>
    <row r="1779" spans="1:5" x14ac:dyDescent="0.2">
      <c r="A1779" t="s">
        <v>1589</v>
      </c>
      <c r="B1779">
        <f t="shared" si="81"/>
        <v>103</v>
      </c>
      <c r="C1779">
        <f t="shared" si="82"/>
        <v>120</v>
      </c>
      <c r="D1779">
        <f t="shared" si="83"/>
        <v>7407</v>
      </c>
      <c r="E1779" t="s">
        <v>6451</v>
      </c>
    </row>
    <row r="1780" spans="1:5" x14ac:dyDescent="0.2">
      <c r="A1780" t="s">
        <v>1590</v>
      </c>
      <c r="B1780">
        <f t="shared" si="81"/>
        <v>110</v>
      </c>
      <c r="C1780">
        <f t="shared" si="82"/>
        <v>127</v>
      </c>
      <c r="D1780">
        <f t="shared" si="83"/>
        <v>7421</v>
      </c>
      <c r="E1780" t="s">
        <v>6451</v>
      </c>
    </row>
    <row r="1781" spans="1:5" x14ac:dyDescent="0.2">
      <c r="A1781" t="s">
        <v>1591</v>
      </c>
      <c r="B1781">
        <f t="shared" si="81"/>
        <v>112</v>
      </c>
      <c r="C1781">
        <f t="shared" si="82"/>
        <v>129</v>
      </c>
      <c r="D1781">
        <f t="shared" si="83"/>
        <v>7409</v>
      </c>
      <c r="E1781" t="s">
        <v>6451</v>
      </c>
    </row>
    <row r="1782" spans="1:5" x14ac:dyDescent="0.2">
      <c r="A1782" t="s">
        <v>1592</v>
      </c>
      <c r="B1782">
        <f t="shared" si="81"/>
        <v>103</v>
      </c>
      <c r="C1782">
        <f t="shared" si="82"/>
        <v>120</v>
      </c>
      <c r="D1782">
        <f t="shared" si="83"/>
        <v>7004</v>
      </c>
      <c r="E1782" t="s">
        <v>6451</v>
      </c>
    </row>
    <row r="1783" spans="1:5" x14ac:dyDescent="0.2">
      <c r="A1783" t="s">
        <v>1593</v>
      </c>
      <c r="B1783">
        <f t="shared" si="81"/>
        <v>102</v>
      </c>
      <c r="C1783">
        <f t="shared" si="82"/>
        <v>119</v>
      </c>
      <c r="D1783">
        <f t="shared" si="83"/>
        <v>7400</v>
      </c>
      <c r="E1783" t="s">
        <v>6451</v>
      </c>
    </row>
    <row r="1784" spans="1:5" x14ac:dyDescent="0.2">
      <c r="A1784" t="s">
        <v>1594</v>
      </c>
      <c r="B1784">
        <f t="shared" si="81"/>
        <v>108</v>
      </c>
      <c r="C1784">
        <f t="shared" si="82"/>
        <v>125</v>
      </c>
      <c r="D1784">
        <f t="shared" si="83"/>
        <v>7425</v>
      </c>
      <c r="E1784" t="s">
        <v>6451</v>
      </c>
    </row>
    <row r="1785" spans="1:5" x14ac:dyDescent="0.2">
      <c r="A1785" t="s">
        <v>1595</v>
      </c>
      <c r="B1785">
        <f t="shared" si="81"/>
        <v>91</v>
      </c>
      <c r="C1785">
        <f t="shared" si="82"/>
        <v>108</v>
      </c>
      <c r="D1785">
        <f t="shared" si="83"/>
        <v>7170</v>
      </c>
      <c r="E1785" t="s">
        <v>6451</v>
      </c>
    </row>
    <row r="1786" spans="1:5" x14ac:dyDescent="0.2">
      <c r="A1786" t="s">
        <v>1596</v>
      </c>
      <c r="B1786">
        <f t="shared" si="81"/>
        <v>81</v>
      </c>
      <c r="C1786">
        <f t="shared" si="82"/>
        <v>99</v>
      </c>
      <c r="D1786">
        <f t="shared" si="83"/>
        <v>39236</v>
      </c>
      <c r="E1786" t="s">
        <v>6451</v>
      </c>
    </row>
    <row r="1787" spans="1:5" x14ac:dyDescent="0.2">
      <c r="A1787" t="s">
        <v>1597</v>
      </c>
      <c r="B1787">
        <f t="shared" si="81"/>
        <v>89</v>
      </c>
      <c r="C1787">
        <f t="shared" si="82"/>
        <v>106</v>
      </c>
      <c r="D1787">
        <f t="shared" si="83"/>
        <v>7180</v>
      </c>
      <c r="E1787" t="s">
        <v>6451</v>
      </c>
    </row>
    <row r="1788" spans="1:5" x14ac:dyDescent="0.2">
      <c r="A1788" t="s">
        <v>1598</v>
      </c>
      <c r="B1788">
        <f t="shared" si="81"/>
        <v>135</v>
      </c>
      <c r="C1788">
        <f t="shared" si="82"/>
        <v>152</v>
      </c>
      <c r="D1788">
        <f t="shared" si="83"/>
        <v>7262</v>
      </c>
      <c r="E1788" t="s">
        <v>6451</v>
      </c>
    </row>
    <row r="1789" spans="1:5" x14ac:dyDescent="0.2">
      <c r="A1789" t="s">
        <v>1599</v>
      </c>
      <c r="B1789">
        <f t="shared" si="81"/>
        <v>124</v>
      </c>
      <c r="C1789">
        <f t="shared" si="82"/>
        <v>141</v>
      </c>
      <c r="D1789">
        <f t="shared" si="83"/>
        <v>7259</v>
      </c>
      <c r="E1789" t="s">
        <v>6451</v>
      </c>
    </row>
    <row r="1790" spans="1:5" x14ac:dyDescent="0.2">
      <c r="A1790" t="s">
        <v>1600</v>
      </c>
      <c r="B1790">
        <f t="shared" si="81"/>
        <v>130</v>
      </c>
      <c r="C1790">
        <f t="shared" si="82"/>
        <v>147</v>
      </c>
      <c r="D1790">
        <f t="shared" si="83"/>
        <v>7002</v>
      </c>
      <c r="E1790" t="s">
        <v>6451</v>
      </c>
    </row>
    <row r="1791" spans="1:5" x14ac:dyDescent="0.2">
      <c r="A1791" t="s">
        <v>1601</v>
      </c>
      <c r="B1791">
        <f t="shared" si="81"/>
        <v>144</v>
      </c>
      <c r="C1791">
        <f t="shared" si="82"/>
        <v>161</v>
      </c>
      <c r="D1791">
        <f t="shared" si="83"/>
        <v>7255</v>
      </c>
      <c r="E1791" t="s">
        <v>6451</v>
      </c>
    </row>
    <row r="1792" spans="1:5" x14ac:dyDescent="0.2">
      <c r="A1792" t="s">
        <v>1602</v>
      </c>
      <c r="B1792">
        <f t="shared" si="81"/>
        <v>135</v>
      </c>
      <c r="C1792">
        <f t="shared" si="82"/>
        <v>152</v>
      </c>
      <c r="D1792">
        <f t="shared" si="83"/>
        <v>7025</v>
      </c>
      <c r="E1792" t="s">
        <v>6451</v>
      </c>
    </row>
    <row r="1793" spans="1:5" x14ac:dyDescent="0.2">
      <c r="A1793" t="s">
        <v>1603</v>
      </c>
      <c r="B1793">
        <f t="shared" si="81"/>
        <v>151</v>
      </c>
      <c r="C1793">
        <f t="shared" si="82"/>
        <v>168</v>
      </c>
      <c r="D1793">
        <f t="shared" si="83"/>
        <v>7010</v>
      </c>
      <c r="E1793" t="s">
        <v>6451</v>
      </c>
    </row>
    <row r="1794" spans="1:5" x14ac:dyDescent="0.2">
      <c r="A1794" t="s">
        <v>1604</v>
      </c>
      <c r="B1794">
        <f t="shared" si="81"/>
        <v>132</v>
      </c>
      <c r="C1794">
        <f t="shared" si="82"/>
        <v>149</v>
      </c>
      <c r="D1794">
        <f t="shared" si="83"/>
        <v>7100</v>
      </c>
      <c r="E1794" t="s">
        <v>6451</v>
      </c>
    </row>
    <row r="1795" spans="1:5" x14ac:dyDescent="0.2">
      <c r="A1795" t="s">
        <v>1605</v>
      </c>
      <c r="B1795">
        <f t="shared" ref="B1795:B1858" si="84">FIND("Ciqual code: ",A1795)</f>
        <v>109</v>
      </c>
      <c r="C1795">
        <f t="shared" ref="C1795:C1858" si="85">FIND("]",A1795)</f>
        <v>126</v>
      </c>
      <c r="D1795">
        <f t="shared" ref="D1795:D1858" si="86">MID(A1795,B1795+13,C1795-B1795-13)*1</f>
        <v>7001</v>
      </c>
      <c r="E1795" t="s">
        <v>6451</v>
      </c>
    </row>
    <row r="1796" spans="1:5" x14ac:dyDescent="0.2">
      <c r="A1796" t="s">
        <v>1606</v>
      </c>
      <c r="B1796">
        <f t="shared" si="84"/>
        <v>119</v>
      </c>
      <c r="C1796">
        <f t="shared" si="85"/>
        <v>136</v>
      </c>
      <c r="D1796">
        <f t="shared" si="86"/>
        <v>7007</v>
      </c>
      <c r="E1796" t="s">
        <v>6451</v>
      </c>
    </row>
    <row r="1797" spans="1:5" x14ac:dyDescent="0.2">
      <c r="A1797" t="s">
        <v>1607</v>
      </c>
      <c r="B1797">
        <f t="shared" si="84"/>
        <v>113</v>
      </c>
      <c r="C1797">
        <f t="shared" si="85"/>
        <v>130</v>
      </c>
      <c r="D1797">
        <f t="shared" si="86"/>
        <v>7160</v>
      </c>
      <c r="E1797" t="s">
        <v>6451</v>
      </c>
    </row>
    <row r="1798" spans="1:5" x14ac:dyDescent="0.2">
      <c r="A1798" t="s">
        <v>1608</v>
      </c>
      <c r="B1798">
        <f t="shared" si="84"/>
        <v>98</v>
      </c>
      <c r="C1798">
        <f t="shared" si="85"/>
        <v>115</v>
      </c>
      <c r="D1798">
        <f t="shared" si="86"/>
        <v>7130</v>
      </c>
      <c r="E1798" t="s">
        <v>6451</v>
      </c>
    </row>
    <row r="1799" spans="1:5" x14ac:dyDescent="0.2">
      <c r="A1799" t="s">
        <v>1609</v>
      </c>
      <c r="B1799">
        <f t="shared" si="84"/>
        <v>104</v>
      </c>
      <c r="C1799">
        <f t="shared" si="85"/>
        <v>122</v>
      </c>
      <c r="D1799">
        <f t="shared" si="86"/>
        <v>25199</v>
      </c>
      <c r="E1799" t="s">
        <v>6451</v>
      </c>
    </row>
    <row r="1800" spans="1:5" x14ac:dyDescent="0.2">
      <c r="A1800" t="s">
        <v>1610</v>
      </c>
      <c r="B1800">
        <f t="shared" si="84"/>
        <v>112</v>
      </c>
      <c r="C1800">
        <f t="shared" si="85"/>
        <v>130</v>
      </c>
      <c r="D1800">
        <f t="shared" si="86"/>
        <v>25208</v>
      </c>
      <c r="E1800" t="s">
        <v>6451</v>
      </c>
    </row>
    <row r="1801" spans="1:5" x14ac:dyDescent="0.2">
      <c r="A1801" t="s">
        <v>1611</v>
      </c>
      <c r="B1801">
        <f t="shared" si="84"/>
        <v>127</v>
      </c>
      <c r="C1801">
        <f t="shared" si="85"/>
        <v>145</v>
      </c>
      <c r="D1801">
        <f t="shared" si="86"/>
        <v>24660</v>
      </c>
      <c r="E1801" t="s">
        <v>6451</v>
      </c>
    </row>
    <row r="1802" spans="1:5" x14ac:dyDescent="0.2">
      <c r="A1802" t="s">
        <v>1613</v>
      </c>
      <c r="B1802">
        <f t="shared" si="84"/>
        <v>136</v>
      </c>
      <c r="C1802">
        <f t="shared" si="85"/>
        <v>154</v>
      </c>
      <c r="D1802">
        <f t="shared" si="86"/>
        <v>25513</v>
      </c>
      <c r="E1802" t="s">
        <v>6451</v>
      </c>
    </row>
    <row r="1803" spans="1:5" x14ac:dyDescent="0.2">
      <c r="A1803" t="s">
        <v>1614</v>
      </c>
      <c r="B1803">
        <f t="shared" si="84"/>
        <v>101</v>
      </c>
      <c r="C1803">
        <f t="shared" si="85"/>
        <v>118</v>
      </c>
      <c r="D1803">
        <f t="shared" si="86"/>
        <v>5004</v>
      </c>
      <c r="E1803" t="s">
        <v>6451</v>
      </c>
    </row>
    <row r="1804" spans="1:5" x14ac:dyDescent="0.2">
      <c r="A1804" t="s">
        <v>6501</v>
      </c>
      <c r="B1804">
        <f t="shared" si="84"/>
        <v>109</v>
      </c>
      <c r="C1804">
        <f t="shared" si="85"/>
        <v>126</v>
      </c>
      <c r="D1804">
        <f t="shared" si="86"/>
        <v>5005</v>
      </c>
      <c r="E1804" t="s">
        <v>6451</v>
      </c>
    </row>
    <row r="1805" spans="1:5" x14ac:dyDescent="0.2">
      <c r="A1805" t="s">
        <v>1618</v>
      </c>
      <c r="B1805">
        <f t="shared" si="84"/>
        <v>104</v>
      </c>
      <c r="C1805">
        <f t="shared" si="85"/>
        <v>122</v>
      </c>
      <c r="D1805">
        <f t="shared" si="86"/>
        <v>28858</v>
      </c>
      <c r="E1805" t="s">
        <v>6451</v>
      </c>
    </row>
    <row r="1806" spans="1:5" x14ac:dyDescent="0.2">
      <c r="A1806" t="s">
        <v>1619</v>
      </c>
      <c r="B1806">
        <f t="shared" si="84"/>
        <v>84</v>
      </c>
      <c r="C1806">
        <f t="shared" si="85"/>
        <v>102</v>
      </c>
      <c r="D1806">
        <f t="shared" si="86"/>
        <v>27018</v>
      </c>
      <c r="E1806" t="s">
        <v>6451</v>
      </c>
    </row>
    <row r="1807" spans="1:5" x14ac:dyDescent="0.2">
      <c r="A1807" t="s">
        <v>1620</v>
      </c>
      <c r="B1807">
        <f t="shared" si="84"/>
        <v>88</v>
      </c>
      <c r="C1807">
        <f t="shared" si="85"/>
        <v>106</v>
      </c>
      <c r="D1807">
        <f t="shared" si="86"/>
        <v>27017</v>
      </c>
      <c r="E1807" t="s">
        <v>6451</v>
      </c>
    </row>
    <row r="1808" spans="1:5" x14ac:dyDescent="0.2">
      <c r="A1808" t="s">
        <v>1621</v>
      </c>
      <c r="B1808">
        <f t="shared" si="84"/>
        <v>94</v>
      </c>
      <c r="C1808">
        <f t="shared" si="85"/>
        <v>112</v>
      </c>
      <c r="D1808">
        <f t="shared" si="86"/>
        <v>19685</v>
      </c>
      <c r="E1808" t="s">
        <v>6451</v>
      </c>
    </row>
    <row r="1809" spans="1:5" x14ac:dyDescent="0.2">
      <c r="A1809" t="s">
        <v>1624</v>
      </c>
      <c r="B1809">
        <f t="shared" si="84"/>
        <v>88</v>
      </c>
      <c r="C1809">
        <f t="shared" si="85"/>
        <v>106</v>
      </c>
      <c r="D1809">
        <f t="shared" si="86"/>
        <v>25195</v>
      </c>
      <c r="E1809" t="s">
        <v>6451</v>
      </c>
    </row>
    <row r="1810" spans="1:5" x14ac:dyDescent="0.2">
      <c r="A1810" t="s">
        <v>1625</v>
      </c>
      <c r="B1810">
        <f t="shared" si="84"/>
        <v>96</v>
      </c>
      <c r="C1810">
        <f t="shared" si="85"/>
        <v>114</v>
      </c>
      <c r="D1810">
        <f t="shared" si="86"/>
        <v>25587</v>
      </c>
      <c r="E1810" t="s">
        <v>6451</v>
      </c>
    </row>
    <row r="1811" spans="1:5" x14ac:dyDescent="0.2">
      <c r="A1811" t="s">
        <v>1626</v>
      </c>
      <c r="B1811">
        <f t="shared" si="84"/>
        <v>103</v>
      </c>
      <c r="C1811">
        <f t="shared" si="85"/>
        <v>121</v>
      </c>
      <c r="D1811">
        <f t="shared" si="86"/>
        <v>12120</v>
      </c>
      <c r="E1811" t="s">
        <v>6451</v>
      </c>
    </row>
    <row r="1812" spans="1:5" x14ac:dyDescent="0.2">
      <c r="A1812" t="s">
        <v>1628</v>
      </c>
      <c r="B1812">
        <f t="shared" si="84"/>
        <v>101</v>
      </c>
      <c r="C1812">
        <f t="shared" si="85"/>
        <v>119</v>
      </c>
      <c r="D1812">
        <f t="shared" si="86"/>
        <v>25568</v>
      </c>
      <c r="E1812" t="s">
        <v>6451</v>
      </c>
    </row>
    <row r="1813" spans="1:5" x14ac:dyDescent="0.2">
      <c r="A1813" t="s">
        <v>1632</v>
      </c>
      <c r="B1813">
        <f t="shared" si="84"/>
        <v>109</v>
      </c>
      <c r="C1813">
        <f t="shared" si="85"/>
        <v>126</v>
      </c>
      <c r="D1813">
        <f t="shared" si="86"/>
        <v>4103</v>
      </c>
      <c r="E1813" t="s">
        <v>6451</v>
      </c>
    </row>
    <row r="1814" spans="1:5" x14ac:dyDescent="0.2">
      <c r="A1814" t="s">
        <v>1633</v>
      </c>
      <c r="B1814">
        <f t="shared" si="84"/>
        <v>76</v>
      </c>
      <c r="C1814">
        <f t="shared" si="85"/>
        <v>94</v>
      </c>
      <c r="D1814">
        <f t="shared" si="86"/>
        <v>37001</v>
      </c>
      <c r="E1814" t="s">
        <v>6451</v>
      </c>
    </row>
    <row r="1815" spans="1:5" x14ac:dyDescent="0.2">
      <c r="A1815" t="s">
        <v>1634</v>
      </c>
      <c r="B1815">
        <f t="shared" si="84"/>
        <v>79</v>
      </c>
      <c r="C1815">
        <f t="shared" si="85"/>
        <v>97</v>
      </c>
      <c r="D1815">
        <f t="shared" si="86"/>
        <v>96778</v>
      </c>
      <c r="E1815" t="s">
        <v>6451</v>
      </c>
    </row>
    <row r="1816" spans="1:5" x14ac:dyDescent="0.2">
      <c r="A1816" t="s">
        <v>1635</v>
      </c>
      <c r="B1816">
        <f t="shared" si="84"/>
        <v>88</v>
      </c>
      <c r="C1816">
        <f t="shared" si="85"/>
        <v>106</v>
      </c>
      <c r="D1816">
        <f t="shared" si="86"/>
        <v>23402</v>
      </c>
      <c r="E1816" t="s">
        <v>6451</v>
      </c>
    </row>
    <row r="1817" spans="1:5" x14ac:dyDescent="0.2">
      <c r="A1817" t="s">
        <v>1636</v>
      </c>
      <c r="B1817">
        <f t="shared" si="84"/>
        <v>111</v>
      </c>
      <c r="C1817">
        <f t="shared" si="85"/>
        <v>129</v>
      </c>
      <c r="D1817">
        <f t="shared" si="86"/>
        <v>31032</v>
      </c>
      <c r="E1817" t="s">
        <v>6451</v>
      </c>
    </row>
    <row r="1818" spans="1:5" x14ac:dyDescent="0.2">
      <c r="A1818" t="s">
        <v>6502</v>
      </c>
      <c r="B1818">
        <f t="shared" si="84"/>
        <v>93</v>
      </c>
      <c r="C1818">
        <f t="shared" si="85"/>
        <v>110</v>
      </c>
      <c r="D1818">
        <f t="shared" si="86"/>
        <v>8201</v>
      </c>
      <c r="E1818" t="s">
        <v>6451</v>
      </c>
    </row>
    <row r="1819" spans="1:5" x14ac:dyDescent="0.2">
      <c r="A1819" t="s">
        <v>6503</v>
      </c>
      <c r="B1819">
        <f t="shared" si="84"/>
        <v>85</v>
      </c>
      <c r="C1819">
        <f t="shared" si="85"/>
        <v>102</v>
      </c>
      <c r="D1819">
        <f t="shared" si="86"/>
        <v>8214</v>
      </c>
      <c r="E1819" t="s">
        <v>6451</v>
      </c>
    </row>
    <row r="1820" spans="1:5" x14ac:dyDescent="0.2">
      <c r="A1820" t="s">
        <v>1639</v>
      </c>
      <c r="B1820">
        <f t="shared" si="84"/>
        <v>84</v>
      </c>
      <c r="C1820">
        <f t="shared" si="85"/>
        <v>102</v>
      </c>
      <c r="D1820">
        <f t="shared" si="86"/>
        <v>23410</v>
      </c>
      <c r="E1820" t="s">
        <v>6451</v>
      </c>
    </row>
    <row r="1821" spans="1:5" x14ac:dyDescent="0.2">
      <c r="A1821" t="s">
        <v>1640</v>
      </c>
      <c r="B1821">
        <f t="shared" si="84"/>
        <v>87</v>
      </c>
      <c r="C1821">
        <f t="shared" si="85"/>
        <v>105</v>
      </c>
      <c r="D1821">
        <f t="shared" si="86"/>
        <v>23412</v>
      </c>
      <c r="E1821" t="s">
        <v>6451</v>
      </c>
    </row>
    <row r="1822" spans="1:5" x14ac:dyDescent="0.2">
      <c r="A1822" t="s">
        <v>1641</v>
      </c>
      <c r="B1822">
        <f t="shared" si="84"/>
        <v>97</v>
      </c>
      <c r="C1822">
        <f t="shared" si="85"/>
        <v>115</v>
      </c>
      <c r="D1822">
        <f t="shared" si="86"/>
        <v>23414</v>
      </c>
      <c r="E1822" t="s">
        <v>6451</v>
      </c>
    </row>
    <row r="1823" spans="1:5" x14ac:dyDescent="0.2">
      <c r="A1823" t="s">
        <v>1642</v>
      </c>
      <c r="B1823">
        <f t="shared" si="84"/>
        <v>104</v>
      </c>
      <c r="C1823">
        <f t="shared" si="85"/>
        <v>122</v>
      </c>
      <c r="D1823">
        <f t="shared" si="86"/>
        <v>23415</v>
      </c>
      <c r="E1823" t="s">
        <v>6451</v>
      </c>
    </row>
    <row r="1824" spans="1:5" x14ac:dyDescent="0.2">
      <c r="A1824" t="s">
        <v>1643</v>
      </c>
      <c r="B1824">
        <f t="shared" si="84"/>
        <v>113</v>
      </c>
      <c r="C1824">
        <f t="shared" si="85"/>
        <v>131</v>
      </c>
      <c r="D1824">
        <f t="shared" si="86"/>
        <v>15201</v>
      </c>
      <c r="E1824" t="s">
        <v>6451</v>
      </c>
    </row>
    <row r="1825" spans="1:5" x14ac:dyDescent="0.2">
      <c r="A1825" t="s">
        <v>6504</v>
      </c>
      <c r="B1825">
        <f t="shared" si="84"/>
        <v>89</v>
      </c>
      <c r="C1825">
        <f t="shared" si="85"/>
        <v>106</v>
      </c>
      <c r="D1825">
        <f t="shared" si="86"/>
        <v>8305</v>
      </c>
      <c r="E1825" t="s">
        <v>6451</v>
      </c>
    </row>
    <row r="1826" spans="1:5" x14ac:dyDescent="0.2">
      <c r="A1826" t="s">
        <v>6505</v>
      </c>
      <c r="B1826">
        <f t="shared" si="84"/>
        <v>107</v>
      </c>
      <c r="C1826">
        <f t="shared" si="85"/>
        <v>124</v>
      </c>
      <c r="D1826">
        <f t="shared" si="86"/>
        <v>8300</v>
      </c>
      <c r="E1826" t="s">
        <v>6451</v>
      </c>
    </row>
    <row r="1827" spans="1:5" x14ac:dyDescent="0.2">
      <c r="A1827" t="s">
        <v>6506</v>
      </c>
      <c r="B1827">
        <f t="shared" si="84"/>
        <v>92</v>
      </c>
      <c r="C1827">
        <f t="shared" si="85"/>
        <v>109</v>
      </c>
      <c r="D1827">
        <f t="shared" si="86"/>
        <v>8316</v>
      </c>
      <c r="E1827" t="s">
        <v>6451</v>
      </c>
    </row>
    <row r="1828" spans="1:5" x14ac:dyDescent="0.2">
      <c r="A1828" t="s">
        <v>6507</v>
      </c>
      <c r="B1828">
        <f t="shared" si="84"/>
        <v>90</v>
      </c>
      <c r="C1828">
        <f t="shared" si="85"/>
        <v>107</v>
      </c>
      <c r="D1828">
        <f t="shared" si="86"/>
        <v>8326</v>
      </c>
      <c r="E1828" t="s">
        <v>6451</v>
      </c>
    </row>
    <row r="1829" spans="1:5" x14ac:dyDescent="0.2">
      <c r="A1829" t="s">
        <v>1648</v>
      </c>
      <c r="B1829">
        <f t="shared" si="84"/>
        <v>92</v>
      </c>
      <c r="C1829">
        <f t="shared" si="85"/>
        <v>110</v>
      </c>
      <c r="D1829">
        <f t="shared" si="86"/>
        <v>31014</v>
      </c>
      <c r="E1829" t="s">
        <v>6451</v>
      </c>
    </row>
    <row r="1830" spans="1:5" x14ac:dyDescent="0.2">
      <c r="A1830" t="s">
        <v>6508</v>
      </c>
      <c r="B1830">
        <f t="shared" si="84"/>
        <v>83</v>
      </c>
      <c r="C1830">
        <f t="shared" si="85"/>
        <v>100</v>
      </c>
      <c r="D1830">
        <f t="shared" si="86"/>
        <v>8245</v>
      </c>
      <c r="E1830" t="s">
        <v>6451</v>
      </c>
    </row>
    <row r="1831" spans="1:5" x14ac:dyDescent="0.2">
      <c r="A1831" t="s">
        <v>6509</v>
      </c>
      <c r="B1831">
        <f t="shared" si="84"/>
        <v>85</v>
      </c>
      <c r="C1831">
        <f t="shared" si="85"/>
        <v>102</v>
      </c>
      <c r="D1831">
        <f t="shared" si="86"/>
        <v>8240</v>
      </c>
      <c r="E1831" t="s">
        <v>6451</v>
      </c>
    </row>
    <row r="1832" spans="1:5" x14ac:dyDescent="0.2">
      <c r="A1832" t="s">
        <v>6510</v>
      </c>
      <c r="B1832">
        <f t="shared" si="84"/>
        <v>87</v>
      </c>
      <c r="C1832">
        <f t="shared" si="85"/>
        <v>104</v>
      </c>
      <c r="D1832">
        <f t="shared" si="86"/>
        <v>8391</v>
      </c>
      <c r="E1832" t="s">
        <v>6451</v>
      </c>
    </row>
    <row r="1833" spans="1:5" x14ac:dyDescent="0.2">
      <c r="A1833" t="s">
        <v>1652</v>
      </c>
      <c r="B1833">
        <f t="shared" si="84"/>
        <v>90</v>
      </c>
      <c r="C1833">
        <f t="shared" si="85"/>
        <v>108</v>
      </c>
      <c r="D1833">
        <f t="shared" si="86"/>
        <v>23424</v>
      </c>
      <c r="E1833" t="s">
        <v>6451</v>
      </c>
    </row>
    <row r="1834" spans="1:5" x14ac:dyDescent="0.2">
      <c r="A1834" t="s">
        <v>1653</v>
      </c>
      <c r="B1834">
        <f t="shared" si="84"/>
        <v>93</v>
      </c>
      <c r="C1834">
        <f t="shared" si="85"/>
        <v>111</v>
      </c>
      <c r="D1834">
        <f t="shared" si="86"/>
        <v>23426</v>
      </c>
      <c r="E1834" t="s">
        <v>6451</v>
      </c>
    </row>
    <row r="1835" spans="1:5" x14ac:dyDescent="0.2">
      <c r="A1835" t="s">
        <v>1654</v>
      </c>
      <c r="B1835">
        <f t="shared" si="84"/>
        <v>97</v>
      </c>
      <c r="C1835">
        <f t="shared" si="85"/>
        <v>115</v>
      </c>
      <c r="D1835">
        <f t="shared" si="86"/>
        <v>23425</v>
      </c>
      <c r="E1835" t="s">
        <v>6451</v>
      </c>
    </row>
    <row r="1836" spans="1:5" x14ac:dyDescent="0.2">
      <c r="A1836" t="s">
        <v>1655</v>
      </c>
      <c r="B1836">
        <f t="shared" si="84"/>
        <v>80</v>
      </c>
      <c r="C1836">
        <f t="shared" si="85"/>
        <v>98</v>
      </c>
      <c r="D1836">
        <f t="shared" si="86"/>
        <v>23422</v>
      </c>
      <c r="E1836" t="s">
        <v>6451</v>
      </c>
    </row>
    <row r="1837" spans="1:5" x14ac:dyDescent="0.2">
      <c r="A1837" t="s">
        <v>1656</v>
      </c>
      <c r="B1837">
        <f t="shared" si="84"/>
        <v>77</v>
      </c>
      <c r="C1837">
        <f t="shared" si="85"/>
        <v>95</v>
      </c>
      <c r="D1837">
        <f t="shared" si="86"/>
        <v>23420</v>
      </c>
      <c r="E1837" t="s">
        <v>6451</v>
      </c>
    </row>
    <row r="1838" spans="1:5" x14ac:dyDescent="0.2">
      <c r="A1838" t="s">
        <v>1657</v>
      </c>
      <c r="B1838">
        <f t="shared" si="84"/>
        <v>84</v>
      </c>
      <c r="C1838">
        <f t="shared" si="85"/>
        <v>102</v>
      </c>
      <c r="D1838">
        <f t="shared" si="86"/>
        <v>23421</v>
      </c>
      <c r="E1838" t="s">
        <v>6451</v>
      </c>
    </row>
    <row r="1839" spans="1:5" x14ac:dyDescent="0.2">
      <c r="A1839" t="s">
        <v>6511</v>
      </c>
      <c r="B1839">
        <f t="shared" si="84"/>
        <v>107</v>
      </c>
      <c r="C1839">
        <f t="shared" si="85"/>
        <v>124</v>
      </c>
      <c r="D1839">
        <f t="shared" si="86"/>
        <v>8250</v>
      </c>
      <c r="E1839" t="s">
        <v>6451</v>
      </c>
    </row>
    <row r="1840" spans="1:5" x14ac:dyDescent="0.2">
      <c r="A1840" t="s">
        <v>6512</v>
      </c>
      <c r="B1840">
        <f t="shared" si="84"/>
        <v>103</v>
      </c>
      <c r="C1840">
        <f t="shared" si="85"/>
        <v>120</v>
      </c>
      <c r="D1840">
        <f t="shared" si="86"/>
        <v>8211</v>
      </c>
      <c r="E1840" t="s">
        <v>6451</v>
      </c>
    </row>
    <row r="1841" spans="1:5" x14ac:dyDescent="0.2">
      <c r="A1841" t="s">
        <v>1660</v>
      </c>
      <c r="B1841">
        <f t="shared" si="84"/>
        <v>86</v>
      </c>
      <c r="C1841">
        <f t="shared" si="85"/>
        <v>104</v>
      </c>
      <c r="D1841">
        <f t="shared" si="86"/>
        <v>23445</v>
      </c>
      <c r="E1841" t="s">
        <v>6451</v>
      </c>
    </row>
    <row r="1842" spans="1:5" x14ac:dyDescent="0.2">
      <c r="A1842" t="s">
        <v>1661</v>
      </c>
      <c r="B1842">
        <f t="shared" si="84"/>
        <v>95</v>
      </c>
      <c r="C1842">
        <f t="shared" si="85"/>
        <v>113</v>
      </c>
      <c r="D1842">
        <f t="shared" si="86"/>
        <v>23444</v>
      </c>
      <c r="E1842" t="s">
        <v>6451</v>
      </c>
    </row>
    <row r="1843" spans="1:5" x14ac:dyDescent="0.2">
      <c r="A1843" t="s">
        <v>1662</v>
      </c>
      <c r="B1843">
        <f t="shared" si="84"/>
        <v>98</v>
      </c>
      <c r="C1843">
        <f t="shared" si="85"/>
        <v>116</v>
      </c>
      <c r="D1843">
        <f t="shared" si="86"/>
        <v>23448</v>
      </c>
      <c r="E1843" t="s">
        <v>6451</v>
      </c>
    </row>
    <row r="1844" spans="1:5" x14ac:dyDescent="0.2">
      <c r="A1844" t="s">
        <v>1663</v>
      </c>
      <c r="B1844">
        <f t="shared" si="84"/>
        <v>102</v>
      </c>
      <c r="C1844">
        <f t="shared" si="85"/>
        <v>120</v>
      </c>
      <c r="D1844">
        <f t="shared" si="86"/>
        <v>23446</v>
      </c>
      <c r="E1844" t="s">
        <v>6451</v>
      </c>
    </row>
    <row r="1845" spans="1:5" x14ac:dyDescent="0.2">
      <c r="A1845" t="s">
        <v>1664</v>
      </c>
      <c r="B1845">
        <f t="shared" si="84"/>
        <v>82</v>
      </c>
      <c r="C1845">
        <f t="shared" si="85"/>
        <v>100</v>
      </c>
      <c r="D1845">
        <f t="shared" si="86"/>
        <v>23440</v>
      </c>
      <c r="E1845" t="s">
        <v>6451</v>
      </c>
    </row>
    <row r="1846" spans="1:5" x14ac:dyDescent="0.2">
      <c r="A1846" t="s">
        <v>1665</v>
      </c>
      <c r="B1846">
        <f t="shared" si="84"/>
        <v>85</v>
      </c>
      <c r="C1846">
        <f t="shared" si="85"/>
        <v>103</v>
      </c>
      <c r="D1846">
        <f t="shared" si="86"/>
        <v>23442</v>
      </c>
      <c r="E1846" t="s">
        <v>6451</v>
      </c>
    </row>
    <row r="1847" spans="1:5" x14ac:dyDescent="0.2">
      <c r="A1847" t="s">
        <v>6513</v>
      </c>
      <c r="B1847">
        <f t="shared" si="84"/>
        <v>112</v>
      </c>
      <c r="C1847">
        <f t="shared" si="85"/>
        <v>130</v>
      </c>
      <c r="D1847">
        <f t="shared" si="86"/>
        <v>25085</v>
      </c>
      <c r="E1847" t="s">
        <v>6451</v>
      </c>
    </row>
    <row r="1848" spans="1:5" x14ac:dyDescent="0.2">
      <c r="A1848" t="s">
        <v>6514</v>
      </c>
      <c r="B1848">
        <f t="shared" si="84"/>
        <v>112</v>
      </c>
      <c r="C1848">
        <f t="shared" si="85"/>
        <v>130</v>
      </c>
      <c r="D1848">
        <f t="shared" si="86"/>
        <v>25135</v>
      </c>
      <c r="E1848" t="s">
        <v>6451</v>
      </c>
    </row>
    <row r="1849" spans="1:5" x14ac:dyDescent="0.2">
      <c r="A1849" t="s">
        <v>6515</v>
      </c>
      <c r="B1849">
        <f t="shared" si="84"/>
        <v>114</v>
      </c>
      <c r="C1849">
        <f t="shared" si="85"/>
        <v>132</v>
      </c>
      <c r="D1849">
        <f t="shared" si="86"/>
        <v>25198</v>
      </c>
      <c r="E1849" t="s">
        <v>6451</v>
      </c>
    </row>
    <row r="1850" spans="1:5" x14ac:dyDescent="0.2">
      <c r="A1850" t="s">
        <v>1669</v>
      </c>
      <c r="B1850">
        <f t="shared" si="84"/>
        <v>122</v>
      </c>
      <c r="C1850">
        <f t="shared" si="85"/>
        <v>140</v>
      </c>
      <c r="D1850">
        <f t="shared" si="86"/>
        <v>25203</v>
      </c>
      <c r="E1850" t="s">
        <v>6451</v>
      </c>
    </row>
    <row r="1851" spans="1:5" x14ac:dyDescent="0.2">
      <c r="A1851" t="s">
        <v>1670</v>
      </c>
      <c r="B1851">
        <f t="shared" si="84"/>
        <v>132</v>
      </c>
      <c r="C1851">
        <f t="shared" si="85"/>
        <v>150</v>
      </c>
      <c r="D1851">
        <f t="shared" si="86"/>
        <v>25157</v>
      </c>
      <c r="E1851" t="s">
        <v>6451</v>
      </c>
    </row>
    <row r="1852" spans="1:5" x14ac:dyDescent="0.2">
      <c r="A1852" t="s">
        <v>1671</v>
      </c>
      <c r="B1852">
        <f t="shared" si="84"/>
        <v>135</v>
      </c>
      <c r="C1852">
        <f t="shared" si="85"/>
        <v>153</v>
      </c>
      <c r="D1852">
        <f t="shared" si="86"/>
        <v>25158</v>
      </c>
      <c r="E1852" t="s">
        <v>6451</v>
      </c>
    </row>
    <row r="1853" spans="1:5" x14ac:dyDescent="0.2">
      <c r="A1853" t="s">
        <v>1672</v>
      </c>
      <c r="B1853">
        <f t="shared" si="84"/>
        <v>133</v>
      </c>
      <c r="C1853">
        <f t="shared" si="85"/>
        <v>151</v>
      </c>
      <c r="D1853">
        <f t="shared" si="86"/>
        <v>25182</v>
      </c>
      <c r="E1853" t="s">
        <v>6451</v>
      </c>
    </row>
    <row r="1854" spans="1:5" x14ac:dyDescent="0.2">
      <c r="A1854" t="s">
        <v>1673</v>
      </c>
      <c r="B1854">
        <f t="shared" si="84"/>
        <v>136</v>
      </c>
      <c r="C1854">
        <f t="shared" si="85"/>
        <v>154</v>
      </c>
      <c r="D1854">
        <f t="shared" si="86"/>
        <v>25155</v>
      </c>
      <c r="E1854" t="s">
        <v>6451</v>
      </c>
    </row>
    <row r="1855" spans="1:5" x14ac:dyDescent="0.2">
      <c r="A1855" t="s">
        <v>1674</v>
      </c>
      <c r="B1855">
        <f t="shared" si="84"/>
        <v>125</v>
      </c>
      <c r="C1855">
        <f t="shared" si="85"/>
        <v>143</v>
      </c>
      <c r="D1855">
        <f t="shared" si="86"/>
        <v>25193</v>
      </c>
      <c r="E1855" t="s">
        <v>6451</v>
      </c>
    </row>
    <row r="1856" spans="1:5" x14ac:dyDescent="0.2">
      <c r="A1856" t="s">
        <v>1675</v>
      </c>
      <c r="B1856">
        <f t="shared" si="84"/>
        <v>118</v>
      </c>
      <c r="C1856">
        <f t="shared" si="85"/>
        <v>136</v>
      </c>
      <c r="D1856">
        <f t="shared" si="86"/>
        <v>25181</v>
      </c>
      <c r="E1856" t="s">
        <v>6451</v>
      </c>
    </row>
    <row r="1857" spans="1:5" x14ac:dyDescent="0.2">
      <c r="A1857" t="s">
        <v>1676</v>
      </c>
      <c r="B1857">
        <f t="shared" si="84"/>
        <v>121</v>
      </c>
      <c r="C1857">
        <f t="shared" si="85"/>
        <v>139</v>
      </c>
      <c r="D1857">
        <f t="shared" si="86"/>
        <v>25149</v>
      </c>
      <c r="E1857" t="s">
        <v>6451</v>
      </c>
    </row>
    <row r="1858" spans="1:5" x14ac:dyDescent="0.2">
      <c r="A1858" t="s">
        <v>1677</v>
      </c>
      <c r="B1858">
        <f t="shared" si="84"/>
        <v>91</v>
      </c>
      <c r="C1858">
        <f t="shared" si="85"/>
        <v>108</v>
      </c>
      <c r="D1858">
        <f t="shared" si="86"/>
        <v>9815</v>
      </c>
      <c r="E1858" t="s">
        <v>6451</v>
      </c>
    </row>
    <row r="1859" spans="1:5" x14ac:dyDescent="0.2">
      <c r="A1859" t="s">
        <v>1678</v>
      </c>
      <c r="B1859">
        <f t="shared" ref="B1859:B1922" si="87">FIND("Ciqual code: ",A1859)</f>
        <v>99</v>
      </c>
      <c r="C1859">
        <f t="shared" ref="C1859:C1922" si="88">FIND("]",A1859)</f>
        <v>116</v>
      </c>
      <c r="D1859">
        <f t="shared" ref="D1859:D1922" si="89">MID(A1859,B1859+13,C1859-B1859-13)*1</f>
        <v>9816</v>
      </c>
      <c r="E1859" t="s">
        <v>6451</v>
      </c>
    </row>
    <row r="1860" spans="1:5" x14ac:dyDescent="0.2">
      <c r="A1860" t="s">
        <v>1679</v>
      </c>
      <c r="B1860">
        <f t="shared" si="87"/>
        <v>94</v>
      </c>
      <c r="C1860">
        <f t="shared" si="88"/>
        <v>111</v>
      </c>
      <c r="D1860">
        <f t="shared" si="89"/>
        <v>9810</v>
      </c>
      <c r="E1860" t="s">
        <v>6451</v>
      </c>
    </row>
    <row r="1861" spans="1:5" x14ac:dyDescent="0.2">
      <c r="A1861" t="s">
        <v>1680</v>
      </c>
      <c r="B1861">
        <f t="shared" si="87"/>
        <v>93</v>
      </c>
      <c r="C1861">
        <f t="shared" si="88"/>
        <v>110</v>
      </c>
      <c r="D1861">
        <f t="shared" si="89"/>
        <v>9811</v>
      </c>
      <c r="E1861" t="s">
        <v>6451</v>
      </c>
    </row>
    <row r="1862" spans="1:5" x14ac:dyDescent="0.2">
      <c r="A1862" t="s">
        <v>1681</v>
      </c>
      <c r="B1862">
        <f t="shared" si="87"/>
        <v>98</v>
      </c>
      <c r="C1862">
        <f t="shared" si="88"/>
        <v>115</v>
      </c>
      <c r="D1862">
        <f t="shared" si="89"/>
        <v>9870</v>
      </c>
      <c r="E1862" t="s">
        <v>6451</v>
      </c>
    </row>
    <row r="1863" spans="1:5" x14ac:dyDescent="0.2">
      <c r="A1863" t="s">
        <v>1682</v>
      </c>
      <c r="B1863">
        <f t="shared" si="87"/>
        <v>104</v>
      </c>
      <c r="C1863">
        <f t="shared" si="88"/>
        <v>121</v>
      </c>
      <c r="D1863">
        <f t="shared" si="89"/>
        <v>9871</v>
      </c>
      <c r="E1863" t="s">
        <v>6451</v>
      </c>
    </row>
    <row r="1864" spans="1:5" x14ac:dyDescent="0.2">
      <c r="A1864" t="s">
        <v>1683</v>
      </c>
      <c r="B1864">
        <f t="shared" si="87"/>
        <v>91</v>
      </c>
      <c r="C1864">
        <f t="shared" si="88"/>
        <v>108</v>
      </c>
      <c r="D1864">
        <f t="shared" si="89"/>
        <v>9821</v>
      </c>
      <c r="E1864" t="s">
        <v>6451</v>
      </c>
    </row>
    <row r="1865" spans="1:5" x14ac:dyDescent="0.2">
      <c r="A1865" t="s">
        <v>1684</v>
      </c>
      <c r="B1865">
        <f t="shared" si="87"/>
        <v>97</v>
      </c>
      <c r="C1865">
        <f t="shared" si="88"/>
        <v>114</v>
      </c>
      <c r="D1865">
        <f t="shared" si="89"/>
        <v>9822</v>
      </c>
      <c r="E1865" t="s">
        <v>6451</v>
      </c>
    </row>
    <row r="1866" spans="1:5" x14ac:dyDescent="0.2">
      <c r="A1866" t="s">
        <v>1685</v>
      </c>
      <c r="B1866">
        <f t="shared" si="87"/>
        <v>100</v>
      </c>
      <c r="C1866">
        <f t="shared" si="88"/>
        <v>117</v>
      </c>
      <c r="D1866">
        <f t="shared" si="89"/>
        <v>9874</v>
      </c>
      <c r="E1866" t="s">
        <v>6451</v>
      </c>
    </row>
    <row r="1867" spans="1:5" x14ac:dyDescent="0.2">
      <c r="A1867" t="s">
        <v>1686</v>
      </c>
      <c r="B1867">
        <f t="shared" si="87"/>
        <v>106</v>
      </c>
      <c r="C1867">
        <f t="shared" si="88"/>
        <v>123</v>
      </c>
      <c r="D1867">
        <f t="shared" si="89"/>
        <v>9824</v>
      </c>
      <c r="E1867" t="s">
        <v>6451</v>
      </c>
    </row>
    <row r="1868" spans="1:5" x14ac:dyDescent="0.2">
      <c r="A1868" t="s">
        <v>1687</v>
      </c>
      <c r="B1868">
        <f t="shared" si="87"/>
        <v>87</v>
      </c>
      <c r="C1868">
        <f t="shared" si="88"/>
        <v>105</v>
      </c>
      <c r="D1868">
        <f t="shared" si="89"/>
        <v>25125</v>
      </c>
      <c r="E1868" t="s">
        <v>6451</v>
      </c>
    </row>
    <row r="1869" spans="1:5" x14ac:dyDescent="0.2">
      <c r="A1869" t="s">
        <v>1688</v>
      </c>
      <c r="B1869">
        <f t="shared" si="87"/>
        <v>89</v>
      </c>
      <c r="C1869">
        <f t="shared" si="88"/>
        <v>107</v>
      </c>
      <c r="D1869">
        <f t="shared" si="89"/>
        <v>25213</v>
      </c>
      <c r="E1869" t="s">
        <v>6451</v>
      </c>
    </row>
    <row r="1870" spans="1:5" x14ac:dyDescent="0.2">
      <c r="A1870" t="s">
        <v>1689</v>
      </c>
      <c r="B1870">
        <f t="shared" si="87"/>
        <v>81</v>
      </c>
      <c r="C1870">
        <f t="shared" si="88"/>
        <v>99</v>
      </c>
      <c r="D1870">
        <f t="shared" si="89"/>
        <v>25126</v>
      </c>
      <c r="E1870" t="s">
        <v>6451</v>
      </c>
    </row>
    <row r="1871" spans="1:5" x14ac:dyDescent="0.2">
      <c r="A1871" t="s">
        <v>1691</v>
      </c>
      <c r="B1871">
        <f t="shared" si="87"/>
        <v>119</v>
      </c>
      <c r="C1871">
        <f t="shared" si="88"/>
        <v>137</v>
      </c>
      <c r="D1871">
        <f t="shared" si="89"/>
        <v>13730</v>
      </c>
      <c r="E1871" t="s">
        <v>6451</v>
      </c>
    </row>
    <row r="1872" spans="1:5" x14ac:dyDescent="0.2">
      <c r="A1872" t="s">
        <v>1692</v>
      </c>
      <c r="B1872">
        <f t="shared" si="87"/>
        <v>123</v>
      </c>
      <c r="C1872">
        <f t="shared" si="88"/>
        <v>141</v>
      </c>
      <c r="D1872">
        <f t="shared" si="89"/>
        <v>13731</v>
      </c>
      <c r="E1872" t="s">
        <v>6451</v>
      </c>
    </row>
    <row r="1873" spans="1:5" x14ac:dyDescent="0.2">
      <c r="A1873" t="s">
        <v>1693</v>
      </c>
      <c r="B1873">
        <f t="shared" si="87"/>
        <v>124</v>
      </c>
      <c r="C1873">
        <f t="shared" si="88"/>
        <v>142</v>
      </c>
      <c r="D1873">
        <f t="shared" si="89"/>
        <v>39401</v>
      </c>
      <c r="E1873" t="s">
        <v>6451</v>
      </c>
    </row>
    <row r="1874" spans="1:5" x14ac:dyDescent="0.2">
      <c r="A1874" t="s">
        <v>1698</v>
      </c>
      <c r="B1874">
        <f t="shared" si="87"/>
        <v>84</v>
      </c>
      <c r="C1874">
        <f t="shared" si="88"/>
        <v>102</v>
      </c>
      <c r="D1874">
        <f t="shared" si="89"/>
        <v>27025</v>
      </c>
      <c r="E1874" t="s">
        <v>6451</v>
      </c>
    </row>
    <row r="1875" spans="1:5" x14ac:dyDescent="0.2">
      <c r="A1875" t="s">
        <v>1699</v>
      </c>
      <c r="B1875">
        <f t="shared" si="87"/>
        <v>88</v>
      </c>
      <c r="C1875">
        <f t="shared" si="88"/>
        <v>106</v>
      </c>
      <c r="D1875">
        <f t="shared" si="89"/>
        <v>27010</v>
      </c>
      <c r="E1875" t="s">
        <v>6451</v>
      </c>
    </row>
    <row r="1876" spans="1:5" x14ac:dyDescent="0.2">
      <c r="A1876" t="s">
        <v>1700</v>
      </c>
      <c r="B1876">
        <f t="shared" si="87"/>
        <v>88</v>
      </c>
      <c r="C1876">
        <f t="shared" si="88"/>
        <v>106</v>
      </c>
      <c r="D1876">
        <f t="shared" si="89"/>
        <v>27005</v>
      </c>
      <c r="E1876" t="s">
        <v>6451</v>
      </c>
    </row>
    <row r="1877" spans="1:5" x14ac:dyDescent="0.2">
      <c r="A1877" t="s">
        <v>1703</v>
      </c>
      <c r="B1877">
        <f t="shared" si="87"/>
        <v>191</v>
      </c>
      <c r="C1877">
        <f t="shared" si="88"/>
        <v>209</v>
      </c>
      <c r="D1877">
        <f t="shared" si="89"/>
        <v>32123</v>
      </c>
      <c r="E1877" t="s">
        <v>6451</v>
      </c>
    </row>
    <row r="1878" spans="1:5" x14ac:dyDescent="0.2">
      <c r="A1878" t="s">
        <v>1704</v>
      </c>
      <c r="B1878">
        <f t="shared" si="87"/>
        <v>182</v>
      </c>
      <c r="C1878">
        <f t="shared" si="88"/>
        <v>200</v>
      </c>
      <c r="D1878">
        <f t="shared" si="89"/>
        <v>32011</v>
      </c>
      <c r="E1878" t="s">
        <v>6451</v>
      </c>
    </row>
    <row r="1879" spans="1:5" x14ac:dyDescent="0.2">
      <c r="A1879" t="s">
        <v>1705</v>
      </c>
      <c r="B1879">
        <f t="shared" si="87"/>
        <v>177</v>
      </c>
      <c r="C1879">
        <f t="shared" si="88"/>
        <v>195</v>
      </c>
      <c r="D1879">
        <f t="shared" si="89"/>
        <v>32009</v>
      </c>
      <c r="E1879" t="s">
        <v>6451</v>
      </c>
    </row>
    <row r="1880" spans="1:5" x14ac:dyDescent="0.2">
      <c r="A1880" t="s">
        <v>1706</v>
      </c>
      <c r="B1880">
        <f t="shared" si="87"/>
        <v>172</v>
      </c>
      <c r="C1880">
        <f t="shared" si="88"/>
        <v>190</v>
      </c>
      <c r="D1880">
        <f t="shared" si="89"/>
        <v>32107</v>
      </c>
      <c r="E1880" t="s">
        <v>6451</v>
      </c>
    </row>
    <row r="1881" spans="1:5" x14ac:dyDescent="0.2">
      <c r="A1881" t="s">
        <v>1707</v>
      </c>
      <c r="B1881">
        <f t="shared" si="87"/>
        <v>167</v>
      </c>
      <c r="C1881">
        <f t="shared" si="88"/>
        <v>185</v>
      </c>
      <c r="D1881">
        <f t="shared" si="89"/>
        <v>32121</v>
      </c>
      <c r="E1881" t="s">
        <v>6451</v>
      </c>
    </row>
    <row r="1882" spans="1:5" x14ac:dyDescent="0.2">
      <c r="A1882" t="s">
        <v>1708</v>
      </c>
      <c r="B1882">
        <f t="shared" si="87"/>
        <v>167</v>
      </c>
      <c r="C1882">
        <f t="shared" si="88"/>
        <v>185</v>
      </c>
      <c r="D1882">
        <f t="shared" si="89"/>
        <v>32014</v>
      </c>
      <c r="E1882" t="s">
        <v>6451</v>
      </c>
    </row>
    <row r="1883" spans="1:5" x14ac:dyDescent="0.2">
      <c r="A1883" t="s">
        <v>1709</v>
      </c>
      <c r="B1883">
        <f t="shared" si="87"/>
        <v>162</v>
      </c>
      <c r="C1883">
        <f t="shared" si="88"/>
        <v>180</v>
      </c>
      <c r="D1883">
        <f t="shared" si="89"/>
        <v>32005</v>
      </c>
      <c r="E1883" t="s">
        <v>6451</v>
      </c>
    </row>
    <row r="1884" spans="1:5" x14ac:dyDescent="0.2">
      <c r="A1884" t="s">
        <v>1710</v>
      </c>
      <c r="B1884">
        <f t="shared" si="87"/>
        <v>92</v>
      </c>
      <c r="C1884">
        <f t="shared" si="88"/>
        <v>109</v>
      </c>
      <c r="D1884">
        <f t="shared" si="89"/>
        <v>5100</v>
      </c>
      <c r="E1884" t="s">
        <v>6451</v>
      </c>
    </row>
    <row r="1885" spans="1:5" x14ac:dyDescent="0.2">
      <c r="A1885" t="s">
        <v>1711</v>
      </c>
      <c r="B1885">
        <f t="shared" si="87"/>
        <v>101</v>
      </c>
      <c r="C1885">
        <f t="shared" si="88"/>
        <v>119</v>
      </c>
      <c r="D1885">
        <f t="shared" si="89"/>
        <v>13157</v>
      </c>
      <c r="E1885" t="s">
        <v>6451</v>
      </c>
    </row>
    <row r="1886" spans="1:5" x14ac:dyDescent="0.2">
      <c r="A1886" t="s">
        <v>1712</v>
      </c>
      <c r="B1886">
        <f t="shared" si="87"/>
        <v>104</v>
      </c>
      <c r="C1886">
        <f t="shared" si="88"/>
        <v>122</v>
      </c>
      <c r="D1886">
        <f t="shared" si="89"/>
        <v>13158</v>
      </c>
      <c r="E1886" t="s">
        <v>6451</v>
      </c>
    </row>
    <row r="1887" spans="1:5" x14ac:dyDescent="0.2">
      <c r="A1887" t="s">
        <v>1713</v>
      </c>
      <c r="B1887">
        <f t="shared" si="87"/>
        <v>128</v>
      </c>
      <c r="C1887">
        <f t="shared" si="88"/>
        <v>146</v>
      </c>
      <c r="D1887">
        <f t="shared" si="89"/>
        <v>20247</v>
      </c>
      <c r="E1887" t="s">
        <v>6451</v>
      </c>
    </row>
    <row r="1888" spans="1:5" x14ac:dyDescent="0.2">
      <c r="A1888" t="s">
        <v>1714</v>
      </c>
      <c r="B1888">
        <f t="shared" si="87"/>
        <v>117</v>
      </c>
      <c r="C1888">
        <f t="shared" si="88"/>
        <v>135</v>
      </c>
      <c r="D1888">
        <f t="shared" si="89"/>
        <v>20246</v>
      </c>
      <c r="E1888" t="s">
        <v>6451</v>
      </c>
    </row>
    <row r="1889" spans="1:5" x14ac:dyDescent="0.2">
      <c r="A1889" t="s">
        <v>1715</v>
      </c>
      <c r="B1889">
        <f t="shared" si="87"/>
        <v>101</v>
      </c>
      <c r="C1889">
        <f t="shared" si="88"/>
        <v>119</v>
      </c>
      <c r="D1889">
        <f t="shared" si="89"/>
        <v>25010</v>
      </c>
      <c r="E1889" t="s">
        <v>6451</v>
      </c>
    </row>
    <row r="1890" spans="1:5" x14ac:dyDescent="0.2">
      <c r="A1890" t="s">
        <v>1716</v>
      </c>
      <c r="B1890">
        <f t="shared" si="87"/>
        <v>114</v>
      </c>
      <c r="C1890">
        <f t="shared" si="88"/>
        <v>132</v>
      </c>
      <c r="D1890">
        <f t="shared" si="89"/>
        <v>20093</v>
      </c>
      <c r="E1890" t="s">
        <v>6451</v>
      </c>
    </row>
    <row r="1891" spans="1:5" x14ac:dyDescent="0.2">
      <c r="A1891" t="s">
        <v>1717</v>
      </c>
      <c r="B1891">
        <f t="shared" si="87"/>
        <v>104</v>
      </c>
      <c r="C1891">
        <f t="shared" si="88"/>
        <v>122</v>
      </c>
      <c r="D1891">
        <f t="shared" si="89"/>
        <v>20214</v>
      </c>
      <c r="E1891" t="s">
        <v>6451</v>
      </c>
    </row>
    <row r="1892" spans="1:5" x14ac:dyDescent="0.2">
      <c r="A1892" t="s">
        <v>1718</v>
      </c>
      <c r="B1892">
        <f t="shared" si="87"/>
        <v>104</v>
      </c>
      <c r="C1892">
        <f t="shared" si="88"/>
        <v>122</v>
      </c>
      <c r="D1892">
        <f t="shared" si="89"/>
        <v>20215</v>
      </c>
      <c r="E1892" t="s">
        <v>6451</v>
      </c>
    </row>
    <row r="1893" spans="1:5" x14ac:dyDescent="0.2">
      <c r="A1893" t="s">
        <v>1719</v>
      </c>
      <c r="B1893">
        <f t="shared" si="87"/>
        <v>105</v>
      </c>
      <c r="C1893">
        <f t="shared" si="88"/>
        <v>123</v>
      </c>
      <c r="D1893">
        <f t="shared" si="89"/>
        <v>20036</v>
      </c>
      <c r="E1893" t="s">
        <v>6451</v>
      </c>
    </row>
    <row r="1894" spans="1:5" x14ac:dyDescent="0.2">
      <c r="A1894" t="s">
        <v>1727</v>
      </c>
      <c r="B1894">
        <f t="shared" si="87"/>
        <v>84</v>
      </c>
      <c r="C1894">
        <f t="shared" si="88"/>
        <v>102</v>
      </c>
      <c r="D1894">
        <f t="shared" si="89"/>
        <v>28540</v>
      </c>
      <c r="E1894" t="s">
        <v>6451</v>
      </c>
    </row>
    <row r="1895" spans="1:5" x14ac:dyDescent="0.2">
      <c r="A1895" t="s">
        <v>1728</v>
      </c>
      <c r="B1895">
        <f t="shared" si="87"/>
        <v>86</v>
      </c>
      <c r="C1895">
        <f t="shared" si="88"/>
        <v>104</v>
      </c>
      <c r="D1895">
        <f t="shared" si="89"/>
        <v>36602</v>
      </c>
      <c r="E1895" t="s">
        <v>6451</v>
      </c>
    </row>
    <row r="1896" spans="1:5" x14ac:dyDescent="0.2">
      <c r="A1896" t="s">
        <v>1729</v>
      </c>
      <c r="B1896">
        <f t="shared" si="87"/>
        <v>87</v>
      </c>
      <c r="C1896">
        <f t="shared" si="88"/>
        <v>105</v>
      </c>
      <c r="D1896">
        <f t="shared" si="89"/>
        <v>15025</v>
      </c>
      <c r="E1896" t="s">
        <v>6451</v>
      </c>
    </row>
    <row r="1897" spans="1:5" x14ac:dyDescent="0.2">
      <c r="A1897" t="s">
        <v>1730</v>
      </c>
      <c r="B1897">
        <f t="shared" si="87"/>
        <v>145</v>
      </c>
      <c r="C1897">
        <f t="shared" si="88"/>
        <v>163</v>
      </c>
      <c r="D1897">
        <f t="shared" si="89"/>
        <v>26027</v>
      </c>
      <c r="E1897" t="s">
        <v>6451</v>
      </c>
    </row>
    <row r="1898" spans="1:5" x14ac:dyDescent="0.2">
      <c r="A1898" t="s">
        <v>1732</v>
      </c>
      <c r="B1898">
        <f t="shared" si="87"/>
        <v>85</v>
      </c>
      <c r="C1898">
        <f t="shared" si="88"/>
        <v>103</v>
      </c>
      <c r="D1898">
        <f t="shared" si="89"/>
        <v>36700</v>
      </c>
      <c r="E1898" t="s">
        <v>6451</v>
      </c>
    </row>
    <row r="1899" spans="1:5" x14ac:dyDescent="0.2">
      <c r="A1899" t="s">
        <v>1733</v>
      </c>
      <c r="B1899">
        <f t="shared" si="87"/>
        <v>90</v>
      </c>
      <c r="C1899">
        <f t="shared" si="88"/>
        <v>108</v>
      </c>
      <c r="D1899">
        <f t="shared" si="89"/>
        <v>36703</v>
      </c>
      <c r="E1899" t="s">
        <v>6451</v>
      </c>
    </row>
    <row r="1900" spans="1:5" x14ac:dyDescent="0.2">
      <c r="A1900" t="s">
        <v>1734</v>
      </c>
      <c r="B1900">
        <f t="shared" si="87"/>
        <v>93</v>
      </c>
      <c r="C1900">
        <f t="shared" si="88"/>
        <v>111</v>
      </c>
      <c r="D1900">
        <f t="shared" si="89"/>
        <v>36702</v>
      </c>
      <c r="E1900" t="s">
        <v>6451</v>
      </c>
    </row>
    <row r="1901" spans="1:5" x14ac:dyDescent="0.2">
      <c r="A1901" t="s">
        <v>1735</v>
      </c>
      <c r="B1901">
        <f t="shared" si="87"/>
        <v>159</v>
      </c>
      <c r="C1901">
        <f t="shared" si="88"/>
        <v>177</v>
      </c>
      <c r="D1901">
        <f t="shared" si="89"/>
        <v>20240</v>
      </c>
      <c r="E1901" t="s">
        <v>6451</v>
      </c>
    </row>
    <row r="1902" spans="1:5" x14ac:dyDescent="0.2">
      <c r="A1902" t="s">
        <v>1736</v>
      </c>
      <c r="B1902">
        <f t="shared" si="87"/>
        <v>103</v>
      </c>
      <c r="C1902">
        <f t="shared" si="88"/>
        <v>121</v>
      </c>
      <c r="D1902">
        <f t="shared" si="89"/>
        <v>25528</v>
      </c>
      <c r="E1902" t="s">
        <v>6451</v>
      </c>
    </row>
    <row r="1903" spans="1:5" x14ac:dyDescent="0.2">
      <c r="A1903" t="s">
        <v>1740</v>
      </c>
      <c r="B1903">
        <f t="shared" si="87"/>
        <v>85</v>
      </c>
      <c r="C1903">
        <f t="shared" si="88"/>
        <v>103</v>
      </c>
      <c r="D1903">
        <f t="shared" si="89"/>
        <v>25478</v>
      </c>
      <c r="E1903" t="s">
        <v>6451</v>
      </c>
    </row>
    <row r="1904" spans="1:5" x14ac:dyDescent="0.2">
      <c r="A1904" t="s">
        <v>1741</v>
      </c>
      <c r="B1904">
        <f t="shared" si="87"/>
        <v>95</v>
      </c>
      <c r="C1904">
        <f t="shared" si="88"/>
        <v>113</v>
      </c>
      <c r="D1904">
        <f t="shared" si="89"/>
        <v>25457</v>
      </c>
      <c r="E1904" t="s">
        <v>6451</v>
      </c>
    </row>
    <row r="1905" spans="1:5" x14ac:dyDescent="0.2">
      <c r="A1905" t="s">
        <v>1742</v>
      </c>
      <c r="B1905">
        <f t="shared" si="87"/>
        <v>97</v>
      </c>
      <c r="C1905">
        <f t="shared" si="88"/>
        <v>115</v>
      </c>
      <c r="D1905">
        <f t="shared" si="89"/>
        <v>25468</v>
      </c>
      <c r="E1905" t="s">
        <v>6451</v>
      </c>
    </row>
    <row r="1906" spans="1:5" x14ac:dyDescent="0.2">
      <c r="A1906" t="s">
        <v>1743</v>
      </c>
      <c r="B1906">
        <f t="shared" si="87"/>
        <v>90</v>
      </c>
      <c r="C1906">
        <f t="shared" si="88"/>
        <v>108</v>
      </c>
      <c r="D1906">
        <f t="shared" si="89"/>
        <v>25462</v>
      </c>
      <c r="E1906" t="s">
        <v>6451</v>
      </c>
    </row>
    <row r="1907" spans="1:5" x14ac:dyDescent="0.2">
      <c r="A1907" t="s">
        <v>1744</v>
      </c>
      <c r="B1907">
        <f t="shared" si="87"/>
        <v>110</v>
      </c>
      <c r="C1907">
        <f t="shared" si="88"/>
        <v>128</v>
      </c>
      <c r="D1907">
        <f t="shared" si="89"/>
        <v>25404</v>
      </c>
      <c r="E1907" t="s">
        <v>6451</v>
      </c>
    </row>
    <row r="1908" spans="1:5" x14ac:dyDescent="0.2">
      <c r="A1908" t="s">
        <v>1745</v>
      </c>
      <c r="B1908">
        <f t="shared" si="87"/>
        <v>80</v>
      </c>
      <c r="C1908">
        <f t="shared" si="88"/>
        <v>98</v>
      </c>
      <c r="D1908">
        <f t="shared" si="89"/>
        <v>26272</v>
      </c>
      <c r="E1908" t="s">
        <v>6451</v>
      </c>
    </row>
    <row r="1909" spans="1:5" x14ac:dyDescent="0.2">
      <c r="A1909" t="s">
        <v>1746</v>
      </c>
      <c r="B1909">
        <f t="shared" si="87"/>
        <v>79</v>
      </c>
      <c r="C1909">
        <f t="shared" si="88"/>
        <v>97</v>
      </c>
      <c r="D1909">
        <f t="shared" si="89"/>
        <v>25464</v>
      </c>
      <c r="E1909" t="s">
        <v>6451</v>
      </c>
    </row>
    <row r="1910" spans="1:5" x14ac:dyDescent="0.2">
      <c r="A1910" t="s">
        <v>1747</v>
      </c>
      <c r="B1910">
        <f t="shared" si="87"/>
        <v>82</v>
      </c>
      <c r="C1910">
        <f t="shared" si="88"/>
        <v>100</v>
      </c>
      <c r="D1910">
        <f t="shared" si="89"/>
        <v>26274</v>
      </c>
      <c r="E1910" t="s">
        <v>6451</v>
      </c>
    </row>
    <row r="1911" spans="1:5" x14ac:dyDescent="0.2">
      <c r="A1911" t="s">
        <v>1748</v>
      </c>
      <c r="B1911">
        <f t="shared" si="87"/>
        <v>77</v>
      </c>
      <c r="C1911">
        <f t="shared" si="88"/>
        <v>95</v>
      </c>
      <c r="D1911">
        <f t="shared" si="89"/>
        <v>26270</v>
      </c>
      <c r="E1911" t="s">
        <v>6451</v>
      </c>
    </row>
    <row r="1912" spans="1:5" x14ac:dyDescent="0.2">
      <c r="A1912" t="s">
        <v>1749</v>
      </c>
      <c r="B1912">
        <f t="shared" si="87"/>
        <v>80</v>
      </c>
      <c r="C1912">
        <f t="shared" si="88"/>
        <v>98</v>
      </c>
      <c r="D1912">
        <f t="shared" si="89"/>
        <v>25463</v>
      </c>
      <c r="E1912" t="s">
        <v>6451</v>
      </c>
    </row>
    <row r="1913" spans="1:5" x14ac:dyDescent="0.2">
      <c r="A1913" t="s">
        <v>1750</v>
      </c>
      <c r="B1913">
        <f t="shared" si="87"/>
        <v>99</v>
      </c>
      <c r="C1913">
        <f t="shared" si="88"/>
        <v>117</v>
      </c>
      <c r="D1913">
        <f t="shared" si="89"/>
        <v>25570</v>
      </c>
      <c r="E1913" t="s">
        <v>6451</v>
      </c>
    </row>
    <row r="1914" spans="1:5" x14ac:dyDescent="0.2">
      <c r="A1914" t="s">
        <v>1751</v>
      </c>
      <c r="B1914">
        <f t="shared" si="87"/>
        <v>102</v>
      </c>
      <c r="C1914">
        <f t="shared" si="88"/>
        <v>120</v>
      </c>
      <c r="D1914">
        <f t="shared" si="89"/>
        <v>25472</v>
      </c>
      <c r="E1914" t="s">
        <v>6451</v>
      </c>
    </row>
    <row r="1915" spans="1:5" x14ac:dyDescent="0.2">
      <c r="A1915" t="s">
        <v>1752</v>
      </c>
      <c r="B1915">
        <f t="shared" si="87"/>
        <v>93</v>
      </c>
      <c r="C1915">
        <f t="shared" si="88"/>
        <v>111</v>
      </c>
      <c r="D1915">
        <f t="shared" si="89"/>
        <v>25477</v>
      </c>
      <c r="E1915" t="s">
        <v>6451</v>
      </c>
    </row>
    <row r="1916" spans="1:5" x14ac:dyDescent="0.2">
      <c r="A1916" t="s">
        <v>1753</v>
      </c>
      <c r="B1916">
        <f t="shared" si="87"/>
        <v>87</v>
      </c>
      <c r="C1916">
        <f t="shared" si="88"/>
        <v>105</v>
      </c>
      <c r="D1916">
        <f t="shared" si="89"/>
        <v>25435</v>
      </c>
      <c r="E1916" t="s">
        <v>6451</v>
      </c>
    </row>
    <row r="1917" spans="1:5" x14ac:dyDescent="0.2">
      <c r="A1917" t="s">
        <v>1754</v>
      </c>
      <c r="B1917">
        <f t="shared" si="87"/>
        <v>97</v>
      </c>
      <c r="C1917">
        <f t="shared" si="88"/>
        <v>115</v>
      </c>
      <c r="D1917">
        <f t="shared" si="89"/>
        <v>25548</v>
      </c>
      <c r="E1917" t="s">
        <v>6451</v>
      </c>
    </row>
    <row r="1918" spans="1:5" x14ac:dyDescent="0.2">
      <c r="A1918" t="s">
        <v>1755</v>
      </c>
      <c r="B1918">
        <f t="shared" si="87"/>
        <v>78</v>
      </c>
      <c r="C1918">
        <f t="shared" si="88"/>
        <v>96</v>
      </c>
      <c r="D1918">
        <f t="shared" si="89"/>
        <v>26271</v>
      </c>
      <c r="E1918" t="s">
        <v>6451</v>
      </c>
    </row>
    <row r="1919" spans="1:5" x14ac:dyDescent="0.2">
      <c r="A1919" t="s">
        <v>1756</v>
      </c>
      <c r="B1919">
        <f t="shared" si="87"/>
        <v>120</v>
      </c>
      <c r="C1919">
        <f t="shared" si="88"/>
        <v>138</v>
      </c>
      <c r="D1919">
        <f t="shared" si="89"/>
        <v>26273</v>
      </c>
      <c r="E1919" t="s">
        <v>6451</v>
      </c>
    </row>
    <row r="1920" spans="1:5" x14ac:dyDescent="0.2">
      <c r="A1920" t="s">
        <v>1757</v>
      </c>
      <c r="B1920">
        <f t="shared" si="87"/>
        <v>106</v>
      </c>
      <c r="C1920">
        <f t="shared" si="88"/>
        <v>124</v>
      </c>
      <c r="D1920">
        <f t="shared" si="89"/>
        <v>25525</v>
      </c>
      <c r="E1920" t="s">
        <v>6451</v>
      </c>
    </row>
    <row r="1921" spans="1:5" x14ac:dyDescent="0.2">
      <c r="A1921" t="s">
        <v>1758</v>
      </c>
      <c r="B1921">
        <f t="shared" si="87"/>
        <v>138</v>
      </c>
      <c r="C1921">
        <f t="shared" si="88"/>
        <v>156</v>
      </c>
      <c r="D1921">
        <f t="shared" si="89"/>
        <v>20251</v>
      </c>
      <c r="E1921" t="s">
        <v>6451</v>
      </c>
    </row>
    <row r="1922" spans="1:5" x14ac:dyDescent="0.2">
      <c r="A1922" t="s">
        <v>1759</v>
      </c>
      <c r="B1922">
        <f t="shared" si="87"/>
        <v>138</v>
      </c>
      <c r="C1922">
        <f t="shared" si="88"/>
        <v>156</v>
      </c>
      <c r="D1922">
        <f t="shared" si="89"/>
        <v>20254</v>
      </c>
      <c r="E1922" t="s">
        <v>6451</v>
      </c>
    </row>
    <row r="1923" spans="1:5" x14ac:dyDescent="0.2">
      <c r="A1923" t="s">
        <v>1760</v>
      </c>
      <c r="B1923">
        <f t="shared" ref="B1923:B1986" si="90">FIND("Ciqual code: ",A1923)</f>
        <v>139</v>
      </c>
      <c r="C1923">
        <f t="shared" ref="C1923:C1986" si="91">FIND("]",A1923)</f>
        <v>157</v>
      </c>
      <c r="D1923">
        <f t="shared" ref="D1923:D1986" si="92">MID(A1923,B1923+13,C1923-B1923-13)*1</f>
        <v>20249</v>
      </c>
      <c r="E1923" t="s">
        <v>6451</v>
      </c>
    </row>
    <row r="1924" spans="1:5" x14ac:dyDescent="0.2">
      <c r="A1924" t="s">
        <v>1761</v>
      </c>
      <c r="B1924">
        <f t="shared" si="90"/>
        <v>140</v>
      </c>
      <c r="C1924">
        <f t="shared" si="91"/>
        <v>158</v>
      </c>
      <c r="D1924">
        <f t="shared" si="92"/>
        <v>20250</v>
      </c>
      <c r="E1924" t="s">
        <v>6451</v>
      </c>
    </row>
    <row r="1925" spans="1:5" x14ac:dyDescent="0.2">
      <c r="A1925" t="s">
        <v>1762</v>
      </c>
      <c r="B1925">
        <f t="shared" si="90"/>
        <v>134</v>
      </c>
      <c r="C1925">
        <f t="shared" si="91"/>
        <v>152</v>
      </c>
      <c r="D1925">
        <f t="shared" si="92"/>
        <v>42605</v>
      </c>
      <c r="E1925" t="s">
        <v>6451</v>
      </c>
    </row>
    <row r="1926" spans="1:5" x14ac:dyDescent="0.2">
      <c r="A1926" t="s">
        <v>1763</v>
      </c>
      <c r="B1926">
        <f t="shared" si="90"/>
        <v>134</v>
      </c>
      <c r="C1926">
        <f t="shared" si="91"/>
        <v>152</v>
      </c>
      <c r="D1926">
        <f t="shared" si="92"/>
        <v>42606</v>
      </c>
      <c r="E1926" t="s">
        <v>6451</v>
      </c>
    </row>
    <row r="1927" spans="1:5" x14ac:dyDescent="0.2">
      <c r="A1927" t="s">
        <v>1764</v>
      </c>
      <c r="B1927">
        <f t="shared" si="90"/>
        <v>135</v>
      </c>
      <c r="C1927">
        <f t="shared" si="91"/>
        <v>153</v>
      </c>
      <c r="D1927">
        <f t="shared" si="92"/>
        <v>42603</v>
      </c>
      <c r="E1927" t="s">
        <v>6451</v>
      </c>
    </row>
    <row r="1928" spans="1:5" x14ac:dyDescent="0.2">
      <c r="A1928" t="s">
        <v>1765</v>
      </c>
      <c r="B1928">
        <f t="shared" si="90"/>
        <v>136</v>
      </c>
      <c r="C1928">
        <f t="shared" si="91"/>
        <v>154</v>
      </c>
      <c r="D1928">
        <f t="shared" si="92"/>
        <v>42604</v>
      </c>
      <c r="E1928" t="s">
        <v>6451</v>
      </c>
    </row>
    <row r="1929" spans="1:5" x14ac:dyDescent="0.2">
      <c r="A1929" t="s">
        <v>1766</v>
      </c>
      <c r="B1929">
        <f t="shared" si="90"/>
        <v>124</v>
      </c>
      <c r="C1929">
        <f t="shared" si="91"/>
        <v>142</v>
      </c>
      <c r="D1929">
        <f t="shared" si="92"/>
        <v>20248</v>
      </c>
      <c r="E1929" t="s">
        <v>6451</v>
      </c>
    </row>
    <row r="1930" spans="1:5" x14ac:dyDescent="0.2">
      <c r="A1930" t="s">
        <v>1767</v>
      </c>
      <c r="B1930">
        <f t="shared" si="90"/>
        <v>89</v>
      </c>
      <c r="C1930">
        <f t="shared" si="91"/>
        <v>107</v>
      </c>
      <c r="D1930">
        <f t="shared" si="92"/>
        <v>26204</v>
      </c>
      <c r="E1930" t="s">
        <v>6451</v>
      </c>
    </row>
    <row r="1931" spans="1:5" x14ac:dyDescent="0.2">
      <c r="A1931" t="s">
        <v>1768</v>
      </c>
      <c r="B1931">
        <f t="shared" si="90"/>
        <v>125</v>
      </c>
      <c r="C1931">
        <f t="shared" si="91"/>
        <v>143</v>
      </c>
      <c r="D1931">
        <f t="shared" si="92"/>
        <v>20273</v>
      </c>
      <c r="E1931" t="s">
        <v>6451</v>
      </c>
    </row>
    <row r="1932" spans="1:5" x14ac:dyDescent="0.2">
      <c r="A1932" t="s">
        <v>1769</v>
      </c>
      <c r="B1932">
        <f t="shared" si="90"/>
        <v>124</v>
      </c>
      <c r="C1932">
        <f t="shared" si="91"/>
        <v>142</v>
      </c>
      <c r="D1932">
        <f t="shared" si="92"/>
        <v>20498</v>
      </c>
      <c r="E1932" t="s">
        <v>6451</v>
      </c>
    </row>
    <row r="1933" spans="1:5" x14ac:dyDescent="0.2">
      <c r="A1933" t="s">
        <v>1770</v>
      </c>
      <c r="B1933">
        <f t="shared" si="90"/>
        <v>127</v>
      </c>
      <c r="C1933">
        <f t="shared" si="91"/>
        <v>145</v>
      </c>
      <c r="D1933">
        <f t="shared" si="92"/>
        <v>20274</v>
      </c>
      <c r="E1933" t="s">
        <v>6451</v>
      </c>
    </row>
    <row r="1934" spans="1:5" x14ac:dyDescent="0.2">
      <c r="A1934" t="s">
        <v>1771</v>
      </c>
      <c r="B1934">
        <f t="shared" si="90"/>
        <v>116</v>
      </c>
      <c r="C1934">
        <f t="shared" si="91"/>
        <v>134</v>
      </c>
      <c r="D1934">
        <f t="shared" si="92"/>
        <v>20262</v>
      </c>
      <c r="E1934" t="s">
        <v>6451</v>
      </c>
    </row>
    <row r="1935" spans="1:5" x14ac:dyDescent="0.2">
      <c r="A1935" t="s">
        <v>1772</v>
      </c>
      <c r="B1935">
        <f t="shared" si="90"/>
        <v>151</v>
      </c>
      <c r="C1935">
        <f t="shared" si="91"/>
        <v>169</v>
      </c>
      <c r="D1935">
        <f t="shared" si="92"/>
        <v>25057</v>
      </c>
      <c r="E1935" t="s">
        <v>6451</v>
      </c>
    </row>
    <row r="1936" spans="1:5" x14ac:dyDescent="0.2">
      <c r="A1936" t="s">
        <v>1773</v>
      </c>
      <c r="B1936">
        <f t="shared" si="90"/>
        <v>122</v>
      </c>
      <c r="C1936">
        <f t="shared" si="91"/>
        <v>140</v>
      </c>
      <c r="D1936">
        <f t="shared" si="92"/>
        <v>13735</v>
      </c>
      <c r="E1936" t="s">
        <v>6451</v>
      </c>
    </row>
    <row r="1937" spans="1:5" x14ac:dyDescent="0.2">
      <c r="A1937" t="s">
        <v>1774</v>
      </c>
      <c r="B1937">
        <f t="shared" si="90"/>
        <v>169</v>
      </c>
      <c r="C1937">
        <f t="shared" si="91"/>
        <v>187</v>
      </c>
      <c r="D1937">
        <f t="shared" si="92"/>
        <v>39519</v>
      </c>
      <c r="E1937" t="s">
        <v>6451</v>
      </c>
    </row>
    <row r="1938" spans="1:5" x14ac:dyDescent="0.2">
      <c r="A1938" t="s">
        <v>1779</v>
      </c>
      <c r="B1938">
        <f t="shared" si="90"/>
        <v>87</v>
      </c>
      <c r="C1938">
        <f t="shared" si="91"/>
        <v>105</v>
      </c>
      <c r="D1938">
        <f t="shared" si="92"/>
        <v>20236</v>
      </c>
      <c r="E1938" t="s">
        <v>6451</v>
      </c>
    </row>
    <row r="1939" spans="1:5" x14ac:dyDescent="0.2">
      <c r="A1939" t="s">
        <v>1782</v>
      </c>
      <c r="B1939">
        <f t="shared" si="90"/>
        <v>108</v>
      </c>
      <c r="C1939">
        <f t="shared" si="91"/>
        <v>126</v>
      </c>
      <c r="D1939">
        <f t="shared" si="92"/>
        <v>20532</v>
      </c>
      <c r="E1939" t="s">
        <v>6451</v>
      </c>
    </row>
    <row r="1940" spans="1:5" x14ac:dyDescent="0.2">
      <c r="A1940" t="s">
        <v>1788</v>
      </c>
      <c r="B1940">
        <f t="shared" si="90"/>
        <v>87</v>
      </c>
      <c r="C1940">
        <f t="shared" si="91"/>
        <v>105</v>
      </c>
      <c r="D1940">
        <f t="shared" si="92"/>
        <v>25086</v>
      </c>
      <c r="E1940" t="s">
        <v>6451</v>
      </c>
    </row>
    <row r="1941" spans="1:5" x14ac:dyDescent="0.2">
      <c r="A1941" t="s">
        <v>1789</v>
      </c>
      <c r="B1941">
        <f t="shared" si="90"/>
        <v>118</v>
      </c>
      <c r="C1941">
        <f t="shared" si="91"/>
        <v>136</v>
      </c>
      <c r="D1941">
        <f t="shared" si="92"/>
        <v>25140</v>
      </c>
      <c r="E1941" t="s">
        <v>6451</v>
      </c>
    </row>
    <row r="1942" spans="1:5" x14ac:dyDescent="0.2">
      <c r="A1942" t="s">
        <v>1790</v>
      </c>
      <c r="B1942">
        <f t="shared" si="90"/>
        <v>118</v>
      </c>
      <c r="C1942">
        <f t="shared" si="91"/>
        <v>136</v>
      </c>
      <c r="D1942">
        <f t="shared" si="92"/>
        <v>25141</v>
      </c>
      <c r="E1942" t="s">
        <v>6451</v>
      </c>
    </row>
    <row r="1943" spans="1:5" x14ac:dyDescent="0.2">
      <c r="A1943" t="s">
        <v>1791</v>
      </c>
      <c r="B1943">
        <f t="shared" si="90"/>
        <v>118</v>
      </c>
      <c r="C1943">
        <f t="shared" si="91"/>
        <v>136</v>
      </c>
      <c r="D1943">
        <f t="shared" si="92"/>
        <v>25143</v>
      </c>
      <c r="E1943" t="s">
        <v>6451</v>
      </c>
    </row>
    <row r="1944" spans="1:5" x14ac:dyDescent="0.2">
      <c r="A1944" t="s">
        <v>1792</v>
      </c>
      <c r="B1944">
        <f t="shared" si="90"/>
        <v>116</v>
      </c>
      <c r="C1944">
        <f t="shared" si="91"/>
        <v>134</v>
      </c>
      <c r="D1944">
        <f t="shared" si="92"/>
        <v>25128</v>
      </c>
      <c r="E1944" t="s">
        <v>6451</v>
      </c>
    </row>
    <row r="1945" spans="1:5" x14ac:dyDescent="0.2">
      <c r="A1945" t="s">
        <v>1793</v>
      </c>
      <c r="B1945">
        <f t="shared" si="90"/>
        <v>93</v>
      </c>
      <c r="C1945">
        <f t="shared" si="91"/>
        <v>111</v>
      </c>
      <c r="D1945">
        <f t="shared" si="92"/>
        <v>25142</v>
      </c>
      <c r="E1945" t="s">
        <v>6451</v>
      </c>
    </row>
    <row r="1946" spans="1:5" x14ac:dyDescent="0.2">
      <c r="A1946" t="s">
        <v>1794</v>
      </c>
      <c r="B1946">
        <f t="shared" si="90"/>
        <v>94</v>
      </c>
      <c r="C1946">
        <f t="shared" si="91"/>
        <v>112</v>
      </c>
      <c r="D1946">
        <f t="shared" si="92"/>
        <v>25145</v>
      </c>
      <c r="E1946" t="s">
        <v>6451</v>
      </c>
    </row>
    <row r="1947" spans="1:5" x14ac:dyDescent="0.2">
      <c r="A1947" t="s">
        <v>1795</v>
      </c>
      <c r="B1947">
        <f t="shared" si="90"/>
        <v>92</v>
      </c>
      <c r="C1947">
        <f t="shared" si="91"/>
        <v>110</v>
      </c>
      <c r="D1947">
        <f t="shared" si="92"/>
        <v>25146</v>
      </c>
      <c r="E1947" t="s">
        <v>6451</v>
      </c>
    </row>
    <row r="1948" spans="1:5" x14ac:dyDescent="0.2">
      <c r="A1948" t="s">
        <v>1796</v>
      </c>
      <c r="B1948">
        <f t="shared" si="90"/>
        <v>87</v>
      </c>
      <c r="C1948">
        <f t="shared" si="91"/>
        <v>105</v>
      </c>
      <c r="D1948">
        <f t="shared" si="92"/>
        <v>26054</v>
      </c>
      <c r="E1948" t="s">
        <v>6451</v>
      </c>
    </row>
    <row r="1949" spans="1:5" x14ac:dyDescent="0.2">
      <c r="A1949" t="s">
        <v>1797</v>
      </c>
      <c r="B1949">
        <f t="shared" si="90"/>
        <v>79</v>
      </c>
      <c r="C1949">
        <f t="shared" si="91"/>
        <v>97</v>
      </c>
      <c r="D1949">
        <f t="shared" si="92"/>
        <v>26030</v>
      </c>
      <c r="E1949" t="s">
        <v>6451</v>
      </c>
    </row>
    <row r="1950" spans="1:5" x14ac:dyDescent="0.2">
      <c r="A1950" t="s">
        <v>1798</v>
      </c>
      <c r="B1950">
        <f t="shared" si="90"/>
        <v>84</v>
      </c>
      <c r="C1950">
        <f t="shared" si="91"/>
        <v>102</v>
      </c>
      <c r="D1950">
        <f t="shared" si="92"/>
        <v>26029</v>
      </c>
      <c r="E1950" t="s">
        <v>6451</v>
      </c>
    </row>
    <row r="1951" spans="1:5" x14ac:dyDescent="0.2">
      <c r="A1951" t="s">
        <v>1799</v>
      </c>
      <c r="B1951">
        <f t="shared" si="90"/>
        <v>101</v>
      </c>
      <c r="C1951">
        <f t="shared" si="91"/>
        <v>119</v>
      </c>
      <c r="D1951">
        <f t="shared" si="92"/>
        <v>26028</v>
      </c>
      <c r="E1951" t="s">
        <v>6451</v>
      </c>
    </row>
    <row r="1952" spans="1:5" x14ac:dyDescent="0.2">
      <c r="A1952" t="s">
        <v>1800</v>
      </c>
      <c r="B1952">
        <f t="shared" si="90"/>
        <v>80</v>
      </c>
      <c r="C1952">
        <f t="shared" si="91"/>
        <v>98</v>
      </c>
      <c r="D1952">
        <f t="shared" si="92"/>
        <v>28550</v>
      </c>
      <c r="E1952" t="s">
        <v>6451</v>
      </c>
    </row>
    <row r="1953" spans="1:5" x14ac:dyDescent="0.2">
      <c r="A1953" t="s">
        <v>1801</v>
      </c>
      <c r="B1953">
        <f t="shared" si="90"/>
        <v>93</v>
      </c>
      <c r="C1953">
        <f t="shared" si="91"/>
        <v>111</v>
      </c>
      <c r="D1953">
        <f t="shared" si="92"/>
        <v>28502</v>
      </c>
      <c r="E1953" t="s">
        <v>6451</v>
      </c>
    </row>
    <row r="1954" spans="1:5" x14ac:dyDescent="0.2">
      <c r="A1954" t="s">
        <v>1807</v>
      </c>
      <c r="B1954">
        <f t="shared" si="90"/>
        <v>111</v>
      </c>
      <c r="C1954">
        <f t="shared" si="91"/>
        <v>129</v>
      </c>
      <c r="D1954">
        <f t="shared" si="92"/>
        <v>20275</v>
      </c>
      <c r="E1954" t="s">
        <v>6451</v>
      </c>
    </row>
    <row r="1955" spans="1:5" x14ac:dyDescent="0.2">
      <c r="A1955" t="s">
        <v>1813</v>
      </c>
      <c r="B1955">
        <f t="shared" si="90"/>
        <v>117</v>
      </c>
      <c r="C1955">
        <f t="shared" si="91"/>
        <v>134</v>
      </c>
      <c r="D1955">
        <f t="shared" si="92"/>
        <v>9615</v>
      </c>
      <c r="E1955" t="s">
        <v>6451</v>
      </c>
    </row>
    <row r="1956" spans="1:5" x14ac:dyDescent="0.2">
      <c r="A1956" t="s">
        <v>1814</v>
      </c>
      <c r="B1956">
        <f t="shared" si="90"/>
        <v>130</v>
      </c>
      <c r="C1956">
        <f t="shared" si="91"/>
        <v>147</v>
      </c>
      <c r="D1956">
        <f t="shared" si="92"/>
        <v>9614</v>
      </c>
      <c r="E1956" t="s">
        <v>6451</v>
      </c>
    </row>
    <row r="1957" spans="1:5" x14ac:dyDescent="0.2">
      <c r="A1957" t="s">
        <v>1819</v>
      </c>
      <c r="B1957">
        <f t="shared" si="90"/>
        <v>98</v>
      </c>
      <c r="C1957">
        <f t="shared" si="91"/>
        <v>115</v>
      </c>
      <c r="D1957">
        <f t="shared" si="92"/>
        <v>4020</v>
      </c>
      <c r="E1957" t="s">
        <v>6451</v>
      </c>
    </row>
    <row r="1958" spans="1:5" x14ac:dyDescent="0.2">
      <c r="A1958" t="s">
        <v>1820</v>
      </c>
      <c r="B1958">
        <f t="shared" si="90"/>
        <v>91</v>
      </c>
      <c r="C1958">
        <f t="shared" si="91"/>
        <v>108</v>
      </c>
      <c r="D1958">
        <f t="shared" si="92"/>
        <v>4021</v>
      </c>
      <c r="E1958" t="s">
        <v>6451</v>
      </c>
    </row>
    <row r="1959" spans="1:5" x14ac:dyDescent="0.2">
      <c r="A1959" t="s">
        <v>1822</v>
      </c>
      <c r="B1959">
        <f t="shared" si="90"/>
        <v>98</v>
      </c>
      <c r="C1959">
        <f t="shared" si="91"/>
        <v>115</v>
      </c>
      <c r="D1959">
        <f t="shared" si="92"/>
        <v>4042</v>
      </c>
      <c r="E1959" t="s">
        <v>6451</v>
      </c>
    </row>
    <row r="1960" spans="1:5" x14ac:dyDescent="0.2">
      <c r="A1960" t="s">
        <v>1823</v>
      </c>
      <c r="B1960">
        <f t="shared" si="90"/>
        <v>91</v>
      </c>
      <c r="C1960">
        <f t="shared" si="91"/>
        <v>108</v>
      </c>
      <c r="D1960">
        <f t="shared" si="92"/>
        <v>4034</v>
      </c>
      <c r="E1960" t="s">
        <v>6451</v>
      </c>
    </row>
    <row r="1961" spans="1:5" x14ac:dyDescent="0.2">
      <c r="A1961" t="s">
        <v>1824</v>
      </c>
      <c r="B1961">
        <f t="shared" si="90"/>
        <v>112</v>
      </c>
      <c r="C1961">
        <f t="shared" si="91"/>
        <v>129</v>
      </c>
      <c r="D1961">
        <f t="shared" si="92"/>
        <v>4013</v>
      </c>
      <c r="E1961" t="s">
        <v>6451</v>
      </c>
    </row>
    <row r="1962" spans="1:5" x14ac:dyDescent="0.2">
      <c r="A1962" t="s">
        <v>1825</v>
      </c>
      <c r="B1962">
        <f t="shared" si="90"/>
        <v>105</v>
      </c>
      <c r="C1962">
        <f t="shared" si="91"/>
        <v>122</v>
      </c>
      <c r="D1962">
        <f t="shared" si="92"/>
        <v>4035</v>
      </c>
      <c r="E1962" t="s">
        <v>6451</v>
      </c>
    </row>
    <row r="1963" spans="1:5" x14ac:dyDescent="0.2">
      <c r="A1963" t="s">
        <v>1833</v>
      </c>
      <c r="B1963">
        <f t="shared" si="90"/>
        <v>123</v>
      </c>
      <c r="C1963">
        <f t="shared" si="91"/>
        <v>140</v>
      </c>
      <c r="D1963">
        <f t="shared" si="92"/>
        <v>4016</v>
      </c>
      <c r="E1963" t="s">
        <v>6451</v>
      </c>
    </row>
    <row r="1964" spans="1:5" x14ac:dyDescent="0.2">
      <c r="A1964" t="s">
        <v>1834</v>
      </c>
      <c r="B1964">
        <f t="shared" si="90"/>
        <v>103</v>
      </c>
      <c r="C1964">
        <f t="shared" si="91"/>
        <v>120</v>
      </c>
      <c r="D1964">
        <f t="shared" si="92"/>
        <v>4022</v>
      </c>
      <c r="E1964" t="s">
        <v>6451</v>
      </c>
    </row>
    <row r="1965" spans="1:5" x14ac:dyDescent="0.2">
      <c r="A1965" t="s">
        <v>1835</v>
      </c>
      <c r="B1965">
        <f t="shared" si="90"/>
        <v>159</v>
      </c>
      <c r="C1965">
        <f t="shared" si="91"/>
        <v>176</v>
      </c>
      <c r="D1965">
        <f t="shared" si="92"/>
        <v>4019</v>
      </c>
      <c r="E1965" t="s">
        <v>6451</v>
      </c>
    </row>
    <row r="1966" spans="1:5" x14ac:dyDescent="0.2">
      <c r="A1966" t="s">
        <v>1836</v>
      </c>
      <c r="B1966">
        <f t="shared" si="90"/>
        <v>148</v>
      </c>
      <c r="C1966">
        <f t="shared" si="91"/>
        <v>165</v>
      </c>
      <c r="D1966">
        <f t="shared" si="92"/>
        <v>4017</v>
      </c>
      <c r="E1966" t="s">
        <v>6451</v>
      </c>
    </row>
    <row r="1967" spans="1:5" x14ac:dyDescent="0.2">
      <c r="A1967" t="s">
        <v>1837</v>
      </c>
      <c r="B1967">
        <f t="shared" si="90"/>
        <v>115</v>
      </c>
      <c r="C1967">
        <f t="shared" si="91"/>
        <v>132</v>
      </c>
      <c r="D1967">
        <f t="shared" si="92"/>
        <v>4018</v>
      </c>
      <c r="E1967" t="s">
        <v>6451</v>
      </c>
    </row>
    <row r="1968" spans="1:5" x14ac:dyDescent="0.2">
      <c r="A1968" t="s">
        <v>1849</v>
      </c>
      <c r="B1968">
        <f t="shared" si="90"/>
        <v>111</v>
      </c>
      <c r="C1968">
        <f t="shared" si="91"/>
        <v>128</v>
      </c>
      <c r="D1968">
        <f t="shared" si="92"/>
        <v>9231</v>
      </c>
      <c r="E1968" t="s">
        <v>6451</v>
      </c>
    </row>
    <row r="1969" spans="1:5" x14ac:dyDescent="0.2">
      <c r="A1969" t="s">
        <v>1850</v>
      </c>
      <c r="B1969">
        <f t="shared" si="90"/>
        <v>109</v>
      </c>
      <c r="C1969">
        <f t="shared" si="91"/>
        <v>126</v>
      </c>
      <c r="D1969">
        <f t="shared" si="92"/>
        <v>9230</v>
      </c>
      <c r="E1969" t="s">
        <v>6451</v>
      </c>
    </row>
    <row r="1970" spans="1:5" x14ac:dyDescent="0.2">
      <c r="A1970" t="s">
        <v>1851</v>
      </c>
      <c r="B1970">
        <f t="shared" si="90"/>
        <v>121</v>
      </c>
      <c r="C1970">
        <f t="shared" si="91"/>
        <v>138</v>
      </c>
      <c r="D1970">
        <f t="shared" si="92"/>
        <v>9232</v>
      </c>
      <c r="E1970" t="s">
        <v>6451</v>
      </c>
    </row>
    <row r="1971" spans="1:5" x14ac:dyDescent="0.2">
      <c r="A1971" t="s">
        <v>1852</v>
      </c>
      <c r="B1971">
        <f t="shared" si="90"/>
        <v>87</v>
      </c>
      <c r="C1971">
        <f t="shared" si="91"/>
        <v>105</v>
      </c>
      <c r="D1971">
        <f t="shared" si="92"/>
        <v>25207</v>
      </c>
      <c r="E1971" t="s">
        <v>6451</v>
      </c>
    </row>
    <row r="1972" spans="1:5" x14ac:dyDescent="0.2">
      <c r="A1972" t="s">
        <v>1853</v>
      </c>
      <c r="B1972">
        <f t="shared" si="90"/>
        <v>98</v>
      </c>
      <c r="C1972">
        <f t="shared" si="91"/>
        <v>116</v>
      </c>
      <c r="D1972">
        <f t="shared" si="92"/>
        <v>28470</v>
      </c>
      <c r="E1972" t="s">
        <v>6451</v>
      </c>
    </row>
    <row r="1973" spans="1:5" x14ac:dyDescent="0.2">
      <c r="A1973" t="s">
        <v>1854</v>
      </c>
      <c r="B1973">
        <f t="shared" si="90"/>
        <v>102</v>
      </c>
      <c r="C1973">
        <f t="shared" si="91"/>
        <v>120</v>
      </c>
      <c r="D1973">
        <f t="shared" si="92"/>
        <v>28104</v>
      </c>
      <c r="E1973" t="s">
        <v>6451</v>
      </c>
    </row>
    <row r="1974" spans="1:5" x14ac:dyDescent="0.2">
      <c r="A1974" t="s">
        <v>1855</v>
      </c>
      <c r="B1974">
        <f t="shared" si="90"/>
        <v>95</v>
      </c>
      <c r="C1974">
        <f t="shared" si="91"/>
        <v>113</v>
      </c>
      <c r="D1974">
        <f t="shared" si="92"/>
        <v>28105</v>
      </c>
      <c r="E1974" t="s">
        <v>6451</v>
      </c>
    </row>
    <row r="1975" spans="1:5" x14ac:dyDescent="0.2">
      <c r="A1975" t="s">
        <v>1856</v>
      </c>
      <c r="B1975">
        <f t="shared" si="90"/>
        <v>102</v>
      </c>
      <c r="C1975">
        <f t="shared" si="91"/>
        <v>120</v>
      </c>
      <c r="D1975">
        <f t="shared" si="92"/>
        <v>28100</v>
      </c>
      <c r="E1975" t="s">
        <v>6451</v>
      </c>
    </row>
    <row r="1976" spans="1:5" x14ac:dyDescent="0.2">
      <c r="A1976" t="s">
        <v>1857</v>
      </c>
      <c r="B1976">
        <f t="shared" si="90"/>
        <v>96</v>
      </c>
      <c r="C1976">
        <f t="shared" si="91"/>
        <v>114</v>
      </c>
      <c r="D1976">
        <f t="shared" si="92"/>
        <v>28101</v>
      </c>
      <c r="E1976" t="s">
        <v>6451</v>
      </c>
    </row>
    <row r="1977" spans="1:5" x14ac:dyDescent="0.2">
      <c r="A1977" t="s">
        <v>1858</v>
      </c>
      <c r="B1977">
        <f t="shared" si="90"/>
        <v>84</v>
      </c>
      <c r="C1977">
        <f t="shared" si="91"/>
        <v>102</v>
      </c>
      <c r="D1977">
        <f t="shared" si="92"/>
        <v>28478</v>
      </c>
      <c r="E1977" t="s">
        <v>6451</v>
      </c>
    </row>
    <row r="1978" spans="1:5" x14ac:dyDescent="0.2">
      <c r="A1978" t="s">
        <v>1859</v>
      </c>
      <c r="B1978">
        <f t="shared" si="90"/>
        <v>102</v>
      </c>
      <c r="C1978">
        <f t="shared" si="91"/>
        <v>120</v>
      </c>
      <c r="D1978">
        <f t="shared" si="92"/>
        <v>28302</v>
      </c>
      <c r="E1978" t="s">
        <v>6451</v>
      </c>
    </row>
    <row r="1979" spans="1:5" x14ac:dyDescent="0.2">
      <c r="A1979" t="s">
        <v>1860</v>
      </c>
      <c r="B1979">
        <f t="shared" si="90"/>
        <v>102</v>
      </c>
      <c r="C1979">
        <f t="shared" si="91"/>
        <v>120</v>
      </c>
      <c r="D1979">
        <f t="shared" si="92"/>
        <v>28451</v>
      </c>
      <c r="E1979" t="s">
        <v>6451</v>
      </c>
    </row>
    <row r="1980" spans="1:5" x14ac:dyDescent="0.2">
      <c r="A1980" t="s">
        <v>1861</v>
      </c>
      <c r="B1980">
        <f t="shared" si="90"/>
        <v>106</v>
      </c>
      <c r="C1980">
        <f t="shared" si="91"/>
        <v>124</v>
      </c>
      <c r="D1980">
        <f t="shared" si="92"/>
        <v>28001</v>
      </c>
      <c r="E1980" t="s">
        <v>6451</v>
      </c>
    </row>
    <row r="1981" spans="1:5" x14ac:dyDescent="0.2">
      <c r="A1981" t="s">
        <v>1862</v>
      </c>
      <c r="B1981">
        <f t="shared" si="90"/>
        <v>99</v>
      </c>
      <c r="C1981">
        <f t="shared" si="91"/>
        <v>117</v>
      </c>
      <c r="D1981">
        <f t="shared" si="92"/>
        <v>28010</v>
      </c>
      <c r="E1981" t="s">
        <v>6451</v>
      </c>
    </row>
    <row r="1982" spans="1:5" x14ac:dyDescent="0.2">
      <c r="A1982" t="s">
        <v>1863</v>
      </c>
      <c r="B1982">
        <f t="shared" si="90"/>
        <v>110</v>
      </c>
      <c r="C1982">
        <f t="shared" si="91"/>
        <v>128</v>
      </c>
      <c r="D1982">
        <f t="shared" si="92"/>
        <v>28460</v>
      </c>
      <c r="E1982" t="s">
        <v>6451</v>
      </c>
    </row>
    <row r="1983" spans="1:5" x14ac:dyDescent="0.2">
      <c r="A1983" t="s">
        <v>1864</v>
      </c>
      <c r="B1983">
        <f t="shared" si="90"/>
        <v>103</v>
      </c>
      <c r="C1983">
        <f t="shared" si="91"/>
        <v>121</v>
      </c>
      <c r="D1983">
        <f t="shared" si="92"/>
        <v>28461</v>
      </c>
      <c r="E1983" t="s">
        <v>6451</v>
      </c>
    </row>
    <row r="1984" spans="1:5" x14ac:dyDescent="0.2">
      <c r="A1984" t="s">
        <v>1865</v>
      </c>
      <c r="B1984">
        <f t="shared" si="90"/>
        <v>109</v>
      </c>
      <c r="C1984">
        <f t="shared" si="91"/>
        <v>127</v>
      </c>
      <c r="D1984">
        <f t="shared" si="92"/>
        <v>28204</v>
      </c>
      <c r="E1984" t="s">
        <v>6451</v>
      </c>
    </row>
    <row r="1985" spans="1:5" x14ac:dyDescent="0.2">
      <c r="A1985" t="s">
        <v>1866</v>
      </c>
      <c r="B1985">
        <f t="shared" si="90"/>
        <v>102</v>
      </c>
      <c r="C1985">
        <f t="shared" si="91"/>
        <v>120</v>
      </c>
      <c r="D1985">
        <f t="shared" si="92"/>
        <v>28203</v>
      </c>
      <c r="E1985" t="s">
        <v>6451</v>
      </c>
    </row>
    <row r="1986" spans="1:5" x14ac:dyDescent="0.2">
      <c r="A1986" t="s">
        <v>1867</v>
      </c>
      <c r="B1986">
        <f t="shared" si="90"/>
        <v>113</v>
      </c>
      <c r="C1986">
        <f t="shared" si="91"/>
        <v>131</v>
      </c>
      <c r="D1986">
        <f t="shared" si="92"/>
        <v>28201</v>
      </c>
      <c r="E1986" t="s">
        <v>6451</v>
      </c>
    </row>
    <row r="1987" spans="1:5" x14ac:dyDescent="0.2">
      <c r="A1987" t="s">
        <v>1868</v>
      </c>
      <c r="B1987">
        <f t="shared" ref="B1987:B2050" si="93">FIND("Ciqual code: ",A1987)</f>
        <v>106</v>
      </c>
      <c r="C1987">
        <f t="shared" ref="C1987:C2050" si="94">FIND("]",A1987)</f>
        <v>124</v>
      </c>
      <c r="D1987">
        <f t="shared" ref="D1987:D2050" si="95">MID(A1987,B1987+13,C1987-B1987-13)*1</f>
        <v>28202</v>
      </c>
      <c r="E1987" t="s">
        <v>6451</v>
      </c>
    </row>
    <row r="1988" spans="1:5" x14ac:dyDescent="0.2">
      <c r="A1988" t="s">
        <v>1869</v>
      </c>
      <c r="B1988">
        <f t="shared" si="93"/>
        <v>94</v>
      </c>
      <c r="C1988">
        <f t="shared" si="94"/>
        <v>112</v>
      </c>
      <c r="D1988">
        <f t="shared" si="95"/>
        <v>28471</v>
      </c>
      <c r="E1988" t="s">
        <v>6451</v>
      </c>
    </row>
    <row r="1989" spans="1:5" x14ac:dyDescent="0.2">
      <c r="A1989" t="s">
        <v>1870</v>
      </c>
      <c r="B1989">
        <f t="shared" si="93"/>
        <v>145</v>
      </c>
      <c r="C1989">
        <f t="shared" si="94"/>
        <v>163</v>
      </c>
      <c r="D1989">
        <f t="shared" si="95"/>
        <v>28472</v>
      </c>
      <c r="E1989" t="s">
        <v>6451</v>
      </c>
    </row>
    <row r="1990" spans="1:5" x14ac:dyDescent="0.2">
      <c r="A1990" t="s">
        <v>1871</v>
      </c>
      <c r="B1990">
        <f t="shared" si="93"/>
        <v>133</v>
      </c>
      <c r="C1990">
        <f t="shared" si="94"/>
        <v>151</v>
      </c>
      <c r="D1990">
        <f t="shared" si="95"/>
        <v>28473</v>
      </c>
      <c r="E1990" t="s">
        <v>6451</v>
      </c>
    </row>
    <row r="1991" spans="1:5" x14ac:dyDescent="0.2">
      <c r="A1991" t="s">
        <v>1872</v>
      </c>
      <c r="B1991">
        <f t="shared" si="93"/>
        <v>140</v>
      </c>
      <c r="C1991">
        <f t="shared" si="94"/>
        <v>158</v>
      </c>
      <c r="D1991">
        <f t="shared" si="95"/>
        <v>28474</v>
      </c>
      <c r="E1991" t="s">
        <v>6451</v>
      </c>
    </row>
    <row r="1992" spans="1:5" x14ac:dyDescent="0.2">
      <c r="A1992" t="s">
        <v>1873</v>
      </c>
      <c r="B1992">
        <f t="shared" si="93"/>
        <v>114</v>
      </c>
      <c r="C1992">
        <f t="shared" si="94"/>
        <v>132</v>
      </c>
      <c r="D1992">
        <f t="shared" si="95"/>
        <v>28004</v>
      </c>
      <c r="E1992" t="s">
        <v>6451</v>
      </c>
    </row>
    <row r="1993" spans="1:5" x14ac:dyDescent="0.2">
      <c r="A1993" t="s">
        <v>1874</v>
      </c>
      <c r="B1993">
        <f t="shared" si="93"/>
        <v>101</v>
      </c>
      <c r="C1993">
        <f t="shared" si="94"/>
        <v>119</v>
      </c>
      <c r="D1993">
        <f t="shared" si="95"/>
        <v>28003</v>
      </c>
      <c r="E1993" t="s">
        <v>6451</v>
      </c>
    </row>
    <row r="1994" spans="1:5" x14ac:dyDescent="0.2">
      <c r="A1994" t="s">
        <v>1875</v>
      </c>
      <c r="B1994">
        <f t="shared" si="93"/>
        <v>94</v>
      </c>
      <c r="C1994">
        <f t="shared" si="94"/>
        <v>112</v>
      </c>
      <c r="D1994">
        <f t="shared" si="95"/>
        <v>28007</v>
      </c>
      <c r="E1994" t="s">
        <v>6451</v>
      </c>
    </row>
    <row r="1995" spans="1:5" x14ac:dyDescent="0.2">
      <c r="A1995" t="s">
        <v>1876</v>
      </c>
      <c r="B1995">
        <f t="shared" si="93"/>
        <v>112</v>
      </c>
      <c r="C1995">
        <f t="shared" si="94"/>
        <v>130</v>
      </c>
      <c r="D1995">
        <f t="shared" si="95"/>
        <v>28476</v>
      </c>
      <c r="E1995" t="s">
        <v>6451</v>
      </c>
    </row>
    <row r="1996" spans="1:5" x14ac:dyDescent="0.2">
      <c r="A1996" t="s">
        <v>1877</v>
      </c>
      <c r="B1996">
        <f t="shared" si="93"/>
        <v>112</v>
      </c>
      <c r="C1996">
        <f t="shared" si="94"/>
        <v>130</v>
      </c>
      <c r="D1996">
        <f t="shared" si="95"/>
        <v>28475</v>
      </c>
      <c r="E1996" t="s">
        <v>6451</v>
      </c>
    </row>
    <row r="1997" spans="1:5" x14ac:dyDescent="0.2">
      <c r="A1997" t="s">
        <v>1878</v>
      </c>
      <c r="B1997">
        <f t="shared" si="93"/>
        <v>145</v>
      </c>
      <c r="C1997">
        <f t="shared" si="94"/>
        <v>163</v>
      </c>
      <c r="D1997">
        <f t="shared" si="95"/>
        <v>28477</v>
      </c>
      <c r="E1997" t="s">
        <v>6451</v>
      </c>
    </row>
    <row r="1998" spans="1:5" x14ac:dyDescent="0.2">
      <c r="A1998" t="s">
        <v>1879</v>
      </c>
      <c r="B1998">
        <f t="shared" si="93"/>
        <v>100</v>
      </c>
      <c r="C1998">
        <f t="shared" si="94"/>
        <v>118</v>
      </c>
      <c r="D1998">
        <f t="shared" si="95"/>
        <v>28479</v>
      </c>
      <c r="E1998" t="s">
        <v>6451</v>
      </c>
    </row>
    <row r="1999" spans="1:5" x14ac:dyDescent="0.2">
      <c r="A1999" t="s">
        <v>1880</v>
      </c>
      <c r="B1999">
        <f t="shared" si="93"/>
        <v>103</v>
      </c>
      <c r="C1999">
        <f t="shared" si="94"/>
        <v>121</v>
      </c>
      <c r="D1999">
        <f t="shared" si="95"/>
        <v>28002</v>
      </c>
      <c r="E1999" t="s">
        <v>6451</v>
      </c>
    </row>
    <row r="2000" spans="1:5" x14ac:dyDescent="0.2">
      <c r="A2000" t="s">
        <v>1881</v>
      </c>
      <c r="B2000">
        <f t="shared" si="93"/>
        <v>114</v>
      </c>
      <c r="C2000">
        <f t="shared" si="94"/>
        <v>132</v>
      </c>
      <c r="D2000">
        <f t="shared" si="95"/>
        <v>28480</v>
      </c>
      <c r="E2000" t="s">
        <v>6451</v>
      </c>
    </row>
    <row r="2001" spans="1:5" x14ac:dyDescent="0.2">
      <c r="A2001" t="s">
        <v>1882</v>
      </c>
      <c r="B2001">
        <f t="shared" si="93"/>
        <v>103</v>
      </c>
      <c r="C2001">
        <f t="shared" si="94"/>
        <v>121</v>
      </c>
      <c r="D2001">
        <f t="shared" si="95"/>
        <v>28300</v>
      </c>
      <c r="E2001" t="s">
        <v>6451</v>
      </c>
    </row>
    <row r="2002" spans="1:5" x14ac:dyDescent="0.2">
      <c r="A2002" t="s">
        <v>1883</v>
      </c>
      <c r="B2002">
        <f t="shared" si="93"/>
        <v>96</v>
      </c>
      <c r="C2002">
        <f t="shared" si="94"/>
        <v>114</v>
      </c>
      <c r="D2002">
        <f t="shared" si="95"/>
        <v>28301</v>
      </c>
      <c r="E2002" t="s">
        <v>6451</v>
      </c>
    </row>
    <row r="2003" spans="1:5" x14ac:dyDescent="0.2">
      <c r="A2003" t="s">
        <v>1884</v>
      </c>
      <c r="B2003">
        <f t="shared" si="93"/>
        <v>109</v>
      </c>
      <c r="C2003">
        <f t="shared" si="94"/>
        <v>127</v>
      </c>
      <c r="D2003">
        <f t="shared" si="95"/>
        <v>28102</v>
      </c>
      <c r="E2003" t="s">
        <v>6451</v>
      </c>
    </row>
    <row r="2004" spans="1:5" x14ac:dyDescent="0.2">
      <c r="A2004" t="s">
        <v>1885</v>
      </c>
      <c r="B2004">
        <f t="shared" si="93"/>
        <v>102</v>
      </c>
      <c r="C2004">
        <f t="shared" si="94"/>
        <v>120</v>
      </c>
      <c r="D2004">
        <f t="shared" si="95"/>
        <v>28103</v>
      </c>
      <c r="E2004" t="s">
        <v>6451</v>
      </c>
    </row>
    <row r="2005" spans="1:5" x14ac:dyDescent="0.2">
      <c r="A2005" t="s">
        <v>1886</v>
      </c>
      <c r="B2005">
        <f t="shared" si="93"/>
        <v>102</v>
      </c>
      <c r="C2005">
        <f t="shared" si="94"/>
        <v>120</v>
      </c>
      <c r="D2005">
        <f t="shared" si="95"/>
        <v>28401</v>
      </c>
      <c r="E2005" t="s">
        <v>6451</v>
      </c>
    </row>
    <row r="2006" spans="1:5" x14ac:dyDescent="0.2">
      <c r="A2006" t="s">
        <v>1887</v>
      </c>
      <c r="B2006">
        <f t="shared" si="93"/>
        <v>108</v>
      </c>
      <c r="C2006">
        <f t="shared" si="94"/>
        <v>126</v>
      </c>
      <c r="D2006">
        <f t="shared" si="95"/>
        <v>28400</v>
      </c>
      <c r="E2006" t="s">
        <v>6451</v>
      </c>
    </row>
    <row r="2007" spans="1:5" x14ac:dyDescent="0.2">
      <c r="A2007" t="s">
        <v>1888</v>
      </c>
      <c r="B2007">
        <f t="shared" si="93"/>
        <v>91</v>
      </c>
      <c r="C2007">
        <f t="shared" si="94"/>
        <v>109</v>
      </c>
      <c r="D2007">
        <f t="shared" si="95"/>
        <v>25013</v>
      </c>
      <c r="E2007" t="s">
        <v>6451</v>
      </c>
    </row>
    <row r="2008" spans="1:5" x14ac:dyDescent="0.2">
      <c r="A2008" t="s">
        <v>1889</v>
      </c>
      <c r="B2008">
        <f t="shared" si="93"/>
        <v>116</v>
      </c>
      <c r="C2008">
        <f t="shared" si="94"/>
        <v>134</v>
      </c>
      <c r="D2008">
        <f t="shared" si="95"/>
        <v>25071</v>
      </c>
      <c r="E2008" t="s">
        <v>6451</v>
      </c>
    </row>
    <row r="2009" spans="1:5" x14ac:dyDescent="0.2">
      <c r="A2009" t="s">
        <v>1891</v>
      </c>
      <c r="B2009">
        <f t="shared" si="93"/>
        <v>101</v>
      </c>
      <c r="C2009">
        <f t="shared" si="94"/>
        <v>119</v>
      </c>
      <c r="D2009">
        <f t="shared" si="95"/>
        <v>20043</v>
      </c>
      <c r="E2009" t="s">
        <v>6451</v>
      </c>
    </row>
    <row r="2010" spans="1:5" x14ac:dyDescent="0.2">
      <c r="A2010" t="s">
        <v>1894</v>
      </c>
      <c r="B2010">
        <f t="shared" si="93"/>
        <v>150</v>
      </c>
      <c r="C2010">
        <f t="shared" si="94"/>
        <v>168</v>
      </c>
      <c r="D2010">
        <f t="shared" si="95"/>
        <v>18101</v>
      </c>
      <c r="E2010" t="s">
        <v>6451</v>
      </c>
    </row>
    <row r="2011" spans="1:5" x14ac:dyDescent="0.2">
      <c r="A2011" t="s">
        <v>1895</v>
      </c>
      <c r="B2011">
        <f t="shared" si="93"/>
        <v>175</v>
      </c>
      <c r="C2011">
        <f t="shared" si="94"/>
        <v>193</v>
      </c>
      <c r="D2011">
        <f t="shared" si="95"/>
        <v>18168</v>
      </c>
      <c r="E2011" t="s">
        <v>6451</v>
      </c>
    </row>
    <row r="2012" spans="1:5" x14ac:dyDescent="0.2">
      <c r="A2012" t="s">
        <v>1896</v>
      </c>
      <c r="B2012">
        <f t="shared" si="93"/>
        <v>197</v>
      </c>
      <c r="C2012">
        <f t="shared" si="94"/>
        <v>215</v>
      </c>
      <c r="D2012">
        <f t="shared" si="95"/>
        <v>18167</v>
      </c>
      <c r="E2012" t="s">
        <v>6451</v>
      </c>
    </row>
    <row r="2013" spans="1:5" x14ac:dyDescent="0.2">
      <c r="A2013" t="s">
        <v>1897</v>
      </c>
      <c r="B2013">
        <f t="shared" si="93"/>
        <v>95</v>
      </c>
      <c r="C2013">
        <f t="shared" si="94"/>
        <v>113</v>
      </c>
      <c r="D2013">
        <f t="shared" si="95"/>
        <v>36014</v>
      </c>
      <c r="E2013" t="s">
        <v>6451</v>
      </c>
    </row>
    <row r="2014" spans="1:5" x14ac:dyDescent="0.2">
      <c r="A2014" t="s">
        <v>1898</v>
      </c>
      <c r="B2014">
        <f t="shared" si="93"/>
        <v>88</v>
      </c>
      <c r="C2014">
        <f t="shared" si="94"/>
        <v>106</v>
      </c>
      <c r="D2014">
        <f t="shared" si="95"/>
        <v>36001</v>
      </c>
      <c r="E2014" t="s">
        <v>6451</v>
      </c>
    </row>
    <row r="2015" spans="1:5" x14ac:dyDescent="0.2">
      <c r="A2015" t="s">
        <v>1899</v>
      </c>
      <c r="B2015">
        <f t="shared" si="93"/>
        <v>92</v>
      </c>
      <c r="C2015">
        <f t="shared" si="94"/>
        <v>110</v>
      </c>
      <c r="D2015">
        <f t="shared" si="95"/>
        <v>36000</v>
      </c>
      <c r="E2015" t="s">
        <v>6451</v>
      </c>
    </row>
    <row r="2016" spans="1:5" x14ac:dyDescent="0.2">
      <c r="A2016" t="s">
        <v>1900</v>
      </c>
      <c r="B2016">
        <f t="shared" si="93"/>
        <v>108</v>
      </c>
      <c r="C2016">
        <f t="shared" si="94"/>
        <v>126</v>
      </c>
      <c r="D2016">
        <f t="shared" si="95"/>
        <v>36007</v>
      </c>
      <c r="E2016" t="s">
        <v>6451</v>
      </c>
    </row>
    <row r="2017" spans="1:5" x14ac:dyDescent="0.2">
      <c r="A2017" t="s">
        <v>1901</v>
      </c>
      <c r="B2017">
        <f t="shared" si="93"/>
        <v>105</v>
      </c>
      <c r="C2017">
        <f t="shared" si="94"/>
        <v>123</v>
      </c>
      <c r="D2017">
        <f t="shared" si="95"/>
        <v>25174</v>
      </c>
      <c r="E2017" t="s">
        <v>6451</v>
      </c>
    </row>
    <row r="2018" spans="1:5" x14ac:dyDescent="0.2">
      <c r="A2018" t="s">
        <v>1902</v>
      </c>
      <c r="B2018">
        <f t="shared" si="93"/>
        <v>85</v>
      </c>
      <c r="C2018">
        <f t="shared" si="94"/>
        <v>103</v>
      </c>
      <c r="D2018">
        <f t="shared" si="95"/>
        <v>25190</v>
      </c>
      <c r="E2018" t="s">
        <v>6451</v>
      </c>
    </row>
    <row r="2019" spans="1:5" x14ac:dyDescent="0.2">
      <c r="A2019" t="s">
        <v>1903</v>
      </c>
      <c r="B2019">
        <f t="shared" si="93"/>
        <v>108</v>
      </c>
      <c r="C2019">
        <f t="shared" si="94"/>
        <v>126</v>
      </c>
      <c r="D2019">
        <f t="shared" si="95"/>
        <v>36020</v>
      </c>
      <c r="E2019" t="s">
        <v>6451</v>
      </c>
    </row>
    <row r="2020" spans="1:5" x14ac:dyDescent="0.2">
      <c r="A2020" t="s">
        <v>1904</v>
      </c>
      <c r="B2020">
        <f t="shared" si="93"/>
        <v>108</v>
      </c>
      <c r="C2020">
        <f t="shared" si="94"/>
        <v>126</v>
      </c>
      <c r="D2020">
        <f t="shared" si="95"/>
        <v>36008</v>
      </c>
      <c r="E2020" t="s">
        <v>6451</v>
      </c>
    </row>
    <row r="2021" spans="1:5" x14ac:dyDescent="0.2">
      <c r="A2021" t="s">
        <v>1905</v>
      </c>
      <c r="B2021">
        <f t="shared" si="93"/>
        <v>102</v>
      </c>
      <c r="C2021">
        <f t="shared" si="94"/>
        <v>120</v>
      </c>
      <c r="D2021">
        <f t="shared" si="95"/>
        <v>36023</v>
      </c>
      <c r="E2021" t="s">
        <v>6451</v>
      </c>
    </row>
    <row r="2022" spans="1:5" x14ac:dyDescent="0.2">
      <c r="A2022" t="s">
        <v>1906</v>
      </c>
      <c r="B2022">
        <f t="shared" si="93"/>
        <v>102</v>
      </c>
      <c r="C2022">
        <f t="shared" si="94"/>
        <v>120</v>
      </c>
      <c r="D2022">
        <f t="shared" si="95"/>
        <v>36033</v>
      </c>
      <c r="E2022" t="s">
        <v>6451</v>
      </c>
    </row>
    <row r="2023" spans="1:5" x14ac:dyDescent="0.2">
      <c r="A2023" t="s">
        <v>1907</v>
      </c>
      <c r="B2023">
        <f t="shared" si="93"/>
        <v>93</v>
      </c>
      <c r="C2023">
        <f t="shared" si="94"/>
        <v>111</v>
      </c>
      <c r="D2023">
        <f t="shared" si="95"/>
        <v>36027</v>
      </c>
      <c r="E2023" t="s">
        <v>6451</v>
      </c>
    </row>
    <row r="2024" spans="1:5" x14ac:dyDescent="0.2">
      <c r="A2024" t="s">
        <v>1908</v>
      </c>
      <c r="B2024">
        <f t="shared" si="93"/>
        <v>110</v>
      </c>
      <c r="C2024">
        <f t="shared" si="94"/>
        <v>128</v>
      </c>
      <c r="D2024">
        <f t="shared" si="95"/>
        <v>36031</v>
      </c>
      <c r="E2024" t="s">
        <v>6451</v>
      </c>
    </row>
    <row r="2025" spans="1:5" x14ac:dyDescent="0.2">
      <c r="A2025" t="s">
        <v>1909</v>
      </c>
      <c r="B2025">
        <f t="shared" si="93"/>
        <v>101</v>
      </c>
      <c r="C2025">
        <f t="shared" si="94"/>
        <v>119</v>
      </c>
      <c r="D2025">
        <f t="shared" si="95"/>
        <v>36002</v>
      </c>
      <c r="E2025" t="s">
        <v>6451</v>
      </c>
    </row>
    <row r="2026" spans="1:5" x14ac:dyDescent="0.2">
      <c r="A2026" t="s">
        <v>1910</v>
      </c>
      <c r="B2026">
        <f t="shared" si="93"/>
        <v>101</v>
      </c>
      <c r="C2026">
        <f t="shared" si="94"/>
        <v>119</v>
      </c>
      <c r="D2026">
        <f t="shared" si="95"/>
        <v>36004</v>
      </c>
      <c r="E2026" t="s">
        <v>6451</v>
      </c>
    </row>
    <row r="2027" spans="1:5" x14ac:dyDescent="0.2">
      <c r="A2027" t="s">
        <v>1911</v>
      </c>
      <c r="B2027">
        <f t="shared" si="93"/>
        <v>100</v>
      </c>
      <c r="C2027">
        <f t="shared" si="94"/>
        <v>118</v>
      </c>
      <c r="D2027">
        <f t="shared" si="95"/>
        <v>36030</v>
      </c>
      <c r="E2027" t="s">
        <v>6451</v>
      </c>
    </row>
    <row r="2028" spans="1:5" x14ac:dyDescent="0.2">
      <c r="A2028" t="s">
        <v>1912</v>
      </c>
      <c r="B2028">
        <f t="shared" si="93"/>
        <v>92</v>
      </c>
      <c r="C2028">
        <f t="shared" si="94"/>
        <v>110</v>
      </c>
      <c r="D2028">
        <f t="shared" si="95"/>
        <v>36024</v>
      </c>
      <c r="E2028" t="s">
        <v>6451</v>
      </c>
    </row>
    <row r="2029" spans="1:5" x14ac:dyDescent="0.2">
      <c r="A2029" t="s">
        <v>1913</v>
      </c>
      <c r="B2029">
        <f t="shared" si="93"/>
        <v>91</v>
      </c>
      <c r="C2029">
        <f t="shared" si="94"/>
        <v>109</v>
      </c>
      <c r="D2029">
        <f t="shared" si="95"/>
        <v>36006</v>
      </c>
      <c r="E2029" t="s">
        <v>6451</v>
      </c>
    </row>
    <row r="2030" spans="1:5" x14ac:dyDescent="0.2">
      <c r="A2030" t="s">
        <v>1914</v>
      </c>
      <c r="B2030">
        <f t="shared" si="93"/>
        <v>83</v>
      </c>
      <c r="C2030">
        <f t="shared" si="94"/>
        <v>101</v>
      </c>
      <c r="D2030">
        <f t="shared" si="95"/>
        <v>36036</v>
      </c>
      <c r="E2030" t="s">
        <v>6451</v>
      </c>
    </row>
    <row r="2031" spans="1:5" x14ac:dyDescent="0.2">
      <c r="A2031" t="s">
        <v>1915</v>
      </c>
      <c r="B2031">
        <f t="shared" si="93"/>
        <v>103</v>
      </c>
      <c r="C2031">
        <f t="shared" si="94"/>
        <v>121</v>
      </c>
      <c r="D2031">
        <f t="shared" si="95"/>
        <v>36017</v>
      </c>
      <c r="E2031" t="s">
        <v>6451</v>
      </c>
    </row>
    <row r="2032" spans="1:5" x14ac:dyDescent="0.2">
      <c r="A2032" t="s">
        <v>1916</v>
      </c>
      <c r="B2032">
        <f t="shared" si="93"/>
        <v>96</v>
      </c>
      <c r="C2032">
        <f t="shared" si="94"/>
        <v>114</v>
      </c>
      <c r="D2032">
        <f t="shared" si="95"/>
        <v>36018</v>
      </c>
      <c r="E2032" t="s">
        <v>6451</v>
      </c>
    </row>
    <row r="2033" spans="1:5" x14ac:dyDescent="0.2">
      <c r="A2033" t="s">
        <v>1917</v>
      </c>
      <c r="B2033">
        <f t="shared" si="93"/>
        <v>96</v>
      </c>
      <c r="C2033">
        <f t="shared" si="94"/>
        <v>114</v>
      </c>
      <c r="D2033">
        <f t="shared" si="95"/>
        <v>36019</v>
      </c>
      <c r="E2033" t="s">
        <v>6451</v>
      </c>
    </row>
    <row r="2034" spans="1:5" x14ac:dyDescent="0.2">
      <c r="A2034" t="s">
        <v>1918</v>
      </c>
      <c r="B2034">
        <f t="shared" si="93"/>
        <v>97</v>
      </c>
      <c r="C2034">
        <f t="shared" si="94"/>
        <v>115</v>
      </c>
      <c r="D2034">
        <f t="shared" si="95"/>
        <v>36035</v>
      </c>
      <c r="E2034" t="s">
        <v>6451</v>
      </c>
    </row>
    <row r="2035" spans="1:5" x14ac:dyDescent="0.2">
      <c r="A2035" t="s">
        <v>1919</v>
      </c>
      <c r="B2035">
        <f t="shared" si="93"/>
        <v>92</v>
      </c>
      <c r="C2035">
        <f t="shared" si="94"/>
        <v>110</v>
      </c>
      <c r="D2035">
        <f t="shared" si="95"/>
        <v>36022</v>
      </c>
      <c r="E2035" t="s">
        <v>6451</v>
      </c>
    </row>
    <row r="2036" spans="1:5" x14ac:dyDescent="0.2">
      <c r="A2036" t="s">
        <v>1920</v>
      </c>
      <c r="B2036">
        <f t="shared" si="93"/>
        <v>104</v>
      </c>
      <c r="C2036">
        <f t="shared" si="94"/>
        <v>122</v>
      </c>
      <c r="D2036">
        <f t="shared" si="95"/>
        <v>36029</v>
      </c>
      <c r="E2036" t="s">
        <v>6451</v>
      </c>
    </row>
    <row r="2037" spans="1:5" x14ac:dyDescent="0.2">
      <c r="A2037" t="s">
        <v>1921</v>
      </c>
      <c r="B2037">
        <f t="shared" si="93"/>
        <v>104</v>
      </c>
      <c r="C2037">
        <f t="shared" si="94"/>
        <v>122</v>
      </c>
      <c r="D2037">
        <f t="shared" si="95"/>
        <v>36032</v>
      </c>
      <c r="E2037" t="s">
        <v>6451</v>
      </c>
    </row>
    <row r="2038" spans="1:5" x14ac:dyDescent="0.2">
      <c r="A2038" t="s">
        <v>1922</v>
      </c>
      <c r="B2038">
        <f t="shared" si="93"/>
        <v>96</v>
      </c>
      <c r="C2038">
        <f t="shared" si="94"/>
        <v>114</v>
      </c>
      <c r="D2038">
        <f t="shared" si="95"/>
        <v>36016</v>
      </c>
      <c r="E2038" t="s">
        <v>6451</v>
      </c>
    </row>
    <row r="2039" spans="1:5" x14ac:dyDescent="0.2">
      <c r="A2039" t="s">
        <v>1923</v>
      </c>
      <c r="B2039">
        <f t="shared" si="93"/>
        <v>96</v>
      </c>
      <c r="C2039">
        <f t="shared" si="94"/>
        <v>114</v>
      </c>
      <c r="D2039">
        <f t="shared" si="95"/>
        <v>36005</v>
      </c>
      <c r="E2039" t="s">
        <v>6451</v>
      </c>
    </row>
    <row r="2040" spans="1:5" x14ac:dyDescent="0.2">
      <c r="A2040" t="s">
        <v>1924</v>
      </c>
      <c r="B2040">
        <f t="shared" si="93"/>
        <v>87</v>
      </c>
      <c r="C2040">
        <f t="shared" si="94"/>
        <v>105</v>
      </c>
      <c r="D2040">
        <f t="shared" si="95"/>
        <v>36003</v>
      </c>
      <c r="E2040" t="s">
        <v>6451</v>
      </c>
    </row>
    <row r="2041" spans="1:5" x14ac:dyDescent="0.2">
      <c r="A2041" t="s">
        <v>1926</v>
      </c>
      <c r="B2041">
        <f t="shared" si="93"/>
        <v>106</v>
      </c>
      <c r="C2041">
        <f t="shared" si="94"/>
        <v>124</v>
      </c>
      <c r="D2041">
        <f t="shared" si="95"/>
        <v>11214</v>
      </c>
      <c r="E2041" t="s">
        <v>6451</v>
      </c>
    </row>
    <row r="2042" spans="1:5" x14ac:dyDescent="0.2">
      <c r="A2042" t="s">
        <v>1927</v>
      </c>
      <c r="B2042">
        <f t="shared" si="93"/>
        <v>79</v>
      </c>
      <c r="C2042">
        <f t="shared" si="94"/>
        <v>97</v>
      </c>
      <c r="D2042">
        <f t="shared" si="95"/>
        <v>23403</v>
      </c>
      <c r="E2042" t="s">
        <v>6451</v>
      </c>
    </row>
    <row r="2043" spans="1:5" x14ac:dyDescent="0.2">
      <c r="A2043" t="s">
        <v>1928</v>
      </c>
      <c r="B2043">
        <f t="shared" si="93"/>
        <v>152</v>
      </c>
      <c r="C2043">
        <f t="shared" si="94"/>
        <v>170</v>
      </c>
      <c r="D2043">
        <f t="shared" si="95"/>
        <v>20267</v>
      </c>
      <c r="E2043" t="s">
        <v>6451</v>
      </c>
    </row>
    <row r="2044" spans="1:5" x14ac:dyDescent="0.2">
      <c r="A2044" t="s">
        <v>1929</v>
      </c>
      <c r="B2044">
        <f t="shared" si="93"/>
        <v>138</v>
      </c>
      <c r="C2044">
        <f t="shared" si="94"/>
        <v>156</v>
      </c>
      <c r="D2044">
        <f t="shared" si="95"/>
        <v>23472</v>
      </c>
      <c r="E2044" t="s">
        <v>6451</v>
      </c>
    </row>
    <row r="2045" spans="1:5" x14ac:dyDescent="0.2">
      <c r="A2045" t="s">
        <v>1930</v>
      </c>
      <c r="B2045">
        <f t="shared" si="93"/>
        <v>143</v>
      </c>
      <c r="C2045">
        <f t="shared" si="94"/>
        <v>161</v>
      </c>
      <c r="D2045">
        <f t="shared" si="95"/>
        <v>23474</v>
      </c>
      <c r="E2045" t="s">
        <v>6451</v>
      </c>
    </row>
    <row r="2046" spans="1:5" x14ac:dyDescent="0.2">
      <c r="A2046" t="s">
        <v>1934</v>
      </c>
      <c r="B2046">
        <f t="shared" si="93"/>
        <v>86</v>
      </c>
      <c r="C2046">
        <f t="shared" si="94"/>
        <v>104</v>
      </c>
      <c r="D2046">
        <f t="shared" si="95"/>
        <v>13042</v>
      </c>
      <c r="E2046" t="s">
        <v>6451</v>
      </c>
    </row>
    <row r="2047" spans="1:5" x14ac:dyDescent="0.2">
      <c r="A2047" t="s">
        <v>1935</v>
      </c>
      <c r="B2047">
        <f t="shared" si="93"/>
        <v>102</v>
      </c>
      <c r="C2047">
        <f t="shared" si="94"/>
        <v>120</v>
      </c>
      <c r="D2047">
        <f t="shared" si="95"/>
        <v>13153</v>
      </c>
      <c r="E2047" t="s">
        <v>6451</v>
      </c>
    </row>
    <row r="2048" spans="1:5" x14ac:dyDescent="0.2">
      <c r="A2048" t="s">
        <v>1936</v>
      </c>
      <c r="B2048">
        <f t="shared" si="93"/>
        <v>94</v>
      </c>
      <c r="C2048">
        <f t="shared" si="94"/>
        <v>112</v>
      </c>
      <c r="D2048">
        <f t="shared" si="95"/>
        <v>11056</v>
      </c>
      <c r="E2048" t="s">
        <v>6451</v>
      </c>
    </row>
    <row r="2049" spans="1:5" x14ac:dyDescent="0.2">
      <c r="A2049" t="s">
        <v>1937</v>
      </c>
      <c r="B2049">
        <f t="shared" si="93"/>
        <v>97</v>
      </c>
      <c r="C2049">
        <f t="shared" si="94"/>
        <v>115</v>
      </c>
      <c r="D2049">
        <f t="shared" si="95"/>
        <v>23081</v>
      </c>
      <c r="E2049" t="s">
        <v>6451</v>
      </c>
    </row>
    <row r="2050" spans="1:5" x14ac:dyDescent="0.2">
      <c r="A2050" t="s">
        <v>1938</v>
      </c>
      <c r="B2050">
        <f t="shared" si="93"/>
        <v>89</v>
      </c>
      <c r="C2050">
        <f t="shared" si="94"/>
        <v>106</v>
      </c>
      <c r="D2050">
        <f t="shared" si="95"/>
        <v>8933</v>
      </c>
      <c r="E2050" t="s">
        <v>6451</v>
      </c>
    </row>
    <row r="2051" spans="1:5" x14ac:dyDescent="0.2">
      <c r="A2051" t="s">
        <v>1939</v>
      </c>
      <c r="B2051">
        <f t="shared" ref="B2051:B2114" si="96">FIND("Ciqual code: ",A2051)</f>
        <v>84</v>
      </c>
      <c r="C2051">
        <f t="shared" ref="C2051:C2114" si="97">FIND("]",A2051)</f>
        <v>101</v>
      </c>
      <c r="D2051">
        <f t="shared" ref="D2051:D2114" si="98">MID(A2051,B2051+13,C2051-B2051-13)*1</f>
        <v>8932</v>
      </c>
      <c r="E2051" t="s">
        <v>6451</v>
      </c>
    </row>
    <row r="2052" spans="1:5" x14ac:dyDescent="0.2">
      <c r="A2052" t="s">
        <v>1940</v>
      </c>
      <c r="B2052">
        <f t="shared" si="96"/>
        <v>84</v>
      </c>
      <c r="C2052">
        <f t="shared" si="97"/>
        <v>101</v>
      </c>
      <c r="D2052">
        <f t="shared" si="98"/>
        <v>8903</v>
      </c>
      <c r="E2052" t="s">
        <v>6451</v>
      </c>
    </row>
    <row r="2053" spans="1:5" x14ac:dyDescent="0.2">
      <c r="A2053" t="s">
        <v>1941</v>
      </c>
      <c r="B2053">
        <f t="shared" si="96"/>
        <v>92</v>
      </c>
      <c r="C2053">
        <f t="shared" si="97"/>
        <v>109</v>
      </c>
      <c r="D2053">
        <f t="shared" si="98"/>
        <v>8910</v>
      </c>
      <c r="E2053" t="s">
        <v>6451</v>
      </c>
    </row>
    <row r="2054" spans="1:5" x14ac:dyDescent="0.2">
      <c r="A2054" t="s">
        <v>1942</v>
      </c>
      <c r="B2054">
        <f t="shared" si="96"/>
        <v>87</v>
      </c>
      <c r="C2054">
        <f t="shared" si="97"/>
        <v>104</v>
      </c>
      <c r="D2054">
        <f t="shared" si="98"/>
        <v>8912</v>
      </c>
      <c r="E2054" t="s">
        <v>6451</v>
      </c>
    </row>
    <row r="2055" spans="1:5" x14ac:dyDescent="0.2">
      <c r="A2055" t="s">
        <v>1943</v>
      </c>
      <c r="B2055">
        <f t="shared" si="96"/>
        <v>91</v>
      </c>
      <c r="C2055">
        <f t="shared" si="97"/>
        <v>108</v>
      </c>
      <c r="D2055">
        <f t="shared" si="98"/>
        <v>8937</v>
      </c>
      <c r="E2055" t="s">
        <v>6451</v>
      </c>
    </row>
    <row r="2056" spans="1:5" x14ac:dyDescent="0.2">
      <c r="A2056" t="s">
        <v>1944</v>
      </c>
      <c r="B2056">
        <f t="shared" si="96"/>
        <v>108</v>
      </c>
      <c r="C2056">
        <f t="shared" si="97"/>
        <v>126</v>
      </c>
      <c r="D2056">
        <f t="shared" si="98"/>
        <v>25405</v>
      </c>
      <c r="E2056" t="s">
        <v>6451</v>
      </c>
    </row>
    <row r="2057" spans="1:5" x14ac:dyDescent="0.2">
      <c r="A2057" t="s">
        <v>1950</v>
      </c>
      <c r="B2057">
        <f t="shared" si="96"/>
        <v>77</v>
      </c>
      <c r="C2057">
        <f t="shared" si="97"/>
        <v>95</v>
      </c>
      <c r="D2057">
        <f t="shared" si="98"/>
        <v>26052</v>
      </c>
      <c r="E2057" t="s">
        <v>6451</v>
      </c>
    </row>
    <row r="2058" spans="1:5" x14ac:dyDescent="0.2">
      <c r="A2058" t="s">
        <v>1951</v>
      </c>
      <c r="B2058">
        <f t="shared" si="96"/>
        <v>91</v>
      </c>
      <c r="C2058">
        <f t="shared" si="97"/>
        <v>109</v>
      </c>
      <c r="D2058">
        <f t="shared" si="98"/>
        <v>26073</v>
      </c>
      <c r="E2058" t="s">
        <v>6451</v>
      </c>
    </row>
    <row r="2059" spans="1:5" x14ac:dyDescent="0.2">
      <c r="A2059" t="s">
        <v>1952</v>
      </c>
      <c r="B2059">
        <f t="shared" si="96"/>
        <v>77</v>
      </c>
      <c r="C2059">
        <f t="shared" si="97"/>
        <v>95</v>
      </c>
      <c r="D2059">
        <f t="shared" si="98"/>
        <v>26031</v>
      </c>
      <c r="E2059" t="s">
        <v>6451</v>
      </c>
    </row>
    <row r="2060" spans="1:5" x14ac:dyDescent="0.2">
      <c r="A2060" t="s">
        <v>1957</v>
      </c>
      <c r="B2060">
        <f t="shared" si="96"/>
        <v>87</v>
      </c>
      <c r="C2060">
        <f t="shared" si="97"/>
        <v>105</v>
      </c>
      <c r="D2060">
        <f t="shared" si="98"/>
        <v>13046</v>
      </c>
      <c r="E2060" t="s">
        <v>6451</v>
      </c>
    </row>
    <row r="2061" spans="1:5" x14ac:dyDescent="0.2">
      <c r="A2061" t="s">
        <v>1958</v>
      </c>
      <c r="B2061">
        <f t="shared" si="96"/>
        <v>92</v>
      </c>
      <c r="C2061">
        <f t="shared" si="97"/>
        <v>110</v>
      </c>
      <c r="D2061">
        <f t="shared" si="98"/>
        <v>26063</v>
      </c>
      <c r="E2061" t="s">
        <v>6451</v>
      </c>
    </row>
    <row r="2062" spans="1:5" x14ac:dyDescent="0.2">
      <c r="A2062" t="s">
        <v>1959</v>
      </c>
      <c r="B2062">
        <f t="shared" si="96"/>
        <v>86</v>
      </c>
      <c r="C2062">
        <f t="shared" si="97"/>
        <v>104</v>
      </c>
      <c r="D2062">
        <f t="shared" si="98"/>
        <v>26148</v>
      </c>
      <c r="E2062" t="s">
        <v>6451</v>
      </c>
    </row>
    <row r="2063" spans="1:5" x14ac:dyDescent="0.2">
      <c r="A2063" t="s">
        <v>1960</v>
      </c>
      <c r="B2063">
        <f t="shared" si="96"/>
        <v>82</v>
      </c>
      <c r="C2063">
        <f t="shared" si="97"/>
        <v>100</v>
      </c>
      <c r="D2063">
        <f t="shared" si="98"/>
        <v>25018</v>
      </c>
      <c r="E2063" t="s">
        <v>6451</v>
      </c>
    </row>
    <row r="2064" spans="1:5" x14ac:dyDescent="0.2">
      <c r="A2064" t="s">
        <v>1961</v>
      </c>
      <c r="B2064">
        <f t="shared" si="96"/>
        <v>116</v>
      </c>
      <c r="C2064">
        <f t="shared" si="97"/>
        <v>134</v>
      </c>
      <c r="D2064">
        <f t="shared" si="98"/>
        <v>25019</v>
      </c>
      <c r="E2064" t="s">
        <v>6451</v>
      </c>
    </row>
    <row r="2065" spans="1:5" x14ac:dyDescent="0.2">
      <c r="A2065" t="s">
        <v>1962</v>
      </c>
      <c r="B2065">
        <f t="shared" si="96"/>
        <v>104</v>
      </c>
      <c r="C2065">
        <f t="shared" si="97"/>
        <v>122</v>
      </c>
      <c r="D2065">
        <f t="shared" si="98"/>
        <v>25110</v>
      </c>
      <c r="E2065" t="s">
        <v>6451</v>
      </c>
    </row>
    <row r="2066" spans="1:5" x14ac:dyDescent="0.2">
      <c r="A2066" t="s">
        <v>1963</v>
      </c>
      <c r="B2066">
        <f t="shared" si="96"/>
        <v>122</v>
      </c>
      <c r="C2066">
        <f t="shared" si="97"/>
        <v>140</v>
      </c>
      <c r="D2066">
        <f t="shared" si="98"/>
        <v>25192</v>
      </c>
      <c r="E2066" t="s">
        <v>6451</v>
      </c>
    </row>
    <row r="2067" spans="1:5" x14ac:dyDescent="0.2">
      <c r="A2067" t="s">
        <v>1964</v>
      </c>
      <c r="B2067">
        <f t="shared" si="96"/>
        <v>104</v>
      </c>
      <c r="C2067">
        <f t="shared" si="97"/>
        <v>122</v>
      </c>
      <c r="D2067">
        <f t="shared" si="98"/>
        <v>12045</v>
      </c>
      <c r="E2067" t="s">
        <v>6451</v>
      </c>
    </row>
    <row r="2068" spans="1:5" x14ac:dyDescent="0.2">
      <c r="A2068" t="s">
        <v>1965</v>
      </c>
      <c r="B2068">
        <f t="shared" si="96"/>
        <v>79</v>
      </c>
      <c r="C2068">
        <f t="shared" si="97"/>
        <v>97</v>
      </c>
      <c r="D2068">
        <f t="shared" si="98"/>
        <v>26162</v>
      </c>
      <c r="E2068" t="s">
        <v>6451</v>
      </c>
    </row>
    <row r="2069" spans="1:5" x14ac:dyDescent="0.2">
      <c r="A2069" t="s">
        <v>1969</v>
      </c>
      <c r="B2069">
        <f t="shared" si="96"/>
        <v>87</v>
      </c>
      <c r="C2069">
        <f t="shared" si="97"/>
        <v>104</v>
      </c>
      <c r="D2069">
        <f t="shared" si="98"/>
        <v>8026</v>
      </c>
      <c r="E2069" t="s">
        <v>6451</v>
      </c>
    </row>
    <row r="2070" spans="1:5" x14ac:dyDescent="0.2">
      <c r="A2070" t="s">
        <v>1970</v>
      </c>
      <c r="B2070">
        <f t="shared" si="96"/>
        <v>91</v>
      </c>
      <c r="C2070">
        <f t="shared" si="97"/>
        <v>108</v>
      </c>
      <c r="D2070">
        <f t="shared" si="98"/>
        <v>8083</v>
      </c>
      <c r="E2070" t="s">
        <v>6451</v>
      </c>
    </row>
    <row r="2071" spans="1:5" x14ac:dyDescent="0.2">
      <c r="A2071" t="s">
        <v>1971</v>
      </c>
      <c r="B2071">
        <f t="shared" si="96"/>
        <v>86</v>
      </c>
      <c r="C2071">
        <f t="shared" si="97"/>
        <v>103</v>
      </c>
      <c r="D2071">
        <f t="shared" si="98"/>
        <v>8080</v>
      </c>
      <c r="E2071" t="s">
        <v>6451</v>
      </c>
    </row>
    <row r="2072" spans="1:5" x14ac:dyDescent="0.2">
      <c r="A2072" t="s">
        <v>1972</v>
      </c>
      <c r="B2072">
        <f t="shared" si="96"/>
        <v>90</v>
      </c>
      <c r="C2072">
        <f t="shared" si="97"/>
        <v>107</v>
      </c>
      <c r="D2072">
        <f t="shared" si="98"/>
        <v>8040</v>
      </c>
      <c r="E2072" t="s">
        <v>6451</v>
      </c>
    </row>
    <row r="2073" spans="1:5" x14ac:dyDescent="0.2">
      <c r="A2073" t="s">
        <v>1973</v>
      </c>
      <c r="B2073">
        <f t="shared" si="96"/>
        <v>89</v>
      </c>
      <c r="C2073">
        <f t="shared" si="97"/>
        <v>106</v>
      </c>
      <c r="D2073">
        <f t="shared" si="98"/>
        <v>8081</v>
      </c>
      <c r="E2073" t="s">
        <v>6451</v>
      </c>
    </row>
    <row r="2074" spans="1:5" x14ac:dyDescent="0.2">
      <c r="A2074" t="s">
        <v>1974</v>
      </c>
      <c r="B2074">
        <f t="shared" si="96"/>
        <v>87</v>
      </c>
      <c r="C2074">
        <f t="shared" si="97"/>
        <v>104</v>
      </c>
      <c r="D2074">
        <f t="shared" si="98"/>
        <v>8082</v>
      </c>
      <c r="E2074" t="s">
        <v>6451</v>
      </c>
    </row>
    <row r="2075" spans="1:5" x14ac:dyDescent="0.2">
      <c r="A2075" t="s">
        <v>1975</v>
      </c>
      <c r="B2075">
        <f t="shared" si="96"/>
        <v>92</v>
      </c>
      <c r="C2075">
        <f t="shared" si="97"/>
        <v>109</v>
      </c>
      <c r="D2075">
        <f t="shared" si="98"/>
        <v>8010</v>
      </c>
      <c r="E2075" t="s">
        <v>6451</v>
      </c>
    </row>
    <row r="2076" spans="1:5" x14ac:dyDescent="0.2">
      <c r="A2076" t="s">
        <v>1976</v>
      </c>
      <c r="B2076">
        <f t="shared" si="96"/>
        <v>88</v>
      </c>
      <c r="C2076">
        <f t="shared" si="97"/>
        <v>105</v>
      </c>
      <c r="D2076">
        <f t="shared" si="98"/>
        <v>8030</v>
      </c>
      <c r="E2076" t="s">
        <v>6451</v>
      </c>
    </row>
    <row r="2077" spans="1:5" x14ac:dyDescent="0.2">
      <c r="A2077" t="s">
        <v>1977</v>
      </c>
      <c r="B2077">
        <f t="shared" si="96"/>
        <v>91</v>
      </c>
      <c r="C2077">
        <f t="shared" si="97"/>
        <v>108</v>
      </c>
      <c r="D2077">
        <f t="shared" si="98"/>
        <v>8015</v>
      </c>
      <c r="E2077" t="s">
        <v>6451</v>
      </c>
    </row>
    <row r="2078" spans="1:5" x14ac:dyDescent="0.2">
      <c r="A2078" t="s">
        <v>1978</v>
      </c>
      <c r="B2078">
        <f t="shared" si="96"/>
        <v>93</v>
      </c>
      <c r="C2078">
        <f t="shared" si="97"/>
        <v>110</v>
      </c>
      <c r="D2078">
        <f t="shared" si="98"/>
        <v>8025</v>
      </c>
      <c r="E2078" t="s">
        <v>6451</v>
      </c>
    </row>
    <row r="2079" spans="1:5" x14ac:dyDescent="0.2">
      <c r="A2079" t="s">
        <v>1979</v>
      </c>
      <c r="B2079">
        <f t="shared" si="96"/>
        <v>92</v>
      </c>
      <c r="C2079">
        <f t="shared" si="97"/>
        <v>109</v>
      </c>
      <c r="D2079">
        <f t="shared" si="98"/>
        <v>8001</v>
      </c>
      <c r="E2079" t="s">
        <v>6451</v>
      </c>
    </row>
    <row r="2080" spans="1:5" x14ac:dyDescent="0.2">
      <c r="A2080" t="s">
        <v>1980</v>
      </c>
      <c r="B2080">
        <f t="shared" si="96"/>
        <v>87</v>
      </c>
      <c r="C2080">
        <f t="shared" si="97"/>
        <v>104</v>
      </c>
      <c r="D2080">
        <f t="shared" si="98"/>
        <v>8000</v>
      </c>
      <c r="E2080" t="s">
        <v>6451</v>
      </c>
    </row>
    <row r="2081" spans="1:5" x14ac:dyDescent="0.2">
      <c r="A2081" t="s">
        <v>1981</v>
      </c>
      <c r="B2081">
        <f t="shared" si="96"/>
        <v>90</v>
      </c>
      <c r="C2081">
        <f t="shared" si="97"/>
        <v>108</v>
      </c>
      <c r="D2081">
        <f t="shared" si="98"/>
        <v>40302</v>
      </c>
      <c r="E2081" t="s">
        <v>6451</v>
      </c>
    </row>
    <row r="2082" spans="1:5" x14ac:dyDescent="0.2">
      <c r="A2082" t="s">
        <v>1982</v>
      </c>
      <c r="B2082">
        <f t="shared" si="96"/>
        <v>83</v>
      </c>
      <c r="C2082">
        <f t="shared" si="97"/>
        <v>101</v>
      </c>
      <c r="D2082">
        <f t="shared" si="98"/>
        <v>40303</v>
      </c>
      <c r="E2082" t="s">
        <v>6451</v>
      </c>
    </row>
    <row r="2083" spans="1:5" x14ac:dyDescent="0.2">
      <c r="A2083" t="s">
        <v>6516</v>
      </c>
      <c r="B2083">
        <f t="shared" si="96"/>
        <v>101</v>
      </c>
      <c r="C2083">
        <f t="shared" si="97"/>
        <v>119</v>
      </c>
      <c r="D2083">
        <f t="shared" si="98"/>
        <v>40305</v>
      </c>
      <c r="E2083" t="s">
        <v>6451</v>
      </c>
    </row>
    <row r="2084" spans="1:5" x14ac:dyDescent="0.2">
      <c r="A2084" t="s">
        <v>1984</v>
      </c>
      <c r="B2084">
        <f t="shared" si="96"/>
        <v>90</v>
      </c>
      <c r="C2084">
        <f t="shared" si="97"/>
        <v>108</v>
      </c>
      <c r="D2084">
        <f t="shared" si="98"/>
        <v>40304</v>
      </c>
      <c r="E2084" t="s">
        <v>6451</v>
      </c>
    </row>
    <row r="2085" spans="1:5" x14ac:dyDescent="0.2">
      <c r="A2085" t="s">
        <v>1985</v>
      </c>
      <c r="B2085">
        <f t="shared" si="96"/>
        <v>82</v>
      </c>
      <c r="C2085">
        <f t="shared" si="97"/>
        <v>100</v>
      </c>
      <c r="D2085">
        <f t="shared" si="98"/>
        <v>25189</v>
      </c>
      <c r="E2085" t="s">
        <v>6451</v>
      </c>
    </row>
    <row r="2086" spans="1:5" x14ac:dyDescent="0.2">
      <c r="A2086" t="s">
        <v>1986</v>
      </c>
      <c r="B2086">
        <f t="shared" si="96"/>
        <v>82</v>
      </c>
      <c r="C2086">
        <f t="shared" si="97"/>
        <v>100</v>
      </c>
      <c r="D2086">
        <f t="shared" si="98"/>
        <v>25188</v>
      </c>
      <c r="E2086" t="s">
        <v>6451</v>
      </c>
    </row>
    <row r="2087" spans="1:5" x14ac:dyDescent="0.2">
      <c r="A2087" t="s">
        <v>1987</v>
      </c>
      <c r="B2087">
        <f t="shared" si="96"/>
        <v>85</v>
      </c>
      <c r="C2087">
        <f t="shared" si="97"/>
        <v>103</v>
      </c>
      <c r="D2087">
        <f t="shared" si="98"/>
        <v>25187</v>
      </c>
      <c r="E2087" t="s">
        <v>6451</v>
      </c>
    </row>
    <row r="2088" spans="1:5" x14ac:dyDescent="0.2">
      <c r="A2088" t="s">
        <v>1988</v>
      </c>
      <c r="B2088">
        <f t="shared" si="96"/>
        <v>98</v>
      </c>
      <c r="C2088">
        <f t="shared" si="97"/>
        <v>116</v>
      </c>
      <c r="D2088">
        <f t="shared" si="98"/>
        <v>25196</v>
      </c>
      <c r="E2088" t="s">
        <v>6451</v>
      </c>
    </row>
    <row r="2089" spans="1:5" x14ac:dyDescent="0.2">
      <c r="A2089" t="s">
        <v>1989</v>
      </c>
      <c r="B2089">
        <f t="shared" si="96"/>
        <v>95</v>
      </c>
      <c r="C2089">
        <f t="shared" si="97"/>
        <v>113</v>
      </c>
      <c r="D2089">
        <f t="shared" si="98"/>
        <v>39212</v>
      </c>
      <c r="E2089" t="s">
        <v>6451</v>
      </c>
    </row>
    <row r="2090" spans="1:5" x14ac:dyDescent="0.2">
      <c r="A2090" t="s">
        <v>1993</v>
      </c>
      <c r="B2090">
        <f t="shared" si="96"/>
        <v>108</v>
      </c>
      <c r="C2090">
        <f t="shared" si="97"/>
        <v>126</v>
      </c>
      <c r="D2090">
        <f t="shared" si="98"/>
        <v>25185</v>
      </c>
      <c r="E2090" t="s">
        <v>6451</v>
      </c>
    </row>
    <row r="2091" spans="1:5" x14ac:dyDescent="0.2">
      <c r="A2091" t="s">
        <v>1994</v>
      </c>
      <c r="B2091">
        <f t="shared" si="96"/>
        <v>96</v>
      </c>
      <c r="C2091">
        <f t="shared" si="97"/>
        <v>114</v>
      </c>
      <c r="D2091">
        <f t="shared" si="98"/>
        <v>25184</v>
      </c>
      <c r="E2091" t="s">
        <v>6451</v>
      </c>
    </row>
    <row r="2092" spans="1:5" x14ac:dyDescent="0.2">
      <c r="A2092" t="s">
        <v>1996</v>
      </c>
      <c r="B2092">
        <f t="shared" si="96"/>
        <v>78</v>
      </c>
      <c r="C2092">
        <f t="shared" si="97"/>
        <v>96</v>
      </c>
      <c r="D2092">
        <f t="shared" si="98"/>
        <v>25088</v>
      </c>
      <c r="E2092" t="s">
        <v>6451</v>
      </c>
    </row>
    <row r="2093" spans="1:5" x14ac:dyDescent="0.2">
      <c r="A2093" t="s">
        <v>2006</v>
      </c>
      <c r="B2093">
        <f t="shared" si="96"/>
        <v>137</v>
      </c>
      <c r="C2093">
        <f t="shared" si="97"/>
        <v>155</v>
      </c>
      <c r="D2093">
        <f t="shared" si="98"/>
        <v>31066</v>
      </c>
      <c r="E2093" t="s">
        <v>6451</v>
      </c>
    </row>
    <row r="2094" spans="1:5" x14ac:dyDescent="0.2">
      <c r="A2094" t="s">
        <v>2007</v>
      </c>
      <c r="B2094">
        <f t="shared" si="96"/>
        <v>100</v>
      </c>
      <c r="C2094">
        <f t="shared" si="97"/>
        <v>118</v>
      </c>
      <c r="D2094">
        <f t="shared" si="98"/>
        <v>23033</v>
      </c>
      <c r="E2094" t="s">
        <v>6451</v>
      </c>
    </row>
    <row r="2095" spans="1:5" x14ac:dyDescent="0.2">
      <c r="A2095" t="s">
        <v>2008</v>
      </c>
      <c r="B2095">
        <f t="shared" si="96"/>
        <v>80</v>
      </c>
      <c r="C2095">
        <f t="shared" si="97"/>
        <v>98</v>
      </c>
      <c r="D2095">
        <f t="shared" si="98"/>
        <v>40406</v>
      </c>
      <c r="E2095" t="s">
        <v>6451</v>
      </c>
    </row>
    <row r="2096" spans="1:5" x14ac:dyDescent="0.2">
      <c r="A2096" t="s">
        <v>2009</v>
      </c>
      <c r="B2096">
        <f t="shared" si="96"/>
        <v>86</v>
      </c>
      <c r="C2096">
        <f t="shared" si="97"/>
        <v>104</v>
      </c>
      <c r="D2096">
        <f t="shared" si="98"/>
        <v>40407</v>
      </c>
      <c r="E2096" t="s">
        <v>6451</v>
      </c>
    </row>
    <row r="2097" spans="1:5" x14ac:dyDescent="0.2">
      <c r="A2097" t="s">
        <v>2010</v>
      </c>
      <c r="B2097">
        <f t="shared" si="96"/>
        <v>86</v>
      </c>
      <c r="C2097">
        <f t="shared" si="97"/>
        <v>104</v>
      </c>
      <c r="D2097">
        <f t="shared" si="98"/>
        <v>40402</v>
      </c>
      <c r="E2097" t="s">
        <v>6451</v>
      </c>
    </row>
    <row r="2098" spans="1:5" x14ac:dyDescent="0.2">
      <c r="A2098" t="s">
        <v>2011</v>
      </c>
      <c r="B2098">
        <f t="shared" si="96"/>
        <v>79</v>
      </c>
      <c r="C2098">
        <f t="shared" si="97"/>
        <v>97</v>
      </c>
      <c r="D2098">
        <f t="shared" si="98"/>
        <v>40403</v>
      </c>
      <c r="E2098" t="s">
        <v>6451</v>
      </c>
    </row>
    <row r="2099" spans="1:5" x14ac:dyDescent="0.2">
      <c r="A2099" t="s">
        <v>2012</v>
      </c>
      <c r="B2099">
        <f t="shared" si="96"/>
        <v>86</v>
      </c>
      <c r="C2099">
        <f t="shared" si="97"/>
        <v>104</v>
      </c>
      <c r="D2099">
        <f t="shared" si="98"/>
        <v>40404</v>
      </c>
      <c r="E2099" t="s">
        <v>6451</v>
      </c>
    </row>
    <row r="2100" spans="1:5" x14ac:dyDescent="0.2">
      <c r="A2100" t="s">
        <v>2013</v>
      </c>
      <c r="B2100">
        <f t="shared" si="96"/>
        <v>79</v>
      </c>
      <c r="C2100">
        <f t="shared" si="97"/>
        <v>97</v>
      </c>
      <c r="D2100">
        <f t="shared" si="98"/>
        <v>40405</v>
      </c>
      <c r="E2100" t="s">
        <v>6451</v>
      </c>
    </row>
    <row r="2101" spans="1:5" x14ac:dyDescent="0.2">
      <c r="A2101" t="s">
        <v>6517</v>
      </c>
      <c r="B2101">
        <f t="shared" si="96"/>
        <v>97</v>
      </c>
      <c r="C2101">
        <f t="shared" si="97"/>
        <v>115</v>
      </c>
      <c r="D2101">
        <f t="shared" si="98"/>
        <v>40408</v>
      </c>
      <c r="E2101" t="s">
        <v>6451</v>
      </c>
    </row>
    <row r="2102" spans="1:5" x14ac:dyDescent="0.2">
      <c r="A2102" t="s">
        <v>2015</v>
      </c>
      <c r="B2102">
        <f t="shared" si="96"/>
        <v>86</v>
      </c>
      <c r="C2102">
        <f t="shared" si="97"/>
        <v>104</v>
      </c>
      <c r="D2102">
        <f t="shared" si="98"/>
        <v>40409</v>
      </c>
      <c r="E2102" t="s">
        <v>6451</v>
      </c>
    </row>
    <row r="2103" spans="1:5" x14ac:dyDescent="0.2">
      <c r="A2103" t="s">
        <v>2018</v>
      </c>
      <c r="B2103">
        <f t="shared" si="96"/>
        <v>107</v>
      </c>
      <c r="C2103">
        <f t="shared" si="97"/>
        <v>125</v>
      </c>
      <c r="D2103">
        <f t="shared" si="98"/>
        <v>28917</v>
      </c>
      <c r="E2103" t="s">
        <v>6451</v>
      </c>
    </row>
    <row r="2104" spans="1:5" x14ac:dyDescent="0.2">
      <c r="A2104" t="s">
        <v>2019</v>
      </c>
      <c r="B2104">
        <f t="shared" si="96"/>
        <v>102</v>
      </c>
      <c r="C2104">
        <f t="shared" si="97"/>
        <v>120</v>
      </c>
      <c r="D2104">
        <f t="shared" si="98"/>
        <v>12500</v>
      </c>
      <c r="E2104" t="s">
        <v>6451</v>
      </c>
    </row>
    <row r="2105" spans="1:5" x14ac:dyDescent="0.2">
      <c r="A2105" t="s">
        <v>2021</v>
      </c>
      <c r="B2105">
        <f t="shared" si="96"/>
        <v>108</v>
      </c>
      <c r="C2105">
        <f t="shared" si="97"/>
        <v>126</v>
      </c>
      <c r="D2105">
        <f t="shared" si="98"/>
        <v>30304</v>
      </c>
      <c r="E2105" t="s">
        <v>6451</v>
      </c>
    </row>
    <row r="2106" spans="1:5" x14ac:dyDescent="0.2">
      <c r="A2106" t="s">
        <v>2022</v>
      </c>
      <c r="B2106">
        <f t="shared" si="96"/>
        <v>84</v>
      </c>
      <c r="C2106">
        <f t="shared" si="97"/>
        <v>101</v>
      </c>
      <c r="D2106">
        <f t="shared" si="98"/>
        <v>4039</v>
      </c>
      <c r="E2106" t="s">
        <v>6451</v>
      </c>
    </row>
    <row r="2107" spans="1:5" x14ac:dyDescent="0.2">
      <c r="A2107" t="s">
        <v>2023</v>
      </c>
      <c r="B2107">
        <f t="shared" si="96"/>
        <v>92</v>
      </c>
      <c r="C2107">
        <f t="shared" si="97"/>
        <v>110</v>
      </c>
      <c r="D2107">
        <f t="shared" si="98"/>
        <v>28976</v>
      </c>
      <c r="E2107" t="s">
        <v>6451</v>
      </c>
    </row>
    <row r="2108" spans="1:5" x14ac:dyDescent="0.2">
      <c r="A2108" t="s">
        <v>2024</v>
      </c>
      <c r="B2108">
        <f t="shared" si="96"/>
        <v>97</v>
      </c>
      <c r="C2108">
        <f t="shared" si="97"/>
        <v>115</v>
      </c>
      <c r="D2108">
        <f t="shared" si="98"/>
        <v>26085</v>
      </c>
      <c r="E2108" t="s">
        <v>6451</v>
      </c>
    </row>
    <row r="2109" spans="1:5" x14ac:dyDescent="0.2">
      <c r="A2109" t="s">
        <v>2025</v>
      </c>
      <c r="B2109">
        <f t="shared" si="96"/>
        <v>91</v>
      </c>
      <c r="C2109">
        <f t="shared" si="97"/>
        <v>109</v>
      </c>
      <c r="D2109">
        <f t="shared" si="98"/>
        <v>26110</v>
      </c>
      <c r="E2109" t="s">
        <v>6451</v>
      </c>
    </row>
    <row r="2110" spans="1:5" x14ac:dyDescent="0.2">
      <c r="A2110" t="s">
        <v>2026</v>
      </c>
      <c r="B2110">
        <f t="shared" si="96"/>
        <v>151</v>
      </c>
      <c r="C2110">
        <f t="shared" si="97"/>
        <v>169</v>
      </c>
      <c r="D2110">
        <f t="shared" si="98"/>
        <v>26244</v>
      </c>
      <c r="E2110" t="s">
        <v>6451</v>
      </c>
    </row>
    <row r="2111" spans="1:5" x14ac:dyDescent="0.2">
      <c r="A2111" t="s">
        <v>2027</v>
      </c>
      <c r="B2111">
        <f t="shared" si="96"/>
        <v>116</v>
      </c>
      <c r="C2111">
        <f t="shared" si="97"/>
        <v>133</v>
      </c>
      <c r="D2111">
        <f t="shared" si="98"/>
        <v>8373</v>
      </c>
      <c r="E2111" t="s">
        <v>6451</v>
      </c>
    </row>
    <row r="2112" spans="1:5" x14ac:dyDescent="0.2">
      <c r="A2112" t="s">
        <v>2028</v>
      </c>
      <c r="B2112">
        <f t="shared" si="96"/>
        <v>70</v>
      </c>
      <c r="C2112">
        <f t="shared" si="97"/>
        <v>88</v>
      </c>
      <c r="D2112">
        <f t="shared" si="98"/>
        <v>25419</v>
      </c>
      <c r="E2112" t="s">
        <v>6451</v>
      </c>
    </row>
    <row r="2113" spans="1:5" x14ac:dyDescent="0.2">
      <c r="A2113" t="s">
        <v>2029</v>
      </c>
      <c r="B2113">
        <f t="shared" si="96"/>
        <v>110</v>
      </c>
      <c r="C2113">
        <f t="shared" si="97"/>
        <v>128</v>
      </c>
      <c r="D2113">
        <f t="shared" si="98"/>
        <v>26074</v>
      </c>
      <c r="E2113" t="s">
        <v>6451</v>
      </c>
    </row>
    <row r="2114" spans="1:5" x14ac:dyDescent="0.2">
      <c r="A2114" t="s">
        <v>2030</v>
      </c>
      <c r="B2114">
        <f t="shared" si="96"/>
        <v>103</v>
      </c>
      <c r="C2114">
        <f t="shared" si="97"/>
        <v>121</v>
      </c>
      <c r="D2114">
        <f t="shared" si="98"/>
        <v>26033</v>
      </c>
      <c r="E2114" t="s">
        <v>6451</v>
      </c>
    </row>
    <row r="2115" spans="1:5" x14ac:dyDescent="0.2">
      <c r="A2115" t="s">
        <v>2033</v>
      </c>
      <c r="B2115">
        <f t="shared" ref="B2115:B2178" si="99">FIND("Ciqual code: ",A2115)</f>
        <v>110</v>
      </c>
      <c r="C2115">
        <f t="shared" ref="C2115:C2178" si="100">FIND("]",A2115)</f>
        <v>128</v>
      </c>
      <c r="D2115">
        <f t="shared" ref="D2115:D2178" si="101">MID(A2115,B2115+13,C2115-B2115-13)*1</f>
        <v>24070</v>
      </c>
      <c r="E2115" t="s">
        <v>6451</v>
      </c>
    </row>
    <row r="2116" spans="1:5" x14ac:dyDescent="0.2">
      <c r="A2116" t="s">
        <v>2034</v>
      </c>
      <c r="B2116">
        <f t="shared" si="99"/>
        <v>145</v>
      </c>
      <c r="C2116">
        <f t="shared" si="100"/>
        <v>163</v>
      </c>
      <c r="D2116">
        <f t="shared" si="101"/>
        <v>24080</v>
      </c>
      <c r="E2116" t="s">
        <v>6451</v>
      </c>
    </row>
    <row r="2117" spans="1:5" x14ac:dyDescent="0.2">
      <c r="A2117" t="s">
        <v>2035</v>
      </c>
      <c r="B2117">
        <f t="shared" si="99"/>
        <v>138</v>
      </c>
      <c r="C2117">
        <f t="shared" si="100"/>
        <v>156</v>
      </c>
      <c r="D2117">
        <f t="shared" si="101"/>
        <v>24072</v>
      </c>
      <c r="E2117" t="s">
        <v>6451</v>
      </c>
    </row>
    <row r="2118" spans="1:5" x14ac:dyDescent="0.2">
      <c r="A2118" t="s">
        <v>2036</v>
      </c>
      <c r="B2118">
        <f t="shared" si="99"/>
        <v>108</v>
      </c>
      <c r="C2118">
        <f t="shared" si="100"/>
        <v>126</v>
      </c>
      <c r="D2118">
        <f t="shared" si="101"/>
        <v>24071</v>
      </c>
      <c r="E2118" t="s">
        <v>6451</v>
      </c>
    </row>
    <row r="2119" spans="1:5" x14ac:dyDescent="0.2">
      <c r="A2119" t="s">
        <v>2037</v>
      </c>
      <c r="B2119">
        <f t="shared" si="99"/>
        <v>92</v>
      </c>
      <c r="C2119">
        <f t="shared" si="100"/>
        <v>110</v>
      </c>
      <c r="D2119">
        <f t="shared" si="101"/>
        <v>26153</v>
      </c>
      <c r="E2119" t="s">
        <v>6451</v>
      </c>
    </row>
    <row r="2120" spans="1:5" x14ac:dyDescent="0.2">
      <c r="A2120" t="s">
        <v>2039</v>
      </c>
      <c r="B2120">
        <f t="shared" si="99"/>
        <v>85</v>
      </c>
      <c r="C2120">
        <f t="shared" si="100"/>
        <v>103</v>
      </c>
      <c r="D2120">
        <f t="shared" si="101"/>
        <v>16520</v>
      </c>
      <c r="E2120" t="s">
        <v>6451</v>
      </c>
    </row>
    <row r="2121" spans="1:5" x14ac:dyDescent="0.2">
      <c r="A2121" t="s">
        <v>2048</v>
      </c>
      <c r="B2121">
        <f t="shared" si="99"/>
        <v>83</v>
      </c>
      <c r="C2121">
        <f t="shared" si="100"/>
        <v>101</v>
      </c>
      <c r="D2121">
        <f t="shared" si="101"/>
        <v>26104</v>
      </c>
      <c r="E2121" t="s">
        <v>6451</v>
      </c>
    </row>
    <row r="2122" spans="1:5" x14ac:dyDescent="0.2">
      <c r="A2122" t="s">
        <v>6518</v>
      </c>
      <c r="B2122">
        <f t="shared" si="99"/>
        <v>118</v>
      </c>
      <c r="C2122">
        <f t="shared" si="100"/>
        <v>136</v>
      </c>
      <c r="D2122">
        <f t="shared" si="101"/>
        <v>25628</v>
      </c>
      <c r="E2122" t="s">
        <v>6451</v>
      </c>
    </row>
    <row r="2123" spans="1:5" x14ac:dyDescent="0.2">
      <c r="A2123" t="s">
        <v>2051</v>
      </c>
      <c r="B2123">
        <f t="shared" si="99"/>
        <v>118</v>
      </c>
      <c r="C2123">
        <f t="shared" si="100"/>
        <v>136</v>
      </c>
      <c r="D2123">
        <f t="shared" si="101"/>
        <v>25602</v>
      </c>
      <c r="E2123" t="s">
        <v>6451</v>
      </c>
    </row>
    <row r="2124" spans="1:5" x14ac:dyDescent="0.2">
      <c r="A2124" t="s">
        <v>2052</v>
      </c>
      <c r="B2124">
        <f t="shared" si="99"/>
        <v>97</v>
      </c>
      <c r="C2124">
        <f t="shared" si="100"/>
        <v>115</v>
      </c>
      <c r="D2124">
        <f t="shared" si="101"/>
        <v>26259</v>
      </c>
      <c r="E2124" t="s">
        <v>6451</v>
      </c>
    </row>
    <row r="2125" spans="1:5" x14ac:dyDescent="0.2">
      <c r="A2125" t="s">
        <v>2053</v>
      </c>
      <c r="B2125">
        <f t="shared" si="99"/>
        <v>95</v>
      </c>
      <c r="C2125">
        <f t="shared" si="100"/>
        <v>113</v>
      </c>
      <c r="D2125">
        <f t="shared" si="101"/>
        <v>13134</v>
      </c>
      <c r="E2125" t="s">
        <v>6451</v>
      </c>
    </row>
    <row r="2126" spans="1:5" x14ac:dyDescent="0.2">
      <c r="A2126" t="s">
        <v>2054</v>
      </c>
      <c r="B2126">
        <f t="shared" si="99"/>
        <v>119</v>
      </c>
      <c r="C2126">
        <f t="shared" si="100"/>
        <v>137</v>
      </c>
      <c r="D2126">
        <f t="shared" si="101"/>
        <v>25619</v>
      </c>
      <c r="E2126" t="s">
        <v>6451</v>
      </c>
    </row>
    <row r="2127" spans="1:5" x14ac:dyDescent="0.2">
      <c r="A2127" t="s">
        <v>2055</v>
      </c>
      <c r="B2127">
        <f t="shared" si="99"/>
        <v>101</v>
      </c>
      <c r="C2127">
        <f t="shared" si="100"/>
        <v>119</v>
      </c>
      <c r="D2127">
        <f t="shared" si="101"/>
        <v>25615</v>
      </c>
      <c r="E2127" t="s">
        <v>6451</v>
      </c>
    </row>
    <row r="2128" spans="1:5" x14ac:dyDescent="0.2">
      <c r="A2128" t="s">
        <v>6519</v>
      </c>
      <c r="B2128">
        <f t="shared" si="99"/>
        <v>112</v>
      </c>
      <c r="C2128">
        <f t="shared" si="100"/>
        <v>130</v>
      </c>
      <c r="D2128">
        <f t="shared" si="101"/>
        <v>25609</v>
      </c>
      <c r="E2128" t="s">
        <v>6451</v>
      </c>
    </row>
    <row r="2129" spans="1:5" x14ac:dyDescent="0.2">
      <c r="A2129" t="s">
        <v>2057</v>
      </c>
      <c r="B2129">
        <f t="shared" si="99"/>
        <v>103</v>
      </c>
      <c r="C2129">
        <f t="shared" si="100"/>
        <v>121</v>
      </c>
      <c r="D2129">
        <f t="shared" si="101"/>
        <v>25606</v>
      </c>
      <c r="E2129" t="s">
        <v>6451</v>
      </c>
    </row>
    <row r="2130" spans="1:5" x14ac:dyDescent="0.2">
      <c r="A2130" t="s">
        <v>2058</v>
      </c>
      <c r="B2130">
        <f t="shared" si="99"/>
        <v>88</v>
      </c>
      <c r="C2130">
        <f t="shared" si="100"/>
        <v>106</v>
      </c>
      <c r="D2130">
        <f t="shared" si="101"/>
        <v>25614</v>
      </c>
      <c r="E2130" t="s">
        <v>6451</v>
      </c>
    </row>
    <row r="2131" spans="1:5" x14ac:dyDescent="0.2">
      <c r="A2131" t="s">
        <v>2059</v>
      </c>
      <c r="B2131">
        <f t="shared" si="99"/>
        <v>128</v>
      </c>
      <c r="C2131">
        <f t="shared" si="100"/>
        <v>146</v>
      </c>
      <c r="D2131">
        <f t="shared" si="101"/>
        <v>25601</v>
      </c>
      <c r="E2131" t="s">
        <v>6451</v>
      </c>
    </row>
    <row r="2132" spans="1:5" x14ac:dyDescent="0.2">
      <c r="A2132" t="s">
        <v>2062</v>
      </c>
      <c r="B2132">
        <f t="shared" si="99"/>
        <v>95</v>
      </c>
      <c r="C2132">
        <f t="shared" si="100"/>
        <v>113</v>
      </c>
      <c r="D2132">
        <f t="shared" si="101"/>
        <v>30350</v>
      </c>
      <c r="E2132" t="s">
        <v>6451</v>
      </c>
    </row>
    <row r="2133" spans="1:5" x14ac:dyDescent="0.2">
      <c r="A2133" t="s">
        <v>2063</v>
      </c>
      <c r="B2133">
        <f t="shared" si="99"/>
        <v>110</v>
      </c>
      <c r="C2133">
        <f t="shared" si="100"/>
        <v>128</v>
      </c>
      <c r="D2133">
        <f t="shared" si="101"/>
        <v>30352</v>
      </c>
      <c r="E2133" t="s">
        <v>6451</v>
      </c>
    </row>
    <row r="2134" spans="1:5" x14ac:dyDescent="0.2">
      <c r="A2134" t="s">
        <v>2064</v>
      </c>
      <c r="B2134">
        <f t="shared" si="99"/>
        <v>106</v>
      </c>
      <c r="C2134">
        <f t="shared" si="100"/>
        <v>124</v>
      </c>
      <c r="D2134">
        <f t="shared" si="101"/>
        <v>30351</v>
      </c>
      <c r="E2134" t="s">
        <v>6451</v>
      </c>
    </row>
    <row r="2135" spans="1:5" x14ac:dyDescent="0.2">
      <c r="A2135" t="s">
        <v>2065</v>
      </c>
      <c r="B2135">
        <f t="shared" si="99"/>
        <v>109</v>
      </c>
      <c r="C2135">
        <f t="shared" si="100"/>
        <v>127</v>
      </c>
      <c r="D2135">
        <f t="shared" si="101"/>
        <v>30366</v>
      </c>
      <c r="E2135" t="s">
        <v>6451</v>
      </c>
    </row>
    <row r="2136" spans="1:5" x14ac:dyDescent="0.2">
      <c r="A2136" t="s">
        <v>2069</v>
      </c>
      <c r="B2136">
        <f t="shared" si="99"/>
        <v>101</v>
      </c>
      <c r="C2136">
        <f t="shared" si="100"/>
        <v>119</v>
      </c>
      <c r="D2136">
        <f t="shared" si="101"/>
        <v>20081</v>
      </c>
      <c r="E2136" t="s">
        <v>6451</v>
      </c>
    </row>
    <row r="2137" spans="1:5" x14ac:dyDescent="0.2">
      <c r="A2137" t="s">
        <v>2071</v>
      </c>
      <c r="B2137">
        <f t="shared" si="99"/>
        <v>90</v>
      </c>
      <c r="C2137">
        <f t="shared" si="100"/>
        <v>108</v>
      </c>
      <c r="D2137">
        <f t="shared" si="101"/>
        <v>20237</v>
      </c>
      <c r="E2137" t="s">
        <v>6451</v>
      </c>
    </row>
    <row r="2138" spans="1:5" x14ac:dyDescent="0.2">
      <c r="A2138" t="s">
        <v>2072</v>
      </c>
      <c r="B2138">
        <f t="shared" si="99"/>
        <v>83</v>
      </c>
      <c r="C2138">
        <f t="shared" si="100"/>
        <v>101</v>
      </c>
      <c r="D2138">
        <f t="shared" si="101"/>
        <v>25108</v>
      </c>
      <c r="E2138" t="s">
        <v>6451</v>
      </c>
    </row>
    <row r="2139" spans="1:5" x14ac:dyDescent="0.2">
      <c r="A2139" t="s">
        <v>2073</v>
      </c>
      <c r="B2139">
        <f t="shared" si="99"/>
        <v>131</v>
      </c>
      <c r="C2139">
        <f t="shared" si="100"/>
        <v>149</v>
      </c>
      <c r="D2139">
        <f t="shared" si="101"/>
        <v>25518</v>
      </c>
      <c r="E2139" t="s">
        <v>6451</v>
      </c>
    </row>
    <row r="2140" spans="1:5" x14ac:dyDescent="0.2">
      <c r="A2140" t="s">
        <v>2074</v>
      </c>
      <c r="B2140">
        <f t="shared" si="99"/>
        <v>133</v>
      </c>
      <c r="C2140">
        <f t="shared" si="100"/>
        <v>151</v>
      </c>
      <c r="D2140">
        <f t="shared" si="101"/>
        <v>25530</v>
      </c>
      <c r="E2140" t="s">
        <v>6451</v>
      </c>
    </row>
    <row r="2141" spans="1:5" x14ac:dyDescent="0.2">
      <c r="A2141" t="s">
        <v>2075</v>
      </c>
      <c r="B2141">
        <f t="shared" si="99"/>
        <v>160</v>
      </c>
      <c r="C2141">
        <f t="shared" si="100"/>
        <v>178</v>
      </c>
      <c r="D2141">
        <f t="shared" si="101"/>
        <v>25531</v>
      </c>
      <c r="E2141" t="s">
        <v>6451</v>
      </c>
    </row>
    <row r="2142" spans="1:5" x14ac:dyDescent="0.2">
      <c r="A2142" t="s">
        <v>2076</v>
      </c>
      <c r="B2142">
        <f t="shared" si="99"/>
        <v>127</v>
      </c>
      <c r="C2142">
        <f t="shared" si="100"/>
        <v>145</v>
      </c>
      <c r="D2142">
        <f t="shared" si="101"/>
        <v>25485</v>
      </c>
      <c r="E2142" t="s">
        <v>6451</v>
      </c>
    </row>
    <row r="2143" spans="1:5" x14ac:dyDescent="0.2">
      <c r="A2143" t="s">
        <v>2077</v>
      </c>
      <c r="B2143">
        <f t="shared" si="99"/>
        <v>118</v>
      </c>
      <c r="C2143">
        <f t="shared" si="100"/>
        <v>136</v>
      </c>
      <c r="D2143">
        <f t="shared" si="101"/>
        <v>25517</v>
      </c>
      <c r="E2143" t="s">
        <v>6451</v>
      </c>
    </row>
    <row r="2144" spans="1:5" x14ac:dyDescent="0.2">
      <c r="A2144" t="s">
        <v>2078</v>
      </c>
      <c r="B2144">
        <f t="shared" si="99"/>
        <v>135</v>
      </c>
      <c r="C2144">
        <f t="shared" si="100"/>
        <v>153</v>
      </c>
      <c r="D2144">
        <f t="shared" si="101"/>
        <v>25521</v>
      </c>
      <c r="E2144" t="s">
        <v>6451</v>
      </c>
    </row>
    <row r="2145" spans="1:5" x14ac:dyDescent="0.2">
      <c r="A2145" t="s">
        <v>2079</v>
      </c>
      <c r="B2145">
        <f t="shared" si="99"/>
        <v>167</v>
      </c>
      <c r="C2145">
        <f t="shared" si="100"/>
        <v>185</v>
      </c>
      <c r="D2145">
        <f t="shared" si="101"/>
        <v>25475</v>
      </c>
      <c r="E2145" t="s">
        <v>6451</v>
      </c>
    </row>
    <row r="2146" spans="1:5" x14ac:dyDescent="0.2">
      <c r="A2146" t="s">
        <v>2080</v>
      </c>
      <c r="B2146">
        <f t="shared" si="99"/>
        <v>140</v>
      </c>
      <c r="C2146">
        <f t="shared" si="100"/>
        <v>158</v>
      </c>
      <c r="D2146">
        <f t="shared" si="101"/>
        <v>25535</v>
      </c>
      <c r="E2146" t="s">
        <v>6451</v>
      </c>
    </row>
    <row r="2147" spans="1:5" x14ac:dyDescent="0.2">
      <c r="A2147" t="s">
        <v>2081</v>
      </c>
      <c r="B2147">
        <f t="shared" si="99"/>
        <v>159</v>
      </c>
      <c r="C2147">
        <f t="shared" si="100"/>
        <v>177</v>
      </c>
      <c r="D2147">
        <f t="shared" si="101"/>
        <v>25532</v>
      </c>
      <c r="E2147" t="s">
        <v>6451</v>
      </c>
    </row>
    <row r="2148" spans="1:5" x14ac:dyDescent="0.2">
      <c r="A2148" t="s">
        <v>6520</v>
      </c>
      <c r="B2148">
        <f t="shared" si="99"/>
        <v>122</v>
      </c>
      <c r="C2148">
        <f t="shared" si="100"/>
        <v>140</v>
      </c>
      <c r="D2148">
        <f t="shared" si="101"/>
        <v>25519</v>
      </c>
      <c r="E2148" t="s">
        <v>6451</v>
      </c>
    </row>
    <row r="2149" spans="1:5" x14ac:dyDescent="0.2">
      <c r="A2149" t="s">
        <v>2083</v>
      </c>
      <c r="B2149">
        <f t="shared" si="99"/>
        <v>158</v>
      </c>
      <c r="C2149">
        <f t="shared" si="100"/>
        <v>176</v>
      </c>
      <c r="D2149">
        <f t="shared" si="101"/>
        <v>25533</v>
      </c>
      <c r="E2149" t="s">
        <v>6451</v>
      </c>
    </row>
    <row r="2150" spans="1:5" x14ac:dyDescent="0.2">
      <c r="A2150" t="s">
        <v>2084</v>
      </c>
      <c r="B2150">
        <f t="shared" si="99"/>
        <v>161</v>
      </c>
      <c r="C2150">
        <f t="shared" si="100"/>
        <v>179</v>
      </c>
      <c r="D2150">
        <f t="shared" si="101"/>
        <v>25476</v>
      </c>
      <c r="E2150" t="s">
        <v>6451</v>
      </c>
    </row>
    <row r="2151" spans="1:5" x14ac:dyDescent="0.2">
      <c r="A2151" t="s">
        <v>2085</v>
      </c>
      <c r="B2151">
        <f t="shared" si="99"/>
        <v>121</v>
      </c>
      <c r="C2151">
        <f t="shared" si="100"/>
        <v>139</v>
      </c>
      <c r="D2151">
        <f t="shared" si="101"/>
        <v>25536</v>
      </c>
      <c r="E2151" t="s">
        <v>6451</v>
      </c>
    </row>
    <row r="2152" spans="1:5" x14ac:dyDescent="0.2">
      <c r="A2152" t="s">
        <v>2086</v>
      </c>
      <c r="B2152">
        <f t="shared" si="99"/>
        <v>126</v>
      </c>
      <c r="C2152">
        <f t="shared" si="100"/>
        <v>144</v>
      </c>
      <c r="D2152">
        <f t="shared" si="101"/>
        <v>25520</v>
      </c>
      <c r="E2152" t="s">
        <v>6451</v>
      </c>
    </row>
    <row r="2153" spans="1:5" x14ac:dyDescent="0.2">
      <c r="A2153" t="s">
        <v>2087</v>
      </c>
      <c r="B2153">
        <f t="shared" si="99"/>
        <v>128</v>
      </c>
      <c r="C2153">
        <f t="shared" si="100"/>
        <v>146</v>
      </c>
      <c r="D2153">
        <f t="shared" si="101"/>
        <v>25488</v>
      </c>
      <c r="E2153" t="s">
        <v>6451</v>
      </c>
    </row>
    <row r="2154" spans="1:5" x14ac:dyDescent="0.2">
      <c r="A2154" t="s">
        <v>2088</v>
      </c>
      <c r="B2154">
        <f t="shared" si="99"/>
        <v>160</v>
      </c>
      <c r="C2154">
        <f t="shared" si="100"/>
        <v>178</v>
      </c>
      <c r="D2154">
        <f t="shared" si="101"/>
        <v>25431</v>
      </c>
      <c r="E2154" t="s">
        <v>6451</v>
      </c>
    </row>
    <row r="2155" spans="1:5" x14ac:dyDescent="0.2">
      <c r="A2155" t="s">
        <v>2089</v>
      </c>
      <c r="B2155">
        <f t="shared" si="99"/>
        <v>139</v>
      </c>
      <c r="C2155">
        <f t="shared" si="100"/>
        <v>157</v>
      </c>
      <c r="D2155">
        <f t="shared" si="101"/>
        <v>25490</v>
      </c>
      <c r="E2155" t="s">
        <v>6451</v>
      </c>
    </row>
    <row r="2156" spans="1:5" x14ac:dyDescent="0.2">
      <c r="A2156" t="s">
        <v>2090</v>
      </c>
      <c r="B2156">
        <f t="shared" si="99"/>
        <v>128</v>
      </c>
      <c r="C2156">
        <f t="shared" si="100"/>
        <v>146</v>
      </c>
      <c r="D2156">
        <f t="shared" si="101"/>
        <v>25429</v>
      </c>
      <c r="E2156" t="s">
        <v>6451</v>
      </c>
    </row>
    <row r="2157" spans="1:5" x14ac:dyDescent="0.2">
      <c r="A2157" t="s">
        <v>2091</v>
      </c>
      <c r="B2157">
        <f t="shared" si="99"/>
        <v>126</v>
      </c>
      <c r="C2157">
        <f t="shared" si="100"/>
        <v>144</v>
      </c>
      <c r="D2157">
        <f t="shared" si="101"/>
        <v>25428</v>
      </c>
      <c r="E2157" t="s">
        <v>6451</v>
      </c>
    </row>
    <row r="2158" spans="1:5" x14ac:dyDescent="0.2">
      <c r="A2158" t="s">
        <v>2092</v>
      </c>
      <c r="B2158">
        <f t="shared" si="99"/>
        <v>150</v>
      </c>
      <c r="C2158">
        <f t="shared" si="100"/>
        <v>168</v>
      </c>
      <c r="D2158">
        <f t="shared" si="101"/>
        <v>25574</v>
      </c>
      <c r="E2158" t="s">
        <v>6451</v>
      </c>
    </row>
    <row r="2159" spans="1:5" x14ac:dyDescent="0.2">
      <c r="A2159" t="s">
        <v>2093</v>
      </c>
      <c r="B2159">
        <f t="shared" si="99"/>
        <v>126</v>
      </c>
      <c r="C2159">
        <f t="shared" si="100"/>
        <v>144</v>
      </c>
      <c r="D2159">
        <f t="shared" si="101"/>
        <v>25576</v>
      </c>
      <c r="E2159" t="s">
        <v>6451</v>
      </c>
    </row>
    <row r="2160" spans="1:5" x14ac:dyDescent="0.2">
      <c r="A2160" t="s">
        <v>2094</v>
      </c>
      <c r="B2160">
        <f t="shared" si="99"/>
        <v>150</v>
      </c>
      <c r="C2160">
        <f t="shared" si="100"/>
        <v>168</v>
      </c>
      <c r="D2160">
        <f t="shared" si="101"/>
        <v>25577</v>
      </c>
      <c r="E2160" t="s">
        <v>6451</v>
      </c>
    </row>
    <row r="2161" spans="1:5" x14ac:dyDescent="0.2">
      <c r="A2161" t="s">
        <v>2095</v>
      </c>
      <c r="B2161">
        <f t="shared" si="99"/>
        <v>147</v>
      </c>
      <c r="C2161">
        <f t="shared" si="100"/>
        <v>165</v>
      </c>
      <c r="D2161">
        <f t="shared" si="101"/>
        <v>25575</v>
      </c>
      <c r="E2161" t="s">
        <v>6451</v>
      </c>
    </row>
    <row r="2162" spans="1:5" x14ac:dyDescent="0.2">
      <c r="A2162" t="s">
        <v>2096</v>
      </c>
      <c r="B2162">
        <f t="shared" si="99"/>
        <v>117</v>
      </c>
      <c r="C2162">
        <f t="shared" si="100"/>
        <v>135</v>
      </c>
      <c r="D2162">
        <f t="shared" si="101"/>
        <v>25544</v>
      </c>
      <c r="E2162" t="s">
        <v>6451</v>
      </c>
    </row>
    <row r="2163" spans="1:5" x14ac:dyDescent="0.2">
      <c r="A2163" t="s">
        <v>2097</v>
      </c>
      <c r="B2163">
        <f t="shared" si="99"/>
        <v>147</v>
      </c>
      <c r="C2163">
        <f t="shared" si="100"/>
        <v>165</v>
      </c>
      <c r="D2163">
        <f t="shared" si="101"/>
        <v>25434</v>
      </c>
      <c r="E2163" t="s">
        <v>6451</v>
      </c>
    </row>
    <row r="2164" spans="1:5" x14ac:dyDescent="0.2">
      <c r="A2164" t="s">
        <v>2098</v>
      </c>
      <c r="B2164">
        <f t="shared" si="99"/>
        <v>85</v>
      </c>
      <c r="C2164">
        <f t="shared" si="100"/>
        <v>103</v>
      </c>
      <c r="D2164">
        <f t="shared" si="101"/>
        <v>40600</v>
      </c>
      <c r="E2164" t="s">
        <v>6451</v>
      </c>
    </row>
    <row r="2165" spans="1:5" x14ac:dyDescent="0.2">
      <c r="A2165" t="s">
        <v>2099</v>
      </c>
      <c r="B2165">
        <f t="shared" si="99"/>
        <v>84</v>
      </c>
      <c r="C2165">
        <f t="shared" si="100"/>
        <v>101</v>
      </c>
      <c r="D2165">
        <f t="shared" si="101"/>
        <v>1017</v>
      </c>
      <c r="E2165" t="s">
        <v>6451</v>
      </c>
    </row>
    <row r="2166" spans="1:5" x14ac:dyDescent="0.2">
      <c r="A2166" t="s">
        <v>2100</v>
      </c>
      <c r="B2166">
        <f t="shared" si="99"/>
        <v>162</v>
      </c>
      <c r="C2166">
        <f t="shared" si="100"/>
        <v>180</v>
      </c>
      <c r="D2166">
        <f t="shared" si="101"/>
        <v>26040</v>
      </c>
      <c r="E2166" t="s">
        <v>6451</v>
      </c>
    </row>
    <row r="2167" spans="1:5" x14ac:dyDescent="0.2">
      <c r="A2167" t="s">
        <v>2101</v>
      </c>
      <c r="B2167">
        <f t="shared" si="99"/>
        <v>156</v>
      </c>
      <c r="C2167">
        <f t="shared" si="100"/>
        <v>174</v>
      </c>
      <c r="D2167">
        <f t="shared" si="101"/>
        <v>26034</v>
      </c>
      <c r="E2167" t="s">
        <v>6451</v>
      </c>
    </row>
    <row r="2168" spans="1:5" x14ac:dyDescent="0.2">
      <c r="A2168" t="s">
        <v>2102</v>
      </c>
      <c r="B2168">
        <f t="shared" si="99"/>
        <v>102</v>
      </c>
      <c r="C2168">
        <f t="shared" si="100"/>
        <v>120</v>
      </c>
      <c r="D2168">
        <f t="shared" si="101"/>
        <v>26065</v>
      </c>
      <c r="E2168" t="s">
        <v>6451</v>
      </c>
    </row>
    <row r="2169" spans="1:5" x14ac:dyDescent="0.2">
      <c r="A2169" t="s">
        <v>2103</v>
      </c>
      <c r="B2169">
        <f t="shared" si="99"/>
        <v>188</v>
      </c>
      <c r="C2169">
        <f t="shared" si="100"/>
        <v>206</v>
      </c>
      <c r="D2169">
        <f t="shared" si="101"/>
        <v>26231</v>
      </c>
      <c r="E2169" t="s">
        <v>6451</v>
      </c>
    </row>
    <row r="2170" spans="1:5" x14ac:dyDescent="0.2">
      <c r="A2170" t="s">
        <v>2104</v>
      </c>
      <c r="B2170">
        <f t="shared" si="99"/>
        <v>96</v>
      </c>
      <c r="C2170">
        <f t="shared" si="100"/>
        <v>114</v>
      </c>
      <c r="D2170">
        <f t="shared" si="101"/>
        <v>26136</v>
      </c>
      <c r="E2170" t="s">
        <v>6451</v>
      </c>
    </row>
    <row r="2171" spans="1:5" x14ac:dyDescent="0.2">
      <c r="A2171" t="s">
        <v>2105</v>
      </c>
      <c r="B2171">
        <f t="shared" si="99"/>
        <v>165</v>
      </c>
      <c r="C2171">
        <f t="shared" si="100"/>
        <v>183</v>
      </c>
      <c r="D2171">
        <f t="shared" si="101"/>
        <v>26035</v>
      </c>
      <c r="E2171" t="s">
        <v>6451</v>
      </c>
    </row>
    <row r="2172" spans="1:5" x14ac:dyDescent="0.2">
      <c r="A2172" t="s">
        <v>2108</v>
      </c>
      <c r="B2172">
        <f t="shared" si="99"/>
        <v>76</v>
      </c>
      <c r="C2172">
        <f t="shared" si="100"/>
        <v>94</v>
      </c>
      <c r="D2172">
        <f t="shared" si="101"/>
        <v>11159</v>
      </c>
      <c r="E2172" t="s">
        <v>6451</v>
      </c>
    </row>
    <row r="2173" spans="1:5" x14ac:dyDescent="0.2">
      <c r="A2173" t="s">
        <v>2109</v>
      </c>
      <c r="B2173">
        <f t="shared" si="99"/>
        <v>88</v>
      </c>
      <c r="C2173">
        <f t="shared" si="100"/>
        <v>106</v>
      </c>
      <c r="D2173">
        <f t="shared" si="101"/>
        <v>11161</v>
      </c>
      <c r="E2173" t="s">
        <v>6451</v>
      </c>
    </row>
    <row r="2174" spans="1:5" x14ac:dyDescent="0.2">
      <c r="A2174" t="s">
        <v>2110</v>
      </c>
      <c r="B2174">
        <f t="shared" si="99"/>
        <v>87</v>
      </c>
      <c r="C2174">
        <f t="shared" si="100"/>
        <v>105</v>
      </c>
      <c r="D2174">
        <f t="shared" si="101"/>
        <v>11162</v>
      </c>
      <c r="E2174" t="s">
        <v>6451</v>
      </c>
    </row>
    <row r="2175" spans="1:5" x14ac:dyDescent="0.2">
      <c r="A2175" t="s">
        <v>2111</v>
      </c>
      <c r="B2175">
        <f t="shared" si="99"/>
        <v>101</v>
      </c>
      <c r="C2175">
        <f t="shared" si="100"/>
        <v>119</v>
      </c>
      <c r="D2175">
        <f t="shared" si="101"/>
        <v>11122</v>
      </c>
      <c r="E2175" t="s">
        <v>6451</v>
      </c>
    </row>
    <row r="2176" spans="1:5" x14ac:dyDescent="0.2">
      <c r="A2176" t="s">
        <v>2112</v>
      </c>
      <c r="B2176">
        <f t="shared" si="99"/>
        <v>96</v>
      </c>
      <c r="C2176">
        <f t="shared" si="100"/>
        <v>114</v>
      </c>
      <c r="D2176">
        <f t="shared" si="101"/>
        <v>11163</v>
      </c>
      <c r="E2176" t="s">
        <v>6451</v>
      </c>
    </row>
    <row r="2177" spans="1:5" x14ac:dyDescent="0.2">
      <c r="A2177" t="s">
        <v>2113</v>
      </c>
      <c r="B2177">
        <f t="shared" si="99"/>
        <v>126</v>
      </c>
      <c r="C2177">
        <f t="shared" si="100"/>
        <v>144</v>
      </c>
      <c r="D2177">
        <f t="shared" si="101"/>
        <v>11168</v>
      </c>
      <c r="E2177" t="s">
        <v>6451</v>
      </c>
    </row>
    <row r="2178" spans="1:5" x14ac:dyDescent="0.2">
      <c r="A2178" t="s">
        <v>2114</v>
      </c>
      <c r="B2178">
        <f t="shared" si="99"/>
        <v>101</v>
      </c>
      <c r="C2178">
        <f t="shared" si="100"/>
        <v>119</v>
      </c>
      <c r="D2178">
        <f t="shared" si="101"/>
        <v>11167</v>
      </c>
      <c r="E2178" t="s">
        <v>6451</v>
      </c>
    </row>
    <row r="2179" spans="1:5" x14ac:dyDescent="0.2">
      <c r="A2179" t="s">
        <v>2115</v>
      </c>
      <c r="B2179">
        <f t="shared" ref="B2179:B2242" si="102">FIND("Ciqual code: ",A2179)</f>
        <v>97</v>
      </c>
      <c r="C2179">
        <f t="shared" ref="C2179:C2242" si="103">FIND("]",A2179)</f>
        <v>115</v>
      </c>
      <c r="D2179">
        <f t="shared" ref="D2179:D2242" si="104">MID(A2179,B2179+13,C2179-B2179-13)*1</f>
        <v>11111</v>
      </c>
      <c r="E2179" t="s">
        <v>6451</v>
      </c>
    </row>
    <row r="2180" spans="1:5" x14ac:dyDescent="0.2">
      <c r="A2180" t="s">
        <v>2116</v>
      </c>
      <c r="B2180">
        <f t="shared" si="102"/>
        <v>94</v>
      </c>
      <c r="C2180">
        <f t="shared" si="103"/>
        <v>112</v>
      </c>
      <c r="D2180">
        <f t="shared" si="104"/>
        <v>11140</v>
      </c>
      <c r="E2180" t="s">
        <v>6451</v>
      </c>
    </row>
    <row r="2181" spans="1:5" x14ac:dyDescent="0.2">
      <c r="A2181" t="s">
        <v>2117</v>
      </c>
      <c r="B2181">
        <f t="shared" si="102"/>
        <v>89</v>
      </c>
      <c r="C2181">
        <f t="shared" si="103"/>
        <v>107</v>
      </c>
      <c r="D2181">
        <f t="shared" si="104"/>
        <v>11158</v>
      </c>
      <c r="E2181" t="s">
        <v>6451</v>
      </c>
    </row>
    <row r="2182" spans="1:5" x14ac:dyDescent="0.2">
      <c r="A2182" t="s">
        <v>2118</v>
      </c>
      <c r="B2182">
        <f t="shared" si="102"/>
        <v>95</v>
      </c>
      <c r="C2182">
        <f t="shared" si="103"/>
        <v>113</v>
      </c>
      <c r="D2182">
        <f t="shared" si="104"/>
        <v>11300</v>
      </c>
      <c r="E2182" t="s">
        <v>6451</v>
      </c>
    </row>
    <row r="2183" spans="1:5" x14ac:dyDescent="0.2">
      <c r="A2183" t="s">
        <v>2119</v>
      </c>
      <c r="B2183">
        <f t="shared" si="102"/>
        <v>87</v>
      </c>
      <c r="C2183">
        <f t="shared" si="103"/>
        <v>105</v>
      </c>
      <c r="D2183">
        <f t="shared" si="104"/>
        <v>11132</v>
      </c>
      <c r="E2183" t="s">
        <v>6451</v>
      </c>
    </row>
    <row r="2184" spans="1:5" x14ac:dyDescent="0.2">
      <c r="A2184" t="s">
        <v>2120</v>
      </c>
      <c r="B2184">
        <f t="shared" si="102"/>
        <v>109</v>
      </c>
      <c r="C2184">
        <f t="shared" si="103"/>
        <v>127</v>
      </c>
      <c r="D2184">
        <f t="shared" si="104"/>
        <v>11189</v>
      </c>
      <c r="E2184" t="s">
        <v>6451</v>
      </c>
    </row>
    <row r="2185" spans="1:5" x14ac:dyDescent="0.2">
      <c r="A2185" t="s">
        <v>2121</v>
      </c>
      <c r="B2185">
        <f t="shared" si="102"/>
        <v>94</v>
      </c>
      <c r="C2185">
        <f t="shared" si="103"/>
        <v>112</v>
      </c>
      <c r="D2185">
        <f t="shared" si="104"/>
        <v>11115</v>
      </c>
      <c r="E2185" t="s">
        <v>6451</v>
      </c>
    </row>
    <row r="2186" spans="1:5" x14ac:dyDescent="0.2">
      <c r="A2186" t="s">
        <v>2122</v>
      </c>
      <c r="B2186">
        <f t="shared" si="102"/>
        <v>89</v>
      </c>
      <c r="C2186">
        <f t="shared" si="103"/>
        <v>107</v>
      </c>
      <c r="D2186">
        <f t="shared" si="104"/>
        <v>11182</v>
      </c>
      <c r="E2186" t="s">
        <v>6451</v>
      </c>
    </row>
    <row r="2187" spans="1:5" x14ac:dyDescent="0.2">
      <c r="A2187" t="s">
        <v>2123</v>
      </c>
      <c r="B2187">
        <f t="shared" si="102"/>
        <v>94</v>
      </c>
      <c r="C2187">
        <f t="shared" si="103"/>
        <v>112</v>
      </c>
      <c r="D2187">
        <f t="shared" si="104"/>
        <v>11212</v>
      </c>
      <c r="E2187" t="s">
        <v>6451</v>
      </c>
    </row>
    <row r="2188" spans="1:5" x14ac:dyDescent="0.2">
      <c r="A2188" t="s">
        <v>2124</v>
      </c>
      <c r="B2188">
        <f t="shared" si="102"/>
        <v>105</v>
      </c>
      <c r="C2188">
        <f t="shared" si="103"/>
        <v>123</v>
      </c>
      <c r="D2188">
        <f t="shared" si="104"/>
        <v>11191</v>
      </c>
      <c r="E2188" t="s">
        <v>6451</v>
      </c>
    </row>
    <row r="2189" spans="1:5" x14ac:dyDescent="0.2">
      <c r="A2189" t="s">
        <v>2125</v>
      </c>
      <c r="B2189">
        <f t="shared" si="102"/>
        <v>79</v>
      </c>
      <c r="C2189">
        <f t="shared" si="103"/>
        <v>97</v>
      </c>
      <c r="D2189">
        <f t="shared" si="104"/>
        <v>11164</v>
      </c>
      <c r="E2189" t="s">
        <v>6451</v>
      </c>
    </row>
    <row r="2190" spans="1:5" x14ac:dyDescent="0.2">
      <c r="A2190" t="s">
        <v>2126</v>
      </c>
      <c r="B2190">
        <f t="shared" si="102"/>
        <v>82</v>
      </c>
      <c r="C2190">
        <f t="shared" si="103"/>
        <v>100</v>
      </c>
      <c r="D2190">
        <f t="shared" si="104"/>
        <v>11166</v>
      </c>
      <c r="E2190" t="s">
        <v>6451</v>
      </c>
    </row>
    <row r="2191" spans="1:5" x14ac:dyDescent="0.2">
      <c r="A2191" t="s">
        <v>2127</v>
      </c>
      <c r="B2191">
        <f t="shared" si="102"/>
        <v>102</v>
      </c>
      <c r="C2191">
        <f t="shared" si="103"/>
        <v>120</v>
      </c>
      <c r="D2191">
        <f t="shared" si="104"/>
        <v>11192</v>
      </c>
      <c r="E2191" t="s">
        <v>6451</v>
      </c>
    </row>
    <row r="2192" spans="1:5" x14ac:dyDescent="0.2">
      <c r="A2192" t="s">
        <v>2128</v>
      </c>
      <c r="B2192">
        <f t="shared" si="102"/>
        <v>90</v>
      </c>
      <c r="C2192">
        <f t="shared" si="103"/>
        <v>108</v>
      </c>
      <c r="D2192">
        <f t="shared" si="104"/>
        <v>11160</v>
      </c>
      <c r="E2192" t="s">
        <v>6451</v>
      </c>
    </row>
    <row r="2193" spans="1:5" x14ac:dyDescent="0.2">
      <c r="A2193" t="s">
        <v>2129</v>
      </c>
      <c r="B2193">
        <f t="shared" si="102"/>
        <v>95</v>
      </c>
      <c r="C2193">
        <f t="shared" si="103"/>
        <v>113</v>
      </c>
      <c r="D2193">
        <f t="shared" si="104"/>
        <v>11100</v>
      </c>
      <c r="E2193" t="s">
        <v>6451</v>
      </c>
    </row>
    <row r="2194" spans="1:5" x14ac:dyDescent="0.2">
      <c r="A2194" t="s">
        <v>2130</v>
      </c>
      <c r="B2194">
        <f t="shared" si="102"/>
        <v>129</v>
      </c>
      <c r="C2194">
        <f t="shared" si="103"/>
        <v>147</v>
      </c>
      <c r="D2194">
        <f t="shared" si="104"/>
        <v>11170</v>
      </c>
      <c r="E2194" t="s">
        <v>6451</v>
      </c>
    </row>
    <row r="2195" spans="1:5" x14ac:dyDescent="0.2">
      <c r="A2195" t="s">
        <v>2131</v>
      </c>
      <c r="B2195">
        <f t="shared" si="102"/>
        <v>91</v>
      </c>
      <c r="C2195">
        <f t="shared" si="103"/>
        <v>109</v>
      </c>
      <c r="D2195">
        <f t="shared" si="104"/>
        <v>11102</v>
      </c>
      <c r="E2195" t="s">
        <v>6451</v>
      </c>
    </row>
    <row r="2196" spans="1:5" x14ac:dyDescent="0.2">
      <c r="A2196" t="s">
        <v>2132</v>
      </c>
      <c r="B2196">
        <f t="shared" si="102"/>
        <v>90</v>
      </c>
      <c r="C2196">
        <f t="shared" si="103"/>
        <v>108</v>
      </c>
      <c r="D2196">
        <f t="shared" si="104"/>
        <v>11143</v>
      </c>
      <c r="E2196" t="s">
        <v>6451</v>
      </c>
    </row>
    <row r="2197" spans="1:5" x14ac:dyDescent="0.2">
      <c r="A2197" t="s">
        <v>2133</v>
      </c>
      <c r="B2197">
        <f t="shared" si="102"/>
        <v>90</v>
      </c>
      <c r="C2197">
        <f t="shared" si="103"/>
        <v>108</v>
      </c>
      <c r="D2197">
        <f t="shared" si="104"/>
        <v>11101</v>
      </c>
      <c r="E2197" t="s">
        <v>6451</v>
      </c>
    </row>
    <row r="2198" spans="1:5" x14ac:dyDescent="0.2">
      <c r="A2198" t="s">
        <v>2134</v>
      </c>
      <c r="B2198">
        <f t="shared" si="102"/>
        <v>101</v>
      </c>
      <c r="C2198">
        <f t="shared" si="103"/>
        <v>119</v>
      </c>
      <c r="D2198">
        <f t="shared" si="104"/>
        <v>11120</v>
      </c>
      <c r="E2198" t="s">
        <v>6451</v>
      </c>
    </row>
    <row r="2199" spans="1:5" x14ac:dyDescent="0.2">
      <c r="A2199" t="s">
        <v>2135</v>
      </c>
      <c r="B2199">
        <f t="shared" si="102"/>
        <v>93</v>
      </c>
      <c r="C2199">
        <f t="shared" si="103"/>
        <v>111</v>
      </c>
      <c r="D2199">
        <f t="shared" si="104"/>
        <v>11196</v>
      </c>
      <c r="E2199" t="s">
        <v>6451</v>
      </c>
    </row>
    <row r="2200" spans="1:5" x14ac:dyDescent="0.2">
      <c r="A2200" t="s">
        <v>2136</v>
      </c>
      <c r="B2200">
        <f t="shared" si="102"/>
        <v>119</v>
      </c>
      <c r="C2200">
        <f t="shared" si="103"/>
        <v>137</v>
      </c>
      <c r="D2200">
        <f t="shared" si="104"/>
        <v>11128</v>
      </c>
      <c r="E2200" t="s">
        <v>6451</v>
      </c>
    </row>
    <row r="2201" spans="1:5" x14ac:dyDescent="0.2">
      <c r="A2201" t="s">
        <v>2137</v>
      </c>
      <c r="B2201">
        <f t="shared" si="102"/>
        <v>162</v>
      </c>
      <c r="C2201">
        <f t="shared" si="103"/>
        <v>180</v>
      </c>
      <c r="D2201">
        <f t="shared" si="104"/>
        <v>11129</v>
      </c>
      <c r="E2201" t="s">
        <v>6451</v>
      </c>
    </row>
    <row r="2202" spans="1:5" x14ac:dyDescent="0.2">
      <c r="A2202" t="s">
        <v>2138</v>
      </c>
      <c r="B2202">
        <f t="shared" si="102"/>
        <v>108</v>
      </c>
      <c r="C2202">
        <f t="shared" si="103"/>
        <v>126</v>
      </c>
      <c r="D2202">
        <f t="shared" si="104"/>
        <v>11198</v>
      </c>
      <c r="E2202" t="s">
        <v>6451</v>
      </c>
    </row>
    <row r="2203" spans="1:5" x14ac:dyDescent="0.2">
      <c r="A2203" t="s">
        <v>2139</v>
      </c>
      <c r="B2203">
        <f t="shared" si="102"/>
        <v>95</v>
      </c>
      <c r="C2203">
        <f t="shared" si="103"/>
        <v>113</v>
      </c>
      <c r="D2203">
        <f t="shared" si="104"/>
        <v>11187</v>
      </c>
      <c r="E2203" t="s">
        <v>6451</v>
      </c>
    </row>
    <row r="2204" spans="1:5" x14ac:dyDescent="0.2">
      <c r="A2204" t="s">
        <v>2140</v>
      </c>
      <c r="B2204">
        <f t="shared" si="102"/>
        <v>164</v>
      </c>
      <c r="C2204">
        <f t="shared" si="103"/>
        <v>182</v>
      </c>
      <c r="D2204">
        <f t="shared" si="104"/>
        <v>11199</v>
      </c>
      <c r="E2204" t="s">
        <v>6451</v>
      </c>
    </row>
    <row r="2205" spans="1:5" x14ac:dyDescent="0.2">
      <c r="A2205" t="s">
        <v>2141</v>
      </c>
      <c r="B2205">
        <f t="shared" si="102"/>
        <v>93</v>
      </c>
      <c r="C2205">
        <f t="shared" si="103"/>
        <v>111</v>
      </c>
      <c r="D2205">
        <f t="shared" si="104"/>
        <v>11105</v>
      </c>
      <c r="E2205" t="s">
        <v>6451</v>
      </c>
    </row>
    <row r="2206" spans="1:5" x14ac:dyDescent="0.2">
      <c r="A2206" t="s">
        <v>2142</v>
      </c>
      <c r="B2206">
        <f t="shared" si="102"/>
        <v>125</v>
      </c>
      <c r="C2206">
        <f t="shared" si="103"/>
        <v>143</v>
      </c>
      <c r="D2206">
        <f t="shared" si="104"/>
        <v>11202</v>
      </c>
      <c r="E2206" t="s">
        <v>6451</v>
      </c>
    </row>
    <row r="2207" spans="1:5" x14ac:dyDescent="0.2">
      <c r="A2207" t="s">
        <v>2143</v>
      </c>
      <c r="B2207">
        <f t="shared" si="102"/>
        <v>92</v>
      </c>
      <c r="C2207">
        <f t="shared" si="103"/>
        <v>110</v>
      </c>
      <c r="D2207">
        <f t="shared" si="104"/>
        <v>11203</v>
      </c>
      <c r="E2207" t="s">
        <v>6451</v>
      </c>
    </row>
    <row r="2208" spans="1:5" x14ac:dyDescent="0.2">
      <c r="A2208" t="s">
        <v>2144</v>
      </c>
      <c r="B2208">
        <f t="shared" si="102"/>
        <v>94</v>
      </c>
      <c r="C2208">
        <f t="shared" si="103"/>
        <v>112</v>
      </c>
      <c r="D2208">
        <f t="shared" si="104"/>
        <v>11121</v>
      </c>
      <c r="E2208" t="s">
        <v>6451</v>
      </c>
    </row>
    <row r="2209" spans="1:5" x14ac:dyDescent="0.2">
      <c r="A2209" t="s">
        <v>2145</v>
      </c>
      <c r="B2209">
        <f t="shared" si="102"/>
        <v>93</v>
      </c>
      <c r="C2209">
        <f t="shared" si="103"/>
        <v>111</v>
      </c>
      <c r="D2209">
        <f t="shared" si="104"/>
        <v>11157</v>
      </c>
      <c r="E2209" t="s">
        <v>6451</v>
      </c>
    </row>
    <row r="2210" spans="1:5" x14ac:dyDescent="0.2">
      <c r="A2210" t="s">
        <v>2146</v>
      </c>
      <c r="B2210">
        <f t="shared" si="102"/>
        <v>109</v>
      </c>
      <c r="C2210">
        <f t="shared" si="103"/>
        <v>127</v>
      </c>
      <c r="D2210">
        <f t="shared" si="104"/>
        <v>11194</v>
      </c>
      <c r="E2210" t="s">
        <v>6451</v>
      </c>
    </row>
    <row r="2211" spans="1:5" x14ac:dyDescent="0.2">
      <c r="A2211" t="s">
        <v>2147</v>
      </c>
      <c r="B2211">
        <f t="shared" si="102"/>
        <v>94</v>
      </c>
      <c r="C2211">
        <f t="shared" si="103"/>
        <v>112</v>
      </c>
      <c r="D2211">
        <f t="shared" si="104"/>
        <v>11210</v>
      </c>
      <c r="E2211" t="s">
        <v>6451</v>
      </c>
    </row>
    <row r="2212" spans="1:5" x14ac:dyDescent="0.2">
      <c r="A2212" t="s">
        <v>2148</v>
      </c>
      <c r="B2212">
        <f t="shared" si="102"/>
        <v>88</v>
      </c>
      <c r="C2212">
        <f t="shared" si="103"/>
        <v>106</v>
      </c>
      <c r="D2212">
        <f t="shared" si="104"/>
        <v>11179</v>
      </c>
      <c r="E2212" t="s">
        <v>6451</v>
      </c>
    </row>
    <row r="2213" spans="1:5" x14ac:dyDescent="0.2">
      <c r="A2213" t="s">
        <v>2149</v>
      </c>
      <c r="B2213">
        <f t="shared" si="102"/>
        <v>150</v>
      </c>
      <c r="C2213">
        <f t="shared" si="103"/>
        <v>168</v>
      </c>
      <c r="D2213">
        <f t="shared" si="104"/>
        <v>11205</v>
      </c>
      <c r="E2213" t="s">
        <v>6451</v>
      </c>
    </row>
    <row r="2214" spans="1:5" x14ac:dyDescent="0.2">
      <c r="A2214" t="s">
        <v>2150</v>
      </c>
      <c r="B2214">
        <f t="shared" si="102"/>
        <v>90</v>
      </c>
      <c r="C2214">
        <f t="shared" si="103"/>
        <v>108</v>
      </c>
      <c r="D2214">
        <f t="shared" si="104"/>
        <v>11104</v>
      </c>
      <c r="E2214" t="s">
        <v>6451</v>
      </c>
    </row>
    <row r="2215" spans="1:5" x14ac:dyDescent="0.2">
      <c r="A2215" t="s">
        <v>2151</v>
      </c>
      <c r="B2215">
        <f t="shared" si="102"/>
        <v>94</v>
      </c>
      <c r="C2215">
        <f t="shared" si="103"/>
        <v>112</v>
      </c>
      <c r="D2215">
        <f t="shared" si="104"/>
        <v>11051</v>
      </c>
      <c r="E2215" t="s">
        <v>6451</v>
      </c>
    </row>
    <row r="2216" spans="1:5" x14ac:dyDescent="0.2">
      <c r="A2216" t="s">
        <v>2152</v>
      </c>
      <c r="B2216">
        <f t="shared" si="102"/>
        <v>118</v>
      </c>
      <c r="C2216">
        <f t="shared" si="103"/>
        <v>136</v>
      </c>
      <c r="D2216">
        <f t="shared" si="104"/>
        <v>11114</v>
      </c>
      <c r="E2216" t="s">
        <v>6451</v>
      </c>
    </row>
    <row r="2217" spans="1:5" x14ac:dyDescent="0.2">
      <c r="A2217" t="s">
        <v>2153</v>
      </c>
      <c r="B2217">
        <f t="shared" si="102"/>
        <v>98</v>
      </c>
      <c r="C2217">
        <f t="shared" si="103"/>
        <v>116</v>
      </c>
      <c r="D2217">
        <f t="shared" si="104"/>
        <v>11208</v>
      </c>
      <c r="E2217" t="s">
        <v>6451</v>
      </c>
    </row>
    <row r="2218" spans="1:5" x14ac:dyDescent="0.2">
      <c r="A2218" t="s">
        <v>2154</v>
      </c>
      <c r="B2218">
        <f t="shared" si="102"/>
        <v>101</v>
      </c>
      <c r="C2218">
        <f t="shared" si="103"/>
        <v>119</v>
      </c>
      <c r="D2218">
        <f t="shared" si="104"/>
        <v>11177</v>
      </c>
      <c r="E2218" t="s">
        <v>6451</v>
      </c>
    </row>
    <row r="2219" spans="1:5" x14ac:dyDescent="0.2">
      <c r="A2219" t="s">
        <v>2155</v>
      </c>
      <c r="B2219">
        <f t="shared" si="102"/>
        <v>101</v>
      </c>
      <c r="C2219">
        <f t="shared" si="103"/>
        <v>119</v>
      </c>
      <c r="D2219">
        <f t="shared" si="104"/>
        <v>11107</v>
      </c>
      <c r="E2219" t="s">
        <v>6451</v>
      </c>
    </row>
    <row r="2220" spans="1:5" x14ac:dyDescent="0.2">
      <c r="A2220" t="s">
        <v>2156</v>
      </c>
      <c r="B2220">
        <f t="shared" si="102"/>
        <v>98</v>
      </c>
      <c r="C2220">
        <f t="shared" si="103"/>
        <v>116</v>
      </c>
      <c r="D2220">
        <f t="shared" si="104"/>
        <v>11178</v>
      </c>
      <c r="E2220" t="s">
        <v>6451</v>
      </c>
    </row>
    <row r="2221" spans="1:5" x14ac:dyDescent="0.2">
      <c r="A2221" t="s">
        <v>2157</v>
      </c>
      <c r="B2221">
        <f t="shared" si="102"/>
        <v>102</v>
      </c>
      <c r="C2221">
        <f t="shared" si="103"/>
        <v>120</v>
      </c>
      <c r="D2221">
        <f t="shared" si="104"/>
        <v>11207</v>
      </c>
      <c r="E2221" t="s">
        <v>6451</v>
      </c>
    </row>
    <row r="2222" spans="1:5" x14ac:dyDescent="0.2">
      <c r="A2222" t="s">
        <v>2158</v>
      </c>
      <c r="B2222">
        <f t="shared" si="102"/>
        <v>112</v>
      </c>
      <c r="C2222">
        <f t="shared" si="103"/>
        <v>130</v>
      </c>
      <c r="D2222">
        <f t="shared" si="104"/>
        <v>11110</v>
      </c>
      <c r="E2222" t="s">
        <v>6451</v>
      </c>
    </row>
    <row r="2223" spans="1:5" x14ac:dyDescent="0.2">
      <c r="A2223" t="s">
        <v>6521</v>
      </c>
      <c r="B2223">
        <f t="shared" si="102"/>
        <v>96</v>
      </c>
      <c r="C2223">
        <f t="shared" si="103"/>
        <v>114</v>
      </c>
      <c r="D2223">
        <f t="shared" si="104"/>
        <v>30125</v>
      </c>
      <c r="E2223" t="s">
        <v>6451</v>
      </c>
    </row>
    <row r="2224" spans="1:5" x14ac:dyDescent="0.2">
      <c r="A2224" t="s">
        <v>2160</v>
      </c>
      <c r="B2224">
        <f t="shared" si="102"/>
        <v>75</v>
      </c>
      <c r="C2224">
        <f t="shared" si="103"/>
        <v>93</v>
      </c>
      <c r="D2224">
        <f t="shared" si="104"/>
        <v>30746</v>
      </c>
      <c r="E2224" t="s">
        <v>6451</v>
      </c>
    </row>
    <row r="2225" spans="1:5" x14ac:dyDescent="0.2">
      <c r="A2225" t="s">
        <v>2161</v>
      </c>
      <c r="B2225">
        <f t="shared" si="102"/>
        <v>89</v>
      </c>
      <c r="C2225">
        <f t="shared" si="103"/>
        <v>107</v>
      </c>
      <c r="D2225">
        <f t="shared" si="104"/>
        <v>30766</v>
      </c>
      <c r="E2225" t="s">
        <v>6451</v>
      </c>
    </row>
    <row r="2226" spans="1:5" x14ac:dyDescent="0.2">
      <c r="A2226" t="s">
        <v>2162</v>
      </c>
      <c r="B2226">
        <f t="shared" si="102"/>
        <v>72</v>
      </c>
      <c r="C2226">
        <f t="shared" si="103"/>
        <v>90</v>
      </c>
      <c r="D2226">
        <f t="shared" si="104"/>
        <v>30176</v>
      </c>
      <c r="E2226" t="s">
        <v>6451</v>
      </c>
    </row>
    <row r="2227" spans="1:5" x14ac:dyDescent="0.2">
      <c r="A2227" t="s">
        <v>2163</v>
      </c>
      <c r="B2227">
        <f t="shared" si="102"/>
        <v>96</v>
      </c>
      <c r="C2227">
        <f t="shared" si="103"/>
        <v>114</v>
      </c>
      <c r="D2227">
        <f t="shared" si="104"/>
        <v>30134</v>
      </c>
      <c r="E2227" t="s">
        <v>6451</v>
      </c>
    </row>
    <row r="2228" spans="1:5" x14ac:dyDescent="0.2">
      <c r="A2228" t="s">
        <v>2164</v>
      </c>
      <c r="B2228">
        <f t="shared" si="102"/>
        <v>88</v>
      </c>
      <c r="C2228">
        <f t="shared" si="103"/>
        <v>106</v>
      </c>
      <c r="D2228">
        <f t="shared" si="104"/>
        <v>30764</v>
      </c>
      <c r="E2228" t="s">
        <v>6451</v>
      </c>
    </row>
    <row r="2229" spans="1:5" x14ac:dyDescent="0.2">
      <c r="A2229" t="s">
        <v>2165</v>
      </c>
      <c r="B2229">
        <f t="shared" si="102"/>
        <v>78</v>
      </c>
      <c r="C2229">
        <f t="shared" si="103"/>
        <v>96</v>
      </c>
      <c r="D2229">
        <f t="shared" si="104"/>
        <v>30105</v>
      </c>
      <c r="E2229" t="s">
        <v>6451</v>
      </c>
    </row>
    <row r="2230" spans="1:5" x14ac:dyDescent="0.2">
      <c r="A2230" t="s">
        <v>2166</v>
      </c>
      <c r="B2230">
        <f t="shared" si="102"/>
        <v>75</v>
      </c>
      <c r="C2230">
        <f t="shared" si="103"/>
        <v>93</v>
      </c>
      <c r="D2230">
        <f t="shared" si="104"/>
        <v>30104</v>
      </c>
      <c r="E2230" t="s">
        <v>6451</v>
      </c>
    </row>
    <row r="2231" spans="1:5" x14ac:dyDescent="0.2">
      <c r="A2231" t="s">
        <v>2167</v>
      </c>
      <c r="B2231">
        <f t="shared" si="102"/>
        <v>99</v>
      </c>
      <c r="C2231">
        <f t="shared" si="103"/>
        <v>117</v>
      </c>
      <c r="D2231">
        <f t="shared" si="104"/>
        <v>30108</v>
      </c>
      <c r="E2231" t="s">
        <v>6451</v>
      </c>
    </row>
    <row r="2232" spans="1:5" x14ac:dyDescent="0.2">
      <c r="A2232" t="s">
        <v>2168</v>
      </c>
      <c r="B2232">
        <f t="shared" si="102"/>
        <v>77</v>
      </c>
      <c r="C2232">
        <f t="shared" si="103"/>
        <v>95</v>
      </c>
      <c r="D2232">
        <f t="shared" si="104"/>
        <v>30742</v>
      </c>
      <c r="E2232" t="s">
        <v>6451</v>
      </c>
    </row>
    <row r="2233" spans="1:5" x14ac:dyDescent="0.2">
      <c r="A2233" t="s">
        <v>2169</v>
      </c>
      <c r="B2233">
        <f t="shared" si="102"/>
        <v>90</v>
      </c>
      <c r="C2233">
        <f t="shared" si="103"/>
        <v>108</v>
      </c>
      <c r="D2233">
        <f t="shared" si="104"/>
        <v>30110</v>
      </c>
      <c r="E2233" t="s">
        <v>6451</v>
      </c>
    </row>
    <row r="2234" spans="1:5" x14ac:dyDescent="0.2">
      <c r="A2234" t="s">
        <v>2170</v>
      </c>
      <c r="B2234">
        <f t="shared" si="102"/>
        <v>83</v>
      </c>
      <c r="C2234">
        <f t="shared" si="103"/>
        <v>101</v>
      </c>
      <c r="D2234">
        <f t="shared" si="104"/>
        <v>30011</v>
      </c>
      <c r="E2234" t="s">
        <v>6451</v>
      </c>
    </row>
    <row r="2235" spans="1:5" x14ac:dyDescent="0.2">
      <c r="A2235" t="s">
        <v>2171</v>
      </c>
      <c r="B2235">
        <f t="shared" si="102"/>
        <v>94</v>
      </c>
      <c r="C2235">
        <f t="shared" si="103"/>
        <v>112</v>
      </c>
      <c r="D2235">
        <f t="shared" si="104"/>
        <v>30130</v>
      </c>
      <c r="E2235" t="s">
        <v>6451</v>
      </c>
    </row>
    <row r="2236" spans="1:5" x14ac:dyDescent="0.2">
      <c r="A2236" t="s">
        <v>2172</v>
      </c>
      <c r="B2236">
        <f t="shared" si="102"/>
        <v>74</v>
      </c>
      <c r="C2236">
        <f t="shared" si="103"/>
        <v>92</v>
      </c>
      <c r="D2236">
        <f t="shared" si="104"/>
        <v>30131</v>
      </c>
      <c r="E2236" t="s">
        <v>6451</v>
      </c>
    </row>
    <row r="2237" spans="1:5" x14ac:dyDescent="0.2">
      <c r="A2237" t="s">
        <v>2173</v>
      </c>
      <c r="B2237">
        <f t="shared" si="102"/>
        <v>103</v>
      </c>
      <c r="C2237">
        <f t="shared" si="103"/>
        <v>121</v>
      </c>
      <c r="D2237">
        <f t="shared" si="104"/>
        <v>30309</v>
      </c>
      <c r="E2237" t="s">
        <v>6451</v>
      </c>
    </row>
    <row r="2238" spans="1:5" x14ac:dyDescent="0.2">
      <c r="A2238" t="s">
        <v>2174</v>
      </c>
      <c r="B2238">
        <f t="shared" si="102"/>
        <v>93</v>
      </c>
      <c r="C2238">
        <f t="shared" si="103"/>
        <v>111</v>
      </c>
      <c r="D2238">
        <f t="shared" si="104"/>
        <v>30118</v>
      </c>
      <c r="E2238" t="s">
        <v>6451</v>
      </c>
    </row>
    <row r="2239" spans="1:5" x14ac:dyDescent="0.2">
      <c r="A2239" t="s">
        <v>2175</v>
      </c>
      <c r="B2239">
        <f t="shared" si="102"/>
        <v>105</v>
      </c>
      <c r="C2239">
        <f t="shared" si="103"/>
        <v>123</v>
      </c>
      <c r="D2239">
        <f t="shared" si="104"/>
        <v>30750</v>
      </c>
      <c r="E2239" t="s">
        <v>6451</v>
      </c>
    </row>
    <row r="2240" spans="1:5" x14ac:dyDescent="0.2">
      <c r="A2240" t="s">
        <v>2176</v>
      </c>
      <c r="B2240">
        <f t="shared" si="102"/>
        <v>73</v>
      </c>
      <c r="C2240">
        <f t="shared" si="103"/>
        <v>91</v>
      </c>
      <c r="D2240">
        <f t="shared" si="104"/>
        <v>30700</v>
      </c>
      <c r="E2240" t="s">
        <v>6451</v>
      </c>
    </row>
    <row r="2241" spans="1:5" x14ac:dyDescent="0.2">
      <c r="A2241" t="s">
        <v>2177</v>
      </c>
      <c r="B2241">
        <f t="shared" si="102"/>
        <v>93</v>
      </c>
      <c r="C2241">
        <f t="shared" si="103"/>
        <v>111</v>
      </c>
      <c r="D2241">
        <f t="shared" si="104"/>
        <v>30707</v>
      </c>
      <c r="E2241" t="s">
        <v>6451</v>
      </c>
    </row>
    <row r="2242" spans="1:5" x14ac:dyDescent="0.2">
      <c r="A2242" t="s">
        <v>2178</v>
      </c>
      <c r="B2242">
        <f t="shared" si="102"/>
        <v>104</v>
      </c>
      <c r="C2242">
        <f t="shared" si="103"/>
        <v>122</v>
      </c>
      <c r="D2242">
        <f t="shared" si="104"/>
        <v>30701</v>
      </c>
      <c r="E2242" t="s">
        <v>6451</v>
      </c>
    </row>
    <row r="2243" spans="1:5" x14ac:dyDescent="0.2">
      <c r="A2243" t="s">
        <v>2179</v>
      </c>
      <c r="B2243">
        <f t="shared" ref="B2243:B2306" si="105">FIND("Ciqual code: ",A2243)</f>
        <v>97</v>
      </c>
      <c r="C2243">
        <f t="shared" ref="C2243:C2306" si="106">FIND("]",A2243)</f>
        <v>115</v>
      </c>
      <c r="D2243">
        <f t="shared" ref="D2243:D2306" si="107">MID(A2243,B2243+13,C2243-B2243-13)*1</f>
        <v>30705</v>
      </c>
      <c r="E2243" t="s">
        <v>6451</v>
      </c>
    </row>
    <row r="2244" spans="1:5" x14ac:dyDescent="0.2">
      <c r="A2244" t="s">
        <v>2180</v>
      </c>
      <c r="B2244">
        <f t="shared" si="105"/>
        <v>105</v>
      </c>
      <c r="C2244">
        <f t="shared" si="106"/>
        <v>123</v>
      </c>
      <c r="D2244">
        <f t="shared" si="107"/>
        <v>30706</v>
      </c>
      <c r="E2244" t="s">
        <v>6451</v>
      </c>
    </row>
    <row r="2245" spans="1:5" x14ac:dyDescent="0.2">
      <c r="A2245" t="s">
        <v>2181</v>
      </c>
      <c r="B2245">
        <f t="shared" si="105"/>
        <v>100</v>
      </c>
      <c r="C2245">
        <f t="shared" si="106"/>
        <v>118</v>
      </c>
      <c r="D2245">
        <f t="shared" si="107"/>
        <v>30300</v>
      </c>
      <c r="E2245" t="s">
        <v>6451</v>
      </c>
    </row>
    <row r="2246" spans="1:5" x14ac:dyDescent="0.2">
      <c r="A2246" t="s">
        <v>2182</v>
      </c>
      <c r="B2246">
        <f t="shared" si="105"/>
        <v>127</v>
      </c>
      <c r="C2246">
        <f t="shared" si="106"/>
        <v>145</v>
      </c>
      <c r="D2246">
        <f t="shared" si="107"/>
        <v>30311</v>
      </c>
      <c r="E2246" t="s">
        <v>6451</v>
      </c>
    </row>
    <row r="2247" spans="1:5" x14ac:dyDescent="0.2">
      <c r="A2247" t="s">
        <v>2183</v>
      </c>
      <c r="B2247">
        <f t="shared" si="105"/>
        <v>111</v>
      </c>
      <c r="C2247">
        <f t="shared" si="106"/>
        <v>129</v>
      </c>
      <c r="D2247">
        <f t="shared" si="107"/>
        <v>30301</v>
      </c>
      <c r="E2247" t="s">
        <v>6451</v>
      </c>
    </row>
    <row r="2248" spans="1:5" x14ac:dyDescent="0.2">
      <c r="A2248" t="s">
        <v>2184</v>
      </c>
      <c r="B2248">
        <f t="shared" si="105"/>
        <v>129</v>
      </c>
      <c r="C2248">
        <f t="shared" si="106"/>
        <v>147</v>
      </c>
      <c r="D2248">
        <f t="shared" si="107"/>
        <v>30302</v>
      </c>
      <c r="E2248" t="s">
        <v>6451</v>
      </c>
    </row>
    <row r="2249" spans="1:5" x14ac:dyDescent="0.2">
      <c r="A2249" t="s">
        <v>2187</v>
      </c>
      <c r="B2249">
        <f t="shared" si="105"/>
        <v>82</v>
      </c>
      <c r="C2249">
        <f t="shared" si="106"/>
        <v>100</v>
      </c>
      <c r="D2249">
        <f t="shared" si="107"/>
        <v>25077</v>
      </c>
      <c r="E2249" t="s">
        <v>6451</v>
      </c>
    </row>
    <row r="2250" spans="1:5" x14ac:dyDescent="0.2">
      <c r="A2250" t="s">
        <v>2188</v>
      </c>
      <c r="B2250">
        <f t="shared" si="105"/>
        <v>84</v>
      </c>
      <c r="C2250">
        <f t="shared" si="106"/>
        <v>102</v>
      </c>
      <c r="D2250">
        <f t="shared" si="107"/>
        <v>26037</v>
      </c>
      <c r="E2250" t="s">
        <v>6451</v>
      </c>
    </row>
    <row r="2251" spans="1:5" x14ac:dyDescent="0.2">
      <c r="A2251" t="s">
        <v>2189</v>
      </c>
      <c r="B2251">
        <f t="shared" si="105"/>
        <v>105</v>
      </c>
      <c r="C2251">
        <f t="shared" si="106"/>
        <v>123</v>
      </c>
      <c r="D2251">
        <f t="shared" si="107"/>
        <v>26119</v>
      </c>
      <c r="E2251" t="s">
        <v>6451</v>
      </c>
    </row>
    <row r="2252" spans="1:5" x14ac:dyDescent="0.2">
      <c r="A2252" t="s">
        <v>2190</v>
      </c>
      <c r="B2252">
        <f t="shared" si="105"/>
        <v>97</v>
      </c>
      <c r="C2252">
        <f t="shared" si="106"/>
        <v>115</v>
      </c>
      <c r="D2252">
        <f t="shared" si="107"/>
        <v>26217</v>
      </c>
      <c r="E2252" t="s">
        <v>6451</v>
      </c>
    </row>
    <row r="2253" spans="1:5" x14ac:dyDescent="0.2">
      <c r="A2253" t="s">
        <v>2191</v>
      </c>
      <c r="B2253">
        <f t="shared" si="105"/>
        <v>88</v>
      </c>
      <c r="C2253">
        <f t="shared" si="106"/>
        <v>106</v>
      </c>
      <c r="D2253">
        <f t="shared" si="107"/>
        <v>26036</v>
      </c>
      <c r="E2253" t="s">
        <v>6451</v>
      </c>
    </row>
    <row r="2254" spans="1:5" x14ac:dyDescent="0.2">
      <c r="A2254" t="s">
        <v>2192</v>
      </c>
      <c r="B2254">
        <f t="shared" si="105"/>
        <v>74</v>
      </c>
      <c r="C2254">
        <f t="shared" si="106"/>
        <v>92</v>
      </c>
      <c r="D2254">
        <f t="shared" si="107"/>
        <v>26038</v>
      </c>
      <c r="E2254" t="s">
        <v>6451</v>
      </c>
    </row>
    <row r="2255" spans="1:5" x14ac:dyDescent="0.2">
      <c r="A2255" t="s">
        <v>2193</v>
      </c>
      <c r="B2255">
        <f t="shared" si="105"/>
        <v>85</v>
      </c>
      <c r="C2255">
        <f t="shared" si="106"/>
        <v>103</v>
      </c>
      <c r="D2255">
        <f t="shared" si="107"/>
        <v>26211</v>
      </c>
      <c r="E2255" t="s">
        <v>6451</v>
      </c>
    </row>
    <row r="2256" spans="1:5" x14ac:dyDescent="0.2">
      <c r="A2256" t="s">
        <v>2194</v>
      </c>
      <c r="B2256">
        <f t="shared" si="105"/>
        <v>88</v>
      </c>
      <c r="C2256">
        <f t="shared" si="106"/>
        <v>106</v>
      </c>
      <c r="D2256">
        <f t="shared" si="107"/>
        <v>26230</v>
      </c>
      <c r="E2256" t="s">
        <v>6451</v>
      </c>
    </row>
    <row r="2257" spans="1:5" x14ac:dyDescent="0.2">
      <c r="A2257" t="s">
        <v>2195</v>
      </c>
      <c r="B2257">
        <f t="shared" si="105"/>
        <v>90</v>
      </c>
      <c r="C2257">
        <f t="shared" si="106"/>
        <v>108</v>
      </c>
      <c r="D2257">
        <f t="shared" si="107"/>
        <v>26229</v>
      </c>
      <c r="E2257" t="s">
        <v>6451</v>
      </c>
    </row>
    <row r="2258" spans="1:5" x14ac:dyDescent="0.2">
      <c r="A2258" t="s">
        <v>2196</v>
      </c>
      <c r="B2258">
        <f t="shared" si="105"/>
        <v>80</v>
      </c>
      <c r="C2258">
        <f t="shared" si="106"/>
        <v>98</v>
      </c>
      <c r="D2258">
        <f t="shared" si="107"/>
        <v>26111</v>
      </c>
      <c r="E2258" t="s">
        <v>6451</v>
      </c>
    </row>
    <row r="2259" spans="1:5" x14ac:dyDescent="0.2">
      <c r="A2259" t="s">
        <v>2198</v>
      </c>
      <c r="B2259">
        <f t="shared" si="105"/>
        <v>88</v>
      </c>
      <c r="C2259">
        <f t="shared" si="106"/>
        <v>106</v>
      </c>
      <c r="D2259">
        <f t="shared" si="107"/>
        <v>26210</v>
      </c>
      <c r="E2259" t="s">
        <v>6451</v>
      </c>
    </row>
    <row r="2260" spans="1:5" x14ac:dyDescent="0.2">
      <c r="A2260" t="s">
        <v>2200</v>
      </c>
      <c r="B2260">
        <f t="shared" si="105"/>
        <v>88</v>
      </c>
      <c r="C2260">
        <f t="shared" si="106"/>
        <v>106</v>
      </c>
      <c r="D2260">
        <f t="shared" si="107"/>
        <v>11044</v>
      </c>
      <c r="E2260" t="s">
        <v>6451</v>
      </c>
    </row>
    <row r="2261" spans="1:5" x14ac:dyDescent="0.2">
      <c r="A2261" t="s">
        <v>2201</v>
      </c>
      <c r="B2261">
        <f t="shared" si="105"/>
        <v>169</v>
      </c>
      <c r="C2261">
        <f t="shared" si="106"/>
        <v>187</v>
      </c>
      <c r="D2261">
        <f t="shared" si="107"/>
        <v>11058</v>
      </c>
      <c r="E2261" t="s">
        <v>6451</v>
      </c>
    </row>
    <row r="2262" spans="1:5" x14ac:dyDescent="0.2">
      <c r="A2262" t="s">
        <v>2202</v>
      </c>
      <c r="B2262">
        <f t="shared" si="105"/>
        <v>149</v>
      </c>
      <c r="C2262">
        <f t="shared" si="106"/>
        <v>167</v>
      </c>
      <c r="D2262">
        <f t="shared" si="107"/>
        <v>11017</v>
      </c>
      <c r="E2262" t="s">
        <v>6451</v>
      </c>
    </row>
    <row r="2263" spans="1:5" x14ac:dyDescent="0.2">
      <c r="A2263" t="s">
        <v>2203</v>
      </c>
      <c r="B2263">
        <f t="shared" si="105"/>
        <v>106</v>
      </c>
      <c r="C2263">
        <f t="shared" si="106"/>
        <v>124</v>
      </c>
      <c r="D2263">
        <f t="shared" si="107"/>
        <v>11083</v>
      </c>
      <c r="E2263" t="s">
        <v>6451</v>
      </c>
    </row>
    <row r="2264" spans="1:5" x14ac:dyDescent="0.2">
      <c r="A2264" t="s">
        <v>2205</v>
      </c>
      <c r="B2264">
        <f t="shared" si="105"/>
        <v>99</v>
      </c>
      <c r="C2264">
        <f t="shared" si="106"/>
        <v>117</v>
      </c>
      <c r="D2264">
        <f t="shared" si="107"/>
        <v>39218</v>
      </c>
      <c r="E2264" t="s">
        <v>6451</v>
      </c>
    </row>
    <row r="2265" spans="1:5" x14ac:dyDescent="0.2">
      <c r="A2265" t="s">
        <v>2206</v>
      </c>
      <c r="B2265">
        <f t="shared" si="105"/>
        <v>103</v>
      </c>
      <c r="C2265">
        <f t="shared" si="106"/>
        <v>120</v>
      </c>
      <c r="D2265">
        <f t="shared" si="107"/>
        <v>9610</v>
      </c>
      <c r="E2265" t="s">
        <v>6451</v>
      </c>
    </row>
    <row r="2266" spans="1:5" x14ac:dyDescent="0.2">
      <c r="A2266" t="s">
        <v>2210</v>
      </c>
      <c r="B2266">
        <f t="shared" si="105"/>
        <v>115</v>
      </c>
      <c r="C2266">
        <f t="shared" si="106"/>
        <v>133</v>
      </c>
      <c r="D2266">
        <f t="shared" si="107"/>
        <v>18017</v>
      </c>
      <c r="E2266" t="s">
        <v>6451</v>
      </c>
    </row>
    <row r="2267" spans="1:5" x14ac:dyDescent="0.2">
      <c r="A2267" t="s">
        <v>2211</v>
      </c>
      <c r="B2267">
        <f t="shared" si="105"/>
        <v>117</v>
      </c>
      <c r="C2267">
        <f t="shared" si="106"/>
        <v>135</v>
      </c>
      <c r="D2267">
        <f t="shared" si="107"/>
        <v>20919</v>
      </c>
      <c r="E2267" t="s">
        <v>6451</v>
      </c>
    </row>
    <row r="2268" spans="1:5" x14ac:dyDescent="0.2">
      <c r="A2268" t="s">
        <v>2212</v>
      </c>
      <c r="B2268">
        <f t="shared" si="105"/>
        <v>111</v>
      </c>
      <c r="C2268">
        <f t="shared" si="106"/>
        <v>129</v>
      </c>
      <c r="D2268">
        <f t="shared" si="107"/>
        <v>20918</v>
      </c>
      <c r="E2268" t="s">
        <v>6451</v>
      </c>
    </row>
    <row r="2269" spans="1:5" x14ac:dyDescent="0.2">
      <c r="A2269" t="s">
        <v>2213</v>
      </c>
      <c r="B2269">
        <f t="shared" si="105"/>
        <v>84</v>
      </c>
      <c r="C2269">
        <f t="shared" si="106"/>
        <v>101</v>
      </c>
      <c r="D2269">
        <f t="shared" si="107"/>
        <v>2500</v>
      </c>
      <c r="E2269" t="s">
        <v>6451</v>
      </c>
    </row>
    <row r="2270" spans="1:5" x14ac:dyDescent="0.2">
      <c r="A2270" t="s">
        <v>2214</v>
      </c>
      <c r="B2270">
        <f t="shared" si="105"/>
        <v>119</v>
      </c>
      <c r="C2270">
        <f t="shared" si="106"/>
        <v>137</v>
      </c>
      <c r="D2270">
        <f t="shared" si="107"/>
        <v>12356</v>
      </c>
      <c r="E2270" t="s">
        <v>6451</v>
      </c>
    </row>
    <row r="2271" spans="1:5" x14ac:dyDescent="0.2">
      <c r="A2271" t="s">
        <v>2216</v>
      </c>
      <c r="B2271">
        <f t="shared" si="105"/>
        <v>84</v>
      </c>
      <c r="C2271">
        <f t="shared" si="106"/>
        <v>102</v>
      </c>
      <c r="D2271">
        <f t="shared" si="107"/>
        <v>26200</v>
      </c>
      <c r="E2271" t="s">
        <v>6451</v>
      </c>
    </row>
    <row r="2272" spans="1:5" x14ac:dyDescent="0.2">
      <c r="A2272" t="s">
        <v>2217</v>
      </c>
      <c r="B2272">
        <f t="shared" si="105"/>
        <v>94</v>
      </c>
      <c r="C2272">
        <f t="shared" si="106"/>
        <v>112</v>
      </c>
      <c r="D2272">
        <f t="shared" si="107"/>
        <v>26061</v>
      </c>
      <c r="E2272" t="s">
        <v>6451</v>
      </c>
    </row>
    <row r="2273" spans="1:5" x14ac:dyDescent="0.2">
      <c r="A2273" t="s">
        <v>2218</v>
      </c>
      <c r="B2273">
        <f t="shared" si="105"/>
        <v>85</v>
      </c>
      <c r="C2273">
        <f t="shared" si="106"/>
        <v>103</v>
      </c>
      <c r="D2273">
        <f t="shared" si="107"/>
        <v>26058</v>
      </c>
      <c r="E2273" t="s">
        <v>6451</v>
      </c>
    </row>
    <row r="2274" spans="1:5" x14ac:dyDescent="0.2">
      <c r="A2274" t="s">
        <v>2219</v>
      </c>
      <c r="B2274">
        <f t="shared" si="105"/>
        <v>79</v>
      </c>
      <c r="C2274">
        <f t="shared" si="106"/>
        <v>97</v>
      </c>
      <c r="D2274">
        <f t="shared" si="107"/>
        <v>26059</v>
      </c>
      <c r="E2274" t="s">
        <v>6451</v>
      </c>
    </row>
    <row r="2275" spans="1:5" x14ac:dyDescent="0.2">
      <c r="A2275" t="s">
        <v>2220</v>
      </c>
      <c r="B2275">
        <f t="shared" si="105"/>
        <v>83</v>
      </c>
      <c r="C2275">
        <f t="shared" si="106"/>
        <v>101</v>
      </c>
      <c r="D2275">
        <f t="shared" si="107"/>
        <v>26062</v>
      </c>
      <c r="E2275" t="s">
        <v>6451</v>
      </c>
    </row>
    <row r="2276" spans="1:5" x14ac:dyDescent="0.2">
      <c r="A2276" t="s">
        <v>2221</v>
      </c>
      <c r="B2276">
        <f t="shared" si="105"/>
        <v>79</v>
      </c>
      <c r="C2276">
        <f t="shared" si="106"/>
        <v>97</v>
      </c>
      <c r="D2276">
        <f t="shared" si="107"/>
        <v>26248</v>
      </c>
      <c r="E2276" t="s">
        <v>6451</v>
      </c>
    </row>
    <row r="2277" spans="1:5" x14ac:dyDescent="0.2">
      <c r="A2277" t="s">
        <v>2222</v>
      </c>
      <c r="B2277">
        <f t="shared" si="105"/>
        <v>95</v>
      </c>
      <c r="C2277">
        <f t="shared" si="106"/>
        <v>113</v>
      </c>
      <c r="D2277">
        <f t="shared" si="107"/>
        <v>26060</v>
      </c>
      <c r="E2277" t="s">
        <v>6451</v>
      </c>
    </row>
    <row r="2278" spans="1:5" x14ac:dyDescent="0.2">
      <c r="A2278" t="s">
        <v>2224</v>
      </c>
      <c r="B2278">
        <f t="shared" si="105"/>
        <v>93</v>
      </c>
      <c r="C2278">
        <f t="shared" si="106"/>
        <v>110</v>
      </c>
      <c r="D2278">
        <f t="shared" si="107"/>
        <v>9621</v>
      </c>
      <c r="E2278" t="s">
        <v>6451</v>
      </c>
    </row>
    <row r="2279" spans="1:5" x14ac:dyDescent="0.2">
      <c r="A2279" t="s">
        <v>2227</v>
      </c>
      <c r="B2279">
        <f t="shared" si="105"/>
        <v>86</v>
      </c>
      <c r="C2279">
        <f t="shared" si="106"/>
        <v>104</v>
      </c>
      <c r="D2279">
        <f t="shared" si="107"/>
        <v>31013</v>
      </c>
      <c r="E2279" t="s">
        <v>6451</v>
      </c>
    </row>
    <row r="2280" spans="1:5" x14ac:dyDescent="0.2">
      <c r="A2280" t="s">
        <v>2228</v>
      </c>
      <c r="B2280">
        <f t="shared" si="105"/>
        <v>82</v>
      </c>
      <c r="C2280">
        <f t="shared" si="106"/>
        <v>100</v>
      </c>
      <c r="D2280">
        <f t="shared" si="107"/>
        <v>39524</v>
      </c>
      <c r="E2280" t="s">
        <v>6451</v>
      </c>
    </row>
    <row r="2281" spans="1:5" x14ac:dyDescent="0.2">
      <c r="A2281" t="s">
        <v>6522</v>
      </c>
      <c r="B2281">
        <f t="shared" si="105"/>
        <v>86</v>
      </c>
      <c r="C2281">
        <f t="shared" si="106"/>
        <v>104</v>
      </c>
      <c r="D2281">
        <f t="shared" si="107"/>
        <v>25020</v>
      </c>
      <c r="E2281" t="s">
        <v>6451</v>
      </c>
    </row>
    <row r="2282" spans="1:5" x14ac:dyDescent="0.2">
      <c r="A2282" t="s">
        <v>2231</v>
      </c>
      <c r="B2282">
        <f t="shared" si="105"/>
        <v>118</v>
      </c>
      <c r="C2282">
        <f t="shared" si="106"/>
        <v>136</v>
      </c>
      <c r="D2282">
        <f t="shared" si="107"/>
        <v>25913</v>
      </c>
      <c r="E2282" t="s">
        <v>6451</v>
      </c>
    </row>
    <row r="2283" spans="1:5" x14ac:dyDescent="0.2">
      <c r="A2283" t="s">
        <v>2232</v>
      </c>
      <c r="B2283">
        <f t="shared" si="105"/>
        <v>138</v>
      </c>
      <c r="C2283">
        <f t="shared" si="106"/>
        <v>156</v>
      </c>
      <c r="D2283">
        <f t="shared" si="107"/>
        <v>25949</v>
      </c>
      <c r="E2283" t="s">
        <v>6451</v>
      </c>
    </row>
    <row r="2284" spans="1:5" x14ac:dyDescent="0.2">
      <c r="A2284" t="s">
        <v>2233</v>
      </c>
      <c r="B2284">
        <f t="shared" si="105"/>
        <v>134</v>
      </c>
      <c r="C2284">
        <f t="shared" si="106"/>
        <v>152</v>
      </c>
      <c r="D2284">
        <f t="shared" si="107"/>
        <v>25933</v>
      </c>
      <c r="E2284" t="s">
        <v>6451</v>
      </c>
    </row>
    <row r="2285" spans="1:5" x14ac:dyDescent="0.2">
      <c r="A2285" t="s">
        <v>2234</v>
      </c>
      <c r="B2285">
        <f t="shared" si="105"/>
        <v>125</v>
      </c>
      <c r="C2285">
        <f t="shared" si="106"/>
        <v>143</v>
      </c>
      <c r="D2285">
        <f t="shared" si="107"/>
        <v>25935</v>
      </c>
      <c r="E2285" t="s">
        <v>6451</v>
      </c>
    </row>
    <row r="2286" spans="1:5" x14ac:dyDescent="0.2">
      <c r="A2286" t="s">
        <v>2235</v>
      </c>
      <c r="B2286">
        <f t="shared" si="105"/>
        <v>119</v>
      </c>
      <c r="C2286">
        <f t="shared" si="106"/>
        <v>137</v>
      </c>
      <c r="D2286">
        <f t="shared" si="107"/>
        <v>25914</v>
      </c>
      <c r="E2286" t="s">
        <v>6451</v>
      </c>
    </row>
    <row r="2287" spans="1:5" x14ac:dyDescent="0.2">
      <c r="A2287" t="s">
        <v>2236</v>
      </c>
      <c r="B2287">
        <f t="shared" si="105"/>
        <v>139</v>
      </c>
      <c r="C2287">
        <f t="shared" si="106"/>
        <v>157</v>
      </c>
      <c r="D2287">
        <f t="shared" si="107"/>
        <v>25928</v>
      </c>
      <c r="E2287" t="s">
        <v>6451</v>
      </c>
    </row>
    <row r="2288" spans="1:5" x14ac:dyDescent="0.2">
      <c r="A2288" t="s">
        <v>2237</v>
      </c>
      <c r="B2288">
        <f t="shared" si="105"/>
        <v>136</v>
      </c>
      <c r="C2288">
        <f t="shared" si="106"/>
        <v>154</v>
      </c>
      <c r="D2288">
        <f t="shared" si="107"/>
        <v>25901</v>
      </c>
      <c r="E2288" t="s">
        <v>6451</v>
      </c>
    </row>
    <row r="2289" spans="1:5" x14ac:dyDescent="0.2">
      <c r="A2289" t="s">
        <v>2238</v>
      </c>
      <c r="B2289">
        <f t="shared" si="105"/>
        <v>139</v>
      </c>
      <c r="C2289">
        <f t="shared" si="106"/>
        <v>157</v>
      </c>
      <c r="D2289">
        <f t="shared" si="107"/>
        <v>25950</v>
      </c>
      <c r="E2289" t="s">
        <v>6451</v>
      </c>
    </row>
    <row r="2290" spans="1:5" x14ac:dyDescent="0.2">
      <c r="A2290" t="s">
        <v>2239</v>
      </c>
      <c r="B2290">
        <f t="shared" si="105"/>
        <v>133</v>
      </c>
      <c r="C2290">
        <f t="shared" si="106"/>
        <v>151</v>
      </c>
      <c r="D2290">
        <f t="shared" si="107"/>
        <v>25908</v>
      </c>
      <c r="E2290" t="s">
        <v>6451</v>
      </c>
    </row>
    <row r="2291" spans="1:5" x14ac:dyDescent="0.2">
      <c r="A2291" t="s">
        <v>2240</v>
      </c>
      <c r="B2291">
        <f t="shared" si="105"/>
        <v>123</v>
      </c>
      <c r="C2291">
        <f t="shared" si="106"/>
        <v>141</v>
      </c>
      <c r="D2291">
        <f t="shared" si="107"/>
        <v>25942</v>
      </c>
      <c r="E2291" t="s">
        <v>6451</v>
      </c>
    </row>
    <row r="2292" spans="1:5" x14ac:dyDescent="0.2">
      <c r="A2292" t="s">
        <v>2241</v>
      </c>
      <c r="B2292">
        <f t="shared" si="105"/>
        <v>117</v>
      </c>
      <c r="C2292">
        <f t="shared" si="106"/>
        <v>135</v>
      </c>
      <c r="D2292">
        <f t="shared" si="107"/>
        <v>25910</v>
      </c>
      <c r="E2292" t="s">
        <v>6451</v>
      </c>
    </row>
    <row r="2293" spans="1:5" x14ac:dyDescent="0.2">
      <c r="A2293" t="s">
        <v>2242</v>
      </c>
      <c r="B2293">
        <f t="shared" si="105"/>
        <v>141</v>
      </c>
      <c r="C2293">
        <f t="shared" si="106"/>
        <v>159</v>
      </c>
      <c r="D2293">
        <f t="shared" si="107"/>
        <v>25923</v>
      </c>
      <c r="E2293" t="s">
        <v>6451</v>
      </c>
    </row>
    <row r="2294" spans="1:5" x14ac:dyDescent="0.2">
      <c r="A2294" t="s">
        <v>2243</v>
      </c>
      <c r="B2294">
        <f t="shared" si="105"/>
        <v>135</v>
      </c>
      <c r="C2294">
        <f t="shared" si="106"/>
        <v>153</v>
      </c>
      <c r="D2294">
        <f t="shared" si="107"/>
        <v>25955</v>
      </c>
      <c r="E2294" t="s">
        <v>6451</v>
      </c>
    </row>
    <row r="2295" spans="1:5" x14ac:dyDescent="0.2">
      <c r="A2295" t="s">
        <v>2244</v>
      </c>
      <c r="B2295">
        <f t="shared" si="105"/>
        <v>127</v>
      </c>
      <c r="C2295">
        <f t="shared" si="106"/>
        <v>145</v>
      </c>
      <c r="D2295">
        <f t="shared" si="107"/>
        <v>25957</v>
      </c>
      <c r="E2295" t="s">
        <v>6451</v>
      </c>
    </row>
    <row r="2296" spans="1:5" x14ac:dyDescent="0.2">
      <c r="A2296" t="s">
        <v>2245</v>
      </c>
      <c r="B2296">
        <f t="shared" si="105"/>
        <v>121</v>
      </c>
      <c r="C2296">
        <f t="shared" si="106"/>
        <v>139</v>
      </c>
      <c r="D2296">
        <f t="shared" si="107"/>
        <v>25958</v>
      </c>
      <c r="E2296" t="s">
        <v>6451</v>
      </c>
    </row>
    <row r="2297" spans="1:5" x14ac:dyDescent="0.2">
      <c r="A2297" t="s">
        <v>2246</v>
      </c>
      <c r="B2297">
        <f t="shared" si="105"/>
        <v>153</v>
      </c>
      <c r="C2297">
        <f t="shared" si="106"/>
        <v>171</v>
      </c>
      <c r="D2297">
        <f t="shared" si="107"/>
        <v>25917</v>
      </c>
      <c r="E2297" t="s">
        <v>6451</v>
      </c>
    </row>
    <row r="2298" spans="1:5" x14ac:dyDescent="0.2">
      <c r="A2298" t="s">
        <v>2247</v>
      </c>
      <c r="B2298">
        <f t="shared" si="105"/>
        <v>147</v>
      </c>
      <c r="C2298">
        <f t="shared" si="106"/>
        <v>165</v>
      </c>
      <c r="D2298">
        <f t="shared" si="107"/>
        <v>25953</v>
      </c>
      <c r="E2298" t="s">
        <v>6451</v>
      </c>
    </row>
    <row r="2299" spans="1:5" x14ac:dyDescent="0.2">
      <c r="A2299" t="s">
        <v>2248</v>
      </c>
      <c r="B2299">
        <f t="shared" si="105"/>
        <v>124</v>
      </c>
      <c r="C2299">
        <f t="shared" si="106"/>
        <v>142</v>
      </c>
      <c r="D2299">
        <f t="shared" si="107"/>
        <v>25954</v>
      </c>
      <c r="E2299" t="s">
        <v>6451</v>
      </c>
    </row>
    <row r="2300" spans="1:5" x14ac:dyDescent="0.2">
      <c r="A2300" t="s">
        <v>2249</v>
      </c>
      <c r="B2300">
        <f t="shared" si="105"/>
        <v>118</v>
      </c>
      <c r="C2300">
        <f t="shared" si="106"/>
        <v>136</v>
      </c>
      <c r="D2300">
        <f t="shared" si="107"/>
        <v>25945</v>
      </c>
      <c r="E2300" t="s">
        <v>6451</v>
      </c>
    </row>
    <row r="2301" spans="1:5" x14ac:dyDescent="0.2">
      <c r="A2301" t="s">
        <v>2250</v>
      </c>
      <c r="B2301">
        <f t="shared" si="105"/>
        <v>126</v>
      </c>
      <c r="C2301">
        <f t="shared" si="106"/>
        <v>144</v>
      </c>
      <c r="D2301">
        <f t="shared" si="107"/>
        <v>25932</v>
      </c>
      <c r="E2301" t="s">
        <v>6451</v>
      </c>
    </row>
    <row r="2302" spans="1:5" x14ac:dyDescent="0.2">
      <c r="A2302" t="s">
        <v>2251</v>
      </c>
      <c r="B2302">
        <f t="shared" si="105"/>
        <v>120</v>
      </c>
      <c r="C2302">
        <f t="shared" si="106"/>
        <v>138</v>
      </c>
      <c r="D2302">
        <f t="shared" si="107"/>
        <v>25968</v>
      </c>
      <c r="E2302" t="s">
        <v>6451</v>
      </c>
    </row>
    <row r="2303" spans="1:5" x14ac:dyDescent="0.2">
      <c r="A2303" t="s">
        <v>2252</v>
      </c>
      <c r="B2303">
        <f t="shared" si="105"/>
        <v>139</v>
      </c>
      <c r="C2303">
        <f t="shared" si="106"/>
        <v>157</v>
      </c>
      <c r="D2303">
        <f t="shared" si="107"/>
        <v>25934</v>
      </c>
      <c r="E2303" t="s">
        <v>6451</v>
      </c>
    </row>
    <row r="2304" spans="1:5" x14ac:dyDescent="0.2">
      <c r="A2304" t="s">
        <v>2253</v>
      </c>
      <c r="B2304">
        <f t="shared" si="105"/>
        <v>126</v>
      </c>
      <c r="C2304">
        <f t="shared" si="106"/>
        <v>144</v>
      </c>
      <c r="D2304">
        <f t="shared" si="107"/>
        <v>25936</v>
      </c>
      <c r="E2304" t="s">
        <v>6451</v>
      </c>
    </row>
    <row r="2305" spans="1:5" x14ac:dyDescent="0.2">
      <c r="A2305" t="s">
        <v>2254</v>
      </c>
      <c r="B2305">
        <f t="shared" si="105"/>
        <v>120</v>
      </c>
      <c r="C2305">
        <f t="shared" si="106"/>
        <v>138</v>
      </c>
      <c r="D2305">
        <f t="shared" si="107"/>
        <v>25912</v>
      </c>
      <c r="E2305" t="s">
        <v>6451</v>
      </c>
    </row>
    <row r="2306" spans="1:5" x14ac:dyDescent="0.2">
      <c r="A2306" t="s">
        <v>2255</v>
      </c>
      <c r="B2306">
        <f t="shared" si="105"/>
        <v>133</v>
      </c>
      <c r="C2306">
        <f t="shared" si="106"/>
        <v>151</v>
      </c>
      <c r="D2306">
        <f t="shared" si="107"/>
        <v>25962</v>
      </c>
      <c r="E2306" t="s">
        <v>6451</v>
      </c>
    </row>
    <row r="2307" spans="1:5" x14ac:dyDescent="0.2">
      <c r="A2307" t="s">
        <v>2256</v>
      </c>
      <c r="B2307">
        <f t="shared" ref="B2307:B2370" si="108">FIND("Ciqual code: ",A2307)</f>
        <v>133</v>
      </c>
      <c r="C2307">
        <f t="shared" ref="C2307:C2370" si="109">FIND("]",A2307)</f>
        <v>151</v>
      </c>
      <c r="D2307">
        <f t="shared" ref="D2307:D2370" si="110">MID(A2307,B2307+13,C2307-B2307-13)*1</f>
        <v>25905</v>
      </c>
      <c r="E2307" t="s">
        <v>6451</v>
      </c>
    </row>
    <row r="2308" spans="1:5" x14ac:dyDescent="0.2">
      <c r="A2308" t="s">
        <v>2257</v>
      </c>
      <c r="B2308">
        <f t="shared" si="108"/>
        <v>127</v>
      </c>
      <c r="C2308">
        <f t="shared" si="109"/>
        <v>145</v>
      </c>
      <c r="D2308">
        <f t="shared" si="110"/>
        <v>25903</v>
      </c>
      <c r="E2308" t="s">
        <v>6451</v>
      </c>
    </row>
    <row r="2309" spans="1:5" x14ac:dyDescent="0.2">
      <c r="A2309" t="s">
        <v>2258</v>
      </c>
      <c r="B2309">
        <f t="shared" si="108"/>
        <v>133</v>
      </c>
      <c r="C2309">
        <f t="shared" si="109"/>
        <v>151</v>
      </c>
      <c r="D2309">
        <f t="shared" si="110"/>
        <v>25964</v>
      </c>
      <c r="E2309" t="s">
        <v>6451</v>
      </c>
    </row>
    <row r="2310" spans="1:5" x14ac:dyDescent="0.2">
      <c r="A2310" t="s">
        <v>2259</v>
      </c>
      <c r="B2310">
        <f t="shared" si="108"/>
        <v>127</v>
      </c>
      <c r="C2310">
        <f t="shared" si="109"/>
        <v>145</v>
      </c>
      <c r="D2310">
        <f t="shared" si="110"/>
        <v>25963</v>
      </c>
      <c r="E2310" t="s">
        <v>6451</v>
      </c>
    </row>
    <row r="2311" spans="1:5" x14ac:dyDescent="0.2">
      <c r="A2311" t="s">
        <v>2260</v>
      </c>
      <c r="B2311">
        <f t="shared" si="108"/>
        <v>118</v>
      </c>
      <c r="C2311">
        <f t="shared" si="109"/>
        <v>136</v>
      </c>
      <c r="D2311">
        <f t="shared" si="110"/>
        <v>25900</v>
      </c>
      <c r="E2311" t="s">
        <v>6451</v>
      </c>
    </row>
    <row r="2312" spans="1:5" x14ac:dyDescent="0.2">
      <c r="A2312" t="s">
        <v>2261</v>
      </c>
      <c r="B2312">
        <f t="shared" si="108"/>
        <v>132</v>
      </c>
      <c r="C2312">
        <f t="shared" si="109"/>
        <v>150</v>
      </c>
      <c r="D2312">
        <f t="shared" si="110"/>
        <v>25925</v>
      </c>
      <c r="E2312" t="s">
        <v>6451</v>
      </c>
    </row>
    <row r="2313" spans="1:5" x14ac:dyDescent="0.2">
      <c r="A2313" t="s">
        <v>2262</v>
      </c>
      <c r="B2313">
        <f t="shared" si="108"/>
        <v>126</v>
      </c>
      <c r="C2313">
        <f t="shared" si="109"/>
        <v>144</v>
      </c>
      <c r="D2313">
        <f t="shared" si="110"/>
        <v>25907</v>
      </c>
      <c r="E2313" t="s">
        <v>6451</v>
      </c>
    </row>
    <row r="2314" spans="1:5" x14ac:dyDescent="0.2">
      <c r="A2314" t="s">
        <v>2263</v>
      </c>
      <c r="B2314">
        <f t="shared" si="108"/>
        <v>121</v>
      </c>
      <c r="C2314">
        <f t="shared" si="109"/>
        <v>139</v>
      </c>
      <c r="D2314">
        <f t="shared" si="110"/>
        <v>25965</v>
      </c>
      <c r="E2314" t="s">
        <v>6451</v>
      </c>
    </row>
    <row r="2315" spans="1:5" x14ac:dyDescent="0.2">
      <c r="A2315" t="s">
        <v>2264</v>
      </c>
      <c r="B2315">
        <f t="shared" si="108"/>
        <v>110</v>
      </c>
      <c r="C2315">
        <f t="shared" si="109"/>
        <v>128</v>
      </c>
      <c r="D2315">
        <f t="shared" si="110"/>
        <v>25915</v>
      </c>
      <c r="E2315" t="s">
        <v>6451</v>
      </c>
    </row>
    <row r="2316" spans="1:5" x14ac:dyDescent="0.2">
      <c r="A2316" t="s">
        <v>2265</v>
      </c>
      <c r="B2316">
        <f t="shared" si="108"/>
        <v>139</v>
      </c>
      <c r="C2316">
        <f t="shared" si="109"/>
        <v>157</v>
      </c>
      <c r="D2316">
        <f t="shared" si="110"/>
        <v>25919</v>
      </c>
      <c r="E2316" t="s">
        <v>6451</v>
      </c>
    </row>
    <row r="2317" spans="1:5" x14ac:dyDescent="0.2">
      <c r="A2317" t="s">
        <v>2266</v>
      </c>
      <c r="B2317">
        <f t="shared" si="108"/>
        <v>133</v>
      </c>
      <c r="C2317">
        <f t="shared" si="109"/>
        <v>151</v>
      </c>
      <c r="D2317">
        <f t="shared" si="110"/>
        <v>25904</v>
      </c>
      <c r="E2317" t="s">
        <v>6451</v>
      </c>
    </row>
    <row r="2318" spans="1:5" x14ac:dyDescent="0.2">
      <c r="A2318" t="s">
        <v>2267</v>
      </c>
      <c r="B2318">
        <f t="shared" si="108"/>
        <v>98</v>
      </c>
      <c r="C2318">
        <f t="shared" si="109"/>
        <v>116</v>
      </c>
      <c r="D2318">
        <f t="shared" si="110"/>
        <v>25967</v>
      </c>
      <c r="E2318" t="s">
        <v>6451</v>
      </c>
    </row>
    <row r="2319" spans="1:5" x14ac:dyDescent="0.2">
      <c r="A2319" t="s">
        <v>2268</v>
      </c>
      <c r="B2319">
        <f t="shared" si="108"/>
        <v>125</v>
      </c>
      <c r="C2319">
        <f t="shared" si="109"/>
        <v>143</v>
      </c>
      <c r="D2319">
        <f t="shared" si="110"/>
        <v>25924</v>
      </c>
      <c r="E2319" t="s">
        <v>6451</v>
      </c>
    </row>
    <row r="2320" spans="1:5" x14ac:dyDescent="0.2">
      <c r="A2320" t="s">
        <v>2269</v>
      </c>
      <c r="B2320">
        <f t="shared" si="108"/>
        <v>127</v>
      </c>
      <c r="C2320">
        <f t="shared" si="109"/>
        <v>145</v>
      </c>
      <c r="D2320">
        <f t="shared" si="110"/>
        <v>25956</v>
      </c>
      <c r="E2320" t="s">
        <v>6451</v>
      </c>
    </row>
    <row r="2321" spans="1:5" x14ac:dyDescent="0.2">
      <c r="A2321" t="s">
        <v>2270</v>
      </c>
      <c r="B2321">
        <f t="shared" si="108"/>
        <v>121</v>
      </c>
      <c r="C2321">
        <f t="shared" si="109"/>
        <v>139</v>
      </c>
      <c r="D2321">
        <f t="shared" si="110"/>
        <v>25916</v>
      </c>
      <c r="E2321" t="s">
        <v>6451</v>
      </c>
    </row>
    <row r="2322" spans="1:5" x14ac:dyDescent="0.2">
      <c r="A2322" t="s">
        <v>2271</v>
      </c>
      <c r="B2322">
        <f t="shared" si="108"/>
        <v>114</v>
      </c>
      <c r="C2322">
        <f t="shared" si="109"/>
        <v>132</v>
      </c>
      <c r="D2322">
        <f t="shared" si="110"/>
        <v>20252</v>
      </c>
      <c r="E2322" t="s">
        <v>6451</v>
      </c>
    </row>
    <row r="2323" spans="1:5" x14ac:dyDescent="0.2">
      <c r="A2323" t="s">
        <v>2272</v>
      </c>
      <c r="B2323">
        <f t="shared" si="108"/>
        <v>119</v>
      </c>
      <c r="C2323">
        <f t="shared" si="109"/>
        <v>137</v>
      </c>
      <c r="D2323">
        <f t="shared" si="110"/>
        <v>20253</v>
      </c>
      <c r="E2323" t="s">
        <v>6451</v>
      </c>
    </row>
    <row r="2324" spans="1:5" x14ac:dyDescent="0.2">
      <c r="A2324" t="s">
        <v>2273</v>
      </c>
      <c r="B2324">
        <f t="shared" si="108"/>
        <v>111</v>
      </c>
      <c r="C2324">
        <f t="shared" si="109"/>
        <v>129</v>
      </c>
      <c r="D2324">
        <f t="shared" si="110"/>
        <v>19433</v>
      </c>
      <c r="E2324" t="s">
        <v>6451</v>
      </c>
    </row>
    <row r="2325" spans="1:5" x14ac:dyDescent="0.2">
      <c r="A2325" t="s">
        <v>2274</v>
      </c>
      <c r="B2325">
        <f t="shared" si="108"/>
        <v>96</v>
      </c>
      <c r="C2325">
        <f t="shared" si="109"/>
        <v>114</v>
      </c>
      <c r="D2325">
        <f t="shared" si="110"/>
        <v>25169</v>
      </c>
      <c r="E2325" t="s">
        <v>6451</v>
      </c>
    </row>
    <row r="2326" spans="1:5" x14ac:dyDescent="0.2">
      <c r="A2326" t="s">
        <v>2275</v>
      </c>
      <c r="B2326">
        <f t="shared" si="108"/>
        <v>121</v>
      </c>
      <c r="C2326">
        <f t="shared" si="109"/>
        <v>139</v>
      </c>
      <c r="D2326">
        <f t="shared" si="110"/>
        <v>12355</v>
      </c>
      <c r="E2326" t="s">
        <v>6451</v>
      </c>
    </row>
    <row r="2327" spans="1:5" x14ac:dyDescent="0.2">
      <c r="A2327" t="s">
        <v>2279</v>
      </c>
      <c r="B2327">
        <f t="shared" si="108"/>
        <v>100</v>
      </c>
      <c r="C2327">
        <f t="shared" si="109"/>
        <v>118</v>
      </c>
      <c r="D2327">
        <f t="shared" si="110"/>
        <v>24009</v>
      </c>
      <c r="E2327" t="s">
        <v>6451</v>
      </c>
    </row>
    <row r="2328" spans="1:5" x14ac:dyDescent="0.2">
      <c r="A2328" t="s">
        <v>2281</v>
      </c>
      <c r="B2328">
        <f t="shared" si="108"/>
        <v>88</v>
      </c>
      <c r="C2328">
        <f t="shared" si="109"/>
        <v>106</v>
      </c>
      <c r="D2328">
        <f t="shared" si="110"/>
        <v>26173</v>
      </c>
      <c r="E2328" t="s">
        <v>6451</v>
      </c>
    </row>
    <row r="2329" spans="1:5" x14ac:dyDescent="0.2">
      <c r="A2329" t="s">
        <v>2282</v>
      </c>
      <c r="B2329">
        <f t="shared" si="108"/>
        <v>126</v>
      </c>
      <c r="C2329">
        <f t="shared" si="109"/>
        <v>144</v>
      </c>
      <c r="D2329">
        <f t="shared" si="110"/>
        <v>42000</v>
      </c>
      <c r="E2329" t="s">
        <v>6451</v>
      </c>
    </row>
    <row r="2330" spans="1:5" x14ac:dyDescent="0.2">
      <c r="A2330" t="s">
        <v>2283</v>
      </c>
      <c r="B2330">
        <f t="shared" si="108"/>
        <v>142</v>
      </c>
      <c r="C2330">
        <f t="shared" si="109"/>
        <v>160</v>
      </c>
      <c r="D2330">
        <f t="shared" si="110"/>
        <v>42004</v>
      </c>
      <c r="E2330" t="s">
        <v>6451</v>
      </c>
    </row>
    <row r="2331" spans="1:5" x14ac:dyDescent="0.2">
      <c r="A2331" t="s">
        <v>2284</v>
      </c>
      <c r="B2331">
        <f t="shared" si="108"/>
        <v>158</v>
      </c>
      <c r="C2331">
        <f t="shared" si="109"/>
        <v>176</v>
      </c>
      <c r="D2331">
        <f t="shared" si="110"/>
        <v>42005</v>
      </c>
      <c r="E2331" t="s">
        <v>6451</v>
      </c>
    </row>
    <row r="2332" spans="1:5" x14ac:dyDescent="0.2">
      <c r="A2332" t="s">
        <v>2285</v>
      </c>
      <c r="B2332">
        <f t="shared" si="108"/>
        <v>114</v>
      </c>
      <c r="C2332">
        <f t="shared" si="109"/>
        <v>132</v>
      </c>
      <c r="D2332">
        <f t="shared" si="110"/>
        <v>42003</v>
      </c>
      <c r="E2332" t="s">
        <v>6451</v>
      </c>
    </row>
    <row r="2333" spans="1:5" x14ac:dyDescent="0.2">
      <c r="A2333" t="s">
        <v>2286</v>
      </c>
      <c r="B2333">
        <f t="shared" si="108"/>
        <v>94</v>
      </c>
      <c r="C2333">
        <f t="shared" si="109"/>
        <v>112</v>
      </c>
      <c r="D2333">
        <f t="shared" si="110"/>
        <v>31016</v>
      </c>
      <c r="E2333" t="s">
        <v>6451</v>
      </c>
    </row>
    <row r="2334" spans="1:5" x14ac:dyDescent="0.2">
      <c r="A2334" t="s">
        <v>2287</v>
      </c>
      <c r="B2334">
        <f t="shared" si="108"/>
        <v>94</v>
      </c>
      <c r="C2334">
        <f t="shared" si="109"/>
        <v>112</v>
      </c>
      <c r="D2334">
        <f t="shared" si="110"/>
        <v>31017</v>
      </c>
      <c r="E2334" t="s">
        <v>6451</v>
      </c>
    </row>
    <row r="2335" spans="1:5" x14ac:dyDescent="0.2">
      <c r="A2335" t="s">
        <v>2288</v>
      </c>
      <c r="B2335">
        <f t="shared" si="108"/>
        <v>106</v>
      </c>
      <c r="C2335">
        <f t="shared" si="109"/>
        <v>124</v>
      </c>
      <c r="D2335">
        <f t="shared" si="110"/>
        <v>31044</v>
      </c>
      <c r="E2335" t="s">
        <v>6451</v>
      </c>
    </row>
    <row r="2336" spans="1:5" x14ac:dyDescent="0.2">
      <c r="A2336" t="s">
        <v>2290</v>
      </c>
      <c r="B2336">
        <f t="shared" si="108"/>
        <v>121</v>
      </c>
      <c r="C2336">
        <f t="shared" si="109"/>
        <v>139</v>
      </c>
      <c r="D2336">
        <f t="shared" si="110"/>
        <v>26046</v>
      </c>
      <c r="E2336" t="s">
        <v>6451</v>
      </c>
    </row>
    <row r="2337" spans="1:5" x14ac:dyDescent="0.2">
      <c r="A2337" t="s">
        <v>2291</v>
      </c>
      <c r="B2337">
        <f t="shared" si="108"/>
        <v>92</v>
      </c>
      <c r="C2337">
        <f t="shared" si="109"/>
        <v>110</v>
      </c>
      <c r="D2337">
        <f t="shared" si="110"/>
        <v>26239</v>
      </c>
      <c r="E2337" t="s">
        <v>6451</v>
      </c>
    </row>
    <row r="2338" spans="1:5" x14ac:dyDescent="0.2">
      <c r="A2338" t="s">
        <v>2292</v>
      </c>
      <c r="B2338">
        <f t="shared" si="108"/>
        <v>99</v>
      </c>
      <c r="C2338">
        <f t="shared" si="109"/>
        <v>117</v>
      </c>
      <c r="D2338">
        <f t="shared" si="110"/>
        <v>25456</v>
      </c>
      <c r="E2338" t="s">
        <v>6451</v>
      </c>
    </row>
    <row r="2339" spans="1:5" x14ac:dyDescent="0.2">
      <c r="A2339" t="s">
        <v>2293</v>
      </c>
      <c r="B2339">
        <f t="shared" si="108"/>
        <v>102</v>
      </c>
      <c r="C2339">
        <f t="shared" si="109"/>
        <v>120</v>
      </c>
      <c r="D2339">
        <f t="shared" si="110"/>
        <v>26269</v>
      </c>
      <c r="E2339" t="s">
        <v>6451</v>
      </c>
    </row>
    <row r="2340" spans="1:5" x14ac:dyDescent="0.2">
      <c r="A2340" t="s">
        <v>2294</v>
      </c>
      <c r="B2340">
        <f t="shared" si="108"/>
        <v>89</v>
      </c>
      <c r="C2340">
        <f t="shared" si="109"/>
        <v>107</v>
      </c>
      <c r="D2340">
        <f t="shared" si="110"/>
        <v>25608</v>
      </c>
      <c r="E2340" t="s">
        <v>6451</v>
      </c>
    </row>
    <row r="2341" spans="1:5" x14ac:dyDescent="0.2">
      <c r="A2341" t="s">
        <v>2295</v>
      </c>
      <c r="B2341">
        <f t="shared" si="108"/>
        <v>81</v>
      </c>
      <c r="C2341">
        <f t="shared" si="109"/>
        <v>99</v>
      </c>
      <c r="D2341">
        <f t="shared" si="110"/>
        <v>26133</v>
      </c>
      <c r="E2341" t="s">
        <v>6451</v>
      </c>
    </row>
    <row r="2342" spans="1:5" x14ac:dyDescent="0.2">
      <c r="A2342" t="s">
        <v>2296</v>
      </c>
      <c r="B2342">
        <f t="shared" si="108"/>
        <v>99</v>
      </c>
      <c r="C2342">
        <f t="shared" si="109"/>
        <v>117</v>
      </c>
      <c r="D2342">
        <f t="shared" si="110"/>
        <v>15203</v>
      </c>
      <c r="E2342" t="s">
        <v>6451</v>
      </c>
    </row>
    <row r="2343" spans="1:5" x14ac:dyDescent="0.2">
      <c r="A2343" t="s">
        <v>2297</v>
      </c>
      <c r="B2343">
        <f t="shared" si="108"/>
        <v>77</v>
      </c>
      <c r="C2343">
        <f t="shared" si="109"/>
        <v>95</v>
      </c>
      <c r="D2343">
        <f t="shared" si="110"/>
        <v>25159</v>
      </c>
      <c r="E2343" t="s">
        <v>6451</v>
      </c>
    </row>
    <row r="2344" spans="1:5" x14ac:dyDescent="0.2">
      <c r="A2344" t="s">
        <v>2298</v>
      </c>
      <c r="B2344">
        <f t="shared" si="108"/>
        <v>78</v>
      </c>
      <c r="C2344">
        <f t="shared" si="109"/>
        <v>96</v>
      </c>
      <c r="D2344">
        <f t="shared" si="110"/>
        <v>25204</v>
      </c>
      <c r="E2344" t="s">
        <v>6451</v>
      </c>
    </row>
    <row r="2345" spans="1:5" x14ac:dyDescent="0.2">
      <c r="A2345" t="s">
        <v>2300</v>
      </c>
      <c r="B2345">
        <f t="shared" si="108"/>
        <v>166</v>
      </c>
      <c r="C2345">
        <f t="shared" si="109"/>
        <v>184</v>
      </c>
      <c r="D2345">
        <f t="shared" si="110"/>
        <v>11043</v>
      </c>
      <c r="E2345" t="s">
        <v>6451</v>
      </c>
    </row>
    <row r="2346" spans="1:5" x14ac:dyDescent="0.2">
      <c r="A2346" t="s">
        <v>2302</v>
      </c>
      <c r="B2346">
        <f t="shared" si="108"/>
        <v>92</v>
      </c>
      <c r="C2346">
        <f t="shared" si="109"/>
        <v>109</v>
      </c>
      <c r="D2346">
        <f t="shared" si="110"/>
        <v>8293</v>
      </c>
      <c r="E2346" t="s">
        <v>6451</v>
      </c>
    </row>
    <row r="2347" spans="1:5" x14ac:dyDescent="0.2">
      <c r="A2347" t="s">
        <v>2305</v>
      </c>
      <c r="B2347">
        <f t="shared" si="108"/>
        <v>86</v>
      </c>
      <c r="C2347">
        <f t="shared" si="109"/>
        <v>104</v>
      </c>
      <c r="D2347">
        <f t="shared" si="110"/>
        <v>25454</v>
      </c>
      <c r="E2347" t="s">
        <v>6451</v>
      </c>
    </row>
    <row r="2348" spans="1:5" x14ac:dyDescent="0.2">
      <c r="A2348" t="s">
        <v>2306</v>
      </c>
      <c r="B2348">
        <f t="shared" si="108"/>
        <v>77</v>
      </c>
      <c r="C2348">
        <f t="shared" si="109"/>
        <v>95</v>
      </c>
      <c r="D2348">
        <f t="shared" si="110"/>
        <v>25561</v>
      </c>
      <c r="E2348" t="s">
        <v>6451</v>
      </c>
    </row>
    <row r="2349" spans="1:5" x14ac:dyDescent="0.2">
      <c r="A2349" t="s">
        <v>2307</v>
      </c>
      <c r="B2349">
        <f t="shared" si="108"/>
        <v>76</v>
      </c>
      <c r="C2349">
        <f t="shared" si="109"/>
        <v>94</v>
      </c>
      <c r="D2349">
        <f t="shared" si="110"/>
        <v>25529</v>
      </c>
      <c r="E2349" t="s">
        <v>6451</v>
      </c>
    </row>
    <row r="2350" spans="1:5" x14ac:dyDescent="0.2">
      <c r="A2350" t="s">
        <v>2308</v>
      </c>
      <c r="B2350">
        <f t="shared" si="108"/>
        <v>102</v>
      </c>
      <c r="C2350">
        <f t="shared" si="109"/>
        <v>120</v>
      </c>
      <c r="D2350">
        <f t="shared" si="110"/>
        <v>23497</v>
      </c>
      <c r="E2350" t="s">
        <v>6451</v>
      </c>
    </row>
    <row r="2351" spans="1:5" x14ac:dyDescent="0.2">
      <c r="A2351" t="s">
        <v>2309</v>
      </c>
      <c r="B2351">
        <f t="shared" si="108"/>
        <v>86</v>
      </c>
      <c r="C2351">
        <f t="shared" si="109"/>
        <v>104</v>
      </c>
      <c r="D2351">
        <f t="shared" si="110"/>
        <v>23485</v>
      </c>
      <c r="E2351" t="s">
        <v>6451</v>
      </c>
    </row>
    <row r="2352" spans="1:5" x14ac:dyDescent="0.2">
      <c r="A2352" t="s">
        <v>2310</v>
      </c>
      <c r="B2352">
        <f t="shared" si="108"/>
        <v>77</v>
      </c>
      <c r="C2352">
        <f t="shared" si="109"/>
        <v>95</v>
      </c>
      <c r="D2352">
        <f t="shared" si="110"/>
        <v>25444</v>
      </c>
      <c r="E2352" t="s">
        <v>6451</v>
      </c>
    </row>
    <row r="2353" spans="1:5" x14ac:dyDescent="0.2">
      <c r="A2353" t="s">
        <v>2311</v>
      </c>
      <c r="B2353">
        <f t="shared" si="108"/>
        <v>116</v>
      </c>
      <c r="C2353">
        <f t="shared" si="109"/>
        <v>134</v>
      </c>
      <c r="D2353">
        <f t="shared" si="110"/>
        <v>25623</v>
      </c>
      <c r="E2353" t="s">
        <v>6451</v>
      </c>
    </row>
    <row r="2354" spans="1:5" x14ac:dyDescent="0.2">
      <c r="A2354" t="s">
        <v>2312</v>
      </c>
      <c r="B2354">
        <f t="shared" si="108"/>
        <v>77</v>
      </c>
      <c r="C2354">
        <f t="shared" si="109"/>
        <v>95</v>
      </c>
      <c r="D2354">
        <f t="shared" si="110"/>
        <v>25555</v>
      </c>
      <c r="E2354" t="s">
        <v>6451</v>
      </c>
    </row>
    <row r="2355" spans="1:5" x14ac:dyDescent="0.2">
      <c r="A2355" t="s">
        <v>2313</v>
      </c>
      <c r="B2355">
        <f t="shared" si="108"/>
        <v>89</v>
      </c>
      <c r="C2355">
        <f t="shared" si="109"/>
        <v>107</v>
      </c>
      <c r="D2355">
        <f t="shared" si="110"/>
        <v>23494</v>
      </c>
      <c r="E2355" t="s">
        <v>6451</v>
      </c>
    </row>
    <row r="2356" spans="1:5" x14ac:dyDescent="0.2">
      <c r="A2356" t="s">
        <v>2314</v>
      </c>
      <c r="B2356">
        <f t="shared" si="108"/>
        <v>93</v>
      </c>
      <c r="C2356">
        <f t="shared" si="109"/>
        <v>111</v>
      </c>
      <c r="D2356">
        <f t="shared" si="110"/>
        <v>23491</v>
      </c>
      <c r="E2356" t="s">
        <v>6451</v>
      </c>
    </row>
    <row r="2357" spans="1:5" x14ac:dyDescent="0.2">
      <c r="A2357" t="s">
        <v>2315</v>
      </c>
      <c r="B2357">
        <f t="shared" si="108"/>
        <v>113</v>
      </c>
      <c r="C2357">
        <f t="shared" si="109"/>
        <v>131</v>
      </c>
      <c r="D2357">
        <f t="shared" si="110"/>
        <v>23479</v>
      </c>
      <c r="E2357" t="s">
        <v>6451</v>
      </c>
    </row>
    <row r="2358" spans="1:5" x14ac:dyDescent="0.2">
      <c r="A2358" t="s">
        <v>2316</v>
      </c>
      <c r="B2358">
        <f t="shared" si="108"/>
        <v>92</v>
      </c>
      <c r="C2358">
        <f t="shared" si="109"/>
        <v>110</v>
      </c>
      <c r="D2358">
        <f t="shared" si="110"/>
        <v>23495</v>
      </c>
      <c r="E2358" t="s">
        <v>6451</v>
      </c>
    </row>
    <row r="2359" spans="1:5" x14ac:dyDescent="0.2">
      <c r="A2359" t="s">
        <v>2317</v>
      </c>
      <c r="B2359">
        <f t="shared" si="108"/>
        <v>81</v>
      </c>
      <c r="C2359">
        <f t="shared" si="109"/>
        <v>99</v>
      </c>
      <c r="D2359">
        <f t="shared" si="110"/>
        <v>25417</v>
      </c>
      <c r="E2359" t="s">
        <v>6451</v>
      </c>
    </row>
    <row r="2360" spans="1:5" x14ac:dyDescent="0.2">
      <c r="A2360" t="s">
        <v>2318</v>
      </c>
      <c r="B2360">
        <f t="shared" si="108"/>
        <v>79</v>
      </c>
      <c r="C2360">
        <f t="shared" si="109"/>
        <v>97</v>
      </c>
      <c r="D2360">
        <f t="shared" si="110"/>
        <v>25564</v>
      </c>
      <c r="E2360" t="s">
        <v>6451</v>
      </c>
    </row>
    <row r="2361" spans="1:5" x14ac:dyDescent="0.2">
      <c r="A2361" t="s">
        <v>2319</v>
      </c>
      <c r="B2361">
        <f t="shared" si="108"/>
        <v>98</v>
      </c>
      <c r="C2361">
        <f t="shared" si="109"/>
        <v>116</v>
      </c>
      <c r="D2361">
        <f t="shared" si="110"/>
        <v>24663</v>
      </c>
      <c r="E2361" t="s">
        <v>6451</v>
      </c>
    </row>
    <row r="2362" spans="1:5" x14ac:dyDescent="0.2">
      <c r="A2362" t="s">
        <v>2320</v>
      </c>
      <c r="B2362">
        <f t="shared" si="108"/>
        <v>94</v>
      </c>
      <c r="C2362">
        <f t="shared" si="109"/>
        <v>112</v>
      </c>
      <c r="D2362">
        <f t="shared" si="110"/>
        <v>26267</v>
      </c>
      <c r="E2362" t="s">
        <v>6451</v>
      </c>
    </row>
    <row r="2363" spans="1:5" x14ac:dyDescent="0.2">
      <c r="A2363" t="s">
        <v>2321</v>
      </c>
      <c r="B2363">
        <f t="shared" si="108"/>
        <v>141</v>
      </c>
      <c r="C2363">
        <f t="shared" si="109"/>
        <v>159</v>
      </c>
      <c r="D2363">
        <f t="shared" si="110"/>
        <v>23481</v>
      </c>
      <c r="E2363" t="s">
        <v>6451</v>
      </c>
    </row>
    <row r="2364" spans="1:5" x14ac:dyDescent="0.2">
      <c r="A2364" t="s">
        <v>2322</v>
      </c>
      <c r="B2364">
        <f t="shared" si="108"/>
        <v>86</v>
      </c>
      <c r="C2364">
        <f t="shared" si="109"/>
        <v>104</v>
      </c>
      <c r="D2364">
        <f t="shared" si="110"/>
        <v>23499</v>
      </c>
      <c r="E2364" t="s">
        <v>6451</v>
      </c>
    </row>
    <row r="2365" spans="1:5" x14ac:dyDescent="0.2">
      <c r="A2365" t="s">
        <v>2323</v>
      </c>
      <c r="B2365">
        <f t="shared" si="108"/>
        <v>86</v>
      </c>
      <c r="C2365">
        <f t="shared" si="109"/>
        <v>104</v>
      </c>
      <c r="D2365">
        <f t="shared" si="110"/>
        <v>23490</v>
      </c>
      <c r="E2365" t="s">
        <v>6451</v>
      </c>
    </row>
    <row r="2366" spans="1:5" x14ac:dyDescent="0.2">
      <c r="A2366" t="s">
        <v>2324</v>
      </c>
      <c r="B2366">
        <f t="shared" si="108"/>
        <v>82</v>
      </c>
      <c r="C2366">
        <f t="shared" si="109"/>
        <v>100</v>
      </c>
      <c r="D2366">
        <f t="shared" si="110"/>
        <v>25553</v>
      </c>
      <c r="E2366" t="s">
        <v>6451</v>
      </c>
    </row>
    <row r="2367" spans="1:5" x14ac:dyDescent="0.2">
      <c r="A2367" t="s">
        <v>2325</v>
      </c>
      <c r="B2367">
        <f t="shared" si="108"/>
        <v>123</v>
      </c>
      <c r="C2367">
        <f t="shared" si="109"/>
        <v>141</v>
      </c>
      <c r="D2367">
        <f t="shared" si="110"/>
        <v>23496</v>
      </c>
      <c r="E2367" t="s">
        <v>6451</v>
      </c>
    </row>
    <row r="2368" spans="1:5" x14ac:dyDescent="0.2">
      <c r="A2368" t="s">
        <v>2326</v>
      </c>
      <c r="B2368">
        <f t="shared" si="108"/>
        <v>98</v>
      </c>
      <c r="C2368">
        <f t="shared" si="109"/>
        <v>116</v>
      </c>
      <c r="D2368">
        <f t="shared" si="110"/>
        <v>25137</v>
      </c>
      <c r="E2368" t="s">
        <v>6451</v>
      </c>
    </row>
    <row r="2369" spans="1:5" x14ac:dyDescent="0.2">
      <c r="A2369" t="s">
        <v>2327</v>
      </c>
      <c r="B2369">
        <f t="shared" si="108"/>
        <v>116</v>
      </c>
      <c r="C2369">
        <f t="shared" si="109"/>
        <v>133</v>
      </c>
      <c r="D2369">
        <f t="shared" si="110"/>
        <v>7410</v>
      </c>
      <c r="E2369" t="s">
        <v>6451</v>
      </c>
    </row>
    <row r="2370" spans="1:5" x14ac:dyDescent="0.2">
      <c r="A2370" t="s">
        <v>2328</v>
      </c>
      <c r="B2370">
        <f t="shared" si="108"/>
        <v>131</v>
      </c>
      <c r="C2370">
        <f t="shared" si="109"/>
        <v>148</v>
      </c>
      <c r="D2370">
        <f t="shared" si="110"/>
        <v>7412</v>
      </c>
      <c r="E2370" t="s">
        <v>6451</v>
      </c>
    </row>
    <row r="2371" spans="1:5" x14ac:dyDescent="0.2">
      <c r="A2371" t="s">
        <v>2329</v>
      </c>
      <c r="B2371">
        <f t="shared" ref="B2371:B2434" si="111">FIND("Ciqual code: ",A2371)</f>
        <v>128</v>
      </c>
      <c r="C2371">
        <f t="shared" ref="C2371:C2434" si="112">FIND("]",A2371)</f>
        <v>145</v>
      </c>
      <c r="D2371">
        <f t="shared" ref="D2371:D2434" si="113">MID(A2371,B2371+13,C2371-B2371-13)*1</f>
        <v>7413</v>
      </c>
      <c r="E2371" t="s">
        <v>6451</v>
      </c>
    </row>
    <row r="2372" spans="1:5" x14ac:dyDescent="0.2">
      <c r="A2372" t="s">
        <v>2330</v>
      </c>
      <c r="B2372">
        <f t="shared" si="111"/>
        <v>82</v>
      </c>
      <c r="C2372">
        <f t="shared" si="112"/>
        <v>100</v>
      </c>
      <c r="D2372">
        <f t="shared" si="113"/>
        <v>20917</v>
      </c>
      <c r="E2372" t="s">
        <v>6451</v>
      </c>
    </row>
    <row r="2373" spans="1:5" x14ac:dyDescent="0.2">
      <c r="A2373" t="s">
        <v>2331</v>
      </c>
      <c r="B2373">
        <f t="shared" si="111"/>
        <v>81</v>
      </c>
      <c r="C2373">
        <f t="shared" si="112"/>
        <v>98</v>
      </c>
      <c r="D2373">
        <f t="shared" si="113"/>
        <v>8232</v>
      </c>
      <c r="E2373" t="s">
        <v>6451</v>
      </c>
    </row>
    <row r="2374" spans="1:5" x14ac:dyDescent="0.2">
      <c r="A2374" t="s">
        <v>2332</v>
      </c>
      <c r="B2374">
        <f t="shared" si="111"/>
        <v>106</v>
      </c>
      <c r="C2374">
        <f t="shared" si="112"/>
        <v>123</v>
      </c>
      <c r="D2374">
        <f t="shared" si="113"/>
        <v>8292</v>
      </c>
      <c r="E2374" t="s">
        <v>6451</v>
      </c>
    </row>
    <row r="2375" spans="1:5" x14ac:dyDescent="0.2">
      <c r="A2375" t="s">
        <v>2333</v>
      </c>
      <c r="B2375">
        <f t="shared" si="111"/>
        <v>83</v>
      </c>
      <c r="C2375">
        <f t="shared" si="112"/>
        <v>100</v>
      </c>
      <c r="D2375">
        <f t="shared" si="113"/>
        <v>8242</v>
      </c>
      <c r="E2375" t="s">
        <v>6451</v>
      </c>
    </row>
    <row r="2376" spans="1:5" x14ac:dyDescent="0.2">
      <c r="A2376" t="s">
        <v>2334</v>
      </c>
      <c r="B2376">
        <f t="shared" si="111"/>
        <v>81</v>
      </c>
      <c r="C2376">
        <f t="shared" si="112"/>
        <v>98</v>
      </c>
      <c r="D2376">
        <f t="shared" si="113"/>
        <v>8291</v>
      </c>
      <c r="E2376" t="s">
        <v>6451</v>
      </c>
    </row>
    <row r="2377" spans="1:5" x14ac:dyDescent="0.2">
      <c r="A2377" t="s">
        <v>2335</v>
      </c>
      <c r="B2377">
        <f t="shared" si="111"/>
        <v>91</v>
      </c>
      <c r="C2377">
        <f t="shared" si="112"/>
        <v>108</v>
      </c>
      <c r="D2377">
        <f t="shared" si="113"/>
        <v>8296</v>
      </c>
      <c r="E2377" t="s">
        <v>6451</v>
      </c>
    </row>
    <row r="2378" spans="1:5" x14ac:dyDescent="0.2">
      <c r="A2378" t="s">
        <v>2341</v>
      </c>
      <c r="B2378">
        <f t="shared" si="111"/>
        <v>132</v>
      </c>
      <c r="C2378">
        <f t="shared" si="112"/>
        <v>150</v>
      </c>
      <c r="D2378">
        <f t="shared" si="113"/>
        <v>26071</v>
      </c>
      <c r="E2378" t="s">
        <v>6451</v>
      </c>
    </row>
    <row r="2379" spans="1:5" x14ac:dyDescent="0.2">
      <c r="A2379" t="s">
        <v>2342</v>
      </c>
      <c r="B2379">
        <f t="shared" si="111"/>
        <v>143</v>
      </c>
      <c r="C2379">
        <f t="shared" si="112"/>
        <v>161</v>
      </c>
      <c r="D2379">
        <f t="shared" si="113"/>
        <v>26181</v>
      </c>
      <c r="E2379" t="s">
        <v>6451</v>
      </c>
    </row>
    <row r="2380" spans="1:5" x14ac:dyDescent="0.2">
      <c r="A2380" t="s">
        <v>2343</v>
      </c>
      <c r="B2380">
        <f t="shared" si="111"/>
        <v>88</v>
      </c>
      <c r="C2380">
        <f t="shared" si="112"/>
        <v>106</v>
      </c>
      <c r="D2380">
        <f t="shared" si="113"/>
        <v>26064</v>
      </c>
      <c r="E2380" t="s">
        <v>6451</v>
      </c>
    </row>
    <row r="2381" spans="1:5" x14ac:dyDescent="0.2">
      <c r="A2381" t="s">
        <v>2344</v>
      </c>
      <c r="B2381">
        <f t="shared" si="111"/>
        <v>121</v>
      </c>
      <c r="C2381">
        <f t="shared" si="112"/>
        <v>139</v>
      </c>
      <c r="D2381">
        <f t="shared" si="113"/>
        <v>26179</v>
      </c>
      <c r="E2381" t="s">
        <v>6451</v>
      </c>
    </row>
    <row r="2382" spans="1:5" x14ac:dyDescent="0.2">
      <c r="A2382" t="s">
        <v>2345</v>
      </c>
      <c r="B2382">
        <f t="shared" si="111"/>
        <v>82</v>
      </c>
      <c r="C2382">
        <f t="shared" si="112"/>
        <v>100</v>
      </c>
      <c r="D2382">
        <f t="shared" si="113"/>
        <v>26076</v>
      </c>
      <c r="E2382" t="s">
        <v>6451</v>
      </c>
    </row>
    <row r="2383" spans="1:5" x14ac:dyDescent="0.2">
      <c r="A2383" t="s">
        <v>2346</v>
      </c>
      <c r="B2383">
        <f t="shared" si="111"/>
        <v>91</v>
      </c>
      <c r="C2383">
        <f t="shared" si="112"/>
        <v>109</v>
      </c>
      <c r="D2383">
        <f t="shared" si="113"/>
        <v>26077</v>
      </c>
      <c r="E2383" t="s">
        <v>6451</v>
      </c>
    </row>
    <row r="2384" spans="1:5" x14ac:dyDescent="0.2">
      <c r="A2384" t="s">
        <v>2347</v>
      </c>
      <c r="B2384">
        <f t="shared" si="111"/>
        <v>87</v>
      </c>
      <c r="C2384">
        <f t="shared" si="112"/>
        <v>105</v>
      </c>
      <c r="D2384">
        <f t="shared" si="113"/>
        <v>26068</v>
      </c>
      <c r="E2384" t="s">
        <v>6451</v>
      </c>
    </row>
    <row r="2385" spans="1:5" x14ac:dyDescent="0.2">
      <c r="A2385" t="s">
        <v>2348</v>
      </c>
      <c r="B2385">
        <f t="shared" si="111"/>
        <v>152</v>
      </c>
      <c r="C2385">
        <f t="shared" si="112"/>
        <v>170</v>
      </c>
      <c r="D2385">
        <f t="shared" si="113"/>
        <v>26243</v>
      </c>
      <c r="E2385" t="s">
        <v>6451</v>
      </c>
    </row>
    <row r="2386" spans="1:5" x14ac:dyDescent="0.2">
      <c r="A2386" t="s">
        <v>2349</v>
      </c>
      <c r="B2386">
        <f t="shared" si="111"/>
        <v>131</v>
      </c>
      <c r="C2386">
        <f t="shared" si="112"/>
        <v>149</v>
      </c>
      <c r="D2386">
        <f t="shared" si="113"/>
        <v>26039</v>
      </c>
      <c r="E2386" t="s">
        <v>6451</v>
      </c>
    </row>
    <row r="2387" spans="1:5" x14ac:dyDescent="0.2">
      <c r="A2387" t="s">
        <v>2350</v>
      </c>
      <c r="B2387">
        <f t="shared" si="111"/>
        <v>78</v>
      </c>
      <c r="C2387">
        <f t="shared" si="112"/>
        <v>96</v>
      </c>
      <c r="D2387">
        <f t="shared" si="113"/>
        <v>26053</v>
      </c>
      <c r="E2387" t="s">
        <v>6451</v>
      </c>
    </row>
    <row r="2388" spans="1:5" x14ac:dyDescent="0.2">
      <c r="A2388" t="s">
        <v>2351</v>
      </c>
      <c r="B2388">
        <f t="shared" si="111"/>
        <v>78</v>
      </c>
      <c r="C2388">
        <f t="shared" si="112"/>
        <v>96</v>
      </c>
      <c r="D2388">
        <f t="shared" si="113"/>
        <v>26041</v>
      </c>
      <c r="E2388" t="s">
        <v>6451</v>
      </c>
    </row>
    <row r="2389" spans="1:5" x14ac:dyDescent="0.2">
      <c r="A2389" t="s">
        <v>2354</v>
      </c>
      <c r="B2389">
        <f t="shared" si="111"/>
        <v>98</v>
      </c>
      <c r="C2389">
        <f t="shared" si="112"/>
        <v>116</v>
      </c>
      <c r="D2389">
        <f t="shared" si="113"/>
        <v>26268</v>
      </c>
      <c r="E2389" t="s">
        <v>6451</v>
      </c>
    </row>
    <row r="2390" spans="1:5" x14ac:dyDescent="0.2">
      <c r="A2390" t="s">
        <v>2355</v>
      </c>
      <c r="B2390">
        <f t="shared" si="111"/>
        <v>91</v>
      </c>
      <c r="C2390">
        <f t="shared" si="112"/>
        <v>109</v>
      </c>
      <c r="D2390">
        <f t="shared" si="113"/>
        <v>19698</v>
      </c>
      <c r="E2390" t="s">
        <v>6451</v>
      </c>
    </row>
    <row r="2391" spans="1:5" x14ac:dyDescent="0.2">
      <c r="A2391" t="s">
        <v>6523</v>
      </c>
      <c r="B2391">
        <f t="shared" si="111"/>
        <v>107</v>
      </c>
      <c r="C2391">
        <f t="shared" si="112"/>
        <v>125</v>
      </c>
      <c r="D2391">
        <f t="shared" si="113"/>
        <v>25523</v>
      </c>
      <c r="E2391" t="s">
        <v>6451</v>
      </c>
    </row>
    <row r="2392" spans="1:5" x14ac:dyDescent="0.2">
      <c r="A2392" t="s">
        <v>2358</v>
      </c>
      <c r="B2392">
        <f t="shared" si="111"/>
        <v>75</v>
      </c>
      <c r="C2392">
        <f t="shared" si="112"/>
        <v>93</v>
      </c>
      <c r="D2392">
        <f t="shared" si="113"/>
        <v>20904</v>
      </c>
      <c r="E2392" t="s">
        <v>6451</v>
      </c>
    </row>
    <row r="2393" spans="1:5" x14ac:dyDescent="0.2">
      <c r="A2393" t="s">
        <v>2359</v>
      </c>
      <c r="B2393">
        <f t="shared" si="111"/>
        <v>137</v>
      </c>
      <c r="C2393">
        <f t="shared" si="112"/>
        <v>155</v>
      </c>
      <c r="D2393">
        <f t="shared" si="113"/>
        <v>25524</v>
      </c>
      <c r="E2393" t="s">
        <v>6451</v>
      </c>
    </row>
    <row r="2394" spans="1:5" x14ac:dyDescent="0.2">
      <c r="A2394" t="s">
        <v>2364</v>
      </c>
      <c r="B2394">
        <f t="shared" si="111"/>
        <v>80</v>
      </c>
      <c r="C2394">
        <f t="shared" si="112"/>
        <v>98</v>
      </c>
      <c r="D2394">
        <f t="shared" si="113"/>
        <v>25103</v>
      </c>
      <c r="E2394" t="s">
        <v>6451</v>
      </c>
    </row>
    <row r="2395" spans="1:5" x14ac:dyDescent="0.2">
      <c r="A2395" t="s">
        <v>2366</v>
      </c>
      <c r="B2395">
        <f t="shared" si="111"/>
        <v>116</v>
      </c>
      <c r="C2395">
        <f t="shared" si="112"/>
        <v>134</v>
      </c>
      <c r="D2395">
        <f t="shared" si="113"/>
        <v>20068</v>
      </c>
      <c r="E2395" t="s">
        <v>6451</v>
      </c>
    </row>
    <row r="2396" spans="1:5" x14ac:dyDescent="0.2">
      <c r="A2396" t="s">
        <v>2367</v>
      </c>
      <c r="B2396">
        <f t="shared" si="111"/>
        <v>130</v>
      </c>
      <c r="C2396">
        <f t="shared" si="112"/>
        <v>148</v>
      </c>
      <c r="D2396">
        <f t="shared" si="113"/>
        <v>20260</v>
      </c>
      <c r="E2396" t="s">
        <v>6451</v>
      </c>
    </row>
    <row r="2397" spans="1:5" x14ac:dyDescent="0.2">
      <c r="A2397" t="s">
        <v>2368</v>
      </c>
      <c r="B2397">
        <f t="shared" si="111"/>
        <v>122</v>
      </c>
      <c r="C2397">
        <f t="shared" si="112"/>
        <v>140</v>
      </c>
      <c r="D2397">
        <f t="shared" si="113"/>
        <v>20268</v>
      </c>
      <c r="E2397" t="s">
        <v>6451</v>
      </c>
    </row>
    <row r="2398" spans="1:5" x14ac:dyDescent="0.2">
      <c r="A2398" t="s">
        <v>2369</v>
      </c>
      <c r="B2398">
        <f t="shared" si="111"/>
        <v>108</v>
      </c>
      <c r="C2398">
        <f t="shared" si="112"/>
        <v>126</v>
      </c>
      <c r="D2398">
        <f t="shared" si="113"/>
        <v>20048</v>
      </c>
      <c r="E2398" t="s">
        <v>6451</v>
      </c>
    </row>
    <row r="2399" spans="1:5" x14ac:dyDescent="0.2">
      <c r="A2399" t="s">
        <v>2372</v>
      </c>
      <c r="B2399">
        <f t="shared" si="111"/>
        <v>96</v>
      </c>
      <c r="C2399">
        <f t="shared" si="112"/>
        <v>114</v>
      </c>
      <c r="D2399">
        <f t="shared" si="113"/>
        <v>20169</v>
      </c>
      <c r="E2399" t="s">
        <v>6451</v>
      </c>
    </row>
    <row r="2400" spans="1:5" x14ac:dyDescent="0.2">
      <c r="A2400" t="s">
        <v>2373</v>
      </c>
      <c r="B2400">
        <f t="shared" si="111"/>
        <v>97</v>
      </c>
      <c r="C2400">
        <f t="shared" si="112"/>
        <v>115</v>
      </c>
      <c r="D2400">
        <f t="shared" si="113"/>
        <v>20170</v>
      </c>
      <c r="E2400" t="s">
        <v>6451</v>
      </c>
    </row>
    <row r="2401" spans="1:5" x14ac:dyDescent="0.2">
      <c r="A2401" t="s">
        <v>2376</v>
      </c>
      <c r="B2401">
        <f t="shared" si="111"/>
        <v>122</v>
      </c>
      <c r="C2401">
        <f t="shared" si="112"/>
        <v>140</v>
      </c>
      <c r="D2401">
        <f t="shared" si="113"/>
        <v>12763</v>
      </c>
      <c r="E2401" t="s">
        <v>6451</v>
      </c>
    </row>
    <row r="2402" spans="1:5" x14ac:dyDescent="0.2">
      <c r="A2402" t="s">
        <v>2377</v>
      </c>
      <c r="B2402">
        <f t="shared" si="111"/>
        <v>107</v>
      </c>
      <c r="C2402">
        <f t="shared" si="112"/>
        <v>125</v>
      </c>
      <c r="D2402">
        <f t="shared" si="113"/>
        <v>12759</v>
      </c>
      <c r="E2402" t="s">
        <v>6451</v>
      </c>
    </row>
    <row r="2403" spans="1:5" x14ac:dyDescent="0.2">
      <c r="A2403" t="s">
        <v>2378</v>
      </c>
      <c r="B2403">
        <f t="shared" si="111"/>
        <v>100</v>
      </c>
      <c r="C2403">
        <f t="shared" si="112"/>
        <v>118</v>
      </c>
      <c r="D2403">
        <f t="shared" si="113"/>
        <v>12758</v>
      </c>
      <c r="E2403" t="s">
        <v>6451</v>
      </c>
    </row>
    <row r="2404" spans="1:5" x14ac:dyDescent="0.2">
      <c r="A2404" t="s">
        <v>2379</v>
      </c>
      <c r="B2404">
        <f t="shared" si="111"/>
        <v>112</v>
      </c>
      <c r="C2404">
        <f t="shared" si="112"/>
        <v>130</v>
      </c>
      <c r="D2404">
        <f t="shared" si="113"/>
        <v>12760</v>
      </c>
      <c r="E2404" t="s">
        <v>6451</v>
      </c>
    </row>
    <row r="2405" spans="1:5" x14ac:dyDescent="0.2">
      <c r="A2405" t="s">
        <v>2380</v>
      </c>
      <c r="B2405">
        <f t="shared" si="111"/>
        <v>126</v>
      </c>
      <c r="C2405">
        <f t="shared" si="112"/>
        <v>144</v>
      </c>
      <c r="D2405">
        <f t="shared" si="113"/>
        <v>18013</v>
      </c>
      <c r="E2405" t="s">
        <v>6451</v>
      </c>
    </row>
    <row r="2406" spans="1:5" x14ac:dyDescent="0.2">
      <c r="A2406" t="s">
        <v>2381</v>
      </c>
      <c r="B2406">
        <f t="shared" si="111"/>
        <v>93</v>
      </c>
      <c r="C2406">
        <f t="shared" si="112"/>
        <v>111</v>
      </c>
      <c r="D2406">
        <f t="shared" si="113"/>
        <v>18344</v>
      </c>
      <c r="E2406" t="s">
        <v>6451</v>
      </c>
    </row>
    <row r="2407" spans="1:5" x14ac:dyDescent="0.2">
      <c r="A2407" t="s">
        <v>2382</v>
      </c>
      <c r="B2407">
        <f t="shared" si="111"/>
        <v>121</v>
      </c>
      <c r="C2407">
        <f t="shared" si="112"/>
        <v>139</v>
      </c>
      <c r="D2407">
        <f t="shared" si="113"/>
        <v>18014</v>
      </c>
      <c r="E2407" t="s">
        <v>6451</v>
      </c>
    </row>
    <row r="2408" spans="1:5" x14ac:dyDescent="0.2">
      <c r="A2408" t="s">
        <v>2385</v>
      </c>
      <c r="B2408">
        <f t="shared" si="111"/>
        <v>136</v>
      </c>
      <c r="C2408">
        <f t="shared" si="112"/>
        <v>154</v>
      </c>
      <c r="D2408">
        <f t="shared" si="113"/>
        <v>22510</v>
      </c>
      <c r="E2408" t="s">
        <v>6451</v>
      </c>
    </row>
    <row r="2409" spans="1:5" x14ac:dyDescent="0.2">
      <c r="A2409" t="s">
        <v>2386</v>
      </c>
      <c r="B2409">
        <f t="shared" si="111"/>
        <v>112</v>
      </c>
      <c r="C2409">
        <f t="shared" si="112"/>
        <v>129</v>
      </c>
      <c r="D2409">
        <f t="shared" si="113"/>
        <v>7815</v>
      </c>
      <c r="E2409" t="s">
        <v>6451</v>
      </c>
    </row>
    <row r="2410" spans="1:5" x14ac:dyDescent="0.2">
      <c r="A2410" t="s">
        <v>2387</v>
      </c>
      <c r="B2410">
        <f t="shared" si="111"/>
        <v>111</v>
      </c>
      <c r="C2410">
        <f t="shared" si="112"/>
        <v>128</v>
      </c>
      <c r="D2410">
        <f t="shared" si="113"/>
        <v>7813</v>
      </c>
      <c r="E2410" t="s">
        <v>6451</v>
      </c>
    </row>
    <row r="2411" spans="1:5" x14ac:dyDescent="0.2">
      <c r="A2411" t="s">
        <v>2390</v>
      </c>
      <c r="B2411">
        <f t="shared" si="111"/>
        <v>92</v>
      </c>
      <c r="C2411">
        <f t="shared" si="112"/>
        <v>110</v>
      </c>
      <c r="D2411">
        <f t="shared" si="113"/>
        <v>25560</v>
      </c>
      <c r="E2411" t="s">
        <v>6451</v>
      </c>
    </row>
    <row r="2412" spans="1:5" x14ac:dyDescent="0.2">
      <c r="A2412" t="s">
        <v>2391</v>
      </c>
      <c r="B2412">
        <f t="shared" si="111"/>
        <v>80</v>
      </c>
      <c r="C2412">
        <f t="shared" si="112"/>
        <v>97</v>
      </c>
      <c r="D2412">
        <f t="shared" si="113"/>
        <v>8601</v>
      </c>
      <c r="E2412" t="s">
        <v>6451</v>
      </c>
    </row>
    <row r="2413" spans="1:5" x14ac:dyDescent="0.2">
      <c r="A2413" t="s">
        <v>2392</v>
      </c>
      <c r="B2413">
        <f t="shared" si="111"/>
        <v>91</v>
      </c>
      <c r="C2413">
        <f t="shared" si="112"/>
        <v>108</v>
      </c>
      <c r="D2413">
        <f t="shared" si="113"/>
        <v>8602</v>
      </c>
      <c r="E2413" t="s">
        <v>6451</v>
      </c>
    </row>
    <row r="2414" spans="1:5" x14ac:dyDescent="0.2">
      <c r="A2414" t="s">
        <v>2393</v>
      </c>
      <c r="B2414">
        <f t="shared" si="111"/>
        <v>98</v>
      </c>
      <c r="C2414">
        <f t="shared" si="112"/>
        <v>115</v>
      </c>
      <c r="D2414">
        <f t="shared" si="113"/>
        <v>8612</v>
      </c>
      <c r="E2414" t="s">
        <v>6451</v>
      </c>
    </row>
    <row r="2415" spans="1:5" x14ac:dyDescent="0.2">
      <c r="A2415" t="s">
        <v>2394</v>
      </c>
      <c r="B2415">
        <f t="shared" si="111"/>
        <v>85</v>
      </c>
      <c r="C2415">
        <f t="shared" si="112"/>
        <v>103</v>
      </c>
      <c r="D2415">
        <f t="shared" si="113"/>
        <v>40502</v>
      </c>
      <c r="E2415" t="s">
        <v>6451</v>
      </c>
    </row>
    <row r="2416" spans="1:5" x14ac:dyDescent="0.2">
      <c r="A2416" t="s">
        <v>2395</v>
      </c>
      <c r="B2416">
        <f t="shared" si="111"/>
        <v>95</v>
      </c>
      <c r="C2416">
        <f t="shared" si="112"/>
        <v>113</v>
      </c>
      <c r="D2416">
        <f t="shared" si="113"/>
        <v>27009</v>
      </c>
      <c r="E2416" t="s">
        <v>6451</v>
      </c>
    </row>
    <row r="2417" spans="1:5" x14ac:dyDescent="0.2">
      <c r="A2417" t="s">
        <v>2396</v>
      </c>
      <c r="B2417">
        <f t="shared" si="111"/>
        <v>89</v>
      </c>
      <c r="C2417">
        <f t="shared" si="112"/>
        <v>107</v>
      </c>
      <c r="D2417">
        <f t="shared" si="113"/>
        <v>27015</v>
      </c>
      <c r="E2417" t="s">
        <v>6451</v>
      </c>
    </row>
    <row r="2418" spans="1:5" x14ac:dyDescent="0.2">
      <c r="A2418" t="s">
        <v>2397</v>
      </c>
      <c r="B2418">
        <f t="shared" si="111"/>
        <v>95</v>
      </c>
      <c r="C2418">
        <f t="shared" si="112"/>
        <v>113</v>
      </c>
      <c r="D2418">
        <f t="shared" si="113"/>
        <v>27014</v>
      </c>
      <c r="E2418" t="s">
        <v>6451</v>
      </c>
    </row>
    <row r="2419" spans="1:5" x14ac:dyDescent="0.2">
      <c r="A2419" t="s">
        <v>2398</v>
      </c>
      <c r="B2419">
        <f t="shared" si="111"/>
        <v>83</v>
      </c>
      <c r="C2419">
        <f t="shared" si="112"/>
        <v>101</v>
      </c>
      <c r="D2419">
        <f t="shared" si="113"/>
        <v>26092</v>
      </c>
      <c r="E2419" t="s">
        <v>6451</v>
      </c>
    </row>
    <row r="2420" spans="1:5" x14ac:dyDescent="0.2">
      <c r="A2420" t="s">
        <v>2399</v>
      </c>
      <c r="B2420">
        <f t="shared" si="111"/>
        <v>87</v>
      </c>
      <c r="C2420">
        <f t="shared" si="112"/>
        <v>105</v>
      </c>
      <c r="D2420">
        <f t="shared" si="113"/>
        <v>27008</v>
      </c>
      <c r="E2420" t="s">
        <v>6451</v>
      </c>
    </row>
    <row r="2421" spans="1:5" x14ac:dyDescent="0.2">
      <c r="A2421" t="s">
        <v>2400</v>
      </c>
      <c r="B2421">
        <f t="shared" si="111"/>
        <v>91</v>
      </c>
      <c r="C2421">
        <f t="shared" si="112"/>
        <v>109</v>
      </c>
      <c r="D2421">
        <f t="shared" si="113"/>
        <v>27029</v>
      </c>
      <c r="E2421" t="s">
        <v>6451</v>
      </c>
    </row>
    <row r="2422" spans="1:5" x14ac:dyDescent="0.2">
      <c r="A2422" t="s">
        <v>2401</v>
      </c>
      <c r="B2422">
        <f t="shared" si="111"/>
        <v>86</v>
      </c>
      <c r="C2422">
        <f t="shared" si="112"/>
        <v>104</v>
      </c>
      <c r="D2422">
        <f t="shared" si="113"/>
        <v>27021</v>
      </c>
      <c r="E2422" t="s">
        <v>6451</v>
      </c>
    </row>
    <row r="2423" spans="1:5" x14ac:dyDescent="0.2">
      <c r="A2423" t="s">
        <v>2402</v>
      </c>
      <c r="B2423">
        <f t="shared" si="111"/>
        <v>73</v>
      </c>
      <c r="C2423">
        <f t="shared" si="112"/>
        <v>91</v>
      </c>
      <c r="D2423">
        <f t="shared" si="113"/>
        <v>27007</v>
      </c>
      <c r="E2423" t="s">
        <v>6451</v>
      </c>
    </row>
    <row r="2424" spans="1:5" x14ac:dyDescent="0.2">
      <c r="A2424" t="s">
        <v>2403</v>
      </c>
      <c r="B2424">
        <f t="shared" si="111"/>
        <v>79</v>
      </c>
      <c r="C2424">
        <f t="shared" si="112"/>
        <v>97</v>
      </c>
      <c r="D2424">
        <f t="shared" si="113"/>
        <v>27006</v>
      </c>
      <c r="E2424" t="s">
        <v>6451</v>
      </c>
    </row>
    <row r="2425" spans="1:5" x14ac:dyDescent="0.2">
      <c r="A2425" t="s">
        <v>2404</v>
      </c>
      <c r="B2425">
        <f t="shared" si="111"/>
        <v>88</v>
      </c>
      <c r="C2425">
        <f t="shared" si="112"/>
        <v>106</v>
      </c>
      <c r="D2425">
        <f t="shared" si="113"/>
        <v>26201</v>
      </c>
      <c r="E2425" t="s">
        <v>6451</v>
      </c>
    </row>
    <row r="2426" spans="1:5" x14ac:dyDescent="0.2">
      <c r="A2426" t="s">
        <v>2405</v>
      </c>
      <c r="B2426">
        <f t="shared" si="111"/>
        <v>86</v>
      </c>
      <c r="C2426">
        <f t="shared" si="112"/>
        <v>104</v>
      </c>
      <c r="D2426">
        <f t="shared" si="113"/>
        <v>26042</v>
      </c>
      <c r="E2426" t="s">
        <v>6451</v>
      </c>
    </row>
    <row r="2427" spans="1:5" x14ac:dyDescent="0.2">
      <c r="A2427" t="s">
        <v>2406</v>
      </c>
      <c r="B2427">
        <f t="shared" si="111"/>
        <v>80</v>
      </c>
      <c r="C2427">
        <f t="shared" si="112"/>
        <v>98</v>
      </c>
      <c r="D2427">
        <f t="shared" si="113"/>
        <v>26174</v>
      </c>
      <c r="E2427" t="s">
        <v>6451</v>
      </c>
    </row>
    <row r="2428" spans="1:5" x14ac:dyDescent="0.2">
      <c r="A2428" t="s">
        <v>2407</v>
      </c>
      <c r="B2428">
        <f t="shared" si="111"/>
        <v>80</v>
      </c>
      <c r="C2428">
        <f t="shared" si="112"/>
        <v>98</v>
      </c>
      <c r="D2428">
        <f t="shared" si="113"/>
        <v>26094</v>
      </c>
      <c r="E2428" t="s">
        <v>6451</v>
      </c>
    </row>
    <row r="2429" spans="1:5" x14ac:dyDescent="0.2">
      <c r="A2429" t="s">
        <v>2411</v>
      </c>
      <c r="B2429">
        <f t="shared" si="111"/>
        <v>84</v>
      </c>
      <c r="C2429">
        <f t="shared" si="112"/>
        <v>101</v>
      </c>
      <c r="D2429">
        <f t="shared" si="113"/>
        <v>6513</v>
      </c>
      <c r="E2429" t="s">
        <v>6451</v>
      </c>
    </row>
    <row r="2430" spans="1:5" x14ac:dyDescent="0.2">
      <c r="A2430" t="s">
        <v>6524</v>
      </c>
      <c r="B2430">
        <f t="shared" si="111"/>
        <v>95</v>
      </c>
      <c r="C2430">
        <f t="shared" si="112"/>
        <v>112</v>
      </c>
      <c r="D2430">
        <f t="shared" si="113"/>
        <v>6512</v>
      </c>
      <c r="E2430" t="s">
        <v>6451</v>
      </c>
    </row>
    <row r="2431" spans="1:5" x14ac:dyDescent="0.2">
      <c r="A2431" t="s">
        <v>2413</v>
      </c>
      <c r="B2431">
        <f t="shared" si="111"/>
        <v>91</v>
      </c>
      <c r="C2431">
        <f t="shared" si="112"/>
        <v>108</v>
      </c>
      <c r="D2431">
        <f t="shared" si="113"/>
        <v>6591</v>
      </c>
      <c r="E2431" t="s">
        <v>6451</v>
      </c>
    </row>
    <row r="2432" spans="1:5" x14ac:dyDescent="0.2">
      <c r="A2432" t="s">
        <v>2414</v>
      </c>
      <c r="B2432">
        <f t="shared" si="111"/>
        <v>84</v>
      </c>
      <c r="C2432">
        <f t="shared" si="112"/>
        <v>101</v>
      </c>
      <c r="D2432">
        <f t="shared" si="113"/>
        <v>6590</v>
      </c>
      <c r="E2432" t="s">
        <v>6451</v>
      </c>
    </row>
    <row r="2433" spans="1:5" x14ac:dyDescent="0.2">
      <c r="A2433" t="s">
        <v>2415</v>
      </c>
      <c r="B2433">
        <f t="shared" si="111"/>
        <v>84</v>
      </c>
      <c r="C2433">
        <f t="shared" si="112"/>
        <v>101</v>
      </c>
      <c r="D2433">
        <f t="shared" si="113"/>
        <v>6510</v>
      </c>
      <c r="E2433" t="s">
        <v>6451</v>
      </c>
    </row>
    <row r="2434" spans="1:5" x14ac:dyDescent="0.2">
      <c r="A2434" t="s">
        <v>2416</v>
      </c>
      <c r="B2434">
        <f t="shared" si="111"/>
        <v>94</v>
      </c>
      <c r="C2434">
        <f t="shared" si="112"/>
        <v>111</v>
      </c>
      <c r="D2434">
        <f t="shared" si="113"/>
        <v>6511</v>
      </c>
      <c r="E2434" t="s">
        <v>6451</v>
      </c>
    </row>
    <row r="2435" spans="1:5" x14ac:dyDescent="0.2">
      <c r="A2435" t="s">
        <v>2417</v>
      </c>
      <c r="B2435">
        <f t="shared" ref="B2435:B2480" si="114">FIND("Ciqual code: ",A2435)</f>
        <v>92</v>
      </c>
      <c r="C2435">
        <f t="shared" ref="C2435:C2480" si="115">FIND("]",A2435)</f>
        <v>109</v>
      </c>
      <c r="D2435">
        <f t="shared" ref="D2435:D2480" si="116">MID(A2435,B2435+13,C2435-B2435-13)*1</f>
        <v>6563</v>
      </c>
      <c r="E2435" t="s">
        <v>6451</v>
      </c>
    </row>
    <row r="2436" spans="1:5" x14ac:dyDescent="0.2">
      <c r="A2436" t="s">
        <v>2418</v>
      </c>
      <c r="B2436">
        <f t="shared" si="114"/>
        <v>88</v>
      </c>
      <c r="C2436">
        <f t="shared" si="115"/>
        <v>105</v>
      </c>
      <c r="D2436">
        <f t="shared" si="116"/>
        <v>6560</v>
      </c>
      <c r="E2436" t="s">
        <v>6451</v>
      </c>
    </row>
    <row r="2437" spans="1:5" x14ac:dyDescent="0.2">
      <c r="A2437" t="s">
        <v>2419</v>
      </c>
      <c r="B2437">
        <f t="shared" si="114"/>
        <v>98</v>
      </c>
      <c r="C2437">
        <f t="shared" si="115"/>
        <v>115</v>
      </c>
      <c r="D2437">
        <f t="shared" si="116"/>
        <v>6562</v>
      </c>
      <c r="E2437" t="s">
        <v>6451</v>
      </c>
    </row>
    <row r="2438" spans="1:5" x14ac:dyDescent="0.2">
      <c r="A2438" t="s">
        <v>2420</v>
      </c>
      <c r="B2438">
        <f t="shared" si="114"/>
        <v>87</v>
      </c>
      <c r="C2438">
        <f t="shared" si="115"/>
        <v>105</v>
      </c>
      <c r="D2438">
        <f t="shared" si="116"/>
        <v>25173</v>
      </c>
      <c r="E2438" t="s">
        <v>6451</v>
      </c>
    </row>
    <row r="2439" spans="1:5" x14ac:dyDescent="0.2">
      <c r="A2439" t="s">
        <v>2421</v>
      </c>
      <c r="B2439">
        <f t="shared" si="114"/>
        <v>88</v>
      </c>
      <c r="C2439">
        <f t="shared" si="115"/>
        <v>105</v>
      </c>
      <c r="D2439">
        <f t="shared" si="116"/>
        <v>6521</v>
      </c>
      <c r="E2439" t="s">
        <v>6451</v>
      </c>
    </row>
    <row r="2440" spans="1:5" x14ac:dyDescent="0.2">
      <c r="A2440" t="s">
        <v>2422</v>
      </c>
      <c r="B2440">
        <f t="shared" si="114"/>
        <v>81</v>
      </c>
      <c r="C2440">
        <f t="shared" si="115"/>
        <v>98</v>
      </c>
      <c r="D2440">
        <f t="shared" si="116"/>
        <v>6520</v>
      </c>
      <c r="E2440" t="s">
        <v>6451</v>
      </c>
    </row>
    <row r="2441" spans="1:5" x14ac:dyDescent="0.2">
      <c r="A2441" t="s">
        <v>2423</v>
      </c>
      <c r="B2441">
        <f t="shared" si="114"/>
        <v>85</v>
      </c>
      <c r="C2441">
        <f t="shared" si="115"/>
        <v>102</v>
      </c>
      <c r="D2441">
        <f t="shared" si="116"/>
        <v>6530</v>
      </c>
      <c r="E2441" t="s">
        <v>6451</v>
      </c>
    </row>
    <row r="2442" spans="1:5" x14ac:dyDescent="0.2">
      <c r="A2442" t="s">
        <v>2424</v>
      </c>
      <c r="B2442">
        <f t="shared" si="114"/>
        <v>85</v>
      </c>
      <c r="C2442">
        <f t="shared" si="115"/>
        <v>102</v>
      </c>
      <c r="D2442">
        <f t="shared" si="116"/>
        <v>6531</v>
      </c>
      <c r="E2442" t="s">
        <v>6451</v>
      </c>
    </row>
    <row r="2443" spans="1:5" x14ac:dyDescent="0.2">
      <c r="A2443" t="s">
        <v>2425</v>
      </c>
      <c r="B2443">
        <f t="shared" si="114"/>
        <v>103</v>
      </c>
      <c r="C2443">
        <f t="shared" si="115"/>
        <v>120</v>
      </c>
      <c r="D2443">
        <f t="shared" si="116"/>
        <v>6581</v>
      </c>
      <c r="E2443" t="s">
        <v>6451</v>
      </c>
    </row>
    <row r="2444" spans="1:5" x14ac:dyDescent="0.2">
      <c r="A2444" t="s">
        <v>2426</v>
      </c>
      <c r="B2444">
        <f t="shared" si="114"/>
        <v>96</v>
      </c>
      <c r="C2444">
        <f t="shared" si="115"/>
        <v>113</v>
      </c>
      <c r="D2444">
        <f t="shared" si="116"/>
        <v>6583</v>
      </c>
      <c r="E2444" t="s">
        <v>6451</v>
      </c>
    </row>
    <row r="2445" spans="1:5" x14ac:dyDescent="0.2">
      <c r="A2445" t="s">
        <v>2427</v>
      </c>
      <c r="B2445">
        <f t="shared" si="114"/>
        <v>90</v>
      </c>
      <c r="C2445">
        <f t="shared" si="115"/>
        <v>107</v>
      </c>
      <c r="D2445">
        <f t="shared" si="116"/>
        <v>6522</v>
      </c>
      <c r="E2445" t="s">
        <v>6451</v>
      </c>
    </row>
    <row r="2446" spans="1:5" x14ac:dyDescent="0.2">
      <c r="A2446" t="s">
        <v>2428</v>
      </c>
      <c r="B2446">
        <f t="shared" si="114"/>
        <v>100</v>
      </c>
      <c r="C2446">
        <f t="shared" si="115"/>
        <v>117</v>
      </c>
      <c r="D2446">
        <f t="shared" si="116"/>
        <v>6523</v>
      </c>
      <c r="E2446" t="s">
        <v>6451</v>
      </c>
    </row>
    <row r="2447" spans="1:5" x14ac:dyDescent="0.2">
      <c r="A2447" t="s">
        <v>2429</v>
      </c>
      <c r="B2447">
        <f t="shared" si="114"/>
        <v>84</v>
      </c>
      <c r="C2447">
        <f t="shared" si="115"/>
        <v>101</v>
      </c>
      <c r="D2447">
        <f t="shared" si="116"/>
        <v>6524</v>
      </c>
      <c r="E2447" t="s">
        <v>6451</v>
      </c>
    </row>
    <row r="2448" spans="1:5" x14ac:dyDescent="0.2">
      <c r="A2448" t="s">
        <v>2430</v>
      </c>
      <c r="B2448">
        <f t="shared" si="114"/>
        <v>84</v>
      </c>
      <c r="C2448">
        <f t="shared" si="115"/>
        <v>101</v>
      </c>
      <c r="D2448">
        <f t="shared" si="116"/>
        <v>6580</v>
      </c>
      <c r="E2448" t="s">
        <v>6451</v>
      </c>
    </row>
    <row r="2449" spans="1:5" x14ac:dyDescent="0.2">
      <c r="A2449" t="s">
        <v>2431</v>
      </c>
      <c r="B2449">
        <f t="shared" si="114"/>
        <v>86</v>
      </c>
      <c r="C2449">
        <f t="shared" si="115"/>
        <v>103</v>
      </c>
      <c r="D2449">
        <f t="shared" si="116"/>
        <v>6540</v>
      </c>
      <c r="E2449" t="s">
        <v>6451</v>
      </c>
    </row>
    <row r="2450" spans="1:5" x14ac:dyDescent="0.2">
      <c r="A2450" t="s">
        <v>2432</v>
      </c>
      <c r="B2450">
        <f t="shared" si="114"/>
        <v>85</v>
      </c>
      <c r="C2450">
        <f t="shared" si="115"/>
        <v>102</v>
      </c>
      <c r="D2450">
        <f t="shared" si="116"/>
        <v>6550</v>
      </c>
      <c r="E2450" t="s">
        <v>6451</v>
      </c>
    </row>
    <row r="2451" spans="1:5" x14ac:dyDescent="0.2">
      <c r="A2451" t="s">
        <v>2433</v>
      </c>
      <c r="B2451">
        <f t="shared" si="114"/>
        <v>78</v>
      </c>
      <c r="C2451">
        <f t="shared" si="115"/>
        <v>95</v>
      </c>
      <c r="D2451">
        <f t="shared" si="116"/>
        <v>6551</v>
      </c>
      <c r="E2451" t="s">
        <v>6451</v>
      </c>
    </row>
    <row r="2452" spans="1:5" x14ac:dyDescent="0.2">
      <c r="A2452" t="s">
        <v>2434</v>
      </c>
      <c r="B2452">
        <f t="shared" si="114"/>
        <v>101</v>
      </c>
      <c r="C2452">
        <f t="shared" si="115"/>
        <v>118</v>
      </c>
      <c r="D2452">
        <f t="shared" si="116"/>
        <v>6536</v>
      </c>
      <c r="E2452" t="s">
        <v>6451</v>
      </c>
    </row>
    <row r="2453" spans="1:5" x14ac:dyDescent="0.2">
      <c r="A2453" t="s">
        <v>2435</v>
      </c>
      <c r="B2453">
        <f t="shared" si="114"/>
        <v>101</v>
      </c>
      <c r="C2453">
        <f t="shared" si="115"/>
        <v>118</v>
      </c>
      <c r="D2453">
        <f t="shared" si="116"/>
        <v>6535</v>
      </c>
      <c r="E2453" t="s">
        <v>6451</v>
      </c>
    </row>
    <row r="2454" spans="1:5" x14ac:dyDescent="0.2">
      <c r="A2454" t="s">
        <v>2436</v>
      </c>
      <c r="B2454">
        <f t="shared" si="114"/>
        <v>96</v>
      </c>
      <c r="C2454">
        <f t="shared" si="115"/>
        <v>113</v>
      </c>
      <c r="D2454">
        <f t="shared" si="116"/>
        <v>6582</v>
      </c>
      <c r="E2454" t="s">
        <v>6451</v>
      </c>
    </row>
    <row r="2455" spans="1:5" x14ac:dyDescent="0.2">
      <c r="A2455" t="s">
        <v>2437</v>
      </c>
      <c r="B2455">
        <f t="shared" si="114"/>
        <v>93</v>
      </c>
      <c r="C2455">
        <f t="shared" si="115"/>
        <v>110</v>
      </c>
      <c r="D2455">
        <f t="shared" si="116"/>
        <v>9901</v>
      </c>
      <c r="E2455" t="s">
        <v>6451</v>
      </c>
    </row>
    <row r="2456" spans="1:5" x14ac:dyDescent="0.2">
      <c r="A2456" t="s">
        <v>2438</v>
      </c>
      <c r="B2456">
        <f t="shared" si="114"/>
        <v>89</v>
      </c>
      <c r="C2456">
        <f t="shared" si="115"/>
        <v>106</v>
      </c>
      <c r="D2456">
        <f t="shared" si="116"/>
        <v>9900</v>
      </c>
      <c r="E2456" t="s">
        <v>6451</v>
      </c>
    </row>
    <row r="2457" spans="1:5" x14ac:dyDescent="0.2">
      <c r="A2457" t="s">
        <v>2451</v>
      </c>
      <c r="B2457">
        <f t="shared" si="114"/>
        <v>96</v>
      </c>
      <c r="C2457">
        <f t="shared" si="115"/>
        <v>114</v>
      </c>
      <c r="D2457">
        <f t="shared" si="116"/>
        <v>11090</v>
      </c>
      <c r="E2457" t="s">
        <v>6451</v>
      </c>
    </row>
    <row r="2458" spans="1:5" x14ac:dyDescent="0.2">
      <c r="A2458" t="s">
        <v>2452</v>
      </c>
      <c r="B2458">
        <f t="shared" si="114"/>
        <v>81</v>
      </c>
      <c r="C2458">
        <f t="shared" si="115"/>
        <v>99</v>
      </c>
      <c r="D2458">
        <f t="shared" si="116"/>
        <v>26146</v>
      </c>
      <c r="E2458" t="s">
        <v>6451</v>
      </c>
    </row>
    <row r="2459" spans="1:5" x14ac:dyDescent="0.2">
      <c r="A2459" t="s">
        <v>2453</v>
      </c>
      <c r="B2459">
        <f t="shared" si="114"/>
        <v>74</v>
      </c>
      <c r="C2459">
        <f t="shared" si="115"/>
        <v>92</v>
      </c>
      <c r="D2459">
        <f t="shared" si="116"/>
        <v>26147</v>
      </c>
      <c r="E2459" t="s">
        <v>6451</v>
      </c>
    </row>
    <row r="2460" spans="1:5" x14ac:dyDescent="0.2">
      <c r="A2460" t="s">
        <v>2455</v>
      </c>
      <c r="B2460">
        <f t="shared" si="114"/>
        <v>74</v>
      </c>
      <c r="C2460">
        <f t="shared" si="115"/>
        <v>92</v>
      </c>
      <c r="D2460">
        <f t="shared" si="116"/>
        <v>25512</v>
      </c>
      <c r="E2460" t="s">
        <v>6451</v>
      </c>
    </row>
    <row r="2461" spans="1:5" x14ac:dyDescent="0.2">
      <c r="A2461" t="s">
        <v>2459</v>
      </c>
      <c r="B2461">
        <f t="shared" si="114"/>
        <v>126</v>
      </c>
      <c r="C2461">
        <f t="shared" si="115"/>
        <v>144</v>
      </c>
      <c r="D2461">
        <f t="shared" si="116"/>
        <v>25565</v>
      </c>
      <c r="E2461" t="s">
        <v>6451</v>
      </c>
    </row>
    <row r="2462" spans="1:5" x14ac:dyDescent="0.2">
      <c r="A2462" t="s">
        <v>2460</v>
      </c>
      <c r="B2462">
        <f t="shared" si="114"/>
        <v>100</v>
      </c>
      <c r="C2462">
        <f t="shared" si="115"/>
        <v>118</v>
      </c>
      <c r="D2462">
        <f t="shared" si="116"/>
        <v>19550</v>
      </c>
      <c r="E2462" t="s">
        <v>6451</v>
      </c>
    </row>
    <row r="2463" spans="1:5" x14ac:dyDescent="0.2">
      <c r="A2463" t="s">
        <v>2461</v>
      </c>
      <c r="B2463">
        <f t="shared" si="114"/>
        <v>95</v>
      </c>
      <c r="C2463">
        <f t="shared" si="115"/>
        <v>113</v>
      </c>
      <c r="D2463">
        <f t="shared" si="116"/>
        <v>19860</v>
      </c>
      <c r="E2463" t="s">
        <v>6451</v>
      </c>
    </row>
    <row r="2464" spans="1:5" x14ac:dyDescent="0.2">
      <c r="A2464" t="s">
        <v>2462</v>
      </c>
      <c r="B2464">
        <f t="shared" si="114"/>
        <v>108</v>
      </c>
      <c r="C2464">
        <f t="shared" si="115"/>
        <v>126</v>
      </c>
      <c r="D2464">
        <f t="shared" si="116"/>
        <v>19552</v>
      </c>
      <c r="E2464" t="s">
        <v>6451</v>
      </c>
    </row>
    <row r="2465" spans="1:5" x14ac:dyDescent="0.2">
      <c r="A2465" t="s">
        <v>2463</v>
      </c>
      <c r="B2465">
        <f t="shared" si="114"/>
        <v>110</v>
      </c>
      <c r="C2465">
        <f t="shared" si="115"/>
        <v>128</v>
      </c>
      <c r="D2465">
        <f t="shared" si="116"/>
        <v>19556</v>
      </c>
      <c r="E2465" t="s">
        <v>6451</v>
      </c>
    </row>
    <row r="2466" spans="1:5" x14ac:dyDescent="0.2">
      <c r="A2466" t="s">
        <v>2464</v>
      </c>
      <c r="B2466">
        <f t="shared" si="114"/>
        <v>147</v>
      </c>
      <c r="C2466">
        <f t="shared" si="115"/>
        <v>165</v>
      </c>
      <c r="D2466">
        <f t="shared" si="116"/>
        <v>19559</v>
      </c>
      <c r="E2466" t="s">
        <v>6451</v>
      </c>
    </row>
    <row r="2467" spans="1:5" x14ac:dyDescent="0.2">
      <c r="A2467" t="s">
        <v>2465</v>
      </c>
      <c r="B2467">
        <f t="shared" si="114"/>
        <v>133</v>
      </c>
      <c r="C2467">
        <f t="shared" si="115"/>
        <v>151</v>
      </c>
      <c r="D2467">
        <f t="shared" si="116"/>
        <v>19575</v>
      </c>
      <c r="E2467" t="s">
        <v>6451</v>
      </c>
    </row>
    <row r="2468" spans="1:5" x14ac:dyDescent="0.2">
      <c r="A2468" t="s">
        <v>2466</v>
      </c>
      <c r="B2468">
        <f t="shared" si="114"/>
        <v>142</v>
      </c>
      <c r="C2468">
        <f t="shared" si="115"/>
        <v>160</v>
      </c>
      <c r="D2468">
        <f t="shared" si="116"/>
        <v>19577</v>
      </c>
      <c r="E2468" t="s">
        <v>6451</v>
      </c>
    </row>
    <row r="2469" spans="1:5" x14ac:dyDescent="0.2">
      <c r="A2469" t="s">
        <v>2467</v>
      </c>
      <c r="B2469">
        <f t="shared" si="114"/>
        <v>121</v>
      </c>
      <c r="C2469">
        <f t="shared" si="115"/>
        <v>139</v>
      </c>
      <c r="D2469">
        <f t="shared" si="116"/>
        <v>19579</v>
      </c>
      <c r="E2469" t="s">
        <v>6451</v>
      </c>
    </row>
    <row r="2470" spans="1:5" x14ac:dyDescent="0.2">
      <c r="A2470" t="s">
        <v>2468</v>
      </c>
      <c r="B2470">
        <f t="shared" si="114"/>
        <v>134</v>
      </c>
      <c r="C2470">
        <f t="shared" si="115"/>
        <v>152</v>
      </c>
      <c r="D2470">
        <f t="shared" si="116"/>
        <v>19558</v>
      </c>
      <c r="E2470" t="s">
        <v>6451</v>
      </c>
    </row>
    <row r="2471" spans="1:5" x14ac:dyDescent="0.2">
      <c r="A2471" t="s">
        <v>2469</v>
      </c>
      <c r="B2471">
        <f t="shared" si="114"/>
        <v>159</v>
      </c>
      <c r="C2471">
        <f t="shared" si="115"/>
        <v>177</v>
      </c>
      <c r="D2471">
        <f t="shared" si="116"/>
        <v>19580</v>
      </c>
      <c r="E2471" t="s">
        <v>6451</v>
      </c>
    </row>
    <row r="2472" spans="1:5" x14ac:dyDescent="0.2">
      <c r="A2472" t="s">
        <v>2470</v>
      </c>
      <c r="B2472">
        <f t="shared" si="114"/>
        <v>149</v>
      </c>
      <c r="C2472">
        <f t="shared" si="115"/>
        <v>167</v>
      </c>
      <c r="D2472">
        <f t="shared" si="116"/>
        <v>19581</v>
      </c>
      <c r="E2472" t="s">
        <v>6451</v>
      </c>
    </row>
    <row r="2473" spans="1:5" x14ac:dyDescent="0.2">
      <c r="A2473" t="s">
        <v>2471</v>
      </c>
      <c r="B2473">
        <f t="shared" si="114"/>
        <v>175</v>
      </c>
      <c r="C2473">
        <f t="shared" si="115"/>
        <v>193</v>
      </c>
      <c r="D2473">
        <f t="shared" si="116"/>
        <v>19582</v>
      </c>
      <c r="E2473" t="s">
        <v>6451</v>
      </c>
    </row>
    <row r="2474" spans="1:5" x14ac:dyDescent="0.2">
      <c r="A2474" t="s">
        <v>2472</v>
      </c>
      <c r="B2474">
        <f t="shared" si="114"/>
        <v>132</v>
      </c>
      <c r="C2474">
        <f t="shared" si="115"/>
        <v>150</v>
      </c>
      <c r="D2474">
        <f t="shared" si="116"/>
        <v>19587</v>
      </c>
      <c r="E2474" t="s">
        <v>6451</v>
      </c>
    </row>
    <row r="2475" spans="1:5" x14ac:dyDescent="0.2">
      <c r="A2475" t="s">
        <v>2473</v>
      </c>
      <c r="B2475">
        <f t="shared" si="114"/>
        <v>144</v>
      </c>
      <c r="C2475">
        <f t="shared" si="115"/>
        <v>162</v>
      </c>
      <c r="D2475">
        <f t="shared" si="116"/>
        <v>19589</v>
      </c>
      <c r="E2475" t="s">
        <v>6451</v>
      </c>
    </row>
    <row r="2476" spans="1:5" x14ac:dyDescent="0.2">
      <c r="A2476" t="s">
        <v>2474</v>
      </c>
      <c r="B2476">
        <f t="shared" si="114"/>
        <v>161</v>
      </c>
      <c r="C2476">
        <f t="shared" si="115"/>
        <v>179</v>
      </c>
      <c r="D2476">
        <f t="shared" si="116"/>
        <v>19592</v>
      </c>
      <c r="E2476" t="s">
        <v>6451</v>
      </c>
    </row>
    <row r="2477" spans="1:5" x14ac:dyDescent="0.2">
      <c r="A2477" t="s">
        <v>2475</v>
      </c>
      <c r="B2477">
        <f t="shared" si="114"/>
        <v>117</v>
      </c>
      <c r="C2477">
        <f t="shared" si="115"/>
        <v>135</v>
      </c>
      <c r="D2477">
        <f t="shared" si="116"/>
        <v>19593</v>
      </c>
      <c r="E2477" t="s">
        <v>6451</v>
      </c>
    </row>
    <row r="2478" spans="1:5" x14ac:dyDescent="0.2">
      <c r="A2478" t="s">
        <v>2476</v>
      </c>
      <c r="B2478">
        <f t="shared" si="114"/>
        <v>127</v>
      </c>
      <c r="C2478">
        <f t="shared" si="115"/>
        <v>145</v>
      </c>
      <c r="D2478">
        <f t="shared" si="116"/>
        <v>19594</v>
      </c>
      <c r="E2478" t="s">
        <v>6451</v>
      </c>
    </row>
    <row r="2479" spans="1:5" x14ac:dyDescent="0.2">
      <c r="A2479" t="s">
        <v>2477</v>
      </c>
      <c r="B2479">
        <f t="shared" si="114"/>
        <v>126</v>
      </c>
      <c r="C2479">
        <f t="shared" si="115"/>
        <v>144</v>
      </c>
      <c r="D2479">
        <f t="shared" si="116"/>
        <v>19598</v>
      </c>
      <c r="E2479" t="s">
        <v>6451</v>
      </c>
    </row>
    <row r="2480" spans="1:5" x14ac:dyDescent="0.2">
      <c r="A2480" t="s">
        <v>2478</v>
      </c>
      <c r="B2480">
        <f t="shared" si="114"/>
        <v>126</v>
      </c>
      <c r="C2480">
        <f t="shared" si="115"/>
        <v>144</v>
      </c>
      <c r="D2480">
        <f t="shared" si="116"/>
        <v>19599</v>
      </c>
      <c r="E2480" t="s">
        <v>6451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D85"/>
  <sheetViews>
    <sheetView topLeftCell="A43" zoomScale="106" zoomScaleNormal="50" workbookViewId="0">
      <selection activeCell="C77" sqref="C77"/>
    </sheetView>
  </sheetViews>
  <sheetFormatPr baseColWidth="10" defaultRowHeight="16" x14ac:dyDescent="0.2"/>
  <cols>
    <col min="1" max="1" width="44" bestFit="1" customWidth="1"/>
    <col min="2" max="2" width="15.5" bestFit="1" customWidth="1"/>
    <col min="3" max="3" width="10.33203125" bestFit="1" customWidth="1"/>
    <col min="4" max="4" width="10.83203125" bestFit="1" customWidth="1"/>
  </cols>
  <sheetData>
    <row r="3" spans="1:4" x14ac:dyDescent="0.2">
      <c r="A3" s="2" t="s">
        <v>6390</v>
      </c>
      <c r="B3" s="2" t="s">
        <v>6526</v>
      </c>
    </row>
    <row r="4" spans="1:4" x14ac:dyDescent="0.2">
      <c r="A4" s="2" t="s">
        <v>6388</v>
      </c>
      <c r="B4" t="s">
        <v>6450</v>
      </c>
      <c r="C4" t="s">
        <v>6451</v>
      </c>
      <c r="D4" t="s">
        <v>6389</v>
      </c>
    </row>
    <row r="5" spans="1:4" x14ac:dyDescent="0.2">
      <c r="A5" s="3" t="s">
        <v>6376</v>
      </c>
      <c r="B5">
        <v>22</v>
      </c>
      <c r="C5">
        <v>614</v>
      </c>
      <c r="D5">
        <v>636</v>
      </c>
    </row>
    <row r="6" spans="1:4" x14ac:dyDescent="0.2">
      <c r="A6" s="4" t="s">
        <v>6395</v>
      </c>
      <c r="C6">
        <v>105</v>
      </c>
      <c r="D6">
        <v>105</v>
      </c>
    </row>
    <row r="7" spans="1:4" x14ac:dyDescent="0.2">
      <c r="A7" s="5" t="s">
        <v>6530</v>
      </c>
      <c r="C7">
        <v>38</v>
      </c>
      <c r="D7">
        <v>38</v>
      </c>
    </row>
    <row r="8" spans="1:4" x14ac:dyDescent="0.2">
      <c r="A8" s="5" t="s">
        <v>6531</v>
      </c>
      <c r="C8">
        <v>1</v>
      </c>
      <c r="D8">
        <v>1</v>
      </c>
    </row>
    <row r="9" spans="1:4" x14ac:dyDescent="0.2">
      <c r="A9" s="5" t="s">
        <v>6532</v>
      </c>
      <c r="C9">
        <v>11</v>
      </c>
      <c r="D9">
        <v>11</v>
      </c>
    </row>
    <row r="10" spans="1:4" x14ac:dyDescent="0.2">
      <c r="A10" s="5" t="s">
        <v>6533</v>
      </c>
      <c r="C10">
        <v>21</v>
      </c>
      <c r="D10">
        <v>21</v>
      </c>
    </row>
    <row r="11" spans="1:4" x14ac:dyDescent="0.2">
      <c r="A11" s="5" t="s">
        <v>6534</v>
      </c>
      <c r="C11">
        <v>12</v>
      </c>
      <c r="D11">
        <v>12</v>
      </c>
    </row>
    <row r="12" spans="1:4" x14ac:dyDescent="0.2">
      <c r="A12" s="5" t="s">
        <v>6535</v>
      </c>
      <c r="C12">
        <v>11</v>
      </c>
      <c r="D12">
        <v>11</v>
      </c>
    </row>
    <row r="13" spans="1:4" x14ac:dyDescent="0.2">
      <c r="A13" s="5" t="s">
        <v>6536</v>
      </c>
      <c r="C13">
        <v>8</v>
      </c>
      <c r="D13">
        <v>8</v>
      </c>
    </row>
    <row r="14" spans="1:4" x14ac:dyDescent="0.2">
      <c r="A14" s="5" t="s">
        <v>6537</v>
      </c>
      <c r="C14">
        <v>3</v>
      </c>
      <c r="D14">
        <v>3</v>
      </c>
    </row>
    <row r="15" spans="1:4" x14ac:dyDescent="0.2">
      <c r="A15" s="4" t="s">
        <v>6404</v>
      </c>
      <c r="C15">
        <v>145</v>
      </c>
      <c r="D15">
        <v>145</v>
      </c>
    </row>
    <row r="16" spans="1:4" x14ac:dyDescent="0.2">
      <c r="A16" s="4" t="s">
        <v>6446</v>
      </c>
      <c r="B16">
        <v>8</v>
      </c>
      <c r="C16">
        <v>13</v>
      </c>
      <c r="D16">
        <v>21</v>
      </c>
    </row>
    <row r="17" spans="1:4" x14ac:dyDescent="0.2">
      <c r="A17" s="4" t="s">
        <v>6393</v>
      </c>
      <c r="C17">
        <v>46</v>
      </c>
      <c r="D17">
        <v>46</v>
      </c>
    </row>
    <row r="18" spans="1:4" x14ac:dyDescent="0.2">
      <c r="A18" s="4" t="s">
        <v>6410</v>
      </c>
      <c r="C18">
        <v>55</v>
      </c>
      <c r="D18">
        <v>55</v>
      </c>
    </row>
    <row r="19" spans="1:4" x14ac:dyDescent="0.2">
      <c r="A19" s="4" t="s">
        <v>6403</v>
      </c>
      <c r="C19">
        <v>94</v>
      </c>
      <c r="D19">
        <v>94</v>
      </c>
    </row>
    <row r="20" spans="1:4" x14ac:dyDescent="0.2">
      <c r="A20" s="4" t="s">
        <v>6419</v>
      </c>
      <c r="C20">
        <v>14</v>
      </c>
      <c r="D20">
        <v>14</v>
      </c>
    </row>
    <row r="21" spans="1:4" x14ac:dyDescent="0.2">
      <c r="A21" s="4" t="s">
        <v>6396</v>
      </c>
      <c r="C21">
        <v>137</v>
      </c>
      <c r="D21">
        <v>137</v>
      </c>
    </row>
    <row r="22" spans="1:4" x14ac:dyDescent="0.2">
      <c r="A22" s="4" t="s">
        <v>6428</v>
      </c>
      <c r="B22">
        <v>3</v>
      </c>
      <c r="C22">
        <v>2</v>
      </c>
      <c r="D22">
        <v>5</v>
      </c>
    </row>
    <row r="23" spans="1:4" x14ac:dyDescent="0.2">
      <c r="A23" s="4" t="s">
        <v>6429</v>
      </c>
      <c r="B23">
        <v>11</v>
      </c>
      <c r="C23">
        <v>3</v>
      </c>
      <c r="D23">
        <v>14</v>
      </c>
    </row>
    <row r="24" spans="1:4" x14ac:dyDescent="0.2">
      <c r="A24" s="3" t="s">
        <v>6375</v>
      </c>
      <c r="B24">
        <v>286</v>
      </c>
      <c r="C24">
        <v>137</v>
      </c>
      <c r="D24">
        <v>423</v>
      </c>
    </row>
    <row r="25" spans="1:4" x14ac:dyDescent="0.2">
      <c r="A25" s="4" t="s">
        <v>6392</v>
      </c>
      <c r="B25">
        <v>69</v>
      </c>
      <c r="C25">
        <v>27</v>
      </c>
      <c r="D25">
        <v>96</v>
      </c>
    </row>
    <row r="26" spans="1:4" x14ac:dyDescent="0.2">
      <c r="A26" s="5" t="s">
        <v>6538</v>
      </c>
      <c r="C26">
        <v>15</v>
      </c>
      <c r="D26">
        <v>15</v>
      </c>
    </row>
    <row r="27" spans="1:4" x14ac:dyDescent="0.2">
      <c r="A27" s="5" t="s">
        <v>6539</v>
      </c>
      <c r="B27">
        <v>6</v>
      </c>
      <c r="C27">
        <v>2</v>
      </c>
      <c r="D27">
        <v>8</v>
      </c>
    </row>
    <row r="28" spans="1:4" x14ac:dyDescent="0.2">
      <c r="A28" s="5" t="s">
        <v>6540</v>
      </c>
      <c r="B28">
        <v>60</v>
      </c>
      <c r="C28">
        <v>4</v>
      </c>
      <c r="D28">
        <v>64</v>
      </c>
    </row>
    <row r="29" spans="1:4" x14ac:dyDescent="0.2">
      <c r="A29" s="5" t="s">
        <v>6541</v>
      </c>
      <c r="B29">
        <v>3</v>
      </c>
      <c r="C29">
        <v>6</v>
      </c>
      <c r="D29">
        <v>9</v>
      </c>
    </row>
    <row r="30" spans="1:4" x14ac:dyDescent="0.2">
      <c r="A30" s="4" t="s">
        <v>6438</v>
      </c>
      <c r="B30">
        <v>31</v>
      </c>
      <c r="C30">
        <v>5</v>
      </c>
      <c r="D30">
        <v>36</v>
      </c>
    </row>
    <row r="31" spans="1:4" x14ac:dyDescent="0.2">
      <c r="A31" s="5" t="s">
        <v>6542</v>
      </c>
      <c r="B31">
        <v>14</v>
      </c>
      <c r="C31">
        <v>5</v>
      </c>
      <c r="D31">
        <v>19</v>
      </c>
    </row>
    <row r="32" spans="1:4" x14ac:dyDescent="0.2">
      <c r="A32" s="5" t="s">
        <v>6543</v>
      </c>
      <c r="B32">
        <v>11</v>
      </c>
      <c r="D32">
        <v>11</v>
      </c>
    </row>
    <row r="33" spans="1:4" x14ac:dyDescent="0.2">
      <c r="A33" s="5" t="s">
        <v>6544</v>
      </c>
      <c r="B33">
        <v>6</v>
      </c>
      <c r="D33">
        <v>6</v>
      </c>
    </row>
    <row r="34" spans="1:4" x14ac:dyDescent="0.2">
      <c r="A34" s="4" t="s">
        <v>6400</v>
      </c>
      <c r="B34">
        <v>23</v>
      </c>
      <c r="C34">
        <v>26</v>
      </c>
      <c r="D34">
        <v>49</v>
      </c>
    </row>
    <row r="35" spans="1:4" x14ac:dyDescent="0.2">
      <c r="A35" s="5"/>
      <c r="B35">
        <v>23</v>
      </c>
      <c r="C35">
        <v>26</v>
      </c>
      <c r="D35">
        <v>49</v>
      </c>
    </row>
    <row r="36" spans="1:4" x14ac:dyDescent="0.2">
      <c r="A36" s="4" t="s">
        <v>6409</v>
      </c>
      <c r="B36">
        <v>25</v>
      </c>
      <c r="C36">
        <v>21</v>
      </c>
      <c r="D36">
        <v>46</v>
      </c>
    </row>
    <row r="37" spans="1:4" x14ac:dyDescent="0.2">
      <c r="A37" s="5"/>
      <c r="B37">
        <v>25</v>
      </c>
      <c r="C37">
        <v>21</v>
      </c>
      <c r="D37">
        <v>46</v>
      </c>
    </row>
    <row r="38" spans="1:4" x14ac:dyDescent="0.2">
      <c r="A38" s="4" t="s">
        <v>6405</v>
      </c>
      <c r="B38">
        <v>138</v>
      </c>
      <c r="C38">
        <v>58</v>
      </c>
      <c r="D38">
        <v>196</v>
      </c>
    </row>
    <row r="39" spans="1:4" x14ac:dyDescent="0.2">
      <c r="A39" s="5" t="s">
        <v>6545</v>
      </c>
      <c r="B39">
        <v>48</v>
      </c>
      <c r="C39">
        <v>37</v>
      </c>
      <c r="D39">
        <v>85</v>
      </c>
    </row>
    <row r="40" spans="1:4" x14ac:dyDescent="0.2">
      <c r="A40" s="5" t="s">
        <v>6546</v>
      </c>
      <c r="B40">
        <v>3</v>
      </c>
      <c r="D40">
        <v>3</v>
      </c>
    </row>
    <row r="41" spans="1:4" x14ac:dyDescent="0.2">
      <c r="A41" s="5" t="s">
        <v>6547</v>
      </c>
      <c r="B41">
        <v>87</v>
      </c>
      <c r="C41">
        <v>21</v>
      </c>
      <c r="D41">
        <v>108</v>
      </c>
    </row>
    <row r="42" spans="1:4" x14ac:dyDescent="0.2">
      <c r="A42" s="3" t="s">
        <v>6380</v>
      </c>
      <c r="B42">
        <v>47</v>
      </c>
      <c r="C42">
        <v>328</v>
      </c>
      <c r="D42">
        <v>375</v>
      </c>
    </row>
    <row r="43" spans="1:4" x14ac:dyDescent="0.2">
      <c r="A43" s="4" t="s">
        <v>6412</v>
      </c>
      <c r="B43">
        <v>2</v>
      </c>
      <c r="C43">
        <v>123</v>
      </c>
      <c r="D43">
        <v>125</v>
      </c>
    </row>
    <row r="44" spans="1:4" x14ac:dyDescent="0.2">
      <c r="A44" s="5" t="s">
        <v>6548</v>
      </c>
      <c r="B44">
        <v>2</v>
      </c>
      <c r="C44">
        <v>36</v>
      </c>
      <c r="D44">
        <v>38</v>
      </c>
    </row>
    <row r="45" spans="1:4" x14ac:dyDescent="0.2">
      <c r="A45" s="5" t="s">
        <v>6549</v>
      </c>
      <c r="C45">
        <v>6</v>
      </c>
      <c r="D45">
        <v>6</v>
      </c>
    </row>
    <row r="46" spans="1:4" x14ac:dyDescent="0.2">
      <c r="A46" s="5" t="s">
        <v>6550</v>
      </c>
      <c r="C46">
        <v>17</v>
      </c>
      <c r="D46">
        <v>17</v>
      </c>
    </row>
    <row r="47" spans="1:4" x14ac:dyDescent="0.2">
      <c r="A47" s="5" t="s">
        <v>6551</v>
      </c>
      <c r="C47">
        <v>64</v>
      </c>
      <c r="D47">
        <v>64</v>
      </c>
    </row>
    <row r="48" spans="1:4" x14ac:dyDescent="0.2">
      <c r="A48" s="4" t="s">
        <v>6408</v>
      </c>
      <c r="C48">
        <v>73</v>
      </c>
      <c r="D48">
        <v>73</v>
      </c>
    </row>
    <row r="49" spans="1:4" x14ac:dyDescent="0.2">
      <c r="A49" s="5" t="s">
        <v>6552</v>
      </c>
      <c r="C49">
        <v>31</v>
      </c>
      <c r="D49">
        <v>31</v>
      </c>
    </row>
    <row r="50" spans="1:4" x14ac:dyDescent="0.2">
      <c r="A50" s="5" t="s">
        <v>6553</v>
      </c>
      <c r="C50">
        <v>22</v>
      </c>
      <c r="D50">
        <v>22</v>
      </c>
    </row>
    <row r="51" spans="1:4" x14ac:dyDescent="0.2">
      <c r="A51" s="5" t="s">
        <v>6554</v>
      </c>
      <c r="C51">
        <v>20</v>
      </c>
      <c r="D51">
        <v>20</v>
      </c>
    </row>
    <row r="52" spans="1:4" x14ac:dyDescent="0.2">
      <c r="A52" s="4" t="s">
        <v>6407</v>
      </c>
      <c r="C52">
        <v>76</v>
      </c>
      <c r="D52">
        <v>76</v>
      </c>
    </row>
    <row r="53" spans="1:4" x14ac:dyDescent="0.2">
      <c r="A53" s="5"/>
      <c r="C53">
        <v>76</v>
      </c>
      <c r="D53">
        <v>76</v>
      </c>
    </row>
    <row r="54" spans="1:4" x14ac:dyDescent="0.2">
      <c r="A54" s="4" t="s">
        <v>6402</v>
      </c>
      <c r="B54">
        <v>12</v>
      </c>
      <c r="C54">
        <v>29</v>
      </c>
      <c r="D54">
        <v>41</v>
      </c>
    </row>
    <row r="55" spans="1:4" x14ac:dyDescent="0.2">
      <c r="A55" s="5" t="s">
        <v>6555</v>
      </c>
      <c r="B55">
        <v>12</v>
      </c>
      <c r="C55">
        <v>8</v>
      </c>
      <c r="D55">
        <v>20</v>
      </c>
    </row>
    <row r="56" spans="1:4" x14ac:dyDescent="0.2">
      <c r="A56" s="5" t="s">
        <v>6556</v>
      </c>
      <c r="C56">
        <v>21</v>
      </c>
      <c r="D56">
        <v>21</v>
      </c>
    </row>
    <row r="57" spans="1:4" x14ac:dyDescent="0.2">
      <c r="A57" s="4" t="s">
        <v>6401</v>
      </c>
      <c r="B57">
        <v>33</v>
      </c>
      <c r="C57">
        <v>27</v>
      </c>
      <c r="D57">
        <v>60</v>
      </c>
    </row>
    <row r="58" spans="1:4" x14ac:dyDescent="0.2">
      <c r="A58" s="5" t="s">
        <v>6557</v>
      </c>
      <c r="B58">
        <v>10</v>
      </c>
      <c r="C58">
        <v>13</v>
      </c>
      <c r="D58">
        <v>23</v>
      </c>
    </row>
    <row r="59" spans="1:4" x14ac:dyDescent="0.2">
      <c r="A59" s="5" t="s">
        <v>6558</v>
      </c>
      <c r="B59">
        <v>23</v>
      </c>
      <c r="C59">
        <v>14</v>
      </c>
      <c r="D59">
        <v>37</v>
      </c>
    </row>
    <row r="60" spans="1:4" x14ac:dyDescent="0.2">
      <c r="A60" s="3" t="s">
        <v>6379</v>
      </c>
      <c r="B60">
        <v>2</v>
      </c>
      <c r="C60">
        <v>279</v>
      </c>
      <c r="D60">
        <v>281</v>
      </c>
    </row>
    <row r="61" spans="1:4" x14ac:dyDescent="0.2">
      <c r="A61" s="3" t="s">
        <v>6381</v>
      </c>
      <c r="B61">
        <v>100</v>
      </c>
      <c r="C61">
        <v>120</v>
      </c>
      <c r="D61">
        <v>220</v>
      </c>
    </row>
    <row r="62" spans="1:4" x14ac:dyDescent="0.2">
      <c r="A62" s="4" t="s">
        <v>6406</v>
      </c>
      <c r="B62">
        <v>94</v>
      </c>
      <c r="C62">
        <v>23</v>
      </c>
      <c r="D62">
        <v>117</v>
      </c>
    </row>
    <row r="63" spans="1:4" x14ac:dyDescent="0.2">
      <c r="A63" s="5" t="s">
        <v>6559</v>
      </c>
      <c r="B63">
        <v>9</v>
      </c>
      <c r="C63">
        <v>1</v>
      </c>
      <c r="D63">
        <v>10</v>
      </c>
    </row>
    <row r="64" spans="1:4" x14ac:dyDescent="0.2">
      <c r="A64" s="5" t="s">
        <v>6560</v>
      </c>
      <c r="B64">
        <v>1</v>
      </c>
      <c r="C64">
        <v>4</v>
      </c>
      <c r="D64">
        <v>5</v>
      </c>
    </row>
    <row r="65" spans="1:4" x14ac:dyDescent="0.2">
      <c r="A65" s="5" t="s">
        <v>6561</v>
      </c>
      <c r="B65">
        <v>27</v>
      </c>
      <c r="C65">
        <v>12</v>
      </c>
      <c r="D65">
        <v>39</v>
      </c>
    </row>
    <row r="66" spans="1:4" x14ac:dyDescent="0.2">
      <c r="A66" s="5" t="s">
        <v>6562</v>
      </c>
      <c r="B66">
        <v>48</v>
      </c>
      <c r="C66">
        <v>5</v>
      </c>
      <c r="D66">
        <v>53</v>
      </c>
    </row>
    <row r="67" spans="1:4" x14ac:dyDescent="0.2">
      <c r="A67" s="5" t="s">
        <v>6563</v>
      </c>
      <c r="B67">
        <v>9</v>
      </c>
      <c r="C67">
        <v>1</v>
      </c>
      <c r="D67">
        <v>10</v>
      </c>
    </row>
    <row r="68" spans="1:4" x14ac:dyDescent="0.2">
      <c r="A68" s="4" t="s">
        <v>6435</v>
      </c>
      <c r="C68">
        <v>6</v>
      </c>
      <c r="D68">
        <v>6</v>
      </c>
    </row>
    <row r="69" spans="1:4" x14ac:dyDescent="0.2">
      <c r="A69" s="5"/>
      <c r="C69">
        <v>6</v>
      </c>
      <c r="D69">
        <v>6</v>
      </c>
    </row>
    <row r="70" spans="1:4" x14ac:dyDescent="0.2">
      <c r="A70" s="4" t="s">
        <v>6422</v>
      </c>
      <c r="B70">
        <v>2</v>
      </c>
      <c r="C70">
        <v>78</v>
      </c>
      <c r="D70">
        <v>80</v>
      </c>
    </row>
    <row r="71" spans="1:4" x14ac:dyDescent="0.2">
      <c r="A71" s="5" t="s">
        <v>6564</v>
      </c>
      <c r="C71">
        <v>26</v>
      </c>
      <c r="D71">
        <v>26</v>
      </c>
    </row>
    <row r="72" spans="1:4" x14ac:dyDescent="0.2">
      <c r="A72" s="5" t="s">
        <v>6565</v>
      </c>
      <c r="B72">
        <v>1</v>
      </c>
      <c r="C72">
        <v>10</v>
      </c>
      <c r="D72">
        <v>11</v>
      </c>
    </row>
    <row r="73" spans="1:4" x14ac:dyDescent="0.2">
      <c r="A73" s="5" t="s">
        <v>6566</v>
      </c>
      <c r="C73">
        <v>15</v>
      </c>
      <c r="D73">
        <v>15</v>
      </c>
    </row>
    <row r="74" spans="1:4" x14ac:dyDescent="0.2">
      <c r="A74" s="5" t="s">
        <v>6567</v>
      </c>
      <c r="B74">
        <v>1</v>
      </c>
      <c r="C74">
        <v>27</v>
      </c>
      <c r="D74">
        <v>28</v>
      </c>
    </row>
    <row r="75" spans="1:4" x14ac:dyDescent="0.2">
      <c r="A75" s="4" t="s">
        <v>6443</v>
      </c>
      <c r="B75">
        <v>4</v>
      </c>
      <c r="C75">
        <v>13</v>
      </c>
      <c r="D75">
        <v>17</v>
      </c>
    </row>
    <row r="76" spans="1:4" x14ac:dyDescent="0.2">
      <c r="A76" s="5" t="s">
        <v>6568</v>
      </c>
      <c r="C76">
        <v>5</v>
      </c>
      <c r="D76">
        <v>5</v>
      </c>
    </row>
    <row r="77" spans="1:4" x14ac:dyDescent="0.2">
      <c r="A77" s="5" t="s">
        <v>6569</v>
      </c>
      <c r="C77">
        <v>8</v>
      </c>
      <c r="D77">
        <v>8</v>
      </c>
    </row>
    <row r="78" spans="1:4" x14ac:dyDescent="0.2">
      <c r="A78" s="5" t="s">
        <v>6570</v>
      </c>
      <c r="B78">
        <v>4</v>
      </c>
      <c r="D78">
        <v>4</v>
      </c>
    </row>
    <row r="79" spans="1:4" x14ac:dyDescent="0.2">
      <c r="A79" s="3" t="s">
        <v>6378</v>
      </c>
      <c r="B79">
        <v>33</v>
      </c>
      <c r="C79">
        <v>186</v>
      </c>
      <c r="D79">
        <v>219</v>
      </c>
    </row>
    <row r="80" spans="1:4" x14ac:dyDescent="0.2">
      <c r="A80" s="3" t="s">
        <v>6377</v>
      </c>
      <c r="B80">
        <v>67</v>
      </c>
      <c r="C80">
        <v>91</v>
      </c>
      <c r="D80">
        <v>158</v>
      </c>
    </row>
    <row r="81" spans="1:4" x14ac:dyDescent="0.2">
      <c r="A81" s="3" t="s">
        <v>6384</v>
      </c>
      <c r="B81">
        <v>2</v>
      </c>
      <c r="C81">
        <v>54</v>
      </c>
      <c r="D81">
        <v>56</v>
      </c>
    </row>
    <row r="82" spans="1:4" x14ac:dyDescent="0.2">
      <c r="A82" s="3" t="s">
        <v>6382</v>
      </c>
      <c r="C82">
        <v>53</v>
      </c>
      <c r="D82">
        <v>53</v>
      </c>
    </row>
    <row r="83" spans="1:4" x14ac:dyDescent="0.2">
      <c r="A83" s="3" t="s">
        <v>6385</v>
      </c>
      <c r="C83">
        <v>33</v>
      </c>
      <c r="D83">
        <v>33</v>
      </c>
    </row>
    <row r="84" spans="1:4" x14ac:dyDescent="0.2">
      <c r="A84" s="3" t="s">
        <v>6383</v>
      </c>
      <c r="C84">
        <v>25</v>
      </c>
      <c r="D84">
        <v>25</v>
      </c>
    </row>
    <row r="85" spans="1:4" x14ac:dyDescent="0.2">
      <c r="A85" s="3" t="s">
        <v>6389</v>
      </c>
      <c r="B85">
        <v>559</v>
      </c>
      <c r="C85">
        <v>1920</v>
      </c>
      <c r="D85">
        <v>2479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S2480"/>
  <sheetViews>
    <sheetView tabSelected="1" topLeftCell="D1" workbookViewId="0">
      <selection activeCell="Q2" sqref="Q2"/>
    </sheetView>
  </sheetViews>
  <sheetFormatPr baseColWidth="10" defaultRowHeight="16" x14ac:dyDescent="0.2"/>
  <cols>
    <col min="2" max="2" width="13.1640625" customWidth="1"/>
    <col min="5" max="5" width="16" customWidth="1"/>
    <col min="8" max="8" width="18.33203125" customWidth="1"/>
    <col min="9" max="9" width="19.5" customWidth="1"/>
    <col min="10" max="10" width="15.1640625" customWidth="1"/>
    <col min="11" max="11" width="14.33203125" customWidth="1"/>
    <col min="12" max="12" width="13.83203125" customWidth="1"/>
    <col min="17" max="17" width="13.1640625" bestFit="1" customWidth="1"/>
  </cols>
  <sheetData>
    <row r="1" spans="1:19" x14ac:dyDescent="0.2">
      <c r="A1" t="s">
        <v>6387</v>
      </c>
      <c r="B1" t="s">
        <v>2479</v>
      </c>
      <c r="C1" t="s">
        <v>2480</v>
      </c>
      <c r="D1" t="s">
        <v>2482</v>
      </c>
      <c r="E1" t="s">
        <v>2483</v>
      </c>
      <c r="F1" t="s">
        <v>2484</v>
      </c>
      <c r="G1" t="s">
        <v>2486</v>
      </c>
      <c r="H1" t="s">
        <v>4966</v>
      </c>
      <c r="I1" t="s">
        <v>4968</v>
      </c>
      <c r="J1" t="s">
        <v>4970</v>
      </c>
      <c r="K1" t="s">
        <v>6374</v>
      </c>
      <c r="L1" t="s">
        <v>6391</v>
      </c>
      <c r="M1" t="s">
        <v>6386</v>
      </c>
      <c r="N1" t="s">
        <v>6449</v>
      </c>
      <c r="O1" t="s">
        <v>6525</v>
      </c>
      <c r="P1" t="s">
        <v>6528</v>
      </c>
      <c r="Q1" t="s">
        <v>6529</v>
      </c>
      <c r="R1" t="s">
        <v>6527</v>
      </c>
      <c r="S1" t="s">
        <v>5092</v>
      </c>
    </row>
    <row r="2" spans="1:19" x14ac:dyDescent="0.2">
      <c r="A2" t="s">
        <v>0</v>
      </c>
      <c r="B2">
        <v>13712</v>
      </c>
      <c r="C2" t="s">
        <v>2481</v>
      </c>
      <c r="D2">
        <v>2.46</v>
      </c>
      <c r="E2" t="b">
        <v>0</v>
      </c>
      <c r="F2" t="s">
        <v>2485</v>
      </c>
      <c r="G2" t="s">
        <v>2487</v>
      </c>
      <c r="H2" t="s">
        <v>4967</v>
      </c>
      <c r="I2" t="s">
        <v>4969</v>
      </c>
      <c r="J2" t="s">
        <v>4971</v>
      </c>
      <c r="K2" t="s">
        <v>6375</v>
      </c>
      <c r="L2" t="s">
        <v>6392</v>
      </c>
      <c r="M2" t="str">
        <f>SUBSTITUTE(Table2[[#This Row],[category_tags]],"'",CHAR(130),11)</f>
        <v>['Agricultural', 'Food', 'Preparation', 'Fruits, vegetables, legumes and nuts', 'Fruits', ÇCanned fruits']</v>
      </c>
      <c r="N2" t="str">
        <f>SUBSTITUTE(Table2[[#This Row],[category_tags]],"'",CHAR(131),12)</f>
        <v>['Agricultural', 'Food', 'Preparation', 'Fruits, vegetables, legumes and nuts', 'Fruits', 'Canned fruitsÉ]</v>
      </c>
      <c r="O2">
        <f>FIND(CHAR(130),Table2[[#This Row],[Column2]])</f>
        <v>91</v>
      </c>
      <c r="P2">
        <f>FIND(CHAR(131),Table2[[#This Row],[Column3]])</f>
        <v>105</v>
      </c>
      <c r="Q2" t="str">
        <f>IFERROR(MID(Table2[[#This Row],[category_tags]],Table2[[#This Row],[Column4]]+1,Table2[[#This Row],[Column5]]-Table2[[#This Row],[Column4]]-1),"")</f>
        <v>Canned fruits</v>
      </c>
      <c r="R2" t="str">
        <f>VLOOKUP(Table2[[#This Row],[ciqual_code]],brut_transformé!$D$2:$E$2480,2,FALSE)</f>
        <v>transformé</v>
      </c>
      <c r="S2" t="s">
        <v>5093</v>
      </c>
    </row>
    <row r="3" spans="1:19" x14ac:dyDescent="0.2">
      <c r="A3" t="s">
        <v>1</v>
      </c>
      <c r="B3">
        <v>13713</v>
      </c>
      <c r="C3" t="s">
        <v>2481</v>
      </c>
      <c r="D3">
        <v>2.46</v>
      </c>
      <c r="E3" t="b">
        <v>0</v>
      </c>
      <c r="F3" t="s">
        <v>2485</v>
      </c>
      <c r="G3" t="s">
        <v>2488</v>
      </c>
      <c r="H3" t="s">
        <v>4967</v>
      </c>
      <c r="I3" t="s">
        <v>4969</v>
      </c>
      <c r="J3" t="s">
        <v>4971</v>
      </c>
      <c r="K3" t="s">
        <v>6375</v>
      </c>
      <c r="L3" t="s">
        <v>6392</v>
      </c>
      <c r="M3" t="str">
        <f>SUBSTITUTE(Table2[[#This Row],[category_tags]],"'",CHAR(130),11)</f>
        <v>['Agricultural', 'Food', 'Preparation', 'Fruits, vegetables, legumes and nuts', 'Fruits', ÇCanned fruits']</v>
      </c>
      <c r="N3" t="str">
        <f>SUBSTITUTE(Table2[[#This Row],[category_tags]],"'",CHAR(131),12)</f>
        <v>['Agricultural', 'Food', 'Preparation', 'Fruits, vegetables, legumes and nuts', 'Fruits', 'Canned fruitsÉ]</v>
      </c>
      <c r="O3">
        <f>FIND(CHAR(130),Table2[[#This Row],[Column2]])</f>
        <v>91</v>
      </c>
      <c r="P3">
        <f>FIND(CHAR(131),Table2[[#This Row],[Column3]])</f>
        <v>105</v>
      </c>
      <c r="Q3" t="str">
        <f>IFERROR(MID(Table2[[#This Row],[category_tags]],Table2[[#This Row],[Column4]]+1,Table2[[#This Row],[Column5]]-Table2[[#This Row],[Column4]]-1),"")</f>
        <v>Canned fruits</v>
      </c>
      <c r="R3" t="str">
        <f>VLOOKUP(Table2[[#This Row],[ciqual_code]],brut_transformé!$D$2:$E$2480,2,FALSE)</f>
        <v>transformé</v>
      </c>
      <c r="S3" t="s">
        <v>5094</v>
      </c>
    </row>
    <row r="4" spans="1:19" x14ac:dyDescent="0.2">
      <c r="A4" t="s">
        <v>2</v>
      </c>
      <c r="B4">
        <v>13714</v>
      </c>
      <c r="C4" t="s">
        <v>2481</v>
      </c>
      <c r="D4">
        <v>2.46</v>
      </c>
      <c r="E4" t="b">
        <v>0</v>
      </c>
      <c r="F4" t="s">
        <v>2485</v>
      </c>
      <c r="G4" t="s">
        <v>2489</v>
      </c>
      <c r="H4" t="s">
        <v>4967</v>
      </c>
      <c r="I4" t="s">
        <v>4969</v>
      </c>
      <c r="J4" t="s">
        <v>4971</v>
      </c>
      <c r="K4" t="s">
        <v>6375</v>
      </c>
      <c r="L4" t="s">
        <v>6392</v>
      </c>
      <c r="M4" t="str">
        <f>SUBSTITUTE(Table2[[#This Row],[category_tags]],"'",CHAR(130),11)</f>
        <v>['Agricultural', 'Food', 'Preparation', 'Fruits, vegetables, legumes and nuts', 'Fruits', ÇCanned fruits']</v>
      </c>
      <c r="N4" t="str">
        <f>SUBSTITUTE(Table2[[#This Row],[category_tags]],"'",CHAR(131),12)</f>
        <v>['Agricultural', 'Food', 'Preparation', 'Fruits, vegetables, legumes and nuts', 'Fruits', 'Canned fruitsÉ]</v>
      </c>
      <c r="O4">
        <f>FIND(CHAR(130),Table2[[#This Row],[Column2]])</f>
        <v>91</v>
      </c>
      <c r="P4">
        <f>FIND(CHAR(131),Table2[[#This Row],[Column3]])</f>
        <v>105</v>
      </c>
      <c r="Q4" t="str">
        <f>IFERROR(MID(Table2[[#This Row],[category_tags]],Table2[[#This Row],[Column4]]+1,Table2[[#This Row],[Column5]]-Table2[[#This Row],[Column4]]-1),"")</f>
        <v>Canned fruits</v>
      </c>
      <c r="R4" t="str">
        <f>VLOOKUP(Table2[[#This Row],[ciqual_code]],brut_transformé!$D$2:$E$2480,2,FALSE)</f>
        <v>transformé</v>
      </c>
      <c r="S4" t="s">
        <v>5093</v>
      </c>
    </row>
    <row r="5" spans="1:19" x14ac:dyDescent="0.2">
      <c r="A5" t="s">
        <v>3</v>
      </c>
      <c r="B5">
        <v>13715</v>
      </c>
      <c r="C5" t="s">
        <v>2481</v>
      </c>
      <c r="D5">
        <v>2.44</v>
      </c>
      <c r="E5" t="b">
        <v>0</v>
      </c>
      <c r="F5" t="s">
        <v>2485</v>
      </c>
      <c r="G5" t="s">
        <v>2490</v>
      </c>
      <c r="H5" t="s">
        <v>4967</v>
      </c>
      <c r="I5" t="s">
        <v>4969</v>
      </c>
      <c r="J5" t="s">
        <v>4971</v>
      </c>
      <c r="K5" t="s">
        <v>6375</v>
      </c>
      <c r="L5" t="s">
        <v>6392</v>
      </c>
      <c r="M5" t="str">
        <f>SUBSTITUTE(Table2[[#This Row],[category_tags]],"'",CHAR(130),11)</f>
        <v>['Agricultural', 'Food', 'Preparation', 'Fruits, vegetables, legumes and nuts', 'Fruits', ÇCanned fruits']</v>
      </c>
      <c r="N5" t="str">
        <f>SUBSTITUTE(Table2[[#This Row],[category_tags]],"'",CHAR(131),12)</f>
        <v>['Agricultural', 'Food', 'Preparation', 'Fruits, vegetables, legumes and nuts', 'Fruits', 'Canned fruitsÉ]</v>
      </c>
      <c r="O5">
        <f>FIND(CHAR(130),Table2[[#This Row],[Column2]])</f>
        <v>91</v>
      </c>
      <c r="P5">
        <f>FIND(CHAR(131),Table2[[#This Row],[Column3]])</f>
        <v>105</v>
      </c>
      <c r="Q5" t="str">
        <f>IFERROR(MID(Table2[[#This Row],[category_tags]],Table2[[#This Row],[Column4]]+1,Table2[[#This Row],[Column5]]-Table2[[#This Row],[Column4]]-1),"")</f>
        <v>Canned fruits</v>
      </c>
      <c r="R5" t="str">
        <f>VLOOKUP(Table2[[#This Row],[ciqual_code]],brut_transformé!$D$2:$E$2480,2,FALSE)</f>
        <v>transformé</v>
      </c>
      <c r="S5" t="s">
        <v>5094</v>
      </c>
    </row>
    <row r="6" spans="1:19" x14ac:dyDescent="0.2">
      <c r="A6" t="s">
        <v>4</v>
      </c>
      <c r="B6">
        <v>13000</v>
      </c>
      <c r="C6" t="s">
        <v>2481</v>
      </c>
      <c r="D6">
        <v>2.2000000000000002</v>
      </c>
      <c r="E6" t="b">
        <v>0</v>
      </c>
      <c r="F6" t="s">
        <v>2485</v>
      </c>
      <c r="G6" t="s">
        <v>2491</v>
      </c>
      <c r="H6" t="s">
        <v>4967</v>
      </c>
      <c r="I6" t="s">
        <v>4969</v>
      </c>
      <c r="J6" t="s">
        <v>4972</v>
      </c>
      <c r="K6" t="s">
        <v>6375</v>
      </c>
      <c r="L6" t="s">
        <v>6392</v>
      </c>
      <c r="M6" t="str">
        <f>SUBSTITUTE(Table2[[#This Row],[category_tags]],"'",CHAR(130),11)</f>
        <v>['Agricultural', 'Food', 'Preparation', 'Fruits, vegetables, legumes and nuts', 'Fruits', ÇFresh fruits']</v>
      </c>
      <c r="N6" t="str">
        <f>SUBSTITUTE(Table2[[#This Row],[category_tags]],"'",CHAR(131),12)</f>
        <v>['Agricultural', 'Food', 'Preparation', 'Fruits, vegetables, legumes and nuts', 'Fruits', 'Fresh fruitsÉ]</v>
      </c>
      <c r="O6">
        <f>FIND(CHAR(130),Table2[[#This Row],[Column2]])</f>
        <v>91</v>
      </c>
      <c r="P6">
        <f>FIND(CHAR(131),Table2[[#This Row],[Column3]])</f>
        <v>104</v>
      </c>
      <c r="Q6" t="str">
        <f>IFERROR(MID(Table2[[#This Row],[category_tags]],Table2[[#This Row],[Column4]]+1,Table2[[#This Row],[Column5]]-Table2[[#This Row],[Column4]]-1),"")</f>
        <v>Fresh fruits</v>
      </c>
      <c r="R6" t="str">
        <f>VLOOKUP(Table2[[#This Row],[ciqual_code]],brut_transformé!$D$2:$E$2480,2,FALSE)</f>
        <v>brut</v>
      </c>
      <c r="S6" t="s">
        <v>5095</v>
      </c>
    </row>
    <row r="7" spans="1:19" x14ac:dyDescent="0.2">
      <c r="A7" t="s">
        <v>5</v>
      </c>
      <c r="B7">
        <v>13001</v>
      </c>
      <c r="C7" t="s">
        <v>2481</v>
      </c>
      <c r="D7">
        <v>2.64</v>
      </c>
      <c r="E7" t="b">
        <v>0</v>
      </c>
      <c r="F7" t="s">
        <v>2485</v>
      </c>
      <c r="G7" t="s">
        <v>2492</v>
      </c>
      <c r="H7" t="s">
        <v>4967</v>
      </c>
      <c r="I7" t="s">
        <v>4969</v>
      </c>
      <c r="J7" t="s">
        <v>4973</v>
      </c>
      <c r="K7" t="s">
        <v>6375</v>
      </c>
      <c r="L7" t="s">
        <v>6392</v>
      </c>
      <c r="M7" t="str">
        <f>SUBSTITUTE(Table2[[#This Row],[category_tags]],"'",CHAR(130),11)</f>
        <v>['Agricultural', 'Food', 'Preparation', 'Fruits, vegetables, legumes and nuts', 'Fruits', ÇDried fruits']</v>
      </c>
      <c r="N7" t="str">
        <f>SUBSTITUTE(Table2[[#This Row],[category_tags]],"'",CHAR(131),12)</f>
        <v>['Agricultural', 'Food', 'Preparation', 'Fruits, vegetables, legumes and nuts', 'Fruits', 'Dried fruitsÉ]</v>
      </c>
      <c r="O7">
        <f>FIND(CHAR(130),Table2[[#This Row],[Column2]])</f>
        <v>91</v>
      </c>
      <c r="P7">
        <f>FIND(CHAR(131),Table2[[#This Row],[Column3]])</f>
        <v>104</v>
      </c>
      <c r="Q7" t="str">
        <f>IFERROR(MID(Table2[[#This Row],[category_tags]],Table2[[#This Row],[Column4]]+1,Table2[[#This Row],[Column5]]-Table2[[#This Row],[Column4]]-1),"")</f>
        <v>Dried fruits</v>
      </c>
      <c r="R7" t="str">
        <f>VLOOKUP(Table2[[#This Row],[ciqual_code]],brut_transformé!$D$2:$E$2480,2,FALSE)</f>
        <v>brut</v>
      </c>
      <c r="S7" t="s">
        <v>5096</v>
      </c>
    </row>
    <row r="8" spans="1:19" x14ac:dyDescent="0.2">
      <c r="A8" t="s">
        <v>6</v>
      </c>
      <c r="B8">
        <v>25433</v>
      </c>
      <c r="C8" t="s">
        <v>2481</v>
      </c>
      <c r="D8">
        <v>3.14</v>
      </c>
      <c r="E8" t="b">
        <v>0</v>
      </c>
      <c r="F8" t="s">
        <v>2485</v>
      </c>
      <c r="G8" t="s">
        <v>2493</v>
      </c>
      <c r="H8" t="s">
        <v>4967</v>
      </c>
      <c r="I8" t="s">
        <v>4969</v>
      </c>
      <c r="J8" t="s">
        <v>4974</v>
      </c>
      <c r="K8" t="s">
        <v>6376</v>
      </c>
      <c r="L8" t="s">
        <v>6393</v>
      </c>
      <c r="M8" t="str">
        <f>SUBSTITUTE(Table2[[#This Row],[category_tags]],"'",CHAR(130),11)</f>
        <v>['Agricultural', 'Food', 'Preparation', 'Meat, egg and fish', 'Fish products']</v>
      </c>
      <c r="N8" t="str">
        <f>SUBSTITUTE(Table2[[#This Row],[category_tags]],"'",CHAR(131),12)</f>
        <v>['Agricultural', 'Food', 'Preparation', 'Meat, egg and fish', 'Fish products']</v>
      </c>
      <c r="O8" t="e">
        <f>FIND(CHAR(130),Table2[[#This Row],[Column2]])</f>
        <v>#VALUE!</v>
      </c>
      <c r="P8" t="e">
        <f>FIND(CHAR(131),Table2[[#This Row],[Column3]])</f>
        <v>#VALUE!</v>
      </c>
      <c r="Q8" t="str">
        <f>IFERROR(MID(Table2[[#This Row],[category_tags]],Table2[[#This Row],[Column4]]+1,Table2[[#This Row],[Column5]]-Table2[[#This Row],[Column4]]-1),"")</f>
        <v/>
      </c>
      <c r="R8" t="str">
        <f>VLOOKUP(Table2[[#This Row],[ciqual_code]],brut_transformé!$D$2:$E$2480,2,FALSE)</f>
        <v>transformé</v>
      </c>
      <c r="S8" t="s">
        <v>5097</v>
      </c>
    </row>
    <row r="9" spans="1:19" x14ac:dyDescent="0.2">
      <c r="A9" t="s">
        <v>7</v>
      </c>
      <c r="B9">
        <v>11084</v>
      </c>
      <c r="C9" t="s">
        <v>2481</v>
      </c>
      <c r="D9">
        <v>2.99</v>
      </c>
      <c r="E9" t="b">
        <v>0</v>
      </c>
      <c r="F9" t="s">
        <v>2485</v>
      </c>
      <c r="G9" t="s">
        <v>2494</v>
      </c>
      <c r="H9" t="s">
        <v>4967</v>
      </c>
      <c r="I9" t="s">
        <v>4969</v>
      </c>
      <c r="J9" t="s">
        <v>4975</v>
      </c>
      <c r="K9" t="s">
        <v>6377</v>
      </c>
      <c r="L9" t="s">
        <v>6394</v>
      </c>
      <c r="M9" t="str">
        <f>SUBSTITUTE(Table2[[#This Row],[category_tags]],"'",CHAR(130),11)</f>
        <v>['Agricultural', 'Food', 'Preparation', 'Miscellaneous', 'Seaweed']</v>
      </c>
      <c r="N9" t="str">
        <f>SUBSTITUTE(Table2[[#This Row],[category_tags]],"'",CHAR(131),12)</f>
        <v>['Agricultural', 'Food', 'Preparation', 'Miscellaneous', 'Seaweed']</v>
      </c>
      <c r="O9" t="e">
        <f>FIND(CHAR(130),Table2[[#This Row],[Column2]])</f>
        <v>#VALUE!</v>
      </c>
      <c r="P9" t="e">
        <f>FIND(CHAR(131),Table2[[#This Row],[Column3]])</f>
        <v>#VALUE!</v>
      </c>
      <c r="Q9" t="str">
        <f>IFERROR(MID(Table2[[#This Row],[category_tags]],Table2[[#This Row],[Column4]]+1,Table2[[#This Row],[Column5]]-Table2[[#This Row],[Column4]]-1),"")</f>
        <v/>
      </c>
      <c r="R9" t="str">
        <f>VLOOKUP(Table2[[#This Row],[ciqual_code]],brut_transformé!$D$2:$E$2480,2,FALSE)</f>
        <v>brut</v>
      </c>
      <c r="S9" t="s">
        <v>5098</v>
      </c>
    </row>
    <row r="10" spans="1:19" x14ac:dyDescent="0.2">
      <c r="A10" t="s">
        <v>8</v>
      </c>
      <c r="B10">
        <v>21508</v>
      </c>
      <c r="C10" t="s">
        <v>2481</v>
      </c>
      <c r="D10">
        <v>2.65</v>
      </c>
      <c r="E10" t="b">
        <v>0</v>
      </c>
      <c r="F10" t="s">
        <v>2485</v>
      </c>
      <c r="G10" t="s">
        <v>2495</v>
      </c>
      <c r="H10" t="s">
        <v>4967</v>
      </c>
      <c r="I10" t="s">
        <v>4969</v>
      </c>
      <c r="J10" t="s">
        <v>4976</v>
      </c>
      <c r="K10" t="s">
        <v>6376</v>
      </c>
      <c r="L10" t="s">
        <v>6395</v>
      </c>
      <c r="M10" t="str">
        <f>SUBSTITUTE(Table2[[#This Row],[category_tags]],"'",CHAR(130),11)</f>
        <v>['Agricultural', 'Food', 'Preparation', 'Meat, egg and fish', 'Cooked meat', ÇLamb and mutton']</v>
      </c>
      <c r="N10" t="str">
        <f>SUBSTITUTE(Table2[[#This Row],[category_tags]],"'",CHAR(131),12)</f>
        <v>['Agricultural', 'Food', 'Preparation', 'Meat, egg and fish', 'Cooked meat', 'Lamb and muttonÉ]</v>
      </c>
      <c r="O10">
        <f>FIND(CHAR(130),Table2[[#This Row],[Column2]])</f>
        <v>78</v>
      </c>
      <c r="P10">
        <f>FIND(CHAR(131),Table2[[#This Row],[Column3]])</f>
        <v>94</v>
      </c>
      <c r="Q10" t="str">
        <f>IFERROR(MID(Table2[[#This Row],[category_tags]],Table2[[#This Row],[Column4]]+1,Table2[[#This Row],[Column5]]-Table2[[#This Row],[Column4]]-1),"")</f>
        <v>Lamb and mutton</v>
      </c>
      <c r="R10" t="str">
        <f>VLOOKUP(Table2[[#This Row],[ciqual_code]],brut_transformé!$D$2:$E$2480,2,FALSE)</f>
        <v>transformé</v>
      </c>
      <c r="S10" t="s">
        <v>5099</v>
      </c>
    </row>
    <row r="11" spans="1:19" x14ac:dyDescent="0.2">
      <c r="A11" t="s">
        <v>9</v>
      </c>
      <c r="B11">
        <v>21514</v>
      </c>
      <c r="C11" t="s">
        <v>2481</v>
      </c>
      <c r="D11">
        <v>2.63</v>
      </c>
      <c r="E11" t="b">
        <v>0</v>
      </c>
      <c r="F11" t="s">
        <v>2485</v>
      </c>
      <c r="G11" t="s">
        <v>2496</v>
      </c>
      <c r="H11" t="s">
        <v>4967</v>
      </c>
      <c r="I11" t="s">
        <v>4969</v>
      </c>
      <c r="J11" t="s">
        <v>4977</v>
      </c>
      <c r="K11" t="s">
        <v>6376</v>
      </c>
      <c r="L11" t="s">
        <v>6396</v>
      </c>
      <c r="M11" t="str">
        <f>SUBSTITUTE(Table2[[#This Row],[category_tags]],"'",CHAR(130),11)</f>
        <v>['Agricultural', 'Food', 'Preparation', 'Meat, egg and fish', 'Raw meat', ÇLamb and mutton']</v>
      </c>
      <c r="N11" t="str">
        <f>SUBSTITUTE(Table2[[#This Row],[category_tags]],"'",CHAR(131),12)</f>
        <v>['Agricultural', 'Food', 'Preparation', 'Meat, egg and fish', 'Raw meat', 'Lamb and muttonÉ]</v>
      </c>
      <c r="O11">
        <f>FIND(CHAR(130),Table2[[#This Row],[Column2]])</f>
        <v>75</v>
      </c>
      <c r="P11">
        <f>FIND(CHAR(131),Table2[[#This Row],[Column3]])</f>
        <v>91</v>
      </c>
      <c r="Q11" t="str">
        <f>IFERROR(MID(Table2[[#This Row],[category_tags]],Table2[[#This Row],[Column4]]+1,Table2[[#This Row],[Column5]]-Table2[[#This Row],[Column4]]-1),"")</f>
        <v>Lamb and mutton</v>
      </c>
      <c r="R11" t="str">
        <f>VLOOKUP(Table2[[#This Row],[ciqual_code]],brut_transformé!$D$2:$E$2480,2,FALSE)</f>
        <v>transformé</v>
      </c>
      <c r="S11" t="s">
        <v>5100</v>
      </c>
    </row>
    <row r="12" spans="1:19" x14ac:dyDescent="0.2">
      <c r="A12" t="s">
        <v>10</v>
      </c>
      <c r="B12">
        <v>21516</v>
      </c>
      <c r="C12" t="s">
        <v>2481</v>
      </c>
      <c r="D12">
        <v>2.63</v>
      </c>
      <c r="E12" t="b">
        <v>0</v>
      </c>
      <c r="F12" t="s">
        <v>2485</v>
      </c>
      <c r="G12" t="s">
        <v>2497</v>
      </c>
      <c r="H12" t="s">
        <v>4967</v>
      </c>
      <c r="I12" t="s">
        <v>4969</v>
      </c>
      <c r="J12" t="s">
        <v>4977</v>
      </c>
      <c r="K12" t="s">
        <v>6376</v>
      </c>
      <c r="L12" t="s">
        <v>6396</v>
      </c>
      <c r="M12" t="str">
        <f>SUBSTITUTE(Table2[[#This Row],[category_tags]],"'",CHAR(130),11)</f>
        <v>['Agricultural', 'Food', 'Preparation', 'Meat, egg and fish', 'Raw meat', ÇLamb and mutton']</v>
      </c>
      <c r="N12" t="str">
        <f>SUBSTITUTE(Table2[[#This Row],[category_tags]],"'",CHAR(131),12)</f>
        <v>['Agricultural', 'Food', 'Preparation', 'Meat, egg and fish', 'Raw meat', 'Lamb and muttonÉ]</v>
      </c>
      <c r="O12">
        <f>FIND(CHAR(130),Table2[[#This Row],[Column2]])</f>
        <v>75</v>
      </c>
      <c r="P12">
        <f>FIND(CHAR(131),Table2[[#This Row],[Column3]])</f>
        <v>91</v>
      </c>
      <c r="Q12" t="str">
        <f>IFERROR(MID(Table2[[#This Row],[category_tags]],Table2[[#This Row],[Column4]]+1,Table2[[#This Row],[Column5]]-Table2[[#This Row],[Column4]]-1),"")</f>
        <v>Lamb and mutton</v>
      </c>
      <c r="R12" t="str">
        <f>VLOOKUP(Table2[[#This Row],[ciqual_code]],brut_transformé!$D$2:$E$2480,2,FALSE)</f>
        <v>transformé</v>
      </c>
      <c r="S12" t="s">
        <v>5100</v>
      </c>
    </row>
    <row r="13" spans="1:19" x14ac:dyDescent="0.2">
      <c r="A13" t="s">
        <v>11</v>
      </c>
      <c r="B13">
        <v>21509</v>
      </c>
      <c r="C13" t="s">
        <v>2481</v>
      </c>
      <c r="D13">
        <v>2.65</v>
      </c>
      <c r="E13" t="b">
        <v>0</v>
      </c>
      <c r="F13" t="s">
        <v>2485</v>
      </c>
      <c r="G13" t="s">
        <v>2498</v>
      </c>
      <c r="H13" t="s">
        <v>4967</v>
      </c>
      <c r="I13" t="s">
        <v>4969</v>
      </c>
      <c r="J13" t="s">
        <v>4976</v>
      </c>
      <c r="K13" t="s">
        <v>6376</v>
      </c>
      <c r="L13" t="s">
        <v>6395</v>
      </c>
      <c r="M13" t="str">
        <f>SUBSTITUTE(Table2[[#This Row],[category_tags]],"'",CHAR(130),11)</f>
        <v>['Agricultural', 'Food', 'Preparation', 'Meat, egg and fish', 'Cooked meat', ÇLamb and mutton']</v>
      </c>
      <c r="N13" t="str">
        <f>SUBSTITUTE(Table2[[#This Row],[category_tags]],"'",CHAR(131),12)</f>
        <v>['Agricultural', 'Food', 'Preparation', 'Meat, egg and fish', 'Cooked meat', 'Lamb and muttonÉ]</v>
      </c>
      <c r="O13">
        <f>FIND(CHAR(130),Table2[[#This Row],[Column2]])</f>
        <v>78</v>
      </c>
      <c r="P13">
        <f>FIND(CHAR(131),Table2[[#This Row],[Column3]])</f>
        <v>94</v>
      </c>
      <c r="Q13" t="str">
        <f>IFERROR(MID(Table2[[#This Row],[category_tags]],Table2[[#This Row],[Column4]]+1,Table2[[#This Row],[Column5]]-Table2[[#This Row],[Column4]]-1),"")</f>
        <v>Lamb and mutton</v>
      </c>
      <c r="R13" t="str">
        <f>VLOOKUP(Table2[[#This Row],[ciqual_code]],brut_transformé!$D$2:$E$2480,2,FALSE)</f>
        <v>transformé</v>
      </c>
      <c r="S13" t="s">
        <v>5101</v>
      </c>
    </row>
    <row r="14" spans="1:19" x14ac:dyDescent="0.2">
      <c r="A14" t="s">
        <v>12</v>
      </c>
      <c r="B14">
        <v>21517</v>
      </c>
      <c r="C14" t="s">
        <v>2481</v>
      </c>
      <c r="D14">
        <v>2.63</v>
      </c>
      <c r="E14" t="b">
        <v>0</v>
      </c>
      <c r="F14" t="s">
        <v>2485</v>
      </c>
      <c r="G14" t="s">
        <v>2499</v>
      </c>
      <c r="H14" t="s">
        <v>4967</v>
      </c>
      <c r="I14" t="s">
        <v>4969</v>
      </c>
      <c r="J14" t="s">
        <v>4977</v>
      </c>
      <c r="K14" t="s">
        <v>6376</v>
      </c>
      <c r="L14" t="s">
        <v>6396</v>
      </c>
      <c r="M14" t="str">
        <f>SUBSTITUTE(Table2[[#This Row],[category_tags]],"'",CHAR(130),11)</f>
        <v>['Agricultural', 'Food', 'Preparation', 'Meat, egg and fish', 'Raw meat', ÇLamb and mutton']</v>
      </c>
      <c r="N14" t="str">
        <f>SUBSTITUTE(Table2[[#This Row],[category_tags]],"'",CHAR(131),12)</f>
        <v>['Agricultural', 'Food', 'Preparation', 'Meat, egg and fish', 'Raw meat', 'Lamb and muttonÉ]</v>
      </c>
      <c r="O14">
        <f>FIND(CHAR(130),Table2[[#This Row],[Column2]])</f>
        <v>75</v>
      </c>
      <c r="P14">
        <f>FIND(CHAR(131),Table2[[#This Row],[Column3]])</f>
        <v>91</v>
      </c>
      <c r="Q14" t="str">
        <f>IFERROR(MID(Table2[[#This Row],[category_tags]],Table2[[#This Row],[Column4]]+1,Table2[[#This Row],[Column5]]-Table2[[#This Row],[Column4]]-1),"")</f>
        <v>Lamb and mutton</v>
      </c>
      <c r="R14" t="str">
        <f>VLOOKUP(Table2[[#This Row],[ciqual_code]],brut_transformé!$D$2:$E$2480,2,FALSE)</f>
        <v>transformé</v>
      </c>
      <c r="S14" t="s">
        <v>5100</v>
      </c>
    </row>
    <row r="15" spans="1:19" x14ac:dyDescent="0.2">
      <c r="A15" t="s">
        <v>13</v>
      </c>
      <c r="B15">
        <v>21512</v>
      </c>
      <c r="C15" t="s">
        <v>2481</v>
      </c>
      <c r="D15">
        <v>2.65</v>
      </c>
      <c r="E15" t="b">
        <v>0</v>
      </c>
      <c r="F15" t="s">
        <v>2485</v>
      </c>
      <c r="G15" t="s">
        <v>2500</v>
      </c>
      <c r="H15" t="s">
        <v>4967</v>
      </c>
      <c r="I15" t="s">
        <v>4969</v>
      </c>
      <c r="J15" t="s">
        <v>4976</v>
      </c>
      <c r="K15" t="s">
        <v>6376</v>
      </c>
      <c r="L15" t="s">
        <v>6395</v>
      </c>
      <c r="M15" t="str">
        <f>SUBSTITUTE(Table2[[#This Row],[category_tags]],"'",CHAR(130),11)</f>
        <v>['Agricultural', 'Food', 'Preparation', 'Meat, egg and fish', 'Cooked meat', ÇLamb and mutton']</v>
      </c>
      <c r="N15" t="str">
        <f>SUBSTITUTE(Table2[[#This Row],[category_tags]],"'",CHAR(131),12)</f>
        <v>['Agricultural', 'Food', 'Preparation', 'Meat, egg and fish', 'Cooked meat', 'Lamb and muttonÉ]</v>
      </c>
      <c r="O15">
        <f>FIND(CHAR(130),Table2[[#This Row],[Column2]])</f>
        <v>78</v>
      </c>
      <c r="P15">
        <f>FIND(CHAR(131),Table2[[#This Row],[Column3]])</f>
        <v>94</v>
      </c>
      <c r="Q15" t="str">
        <f>IFERROR(MID(Table2[[#This Row],[category_tags]],Table2[[#This Row],[Column4]]+1,Table2[[#This Row],[Column5]]-Table2[[#This Row],[Column4]]-1),"")</f>
        <v>Lamb and mutton</v>
      </c>
      <c r="R15" t="str">
        <f>VLOOKUP(Table2[[#This Row],[ciqual_code]],brut_transformé!$D$2:$E$2480,2,FALSE)</f>
        <v>transformé</v>
      </c>
      <c r="S15" t="s">
        <v>5101</v>
      </c>
    </row>
    <row r="16" spans="1:19" x14ac:dyDescent="0.2">
      <c r="A16" t="s">
        <v>14</v>
      </c>
      <c r="B16">
        <v>21500</v>
      </c>
      <c r="C16" t="s">
        <v>2481</v>
      </c>
      <c r="D16">
        <v>2.63</v>
      </c>
      <c r="E16" t="b">
        <v>0</v>
      </c>
      <c r="F16" t="s">
        <v>2485</v>
      </c>
      <c r="G16" t="s">
        <v>2501</v>
      </c>
      <c r="H16" t="s">
        <v>4967</v>
      </c>
      <c r="I16" t="s">
        <v>4969</v>
      </c>
      <c r="J16" t="s">
        <v>4977</v>
      </c>
      <c r="K16" t="s">
        <v>6376</v>
      </c>
      <c r="L16" t="s">
        <v>6396</v>
      </c>
      <c r="M16" t="str">
        <f>SUBSTITUTE(Table2[[#This Row],[category_tags]],"'",CHAR(130),11)</f>
        <v>['Agricultural', 'Food', 'Preparation', 'Meat, egg and fish', 'Raw meat', ÇLamb and mutton']</v>
      </c>
      <c r="N16" t="str">
        <f>SUBSTITUTE(Table2[[#This Row],[category_tags]],"'",CHAR(131),12)</f>
        <v>['Agricultural', 'Food', 'Preparation', 'Meat, egg and fish', 'Raw meat', 'Lamb and muttonÉ]</v>
      </c>
      <c r="O16">
        <f>FIND(CHAR(130),Table2[[#This Row],[Column2]])</f>
        <v>75</v>
      </c>
      <c r="P16">
        <f>FIND(CHAR(131),Table2[[#This Row],[Column3]])</f>
        <v>91</v>
      </c>
      <c r="Q16" t="str">
        <f>IFERROR(MID(Table2[[#This Row],[category_tags]],Table2[[#This Row],[Column4]]+1,Table2[[#This Row],[Column5]]-Table2[[#This Row],[Column4]]-1),"")</f>
        <v>Lamb and mutton</v>
      </c>
      <c r="R16" t="str">
        <f>VLOOKUP(Table2[[#This Row],[ciqual_code]],brut_transformé!$D$2:$E$2480,2,FALSE)</f>
        <v>transformé</v>
      </c>
      <c r="S16" t="s">
        <v>5102</v>
      </c>
    </row>
    <row r="17" spans="1:19" x14ac:dyDescent="0.2">
      <c r="A17" t="s">
        <v>15</v>
      </c>
      <c r="B17">
        <v>21501</v>
      </c>
      <c r="C17" t="s">
        <v>2481</v>
      </c>
      <c r="D17">
        <v>2.65</v>
      </c>
      <c r="E17" t="b">
        <v>0</v>
      </c>
      <c r="F17" t="s">
        <v>2485</v>
      </c>
      <c r="G17" t="s">
        <v>2502</v>
      </c>
      <c r="H17" t="s">
        <v>4967</v>
      </c>
      <c r="I17" t="s">
        <v>4969</v>
      </c>
      <c r="J17" t="s">
        <v>4976</v>
      </c>
      <c r="K17" t="s">
        <v>6376</v>
      </c>
      <c r="L17" t="s">
        <v>6395</v>
      </c>
      <c r="M17" t="str">
        <f>SUBSTITUTE(Table2[[#This Row],[category_tags]],"'",CHAR(130),11)</f>
        <v>['Agricultural', 'Food', 'Preparation', 'Meat, egg and fish', 'Cooked meat', ÇLamb and mutton']</v>
      </c>
      <c r="N17" t="str">
        <f>SUBSTITUTE(Table2[[#This Row],[category_tags]],"'",CHAR(131),12)</f>
        <v>['Agricultural', 'Food', 'Preparation', 'Meat, egg and fish', 'Cooked meat', 'Lamb and muttonÉ]</v>
      </c>
      <c r="O17">
        <f>FIND(CHAR(130),Table2[[#This Row],[Column2]])</f>
        <v>78</v>
      </c>
      <c r="P17">
        <f>FIND(CHAR(131),Table2[[#This Row],[Column3]])</f>
        <v>94</v>
      </c>
      <c r="Q17" t="str">
        <f>IFERROR(MID(Table2[[#This Row],[category_tags]],Table2[[#This Row],[Column4]]+1,Table2[[#This Row],[Column5]]-Table2[[#This Row],[Column4]]-1),"")</f>
        <v>Lamb and mutton</v>
      </c>
      <c r="R17" t="str">
        <f>VLOOKUP(Table2[[#This Row],[ciqual_code]],brut_transformé!$D$2:$E$2480,2,FALSE)</f>
        <v>transformé</v>
      </c>
      <c r="S17" t="s">
        <v>5103</v>
      </c>
    </row>
    <row r="18" spans="1:19" x14ac:dyDescent="0.2">
      <c r="A18" t="s">
        <v>16</v>
      </c>
      <c r="B18">
        <v>21504</v>
      </c>
      <c r="C18" t="s">
        <v>2481</v>
      </c>
      <c r="D18">
        <v>2.63</v>
      </c>
      <c r="E18" t="b">
        <v>0</v>
      </c>
      <c r="F18" t="s">
        <v>2485</v>
      </c>
      <c r="G18" t="s">
        <v>2503</v>
      </c>
      <c r="H18" t="s">
        <v>4967</v>
      </c>
      <c r="I18" t="s">
        <v>4969</v>
      </c>
      <c r="J18" t="s">
        <v>4977</v>
      </c>
      <c r="K18" t="s">
        <v>6376</v>
      </c>
      <c r="L18" t="s">
        <v>6396</v>
      </c>
      <c r="M18" t="str">
        <f>SUBSTITUTE(Table2[[#This Row],[category_tags]],"'",CHAR(130),11)</f>
        <v>['Agricultural', 'Food', 'Preparation', 'Meat, egg and fish', 'Raw meat', ÇLamb and mutton']</v>
      </c>
      <c r="N18" t="str">
        <f>SUBSTITUTE(Table2[[#This Row],[category_tags]],"'",CHAR(131),12)</f>
        <v>['Agricultural', 'Food', 'Preparation', 'Meat, egg and fish', 'Raw meat', 'Lamb and muttonÉ]</v>
      </c>
      <c r="O18">
        <f>FIND(CHAR(130),Table2[[#This Row],[Column2]])</f>
        <v>75</v>
      </c>
      <c r="P18">
        <f>FIND(CHAR(131),Table2[[#This Row],[Column3]])</f>
        <v>91</v>
      </c>
      <c r="Q18" t="str">
        <f>IFERROR(MID(Table2[[#This Row],[category_tags]],Table2[[#This Row],[Column4]]+1,Table2[[#This Row],[Column5]]-Table2[[#This Row],[Column4]]-1),"")</f>
        <v>Lamb and mutton</v>
      </c>
      <c r="R18" t="str">
        <f>VLOOKUP(Table2[[#This Row],[ciqual_code]],brut_transformé!$D$2:$E$2480,2,FALSE)</f>
        <v>transformé</v>
      </c>
      <c r="S18" t="s">
        <v>5102</v>
      </c>
    </row>
    <row r="19" spans="1:19" x14ac:dyDescent="0.2">
      <c r="A19" t="s">
        <v>17</v>
      </c>
      <c r="B19">
        <v>21505</v>
      </c>
      <c r="C19" t="s">
        <v>2481</v>
      </c>
      <c r="D19">
        <v>2.63</v>
      </c>
      <c r="E19" t="b">
        <v>0</v>
      </c>
      <c r="F19" t="s">
        <v>2485</v>
      </c>
      <c r="G19" t="s">
        <v>2504</v>
      </c>
      <c r="H19" t="s">
        <v>4967</v>
      </c>
      <c r="I19" t="s">
        <v>4969</v>
      </c>
      <c r="J19" t="s">
        <v>4977</v>
      </c>
      <c r="K19" t="s">
        <v>6376</v>
      </c>
      <c r="L19" t="s">
        <v>6396</v>
      </c>
      <c r="M19" t="str">
        <f>SUBSTITUTE(Table2[[#This Row],[category_tags]],"'",CHAR(130),11)</f>
        <v>['Agricultural', 'Food', 'Preparation', 'Meat, egg and fish', 'Raw meat', ÇLamb and mutton']</v>
      </c>
      <c r="N19" t="str">
        <f>SUBSTITUTE(Table2[[#This Row],[category_tags]],"'",CHAR(131),12)</f>
        <v>['Agricultural', 'Food', 'Preparation', 'Meat, egg and fish', 'Raw meat', 'Lamb and muttonÉ]</v>
      </c>
      <c r="O19">
        <f>FIND(CHAR(130),Table2[[#This Row],[Column2]])</f>
        <v>75</v>
      </c>
      <c r="P19">
        <f>FIND(CHAR(131),Table2[[#This Row],[Column3]])</f>
        <v>91</v>
      </c>
      <c r="Q19" t="str">
        <f>IFERROR(MID(Table2[[#This Row],[category_tags]],Table2[[#This Row],[Column4]]+1,Table2[[#This Row],[Column5]]-Table2[[#This Row],[Column4]]-1),"")</f>
        <v>Lamb and mutton</v>
      </c>
      <c r="R19" t="str">
        <f>VLOOKUP(Table2[[#This Row],[ciqual_code]],brut_transformé!$D$2:$E$2480,2,FALSE)</f>
        <v>transformé</v>
      </c>
      <c r="S19" t="s">
        <v>5102</v>
      </c>
    </row>
    <row r="20" spans="1:19" x14ac:dyDescent="0.2">
      <c r="A20" t="s">
        <v>18</v>
      </c>
      <c r="B20">
        <v>21507</v>
      </c>
      <c r="C20" t="s">
        <v>2481</v>
      </c>
      <c r="D20">
        <v>2.65</v>
      </c>
      <c r="E20" t="b">
        <v>0</v>
      </c>
      <c r="F20" t="s">
        <v>2485</v>
      </c>
      <c r="G20" s="1" t="s">
        <v>2505</v>
      </c>
      <c r="H20" t="s">
        <v>4967</v>
      </c>
      <c r="I20" t="s">
        <v>4969</v>
      </c>
      <c r="J20" t="s">
        <v>4976</v>
      </c>
      <c r="K20" t="s">
        <v>6376</v>
      </c>
      <c r="L20" t="s">
        <v>6395</v>
      </c>
      <c r="M20" t="str">
        <f>SUBSTITUTE(Table2[[#This Row],[category_tags]],"'",CHAR(130),11)</f>
        <v>['Agricultural', 'Food', 'Preparation', 'Meat, egg and fish', 'Cooked meat', ÇLamb and mutton']</v>
      </c>
      <c r="N20" t="str">
        <f>SUBSTITUTE(Table2[[#This Row],[category_tags]],"'",CHAR(131),12)</f>
        <v>['Agricultural', 'Food', 'Preparation', 'Meat, egg and fish', 'Cooked meat', 'Lamb and muttonÉ]</v>
      </c>
      <c r="O20">
        <f>FIND(CHAR(130),Table2[[#This Row],[Column2]])</f>
        <v>78</v>
      </c>
      <c r="P20">
        <f>FIND(CHAR(131),Table2[[#This Row],[Column3]])</f>
        <v>94</v>
      </c>
      <c r="Q20" t="str">
        <f>IFERROR(MID(Table2[[#This Row],[category_tags]],Table2[[#This Row],[Column4]]+1,Table2[[#This Row],[Column5]]-Table2[[#This Row],[Column4]]-1),"")</f>
        <v>Lamb and mutton</v>
      </c>
      <c r="R20" t="str">
        <f>VLOOKUP(Table2[[#This Row],[ciqual_code]],brut_transformé!$D$2:$E$2480,2,FALSE)</f>
        <v>transformé</v>
      </c>
      <c r="S20" t="s">
        <v>5104</v>
      </c>
    </row>
    <row r="21" spans="1:19" x14ac:dyDescent="0.2">
      <c r="A21" t="s">
        <v>19</v>
      </c>
      <c r="B21">
        <v>21506</v>
      </c>
      <c r="C21" t="s">
        <v>2481</v>
      </c>
      <c r="D21">
        <v>2.65</v>
      </c>
      <c r="E21" t="b">
        <v>0</v>
      </c>
      <c r="F21" t="s">
        <v>2485</v>
      </c>
      <c r="G21" t="s">
        <v>2506</v>
      </c>
      <c r="H21" t="s">
        <v>4967</v>
      </c>
      <c r="I21" t="s">
        <v>4969</v>
      </c>
      <c r="J21" t="s">
        <v>4976</v>
      </c>
      <c r="K21" t="s">
        <v>6376</v>
      </c>
      <c r="L21" t="s">
        <v>6395</v>
      </c>
      <c r="M21" t="str">
        <f>SUBSTITUTE(Table2[[#This Row],[category_tags]],"'",CHAR(130),11)</f>
        <v>['Agricultural', 'Food', 'Preparation', 'Meat, egg and fish', 'Cooked meat', ÇLamb and mutton']</v>
      </c>
      <c r="N21" t="str">
        <f>SUBSTITUTE(Table2[[#This Row],[category_tags]],"'",CHAR(131),12)</f>
        <v>['Agricultural', 'Food', 'Preparation', 'Meat, egg and fish', 'Cooked meat', 'Lamb and muttonÉ]</v>
      </c>
      <c r="O21">
        <f>FIND(CHAR(130),Table2[[#This Row],[Column2]])</f>
        <v>78</v>
      </c>
      <c r="P21">
        <f>FIND(CHAR(131),Table2[[#This Row],[Column3]])</f>
        <v>94</v>
      </c>
      <c r="Q21" t="str">
        <f>IFERROR(MID(Table2[[#This Row],[category_tags]],Table2[[#This Row],[Column4]]+1,Table2[[#This Row],[Column5]]-Table2[[#This Row],[Column4]]-1),"")</f>
        <v>Lamb and mutton</v>
      </c>
      <c r="R21" t="str">
        <f>VLOOKUP(Table2[[#This Row],[ciqual_code]],brut_transformé!$D$2:$E$2480,2,FALSE)</f>
        <v>transformé</v>
      </c>
      <c r="S21" t="s">
        <v>5104</v>
      </c>
    </row>
    <row r="22" spans="1:19" x14ac:dyDescent="0.2">
      <c r="A22" t="s">
        <v>20</v>
      </c>
      <c r="B22">
        <v>21519</v>
      </c>
      <c r="C22" t="s">
        <v>2481</v>
      </c>
      <c r="D22">
        <v>2.65</v>
      </c>
      <c r="E22" t="b">
        <v>0</v>
      </c>
      <c r="F22" t="s">
        <v>2485</v>
      </c>
      <c r="G22" t="s">
        <v>2507</v>
      </c>
      <c r="H22" t="s">
        <v>4967</v>
      </c>
      <c r="I22" t="s">
        <v>4969</v>
      </c>
      <c r="J22" t="s">
        <v>4976</v>
      </c>
      <c r="K22" t="s">
        <v>6376</v>
      </c>
      <c r="L22" t="s">
        <v>6395</v>
      </c>
      <c r="M22" t="str">
        <f>SUBSTITUTE(Table2[[#This Row],[category_tags]],"'",CHAR(130),11)</f>
        <v>['Agricultural', 'Food', 'Preparation', 'Meat, egg and fish', 'Cooked meat', ÇLamb and mutton']</v>
      </c>
      <c r="N22" t="str">
        <f>SUBSTITUTE(Table2[[#This Row],[category_tags]],"'",CHAR(131),12)</f>
        <v>['Agricultural', 'Food', 'Preparation', 'Meat, egg and fish', 'Cooked meat', 'Lamb and muttonÉ]</v>
      </c>
      <c r="O22">
        <f>FIND(CHAR(130),Table2[[#This Row],[Column2]])</f>
        <v>78</v>
      </c>
      <c r="P22">
        <f>FIND(CHAR(131),Table2[[#This Row],[Column3]])</f>
        <v>94</v>
      </c>
      <c r="Q22" t="str">
        <f>IFERROR(MID(Table2[[#This Row],[category_tags]],Table2[[#This Row],[Column4]]+1,Table2[[#This Row],[Column5]]-Table2[[#This Row],[Column4]]-1),"")</f>
        <v>Lamb and mutton</v>
      </c>
      <c r="R22" t="str">
        <f>VLOOKUP(Table2[[#This Row],[ciqual_code]],brut_transformé!$D$2:$E$2480,2,FALSE)</f>
        <v>transformé</v>
      </c>
      <c r="S22" t="s">
        <v>5099</v>
      </c>
    </row>
    <row r="23" spans="1:19" x14ac:dyDescent="0.2">
      <c r="A23" t="s">
        <v>21</v>
      </c>
      <c r="B23">
        <v>21502</v>
      </c>
      <c r="C23" t="s">
        <v>2481</v>
      </c>
      <c r="D23">
        <v>2.63</v>
      </c>
      <c r="E23" t="b">
        <v>0</v>
      </c>
      <c r="F23" t="s">
        <v>2485</v>
      </c>
      <c r="G23" s="1" t="s">
        <v>2508</v>
      </c>
      <c r="H23" t="s">
        <v>4967</v>
      </c>
      <c r="I23" t="s">
        <v>4969</v>
      </c>
      <c r="J23" t="s">
        <v>4977</v>
      </c>
      <c r="K23" t="s">
        <v>6376</v>
      </c>
      <c r="L23" t="s">
        <v>6396</v>
      </c>
      <c r="M23" t="str">
        <f>SUBSTITUTE(Table2[[#This Row],[category_tags]],"'",CHAR(130),11)</f>
        <v>['Agricultural', 'Food', 'Preparation', 'Meat, egg and fish', 'Raw meat', ÇLamb and mutton']</v>
      </c>
      <c r="N23" t="str">
        <f>SUBSTITUTE(Table2[[#This Row],[category_tags]],"'",CHAR(131),12)</f>
        <v>['Agricultural', 'Food', 'Preparation', 'Meat, egg and fish', 'Raw meat', 'Lamb and muttonÉ]</v>
      </c>
      <c r="O23">
        <f>FIND(CHAR(130),Table2[[#This Row],[Column2]])</f>
        <v>75</v>
      </c>
      <c r="P23">
        <f>FIND(CHAR(131),Table2[[#This Row],[Column3]])</f>
        <v>91</v>
      </c>
      <c r="Q23" t="str">
        <f>IFERROR(MID(Table2[[#This Row],[category_tags]],Table2[[#This Row],[Column4]]+1,Table2[[#This Row],[Column5]]-Table2[[#This Row],[Column4]]-1),"")</f>
        <v>Lamb and mutton</v>
      </c>
      <c r="R23" t="str">
        <f>VLOOKUP(Table2[[#This Row],[ciqual_code]],brut_transformé!$D$2:$E$2480,2,FALSE)</f>
        <v>transformé</v>
      </c>
      <c r="S23" t="s">
        <v>5100</v>
      </c>
    </row>
    <row r="24" spans="1:19" x14ac:dyDescent="0.2">
      <c r="A24" t="s">
        <v>22</v>
      </c>
      <c r="B24">
        <v>21518</v>
      </c>
      <c r="C24" t="s">
        <v>2481</v>
      </c>
      <c r="D24">
        <v>2.65</v>
      </c>
      <c r="E24" t="b">
        <v>0</v>
      </c>
      <c r="F24" t="s">
        <v>2485</v>
      </c>
      <c r="G24" t="s">
        <v>2509</v>
      </c>
      <c r="H24" t="s">
        <v>4967</v>
      </c>
      <c r="I24" t="s">
        <v>4969</v>
      </c>
      <c r="J24" t="s">
        <v>4976</v>
      </c>
      <c r="K24" t="s">
        <v>6376</v>
      </c>
      <c r="L24" t="s">
        <v>6395</v>
      </c>
      <c r="M24" t="str">
        <f>SUBSTITUTE(Table2[[#This Row],[category_tags]],"'",CHAR(130),11)</f>
        <v>['Agricultural', 'Food', 'Preparation', 'Meat, egg and fish', 'Cooked meat', ÇLamb and mutton']</v>
      </c>
      <c r="N24" t="str">
        <f>SUBSTITUTE(Table2[[#This Row],[category_tags]],"'",CHAR(131),12)</f>
        <v>['Agricultural', 'Food', 'Preparation', 'Meat, egg and fish', 'Cooked meat', 'Lamb and muttonÉ]</v>
      </c>
      <c r="O24">
        <f>FIND(CHAR(130),Table2[[#This Row],[Column2]])</f>
        <v>78</v>
      </c>
      <c r="P24">
        <f>FIND(CHAR(131),Table2[[#This Row],[Column3]])</f>
        <v>94</v>
      </c>
      <c r="Q24" t="str">
        <f>IFERROR(MID(Table2[[#This Row],[category_tags]],Table2[[#This Row],[Column4]]+1,Table2[[#This Row],[Column5]]-Table2[[#This Row],[Column4]]-1),"")</f>
        <v>Lamb and mutton</v>
      </c>
      <c r="R24" t="str">
        <f>VLOOKUP(Table2[[#This Row],[ciqual_code]],brut_transformé!$D$2:$E$2480,2,FALSE)</f>
        <v>transformé</v>
      </c>
      <c r="S24" t="s">
        <v>5101</v>
      </c>
    </row>
    <row r="25" spans="1:19" x14ac:dyDescent="0.2">
      <c r="A25" t="s">
        <v>23</v>
      </c>
      <c r="B25">
        <v>21503</v>
      </c>
      <c r="C25" t="s">
        <v>2481</v>
      </c>
      <c r="D25">
        <v>2.65</v>
      </c>
      <c r="E25" t="b">
        <v>0</v>
      </c>
      <c r="F25" t="s">
        <v>2485</v>
      </c>
      <c r="G25" t="s">
        <v>2510</v>
      </c>
      <c r="H25" t="s">
        <v>4967</v>
      </c>
      <c r="I25" t="s">
        <v>4969</v>
      </c>
      <c r="J25" t="s">
        <v>4976</v>
      </c>
      <c r="K25" t="s">
        <v>6376</v>
      </c>
      <c r="L25" t="s">
        <v>6395</v>
      </c>
      <c r="M25" t="str">
        <f>SUBSTITUTE(Table2[[#This Row],[category_tags]],"'",CHAR(130),11)</f>
        <v>['Agricultural', 'Food', 'Preparation', 'Meat, egg and fish', 'Cooked meat', ÇLamb and mutton']</v>
      </c>
      <c r="N25" t="str">
        <f>SUBSTITUTE(Table2[[#This Row],[category_tags]],"'",CHAR(131),12)</f>
        <v>['Agricultural', 'Food', 'Preparation', 'Meat, egg and fish', 'Cooked meat', 'Lamb and muttonÉ]</v>
      </c>
      <c r="O25">
        <f>FIND(CHAR(130),Table2[[#This Row],[Column2]])</f>
        <v>78</v>
      </c>
      <c r="P25">
        <f>FIND(CHAR(131),Table2[[#This Row],[Column3]])</f>
        <v>94</v>
      </c>
      <c r="Q25" t="str">
        <f>IFERROR(MID(Table2[[#This Row],[category_tags]],Table2[[#This Row],[Column4]]+1,Table2[[#This Row],[Column5]]-Table2[[#This Row],[Column4]]-1),"")</f>
        <v>Lamb and mutton</v>
      </c>
      <c r="R25" t="str">
        <f>VLOOKUP(Table2[[#This Row],[ciqual_code]],brut_transformé!$D$2:$E$2480,2,FALSE)</f>
        <v>transformé</v>
      </c>
      <c r="S25" t="s">
        <v>5099</v>
      </c>
    </row>
    <row r="26" spans="1:19" x14ac:dyDescent="0.2">
      <c r="A26" t="s">
        <v>24</v>
      </c>
      <c r="B26">
        <v>21515</v>
      </c>
      <c r="C26" t="s">
        <v>2481</v>
      </c>
      <c r="D26">
        <v>2.63</v>
      </c>
      <c r="E26" t="b">
        <v>0</v>
      </c>
      <c r="F26" t="s">
        <v>2485</v>
      </c>
      <c r="G26" t="s">
        <v>2511</v>
      </c>
      <c r="H26" t="s">
        <v>4967</v>
      </c>
      <c r="I26" t="s">
        <v>4969</v>
      </c>
      <c r="J26" t="s">
        <v>4977</v>
      </c>
      <c r="K26" t="s">
        <v>6376</v>
      </c>
      <c r="L26" t="s">
        <v>6396</v>
      </c>
      <c r="M26" t="str">
        <f>SUBSTITUTE(Table2[[#This Row],[category_tags]],"'",CHAR(130),11)</f>
        <v>['Agricultural', 'Food', 'Preparation', 'Meat, egg and fish', 'Raw meat', ÇLamb and mutton']</v>
      </c>
      <c r="N26" t="str">
        <f>SUBSTITUTE(Table2[[#This Row],[category_tags]],"'",CHAR(131),12)</f>
        <v>['Agricultural', 'Food', 'Preparation', 'Meat, egg and fish', 'Raw meat', 'Lamb and muttonÉ]</v>
      </c>
      <c r="O26">
        <f>FIND(CHAR(130),Table2[[#This Row],[Column2]])</f>
        <v>75</v>
      </c>
      <c r="P26">
        <f>FIND(CHAR(131),Table2[[#This Row],[Column3]])</f>
        <v>91</v>
      </c>
      <c r="Q26" t="str">
        <f>IFERROR(MID(Table2[[#This Row],[category_tags]],Table2[[#This Row],[Column4]]+1,Table2[[#This Row],[Column5]]-Table2[[#This Row],[Column4]]-1),"")</f>
        <v>Lamb and mutton</v>
      </c>
      <c r="R26" t="str">
        <f>VLOOKUP(Table2[[#This Row],[ciqual_code]],brut_transformé!$D$2:$E$2480,2,FALSE)</f>
        <v>transformé</v>
      </c>
      <c r="S26" t="s">
        <v>5100</v>
      </c>
    </row>
    <row r="27" spans="1:19" x14ac:dyDescent="0.2">
      <c r="A27" t="s">
        <v>25</v>
      </c>
      <c r="B27">
        <v>21520</v>
      </c>
      <c r="C27" t="s">
        <v>2481</v>
      </c>
      <c r="D27">
        <v>2.65</v>
      </c>
      <c r="E27" t="b">
        <v>0</v>
      </c>
      <c r="F27" t="s">
        <v>2485</v>
      </c>
      <c r="G27" t="s">
        <v>2512</v>
      </c>
      <c r="H27" t="s">
        <v>4967</v>
      </c>
      <c r="I27" t="s">
        <v>4969</v>
      </c>
      <c r="J27" t="s">
        <v>4976</v>
      </c>
      <c r="K27" t="s">
        <v>6376</v>
      </c>
      <c r="L27" t="s">
        <v>6395</v>
      </c>
      <c r="M27" t="str">
        <f>SUBSTITUTE(Table2[[#This Row],[category_tags]],"'",CHAR(130),11)</f>
        <v>['Agricultural', 'Food', 'Preparation', 'Meat, egg and fish', 'Cooked meat', ÇLamb and mutton']</v>
      </c>
      <c r="N27" t="str">
        <f>SUBSTITUTE(Table2[[#This Row],[category_tags]],"'",CHAR(131),12)</f>
        <v>['Agricultural', 'Food', 'Preparation', 'Meat, egg and fish', 'Cooked meat', 'Lamb and muttonÉ]</v>
      </c>
      <c r="O27">
        <f>FIND(CHAR(130),Table2[[#This Row],[Column2]])</f>
        <v>78</v>
      </c>
      <c r="P27">
        <f>FIND(CHAR(131),Table2[[#This Row],[Column3]])</f>
        <v>94</v>
      </c>
      <c r="Q27" t="str">
        <f>IFERROR(MID(Table2[[#This Row],[category_tags]],Table2[[#This Row],[Column4]]+1,Table2[[#This Row],[Column5]]-Table2[[#This Row],[Column4]]-1),"")</f>
        <v>Lamb and mutton</v>
      </c>
      <c r="R27" t="str">
        <f>VLOOKUP(Table2[[#This Row],[ciqual_code]],brut_transformé!$D$2:$E$2480,2,FALSE)</f>
        <v>transformé</v>
      </c>
      <c r="S27" t="s">
        <v>5101</v>
      </c>
    </row>
    <row r="28" spans="1:19" x14ac:dyDescent="0.2">
      <c r="A28" t="s">
        <v>26</v>
      </c>
      <c r="B28">
        <v>21513</v>
      </c>
      <c r="C28" t="s">
        <v>2481</v>
      </c>
      <c r="D28">
        <v>2.65</v>
      </c>
      <c r="E28" t="b">
        <v>0</v>
      </c>
      <c r="F28" t="s">
        <v>2485</v>
      </c>
      <c r="G28" t="s">
        <v>2513</v>
      </c>
      <c r="H28" t="s">
        <v>4967</v>
      </c>
      <c r="I28" t="s">
        <v>4969</v>
      </c>
      <c r="J28" t="s">
        <v>4976</v>
      </c>
      <c r="K28" t="s">
        <v>6376</v>
      </c>
      <c r="L28" t="s">
        <v>6395</v>
      </c>
      <c r="M28" t="str">
        <f>SUBSTITUTE(Table2[[#This Row],[category_tags]],"'",CHAR(130),11)</f>
        <v>['Agricultural', 'Food', 'Preparation', 'Meat, egg and fish', 'Cooked meat', ÇLamb and mutton']</v>
      </c>
      <c r="N28" t="str">
        <f>SUBSTITUTE(Table2[[#This Row],[category_tags]],"'",CHAR(131),12)</f>
        <v>['Agricultural', 'Food', 'Preparation', 'Meat, egg and fish', 'Cooked meat', 'Lamb and muttonÉ]</v>
      </c>
      <c r="O28">
        <f>FIND(CHAR(130),Table2[[#This Row],[Column2]])</f>
        <v>78</v>
      </c>
      <c r="P28">
        <f>FIND(CHAR(131),Table2[[#This Row],[Column3]])</f>
        <v>94</v>
      </c>
      <c r="Q28" t="str">
        <f>IFERROR(MID(Table2[[#This Row],[category_tags]],Table2[[#This Row],[Column4]]+1,Table2[[#This Row],[Column5]]-Table2[[#This Row],[Column4]]-1),"")</f>
        <v>Lamb and mutton</v>
      </c>
      <c r="R28" t="str">
        <f>VLOOKUP(Table2[[#This Row],[ciqual_code]],brut_transformé!$D$2:$E$2480,2,FALSE)</f>
        <v>transformé</v>
      </c>
      <c r="S28" t="s">
        <v>5099</v>
      </c>
    </row>
    <row r="29" spans="1:19" x14ac:dyDescent="0.2">
      <c r="A29" t="s">
        <v>27</v>
      </c>
      <c r="B29">
        <v>11023</v>
      </c>
      <c r="C29" t="s">
        <v>2481</v>
      </c>
      <c r="D29">
        <v>4.1100000000000003</v>
      </c>
      <c r="E29" t="b">
        <v>0</v>
      </c>
      <c r="F29" t="s">
        <v>2485</v>
      </c>
      <c r="G29" t="s">
        <v>2514</v>
      </c>
      <c r="H29" t="s">
        <v>4967</v>
      </c>
      <c r="I29" t="s">
        <v>4969</v>
      </c>
      <c r="J29" t="s">
        <v>4978</v>
      </c>
      <c r="K29" t="s">
        <v>6377</v>
      </c>
      <c r="L29" t="s">
        <v>6397</v>
      </c>
      <c r="M29" t="str">
        <f>SUBSTITUTE(Table2[[#This Row],[category_tags]],"'",CHAR(130),11)</f>
        <v>['Agricultural', 'Food', 'Preparation', 'Miscellaneous', 'Herbs', ÇDried herbs']</v>
      </c>
      <c r="N29" t="str">
        <f>SUBSTITUTE(Table2[[#This Row],[category_tags]],"'",CHAR(131),12)</f>
        <v>['Agricultural', 'Food', 'Preparation', 'Miscellaneous', 'Herbs', 'Dried herbsÉ]</v>
      </c>
      <c r="O29">
        <f>FIND(CHAR(130),Table2[[#This Row],[Column2]])</f>
        <v>67</v>
      </c>
      <c r="P29">
        <f>FIND(CHAR(131),Table2[[#This Row],[Column3]])</f>
        <v>79</v>
      </c>
      <c r="Q29" t="str">
        <f>IFERROR(MID(Table2[[#This Row],[category_tags]],Table2[[#This Row],[Column4]]+1,Table2[[#This Row],[Column5]]-Table2[[#This Row],[Column4]]-1),"")</f>
        <v>Dried herbs</v>
      </c>
      <c r="R29" t="str">
        <f>VLOOKUP(Table2[[#This Row],[ciqual_code]],brut_transformé!$D$2:$E$2480,2,FALSE)</f>
        <v>brut</v>
      </c>
      <c r="S29" t="s">
        <v>5105</v>
      </c>
    </row>
    <row r="30" spans="1:19" x14ac:dyDescent="0.2">
      <c r="A30" t="s">
        <v>28</v>
      </c>
      <c r="B30">
        <v>11000</v>
      </c>
      <c r="C30" t="s">
        <v>2481</v>
      </c>
      <c r="D30">
        <v>3.54</v>
      </c>
      <c r="E30" t="b">
        <v>0</v>
      </c>
      <c r="F30" t="s">
        <v>2485</v>
      </c>
      <c r="G30" t="s">
        <v>2515</v>
      </c>
      <c r="H30" t="s">
        <v>4967</v>
      </c>
      <c r="I30" t="s">
        <v>4969</v>
      </c>
      <c r="J30" t="s">
        <v>4979</v>
      </c>
      <c r="K30" t="s">
        <v>6377</v>
      </c>
      <c r="L30" t="s">
        <v>6397</v>
      </c>
      <c r="M30" t="str">
        <f>SUBSTITUTE(Table2[[#This Row],[category_tags]],"'",CHAR(130),11)</f>
        <v>['Agricultural', 'Food', 'Preparation', 'Miscellaneous', 'Herbs', ÇFresh herbs']</v>
      </c>
      <c r="N30" t="str">
        <f>SUBSTITUTE(Table2[[#This Row],[category_tags]],"'",CHAR(131),12)</f>
        <v>['Agricultural', 'Food', 'Preparation', 'Miscellaneous', 'Herbs', 'Fresh herbsÉ]</v>
      </c>
      <c r="O30">
        <f>FIND(CHAR(130),Table2[[#This Row],[Column2]])</f>
        <v>67</v>
      </c>
      <c r="P30">
        <f>FIND(CHAR(131),Table2[[#This Row],[Column3]])</f>
        <v>79</v>
      </c>
      <c r="Q30" t="str">
        <f>IFERROR(MID(Table2[[#This Row],[category_tags]],Table2[[#This Row],[Column4]]+1,Table2[[#This Row],[Column5]]-Table2[[#This Row],[Column4]]-1),"")</f>
        <v>Fresh herbs</v>
      </c>
      <c r="R30" t="str">
        <f>VLOOKUP(Table2[[#This Row],[ciqual_code]],brut_transformé!$D$2:$E$2480,2,FALSE)</f>
        <v>brut</v>
      </c>
      <c r="S30" t="s">
        <v>5106</v>
      </c>
    </row>
    <row r="31" spans="1:19" x14ac:dyDescent="0.2">
      <c r="A31" t="s">
        <v>29</v>
      </c>
      <c r="B31">
        <v>1014</v>
      </c>
      <c r="C31" t="s">
        <v>2481</v>
      </c>
      <c r="D31">
        <v>3.29</v>
      </c>
      <c r="E31" t="b">
        <v>0</v>
      </c>
      <c r="F31" t="s">
        <v>2485</v>
      </c>
      <c r="G31" t="s">
        <v>2516</v>
      </c>
      <c r="H31" t="s">
        <v>4967</v>
      </c>
      <c r="I31" t="s">
        <v>4969</v>
      </c>
      <c r="J31" t="s">
        <v>4980</v>
      </c>
      <c r="K31" t="s">
        <v>6378</v>
      </c>
      <c r="L31" t="s">
        <v>6398</v>
      </c>
      <c r="M31" t="str">
        <f>SUBSTITUTE(Table2[[#This Row],[category_tags]],"'",CHAR(130),11)</f>
        <v>['Agricultural', 'Food', 'Preparation', 'Beverages', 'Alcoholic beverages', ÇCocktails']</v>
      </c>
      <c r="N31" t="str">
        <f>SUBSTITUTE(Table2[[#This Row],[category_tags]],"'",CHAR(131),12)</f>
        <v>['Agricultural', 'Food', 'Preparation', 'Beverages', 'Alcoholic beverages', 'CocktailsÉ]</v>
      </c>
      <c r="O31">
        <f>FIND(CHAR(130),Table2[[#This Row],[Column2]])</f>
        <v>77</v>
      </c>
      <c r="P31">
        <f>FIND(CHAR(131),Table2[[#This Row],[Column3]])</f>
        <v>87</v>
      </c>
      <c r="Q31" t="str">
        <f>IFERROR(MID(Table2[[#This Row],[category_tags]],Table2[[#This Row],[Column4]]+1,Table2[[#This Row],[Column5]]-Table2[[#This Row],[Column4]]-1),"")</f>
        <v>Cocktails</v>
      </c>
      <c r="R31" t="str">
        <f>VLOOKUP(Table2[[#This Row],[ciqual_code]],brut_transformé!$D$2:$E$2480,2,FALSE)</f>
        <v>brut</v>
      </c>
      <c r="S31" t="s">
        <v>5107</v>
      </c>
    </row>
    <row r="32" spans="1:19" x14ac:dyDescent="0.2">
      <c r="A32" t="s">
        <v>30</v>
      </c>
      <c r="B32">
        <v>4041</v>
      </c>
      <c r="C32" t="s">
        <v>2481</v>
      </c>
      <c r="D32">
        <v>2.2599999999999998</v>
      </c>
      <c r="E32" t="b">
        <v>0</v>
      </c>
      <c r="F32" t="s">
        <v>2485</v>
      </c>
      <c r="G32" t="s">
        <v>2517</v>
      </c>
      <c r="H32" t="s">
        <v>4967</v>
      </c>
      <c r="I32" t="s">
        <v>4969</v>
      </c>
      <c r="J32" t="s">
        <v>4981</v>
      </c>
      <c r="K32" t="s">
        <v>6379</v>
      </c>
      <c r="L32" t="s">
        <v>6399</v>
      </c>
      <c r="M32" t="str">
        <f>SUBSTITUTE(Table2[[#This Row],[category_tags]],"'",CHAR(130),11)</f>
        <v>['Agricultural', 'Food', 'Preparation', 'Starters and dishes', 'Dishes', ÇCheese dishes']</v>
      </c>
      <c r="N32" t="str">
        <f>SUBSTITUTE(Table2[[#This Row],[category_tags]],"'",CHAR(131),12)</f>
        <v>['Agricultural', 'Food', 'Preparation', 'Starters and dishes', 'Dishes', 'Cheese dishesÉ]</v>
      </c>
      <c r="O32">
        <f>FIND(CHAR(130),Table2[[#This Row],[Column2]])</f>
        <v>74</v>
      </c>
      <c r="P32">
        <f>FIND(CHAR(131),Table2[[#This Row],[Column3]])</f>
        <v>88</v>
      </c>
      <c r="Q32" t="str">
        <f>IFERROR(MID(Table2[[#This Row],[category_tags]],Table2[[#This Row],[Column4]]+1,Table2[[#This Row],[Column5]]-Table2[[#This Row],[Column4]]-1),"")</f>
        <v>Cheese dishes</v>
      </c>
      <c r="R32" t="str">
        <f>VLOOKUP(Table2[[#This Row],[ciqual_code]],brut_transformé!$D$2:$E$2480,2,FALSE)</f>
        <v>transformé</v>
      </c>
      <c r="S32" t="s">
        <v>5108</v>
      </c>
    </row>
    <row r="33" spans="1:19" x14ac:dyDescent="0.2">
      <c r="A33" t="s">
        <v>31</v>
      </c>
      <c r="B33">
        <v>15000</v>
      </c>
      <c r="C33" t="s">
        <v>2481</v>
      </c>
      <c r="D33">
        <v>3.19</v>
      </c>
      <c r="E33" t="b">
        <v>0</v>
      </c>
      <c r="F33" t="s">
        <v>2485</v>
      </c>
      <c r="G33" t="s">
        <v>2518</v>
      </c>
      <c r="H33" t="s">
        <v>4967</v>
      </c>
      <c r="I33" t="s">
        <v>4969</v>
      </c>
      <c r="J33" t="s">
        <v>4982</v>
      </c>
      <c r="K33" t="s">
        <v>6375</v>
      </c>
      <c r="L33" t="s">
        <v>6400</v>
      </c>
      <c r="M33" t="str">
        <f>SUBSTITUTE(Table2[[#This Row],[category_tags]],"'",CHAR(130),11)</f>
        <v>['Agricultural', 'Food', 'Preparation', 'Fruits, vegetables, legumes and nuts', 'Nuts and seeds']</v>
      </c>
      <c r="N33" t="str">
        <f>SUBSTITUTE(Table2[[#This Row],[category_tags]],"'",CHAR(131),12)</f>
        <v>['Agricultural', 'Food', 'Preparation', 'Fruits, vegetables, legumes and nuts', 'Nuts and seeds']</v>
      </c>
      <c r="O33" t="e">
        <f>FIND(CHAR(130),Table2[[#This Row],[Column2]])</f>
        <v>#VALUE!</v>
      </c>
      <c r="P33" t="e">
        <f>FIND(CHAR(131),Table2[[#This Row],[Column3]])</f>
        <v>#VALUE!</v>
      </c>
      <c r="Q33" t="str">
        <f>IFERROR(MID(Table2[[#This Row],[category_tags]],Table2[[#This Row],[Column4]]+1,Table2[[#This Row],[Column5]]-Table2[[#This Row],[Column4]]-1),"")</f>
        <v/>
      </c>
      <c r="R33" t="str">
        <f>VLOOKUP(Table2[[#This Row],[ciqual_code]],brut_transformé!$D$2:$E$2480,2,FALSE)</f>
        <v>transformé</v>
      </c>
      <c r="S33" t="s">
        <v>5109</v>
      </c>
    </row>
    <row r="34" spans="1:19" x14ac:dyDescent="0.2">
      <c r="A34" t="s">
        <v>32</v>
      </c>
      <c r="B34">
        <v>15042</v>
      </c>
      <c r="C34" t="s">
        <v>2481</v>
      </c>
      <c r="D34">
        <v>3.68</v>
      </c>
      <c r="E34" t="b">
        <v>0</v>
      </c>
      <c r="F34" t="s">
        <v>2485</v>
      </c>
      <c r="G34" t="s">
        <v>2519</v>
      </c>
      <c r="H34" t="s">
        <v>4967</v>
      </c>
      <c r="I34" t="s">
        <v>4969</v>
      </c>
      <c r="J34" t="s">
        <v>4982</v>
      </c>
      <c r="K34" t="s">
        <v>6375</v>
      </c>
      <c r="L34" t="s">
        <v>6400</v>
      </c>
      <c r="M34" t="str">
        <f>SUBSTITUTE(Table2[[#This Row],[category_tags]],"'",CHAR(130),11)</f>
        <v>['Agricultural', 'Food', 'Preparation', 'Fruits, vegetables, legumes and nuts', 'Nuts and seeds']</v>
      </c>
      <c r="N34" t="str">
        <f>SUBSTITUTE(Table2[[#This Row],[category_tags]],"'",CHAR(131),12)</f>
        <v>['Agricultural', 'Food', 'Preparation', 'Fruits, vegetables, legumes and nuts', 'Nuts and seeds']</v>
      </c>
      <c r="O34" t="e">
        <f>FIND(CHAR(130),Table2[[#This Row],[Column2]])</f>
        <v>#VALUE!</v>
      </c>
      <c r="P34" t="e">
        <f>FIND(CHAR(131),Table2[[#This Row],[Column3]])</f>
        <v>#VALUE!</v>
      </c>
      <c r="Q34" t="str">
        <f>IFERROR(MID(Table2[[#This Row],[category_tags]],Table2[[#This Row],[Column4]]+1,Table2[[#This Row],[Column5]]-Table2[[#This Row],[Column4]]-1),"")</f>
        <v/>
      </c>
      <c r="R34" t="str">
        <f>VLOOKUP(Table2[[#This Row],[ciqual_code]],brut_transformé!$D$2:$E$2480,2,FALSE)</f>
        <v>transformé</v>
      </c>
      <c r="S34" t="s">
        <v>5109</v>
      </c>
    </row>
    <row r="35" spans="1:19" x14ac:dyDescent="0.2">
      <c r="A35" t="s">
        <v>33</v>
      </c>
      <c r="B35">
        <v>15041</v>
      </c>
      <c r="C35" t="s">
        <v>2481</v>
      </c>
      <c r="D35">
        <v>3.68</v>
      </c>
      <c r="E35" t="b">
        <v>0</v>
      </c>
      <c r="F35" t="s">
        <v>2485</v>
      </c>
      <c r="G35" t="s">
        <v>2520</v>
      </c>
      <c r="H35" t="s">
        <v>4967</v>
      </c>
      <c r="I35" t="s">
        <v>4969</v>
      </c>
      <c r="J35" t="s">
        <v>4982</v>
      </c>
      <c r="K35" t="s">
        <v>6375</v>
      </c>
      <c r="L35" t="s">
        <v>6400</v>
      </c>
      <c r="M35" t="str">
        <f>SUBSTITUTE(Table2[[#This Row],[category_tags]],"'",CHAR(130),11)</f>
        <v>['Agricultural', 'Food', 'Preparation', 'Fruits, vegetables, legumes and nuts', 'Nuts and seeds']</v>
      </c>
      <c r="N35" t="str">
        <f>SUBSTITUTE(Table2[[#This Row],[category_tags]],"'",CHAR(131),12)</f>
        <v>['Agricultural', 'Food', 'Preparation', 'Fruits, vegetables, legumes and nuts', 'Nuts and seeds']</v>
      </c>
      <c r="O35" t="e">
        <f>FIND(CHAR(130),Table2[[#This Row],[Column2]])</f>
        <v>#VALUE!</v>
      </c>
      <c r="P35" t="e">
        <f>FIND(CHAR(131),Table2[[#This Row],[Column3]])</f>
        <v>#VALUE!</v>
      </c>
      <c r="Q35" t="str">
        <f>IFERROR(MID(Table2[[#This Row],[category_tags]],Table2[[#This Row],[Column4]]+1,Table2[[#This Row],[Column5]]-Table2[[#This Row],[Column4]]-1),"")</f>
        <v/>
      </c>
      <c r="R35" t="str">
        <f>VLOOKUP(Table2[[#This Row],[ciqual_code]],brut_transformé!$D$2:$E$2480,2,FALSE)</f>
        <v>transformé</v>
      </c>
      <c r="S35" t="s">
        <v>5109</v>
      </c>
    </row>
    <row r="36" spans="1:19" x14ac:dyDescent="0.2">
      <c r="A36" t="s">
        <v>34</v>
      </c>
      <c r="B36">
        <v>9345</v>
      </c>
      <c r="C36" t="s">
        <v>2481</v>
      </c>
      <c r="D36">
        <v>3.6</v>
      </c>
      <c r="E36" t="b">
        <v>0</v>
      </c>
      <c r="F36" t="s">
        <v>2485</v>
      </c>
      <c r="G36" t="s">
        <v>2521</v>
      </c>
      <c r="H36" t="s">
        <v>4967</v>
      </c>
      <c r="I36" t="s">
        <v>4969</v>
      </c>
      <c r="J36" t="s">
        <v>4983</v>
      </c>
      <c r="K36" t="s">
        <v>6380</v>
      </c>
      <c r="L36" t="s">
        <v>6401</v>
      </c>
      <c r="M36" t="str">
        <f>SUBSTITUTE(Table2[[#This Row],[category_tags]],"'",CHAR(130),11)</f>
        <v>['Agricultural', 'Food', 'Preparation', 'Cereal products', 'Pasta, rice and grains', ÇPasta, rice and grains, raw']</v>
      </c>
      <c r="N36" t="str">
        <f>SUBSTITUTE(Table2[[#This Row],[category_tags]],"'",CHAR(131),12)</f>
        <v>['Agricultural', 'Food', 'Preparation', 'Cereal products', 'Pasta, rice and grains', 'Pasta, rice and grains, rawÉ]</v>
      </c>
      <c r="O36">
        <f>FIND(CHAR(130),Table2[[#This Row],[Column2]])</f>
        <v>86</v>
      </c>
      <c r="P36">
        <f>FIND(CHAR(131),Table2[[#This Row],[Column3]])</f>
        <v>114</v>
      </c>
      <c r="Q36" t="str">
        <f>IFERROR(MID(Table2[[#This Row],[category_tags]],Table2[[#This Row],[Column4]]+1,Table2[[#This Row],[Column5]]-Table2[[#This Row],[Column4]]-1),"")</f>
        <v>Pasta, rice and grains, raw</v>
      </c>
      <c r="R36" t="str">
        <f>VLOOKUP(Table2[[#This Row],[ciqual_code]],brut_transformé!$D$2:$E$2480,2,FALSE)</f>
        <v>brut</v>
      </c>
      <c r="S36" t="s">
        <v>5110</v>
      </c>
    </row>
    <row r="37" spans="1:19" x14ac:dyDescent="0.2">
      <c r="A37" t="s">
        <v>35</v>
      </c>
      <c r="B37">
        <v>9510</v>
      </c>
      <c r="C37" t="s">
        <v>2481</v>
      </c>
      <c r="D37">
        <v>3.16</v>
      </c>
      <c r="E37" t="b">
        <v>0</v>
      </c>
      <c r="F37" t="s">
        <v>2485</v>
      </c>
      <c r="G37" t="s">
        <v>2522</v>
      </c>
      <c r="H37" t="s">
        <v>4967</v>
      </c>
      <c r="I37" t="s">
        <v>4969</v>
      </c>
      <c r="J37" t="s">
        <v>4984</v>
      </c>
      <c r="K37" t="s">
        <v>6380</v>
      </c>
      <c r="L37" t="s">
        <v>6402</v>
      </c>
      <c r="M37" t="str">
        <f>SUBSTITUTE(Table2[[#This Row],[category_tags]],"'",CHAR(130),11)</f>
        <v>['Agricultural', 'Food', 'Preparation', 'Cereal products', 'Flours and pie crusts', ÇFlours']</v>
      </c>
      <c r="N37" t="str">
        <f>SUBSTITUTE(Table2[[#This Row],[category_tags]],"'",CHAR(131),12)</f>
        <v>['Agricultural', 'Food', 'Preparation', 'Cereal products', 'Flours and pie crusts', 'FloursÉ]</v>
      </c>
      <c r="O37">
        <f>FIND(CHAR(130),Table2[[#This Row],[Column2]])</f>
        <v>85</v>
      </c>
      <c r="P37">
        <f>FIND(CHAR(131),Table2[[#This Row],[Column3]])</f>
        <v>92</v>
      </c>
      <c r="Q37" t="str">
        <f>IFERROR(MID(Table2[[#This Row],[category_tags]],Table2[[#This Row],[Column4]]+1,Table2[[#This Row],[Column5]]-Table2[[#This Row],[Column4]]-1),"")</f>
        <v>Flours</v>
      </c>
      <c r="R37" t="str">
        <f>VLOOKUP(Table2[[#This Row],[ciqual_code]],brut_transformé!$D$2:$E$2480,2,FALSE)</f>
        <v>transformé</v>
      </c>
      <c r="S37" t="s">
        <v>5111</v>
      </c>
    </row>
    <row r="38" spans="1:19" x14ac:dyDescent="0.2">
      <c r="A38" t="s">
        <v>36</v>
      </c>
      <c r="B38">
        <v>13716</v>
      </c>
      <c r="C38" t="s">
        <v>2481</v>
      </c>
      <c r="D38">
        <v>2.93</v>
      </c>
      <c r="E38" t="b">
        <v>0</v>
      </c>
      <c r="F38" t="s">
        <v>2485</v>
      </c>
      <c r="G38" t="s">
        <v>2523</v>
      </c>
      <c r="H38" t="s">
        <v>4967</v>
      </c>
      <c r="I38" t="s">
        <v>4969</v>
      </c>
      <c r="J38" t="s">
        <v>4971</v>
      </c>
      <c r="K38" t="s">
        <v>6375</v>
      </c>
      <c r="L38" t="s">
        <v>6392</v>
      </c>
      <c r="M38" t="str">
        <f>SUBSTITUTE(Table2[[#This Row],[category_tags]],"'",CHAR(130),11)</f>
        <v>['Agricultural', 'Food', 'Preparation', 'Fruits, vegetables, legumes and nuts', 'Fruits', ÇCanned fruits']</v>
      </c>
      <c r="N38" t="str">
        <f>SUBSTITUTE(Table2[[#This Row],[category_tags]],"'",CHAR(131),12)</f>
        <v>['Agricultural', 'Food', 'Preparation', 'Fruits, vegetables, legumes and nuts', 'Fruits', 'Canned fruitsÉ]</v>
      </c>
      <c r="O38">
        <f>FIND(CHAR(130),Table2[[#This Row],[Column2]])</f>
        <v>91</v>
      </c>
      <c r="P38">
        <f>FIND(CHAR(131),Table2[[#This Row],[Column3]])</f>
        <v>105</v>
      </c>
      <c r="Q38" t="str">
        <f>IFERROR(MID(Table2[[#This Row],[category_tags]],Table2[[#This Row],[Column4]]+1,Table2[[#This Row],[Column5]]-Table2[[#This Row],[Column4]]-1),"")</f>
        <v>Canned fruits</v>
      </c>
      <c r="R38" t="str">
        <f>VLOOKUP(Table2[[#This Row],[ciqual_code]],brut_transformé!$D$2:$E$2480,2,FALSE)</f>
        <v>transformé</v>
      </c>
      <c r="S38" t="s">
        <v>5112</v>
      </c>
    </row>
    <row r="39" spans="1:19" x14ac:dyDescent="0.2">
      <c r="A39" t="s">
        <v>37</v>
      </c>
      <c r="B39">
        <v>13717</v>
      </c>
      <c r="C39" t="s">
        <v>2481</v>
      </c>
      <c r="D39">
        <v>2.93</v>
      </c>
      <c r="E39" t="b">
        <v>0</v>
      </c>
      <c r="F39" t="s">
        <v>2485</v>
      </c>
      <c r="G39" t="s">
        <v>2524</v>
      </c>
      <c r="H39" t="s">
        <v>4967</v>
      </c>
      <c r="I39" t="s">
        <v>4969</v>
      </c>
      <c r="J39" t="s">
        <v>4971</v>
      </c>
      <c r="K39" t="s">
        <v>6375</v>
      </c>
      <c r="L39" t="s">
        <v>6392</v>
      </c>
      <c r="M39" t="str">
        <f>SUBSTITUTE(Table2[[#This Row],[category_tags]],"'",CHAR(130),11)</f>
        <v>['Agricultural', 'Food', 'Preparation', 'Fruits, vegetables, legumes and nuts', 'Fruits', ÇCanned fruits']</v>
      </c>
      <c r="N39" t="str">
        <f>SUBSTITUTE(Table2[[#This Row],[category_tags]],"'",CHAR(131),12)</f>
        <v>['Agricultural', 'Food', 'Preparation', 'Fruits, vegetables, legumes and nuts', 'Fruits', 'Canned fruitsÉ]</v>
      </c>
      <c r="O39">
        <f>FIND(CHAR(130),Table2[[#This Row],[Column2]])</f>
        <v>91</v>
      </c>
      <c r="P39">
        <f>FIND(CHAR(131),Table2[[#This Row],[Column3]])</f>
        <v>105</v>
      </c>
      <c r="Q39" t="str">
        <f>IFERROR(MID(Table2[[#This Row],[category_tags]],Table2[[#This Row],[Column4]]+1,Table2[[#This Row],[Column5]]-Table2[[#This Row],[Column4]]-1),"")</f>
        <v>Canned fruits</v>
      </c>
      <c r="R39" t="str">
        <f>VLOOKUP(Table2[[#This Row],[ciqual_code]],brut_transformé!$D$2:$E$2480,2,FALSE)</f>
        <v>transformé</v>
      </c>
      <c r="S39" t="s">
        <v>5113</v>
      </c>
    </row>
    <row r="40" spans="1:19" x14ac:dyDescent="0.2">
      <c r="A40" t="s">
        <v>38</v>
      </c>
      <c r="B40">
        <v>13718</v>
      </c>
      <c r="C40" t="s">
        <v>2481</v>
      </c>
      <c r="D40">
        <v>2.93</v>
      </c>
      <c r="E40" t="b">
        <v>0</v>
      </c>
      <c r="F40" t="s">
        <v>2485</v>
      </c>
      <c r="G40" t="s">
        <v>2525</v>
      </c>
      <c r="H40" t="s">
        <v>4967</v>
      </c>
      <c r="I40" t="s">
        <v>4969</v>
      </c>
      <c r="J40" t="s">
        <v>4971</v>
      </c>
      <c r="K40" t="s">
        <v>6375</v>
      </c>
      <c r="L40" t="s">
        <v>6392</v>
      </c>
      <c r="M40" t="str">
        <f>SUBSTITUTE(Table2[[#This Row],[category_tags]],"'",CHAR(130),11)</f>
        <v>['Agricultural', 'Food', 'Preparation', 'Fruits, vegetables, legumes and nuts', 'Fruits', ÇCanned fruits']</v>
      </c>
      <c r="N40" t="str">
        <f>SUBSTITUTE(Table2[[#This Row],[category_tags]],"'",CHAR(131),12)</f>
        <v>['Agricultural', 'Food', 'Preparation', 'Fruits, vegetables, legumes and nuts', 'Fruits', 'Canned fruitsÉ]</v>
      </c>
      <c r="O40">
        <f>FIND(CHAR(130),Table2[[#This Row],[Column2]])</f>
        <v>91</v>
      </c>
      <c r="P40">
        <f>FIND(CHAR(131),Table2[[#This Row],[Column3]])</f>
        <v>105</v>
      </c>
      <c r="Q40" t="str">
        <f>IFERROR(MID(Table2[[#This Row],[category_tags]],Table2[[#This Row],[Column4]]+1,Table2[[#This Row],[Column5]]-Table2[[#This Row],[Column4]]-1),"")</f>
        <v>Canned fruits</v>
      </c>
      <c r="R40" t="str">
        <f>VLOOKUP(Table2[[#This Row],[ciqual_code]],brut_transformé!$D$2:$E$2480,2,FALSE)</f>
        <v>transformé</v>
      </c>
      <c r="S40" t="s">
        <v>5112</v>
      </c>
    </row>
    <row r="41" spans="1:19" x14ac:dyDescent="0.2">
      <c r="A41" t="s">
        <v>39</v>
      </c>
      <c r="B41">
        <v>13719</v>
      </c>
      <c r="C41" t="s">
        <v>2481</v>
      </c>
      <c r="D41">
        <v>2.93</v>
      </c>
      <c r="E41" t="b">
        <v>0</v>
      </c>
      <c r="F41" t="s">
        <v>2485</v>
      </c>
      <c r="G41" t="s">
        <v>2526</v>
      </c>
      <c r="H41" t="s">
        <v>4967</v>
      </c>
      <c r="I41" t="s">
        <v>4969</v>
      </c>
      <c r="J41" t="s">
        <v>4971</v>
      </c>
      <c r="K41" t="s">
        <v>6375</v>
      </c>
      <c r="L41" t="s">
        <v>6392</v>
      </c>
      <c r="M41" t="str">
        <f>SUBSTITUTE(Table2[[#This Row],[category_tags]],"'",CHAR(130),11)</f>
        <v>['Agricultural', 'Food', 'Preparation', 'Fruits, vegetables, legumes and nuts', 'Fruits', ÇCanned fruits']</v>
      </c>
      <c r="N41" t="str">
        <f>SUBSTITUTE(Table2[[#This Row],[category_tags]],"'",CHAR(131),12)</f>
        <v>['Agricultural', 'Food', 'Preparation', 'Fruits, vegetables, legumes and nuts', 'Fruits', 'Canned fruitsÉ]</v>
      </c>
      <c r="O41">
        <f>FIND(CHAR(130),Table2[[#This Row],[Column2]])</f>
        <v>91</v>
      </c>
      <c r="P41">
        <f>FIND(CHAR(131),Table2[[#This Row],[Column3]])</f>
        <v>105</v>
      </c>
      <c r="Q41" t="str">
        <f>IFERROR(MID(Table2[[#This Row],[category_tags]],Table2[[#This Row],[Column4]]+1,Table2[[#This Row],[Column5]]-Table2[[#This Row],[Column4]]-1),"")</f>
        <v>Canned fruits</v>
      </c>
      <c r="R41" t="str">
        <f>VLOOKUP(Table2[[#This Row],[ciqual_code]],brut_transformé!$D$2:$E$2480,2,FALSE)</f>
        <v>transformé</v>
      </c>
      <c r="S41" t="s">
        <v>5113</v>
      </c>
    </row>
    <row r="42" spans="1:19" x14ac:dyDescent="0.2">
      <c r="A42" t="s">
        <v>40</v>
      </c>
      <c r="B42">
        <v>13002</v>
      </c>
      <c r="C42" t="s">
        <v>2481</v>
      </c>
      <c r="D42">
        <v>2.68</v>
      </c>
      <c r="E42" t="b">
        <v>0</v>
      </c>
      <c r="F42" t="s">
        <v>2485</v>
      </c>
      <c r="G42" t="s">
        <v>2527</v>
      </c>
      <c r="H42" t="s">
        <v>4967</v>
      </c>
      <c r="I42" t="s">
        <v>4969</v>
      </c>
      <c r="J42" t="s">
        <v>4972</v>
      </c>
      <c r="K42" t="s">
        <v>6375</v>
      </c>
      <c r="L42" t="s">
        <v>6392</v>
      </c>
      <c r="M42" t="str">
        <f>SUBSTITUTE(Table2[[#This Row],[category_tags]],"'",CHAR(130),11)</f>
        <v>['Agricultural', 'Food', 'Preparation', 'Fruits, vegetables, legumes and nuts', 'Fruits', ÇFresh fruits']</v>
      </c>
      <c r="N42" t="str">
        <f>SUBSTITUTE(Table2[[#This Row],[category_tags]],"'",CHAR(131),12)</f>
        <v>['Agricultural', 'Food', 'Preparation', 'Fruits, vegetables, legumes and nuts', 'Fruits', 'Fresh fruitsÉ]</v>
      </c>
      <c r="O42">
        <f>FIND(CHAR(130),Table2[[#This Row],[Column2]])</f>
        <v>91</v>
      </c>
      <c r="P42">
        <f>FIND(CHAR(131),Table2[[#This Row],[Column3]])</f>
        <v>104</v>
      </c>
      <c r="Q42" t="str">
        <f>IFERROR(MID(Table2[[#This Row],[category_tags]],Table2[[#This Row],[Column4]]+1,Table2[[#This Row],[Column5]]-Table2[[#This Row],[Column4]]-1),"")</f>
        <v>Fresh fruits</v>
      </c>
      <c r="R42" t="str">
        <f>VLOOKUP(Table2[[#This Row],[ciqual_code]],brut_transformé!$D$2:$E$2480,2,FALSE)</f>
        <v>brut</v>
      </c>
      <c r="S42" t="s">
        <v>5114</v>
      </c>
    </row>
    <row r="43" spans="1:19" x14ac:dyDescent="0.2">
      <c r="A43" t="s">
        <v>41</v>
      </c>
      <c r="B43">
        <v>26177</v>
      </c>
      <c r="C43" t="s">
        <v>2481</v>
      </c>
      <c r="D43">
        <v>3.78</v>
      </c>
      <c r="E43" t="b">
        <v>0</v>
      </c>
      <c r="F43" t="s">
        <v>2485</v>
      </c>
      <c r="G43" t="s">
        <v>2528</v>
      </c>
      <c r="H43" t="s">
        <v>4967</v>
      </c>
      <c r="I43" t="s">
        <v>4969</v>
      </c>
      <c r="J43" t="s">
        <v>4974</v>
      </c>
      <c r="K43" t="s">
        <v>6376</v>
      </c>
      <c r="L43" t="s">
        <v>6393</v>
      </c>
      <c r="M43" t="str">
        <f>SUBSTITUTE(Table2[[#This Row],[category_tags]],"'",CHAR(130),11)</f>
        <v>['Agricultural', 'Food', 'Preparation', 'Meat, egg and fish', 'Fish products']</v>
      </c>
      <c r="N43" t="str">
        <f>SUBSTITUTE(Table2[[#This Row],[category_tags]],"'",CHAR(131),12)</f>
        <v>['Agricultural', 'Food', 'Preparation', 'Meat, egg and fish', 'Fish products']</v>
      </c>
      <c r="O43" t="e">
        <f>FIND(CHAR(130),Table2[[#This Row],[Column2]])</f>
        <v>#VALUE!</v>
      </c>
      <c r="P43" t="e">
        <f>FIND(CHAR(131),Table2[[#This Row],[Column3]])</f>
        <v>#VALUE!</v>
      </c>
      <c r="Q43" t="str">
        <f>IFERROR(MID(Table2[[#This Row],[category_tags]],Table2[[#This Row],[Column4]]+1,Table2[[#This Row],[Column5]]-Table2[[#This Row],[Column4]]-1),"")</f>
        <v/>
      </c>
      <c r="R43" t="str">
        <f>VLOOKUP(Table2[[#This Row],[ciqual_code]],brut_transformé!$D$2:$E$2480,2,FALSE)</f>
        <v>transformé</v>
      </c>
      <c r="S43" t="s">
        <v>5115</v>
      </c>
    </row>
    <row r="44" spans="1:19" x14ac:dyDescent="0.2">
      <c r="A44" t="s">
        <v>42</v>
      </c>
      <c r="B44">
        <v>26079</v>
      </c>
      <c r="C44" t="s">
        <v>2481</v>
      </c>
      <c r="D44">
        <v>3.1</v>
      </c>
      <c r="E44" t="b">
        <v>0</v>
      </c>
      <c r="F44" t="s">
        <v>2485</v>
      </c>
      <c r="G44" t="s">
        <v>2529</v>
      </c>
      <c r="H44" t="s">
        <v>4967</v>
      </c>
      <c r="I44" t="s">
        <v>4969</v>
      </c>
      <c r="J44" t="s">
        <v>4985</v>
      </c>
      <c r="K44" t="s">
        <v>6376</v>
      </c>
      <c r="L44" t="s">
        <v>6403</v>
      </c>
      <c r="M44" t="str">
        <f>SUBSTITUTE(Table2[[#This Row],[category_tags]],"'",CHAR(130),11)</f>
        <v>['Agricultural', 'Food', 'Preparation', 'Meat, egg and fish', 'Fish, raw']</v>
      </c>
      <c r="N44" t="str">
        <f>SUBSTITUTE(Table2[[#This Row],[category_tags]],"'",CHAR(131),12)</f>
        <v>['Agricultural', 'Food', 'Preparation', 'Meat, egg and fish', 'Fish, raw']</v>
      </c>
      <c r="O44" t="e">
        <f>FIND(CHAR(130),Table2[[#This Row],[Column2]])</f>
        <v>#VALUE!</v>
      </c>
      <c r="P44" t="e">
        <f>FIND(CHAR(131),Table2[[#This Row],[Column3]])</f>
        <v>#VALUE!</v>
      </c>
      <c r="Q44" t="str">
        <f>IFERROR(MID(Table2[[#This Row],[category_tags]],Table2[[#This Row],[Column4]]+1,Table2[[#This Row],[Column5]]-Table2[[#This Row],[Column4]]-1),"")</f>
        <v/>
      </c>
      <c r="R44" t="str">
        <f>VLOOKUP(Table2[[#This Row],[ciqual_code]],brut_transformé!$D$2:$E$2480,2,FALSE)</f>
        <v>transformé</v>
      </c>
      <c r="S44" t="s">
        <v>5115</v>
      </c>
    </row>
    <row r="45" spans="1:19" x14ac:dyDescent="0.2">
      <c r="A45" t="s">
        <v>43</v>
      </c>
      <c r="B45">
        <v>26187</v>
      </c>
      <c r="C45" t="s">
        <v>2481</v>
      </c>
      <c r="D45">
        <v>3.1</v>
      </c>
      <c r="E45" t="b">
        <v>0</v>
      </c>
      <c r="F45" t="s">
        <v>2485</v>
      </c>
      <c r="G45" t="s">
        <v>2530</v>
      </c>
      <c r="H45" t="s">
        <v>4967</v>
      </c>
      <c r="I45" t="s">
        <v>4969</v>
      </c>
      <c r="J45" t="s">
        <v>4974</v>
      </c>
      <c r="K45" t="s">
        <v>6376</v>
      </c>
      <c r="L45" t="s">
        <v>6393</v>
      </c>
      <c r="M45" t="str">
        <f>SUBSTITUTE(Table2[[#This Row],[category_tags]],"'",CHAR(130),11)</f>
        <v>['Agricultural', 'Food', 'Preparation', 'Meat, egg and fish', 'Fish products']</v>
      </c>
      <c r="N45" t="str">
        <f>SUBSTITUTE(Table2[[#This Row],[category_tags]],"'",CHAR(131),12)</f>
        <v>['Agricultural', 'Food', 'Preparation', 'Meat, egg and fish', 'Fish products']</v>
      </c>
      <c r="O45" t="e">
        <f>FIND(CHAR(130),Table2[[#This Row],[Column2]])</f>
        <v>#VALUE!</v>
      </c>
      <c r="P45" t="e">
        <f>FIND(CHAR(131),Table2[[#This Row],[Column3]])</f>
        <v>#VALUE!</v>
      </c>
      <c r="Q45" t="str">
        <f>IFERROR(MID(Table2[[#This Row],[category_tags]],Table2[[#This Row],[Column4]]+1,Table2[[#This Row],[Column5]]-Table2[[#This Row],[Column4]]-1),"")</f>
        <v/>
      </c>
      <c r="R45" t="str">
        <f>VLOOKUP(Table2[[#This Row],[ciqual_code]],brut_transformé!$D$2:$E$2480,2,FALSE)</f>
        <v>transformé</v>
      </c>
      <c r="S45" t="s">
        <v>5116</v>
      </c>
    </row>
    <row r="46" spans="1:19" x14ac:dyDescent="0.2">
      <c r="A46" t="s">
        <v>44</v>
      </c>
      <c r="B46">
        <v>26000</v>
      </c>
      <c r="C46" t="s">
        <v>2481</v>
      </c>
      <c r="D46">
        <v>3.57</v>
      </c>
      <c r="E46" t="b">
        <v>0</v>
      </c>
      <c r="F46" t="s">
        <v>2485</v>
      </c>
      <c r="G46" t="s">
        <v>2531</v>
      </c>
      <c r="H46" t="s">
        <v>4967</v>
      </c>
      <c r="I46" t="s">
        <v>4969</v>
      </c>
      <c r="J46" t="s">
        <v>4974</v>
      </c>
      <c r="K46" t="s">
        <v>6376</v>
      </c>
      <c r="L46" t="s">
        <v>6393</v>
      </c>
      <c r="M46" t="str">
        <f>SUBSTITUTE(Table2[[#This Row],[category_tags]],"'",CHAR(130),11)</f>
        <v>['Agricultural', 'Food', 'Preparation', 'Meat, egg and fish', 'Fish products']</v>
      </c>
      <c r="N46" t="str">
        <f>SUBSTITUTE(Table2[[#This Row],[category_tags]],"'",CHAR(131),12)</f>
        <v>['Agricultural', 'Food', 'Preparation', 'Meat, egg and fish', 'Fish products']</v>
      </c>
      <c r="O46" t="e">
        <f>FIND(CHAR(130),Table2[[#This Row],[Column2]])</f>
        <v>#VALUE!</v>
      </c>
      <c r="P46" t="e">
        <f>FIND(CHAR(131),Table2[[#This Row],[Column3]])</f>
        <v>#VALUE!</v>
      </c>
      <c r="Q46" t="str">
        <f>IFERROR(MID(Table2[[#This Row],[category_tags]],Table2[[#This Row],[Column4]]+1,Table2[[#This Row],[Column5]]-Table2[[#This Row],[Column4]]-1),"")</f>
        <v/>
      </c>
      <c r="R46" t="str">
        <f>VLOOKUP(Table2[[#This Row],[ciqual_code]],brut_transformé!$D$2:$E$2480,2,FALSE)</f>
        <v>transformé</v>
      </c>
      <c r="S46" t="s">
        <v>5117</v>
      </c>
    </row>
    <row r="47" spans="1:19" x14ac:dyDescent="0.2">
      <c r="A47" t="s">
        <v>45</v>
      </c>
      <c r="B47">
        <v>25999</v>
      </c>
      <c r="C47" t="s">
        <v>2481</v>
      </c>
      <c r="D47">
        <v>3.1</v>
      </c>
      <c r="E47" t="b">
        <v>0</v>
      </c>
      <c r="F47" t="s">
        <v>2485</v>
      </c>
      <c r="G47" t="s">
        <v>2532</v>
      </c>
      <c r="H47" t="s">
        <v>4967</v>
      </c>
      <c r="I47" t="s">
        <v>4969</v>
      </c>
      <c r="J47" t="s">
        <v>4974</v>
      </c>
      <c r="K47" t="s">
        <v>6376</v>
      </c>
      <c r="L47" t="s">
        <v>6393</v>
      </c>
      <c r="M47" t="str">
        <f>SUBSTITUTE(Table2[[#This Row],[category_tags]],"'",CHAR(130),11)</f>
        <v>['Agricultural', 'Food', 'Preparation', 'Meat, egg and fish', 'Fish products']</v>
      </c>
      <c r="N47" t="str">
        <f>SUBSTITUTE(Table2[[#This Row],[category_tags]],"'",CHAR(131),12)</f>
        <v>['Agricultural', 'Food', 'Preparation', 'Meat, egg and fish', 'Fish products']</v>
      </c>
      <c r="O47" t="e">
        <f>FIND(CHAR(130),Table2[[#This Row],[Column2]])</f>
        <v>#VALUE!</v>
      </c>
      <c r="P47" t="e">
        <f>FIND(CHAR(131),Table2[[#This Row],[Column3]])</f>
        <v>#VALUE!</v>
      </c>
      <c r="Q47" t="str">
        <f>IFERROR(MID(Table2[[#This Row],[category_tags]],Table2[[#This Row],[Column4]]+1,Table2[[#This Row],[Column5]]-Table2[[#This Row],[Column4]]-1),"")</f>
        <v/>
      </c>
      <c r="R47" t="str">
        <f>VLOOKUP(Table2[[#This Row],[ciqual_code]],brut_transformé!$D$2:$E$2480,2,FALSE)</f>
        <v>transformé</v>
      </c>
      <c r="S47" t="s">
        <v>5117</v>
      </c>
    </row>
    <row r="48" spans="1:19" x14ac:dyDescent="0.2">
      <c r="A48" t="s">
        <v>46</v>
      </c>
      <c r="B48">
        <v>8500</v>
      </c>
      <c r="C48" t="s">
        <v>2481</v>
      </c>
      <c r="D48">
        <v>2.82</v>
      </c>
      <c r="E48" t="b">
        <v>0</v>
      </c>
      <c r="F48" t="s">
        <v>2485</v>
      </c>
      <c r="G48" t="s">
        <v>2533</v>
      </c>
      <c r="H48" t="s">
        <v>4967</v>
      </c>
      <c r="I48" t="s">
        <v>4969</v>
      </c>
      <c r="J48" t="s">
        <v>4986</v>
      </c>
      <c r="K48" t="s">
        <v>6376</v>
      </c>
      <c r="L48" t="s">
        <v>6404</v>
      </c>
      <c r="M48" t="str">
        <f>SUBSTITUTE(Table2[[#This Row],[category_tags]],"'",CHAR(130),11)</f>
        <v>['Agricultural', 'Food', 'Preparation', 'Meat, egg and fish', 'Delicatessen meat']</v>
      </c>
      <c r="N48" t="str">
        <f>SUBSTITUTE(Table2[[#This Row],[category_tags]],"'",CHAR(131),12)</f>
        <v>['Agricultural', 'Food', 'Preparation', 'Meat, egg and fish', 'Delicatessen meat']</v>
      </c>
      <c r="O48" t="e">
        <f>FIND(CHAR(130),Table2[[#This Row],[Column2]])</f>
        <v>#VALUE!</v>
      </c>
      <c r="P48" t="e">
        <f>FIND(CHAR(131),Table2[[#This Row],[Column3]])</f>
        <v>#VALUE!</v>
      </c>
      <c r="Q48" t="str">
        <f>IFERROR(MID(Table2[[#This Row],[category_tags]],Table2[[#This Row],[Column4]]+1,Table2[[#This Row],[Column5]]-Table2[[#This Row],[Column4]]-1),"")</f>
        <v/>
      </c>
      <c r="R48" t="str">
        <f>VLOOKUP(Table2[[#This Row],[ciqual_code]],brut_transformé!$D$2:$E$2480,2,FALSE)</f>
        <v>transformé</v>
      </c>
      <c r="S48" t="s">
        <v>5118</v>
      </c>
    </row>
    <row r="49" spans="1:19" x14ac:dyDescent="0.2">
      <c r="A49" t="s">
        <v>47</v>
      </c>
      <c r="B49">
        <v>8501</v>
      </c>
      <c r="C49" t="s">
        <v>2481</v>
      </c>
      <c r="D49">
        <v>2.82</v>
      </c>
      <c r="E49" t="b">
        <v>0</v>
      </c>
      <c r="F49" t="s">
        <v>2485</v>
      </c>
      <c r="G49" t="s">
        <v>2534</v>
      </c>
      <c r="H49" t="s">
        <v>4967</v>
      </c>
      <c r="I49" t="s">
        <v>4969</v>
      </c>
      <c r="J49" t="s">
        <v>4986</v>
      </c>
      <c r="K49" t="s">
        <v>6376</v>
      </c>
      <c r="L49" t="s">
        <v>6404</v>
      </c>
      <c r="M49" t="str">
        <f>SUBSTITUTE(Table2[[#This Row],[category_tags]],"'",CHAR(130),11)</f>
        <v>['Agricultural', 'Food', 'Preparation', 'Meat, egg and fish', 'Delicatessen meat']</v>
      </c>
      <c r="N49" t="str">
        <f>SUBSTITUTE(Table2[[#This Row],[category_tags]],"'",CHAR(131),12)</f>
        <v>['Agricultural', 'Food', 'Preparation', 'Meat, egg and fish', 'Delicatessen meat']</v>
      </c>
      <c r="O49" t="e">
        <f>FIND(CHAR(130),Table2[[#This Row],[Column2]])</f>
        <v>#VALUE!</v>
      </c>
      <c r="P49" t="e">
        <f>FIND(CHAR(131),Table2[[#This Row],[Column3]])</f>
        <v>#VALUE!</v>
      </c>
      <c r="Q49" t="str">
        <f>IFERROR(MID(Table2[[#This Row],[category_tags]],Table2[[#This Row],[Column4]]+1,Table2[[#This Row],[Column5]]-Table2[[#This Row],[Column4]]-1),"")</f>
        <v/>
      </c>
      <c r="R49" t="str">
        <f>VLOOKUP(Table2[[#This Row],[ciqual_code]],brut_transformé!$D$2:$E$2480,2,FALSE)</f>
        <v>transformé</v>
      </c>
      <c r="S49" t="s">
        <v>5118</v>
      </c>
    </row>
    <row r="50" spans="1:19" x14ac:dyDescent="0.2">
      <c r="A50" t="s">
        <v>48</v>
      </c>
      <c r="B50">
        <v>8512</v>
      </c>
      <c r="C50" t="s">
        <v>2481</v>
      </c>
      <c r="D50">
        <v>2.82</v>
      </c>
      <c r="E50" t="b">
        <v>0</v>
      </c>
      <c r="F50" t="s">
        <v>2485</v>
      </c>
      <c r="G50" t="s">
        <v>2535</v>
      </c>
      <c r="H50" t="s">
        <v>4967</v>
      </c>
      <c r="I50" t="s">
        <v>4969</v>
      </c>
      <c r="J50" t="s">
        <v>4986</v>
      </c>
      <c r="K50" t="s">
        <v>6376</v>
      </c>
      <c r="L50" t="s">
        <v>6404</v>
      </c>
      <c r="M50" t="str">
        <f>SUBSTITUTE(Table2[[#This Row],[category_tags]],"'",CHAR(130),11)</f>
        <v>['Agricultural', 'Food', 'Preparation', 'Meat, egg and fish', 'Delicatessen meat']</v>
      </c>
      <c r="N50" t="str">
        <f>SUBSTITUTE(Table2[[#This Row],[category_tags]],"'",CHAR(131),12)</f>
        <v>['Agricultural', 'Food', 'Preparation', 'Meat, egg and fish', 'Delicatessen meat']</v>
      </c>
      <c r="O50" t="e">
        <f>FIND(CHAR(130),Table2[[#This Row],[Column2]])</f>
        <v>#VALUE!</v>
      </c>
      <c r="P50" t="e">
        <f>FIND(CHAR(131),Table2[[#This Row],[Column3]])</f>
        <v>#VALUE!</v>
      </c>
      <c r="Q50" t="str">
        <f>IFERROR(MID(Table2[[#This Row],[category_tags]],Table2[[#This Row],[Column4]]+1,Table2[[#This Row],[Column5]]-Table2[[#This Row],[Column4]]-1),"")</f>
        <v/>
      </c>
      <c r="R50" t="str">
        <f>VLOOKUP(Table2[[#This Row],[ciqual_code]],brut_transformé!$D$2:$E$2480,2,FALSE)</f>
        <v>transformé</v>
      </c>
      <c r="S50" t="s">
        <v>5118</v>
      </c>
    </row>
    <row r="51" spans="1:19" x14ac:dyDescent="0.2">
      <c r="A51" t="s">
        <v>49</v>
      </c>
      <c r="B51">
        <v>8504</v>
      </c>
      <c r="C51" t="s">
        <v>2481</v>
      </c>
      <c r="D51">
        <v>2.82</v>
      </c>
      <c r="E51" t="b">
        <v>0</v>
      </c>
      <c r="F51" t="s">
        <v>2485</v>
      </c>
      <c r="G51" t="s">
        <v>2536</v>
      </c>
      <c r="H51" t="s">
        <v>4967</v>
      </c>
      <c r="I51" t="s">
        <v>4969</v>
      </c>
      <c r="J51" t="s">
        <v>4986</v>
      </c>
      <c r="K51" t="s">
        <v>6376</v>
      </c>
      <c r="L51" t="s">
        <v>6404</v>
      </c>
      <c r="M51" t="str">
        <f>SUBSTITUTE(Table2[[#This Row],[category_tags]],"'",CHAR(130),11)</f>
        <v>['Agricultural', 'Food', 'Preparation', 'Meat, egg and fish', 'Delicatessen meat']</v>
      </c>
      <c r="N51" t="str">
        <f>SUBSTITUTE(Table2[[#This Row],[category_tags]],"'",CHAR(131),12)</f>
        <v>['Agricultural', 'Food', 'Preparation', 'Meat, egg and fish', 'Delicatessen meat']</v>
      </c>
      <c r="O51" t="e">
        <f>FIND(CHAR(130),Table2[[#This Row],[Column2]])</f>
        <v>#VALUE!</v>
      </c>
      <c r="P51" t="e">
        <f>FIND(CHAR(131),Table2[[#This Row],[Column3]])</f>
        <v>#VALUE!</v>
      </c>
      <c r="Q51" t="str">
        <f>IFERROR(MID(Table2[[#This Row],[category_tags]],Table2[[#This Row],[Column4]]+1,Table2[[#This Row],[Column5]]-Table2[[#This Row],[Column4]]-1),"")</f>
        <v/>
      </c>
      <c r="R51" t="str">
        <f>VLOOKUP(Table2[[#This Row],[ciqual_code]],brut_transformé!$D$2:$E$2480,2,FALSE)</f>
        <v>transformé</v>
      </c>
      <c r="S51" t="s">
        <v>5118</v>
      </c>
    </row>
    <row r="52" spans="1:19" x14ac:dyDescent="0.2">
      <c r="A52" t="s">
        <v>50</v>
      </c>
      <c r="B52">
        <v>8552</v>
      </c>
      <c r="C52" t="s">
        <v>2481</v>
      </c>
      <c r="D52">
        <v>2.81</v>
      </c>
      <c r="E52" t="b">
        <v>0</v>
      </c>
      <c r="F52" t="s">
        <v>2485</v>
      </c>
      <c r="G52" t="s">
        <v>2537</v>
      </c>
      <c r="H52" t="s">
        <v>4967</v>
      </c>
      <c r="I52" t="s">
        <v>4969</v>
      </c>
      <c r="J52" t="s">
        <v>4986</v>
      </c>
      <c r="K52" t="s">
        <v>6376</v>
      </c>
      <c r="L52" t="s">
        <v>6404</v>
      </c>
      <c r="M52" t="str">
        <f>SUBSTITUTE(Table2[[#This Row],[category_tags]],"'",CHAR(130),11)</f>
        <v>['Agricultural', 'Food', 'Preparation', 'Meat, egg and fish', 'Delicatessen meat']</v>
      </c>
      <c r="N52" t="str">
        <f>SUBSTITUTE(Table2[[#This Row],[category_tags]],"'",CHAR(131),12)</f>
        <v>['Agricultural', 'Food', 'Preparation', 'Meat, egg and fish', 'Delicatessen meat']</v>
      </c>
      <c r="O52" t="e">
        <f>FIND(CHAR(130),Table2[[#This Row],[Column2]])</f>
        <v>#VALUE!</v>
      </c>
      <c r="P52" t="e">
        <f>FIND(CHAR(131),Table2[[#This Row],[Column3]])</f>
        <v>#VALUE!</v>
      </c>
      <c r="Q52" t="str">
        <f>IFERROR(MID(Table2[[#This Row],[category_tags]],Table2[[#This Row],[Column4]]+1,Table2[[#This Row],[Column5]]-Table2[[#This Row],[Column4]]-1),"")</f>
        <v/>
      </c>
      <c r="R52" t="str">
        <f>VLOOKUP(Table2[[#This Row],[ciqual_code]],brut_transformé!$D$2:$E$2480,2,FALSE)</f>
        <v>transformé</v>
      </c>
      <c r="S52" t="s">
        <v>5119</v>
      </c>
    </row>
    <row r="53" spans="1:19" x14ac:dyDescent="0.2">
      <c r="A53" t="s">
        <v>51</v>
      </c>
      <c r="B53">
        <v>8550</v>
      </c>
      <c r="C53" t="s">
        <v>2481</v>
      </c>
      <c r="D53">
        <v>2.81</v>
      </c>
      <c r="E53" t="b">
        <v>0</v>
      </c>
      <c r="F53" t="s">
        <v>2485</v>
      </c>
      <c r="G53" t="s">
        <v>2538</v>
      </c>
      <c r="H53" t="s">
        <v>4967</v>
      </c>
      <c r="I53" t="s">
        <v>4969</v>
      </c>
      <c r="J53" t="s">
        <v>4986</v>
      </c>
      <c r="K53" t="s">
        <v>6376</v>
      </c>
      <c r="L53" t="s">
        <v>6404</v>
      </c>
      <c r="M53" t="str">
        <f>SUBSTITUTE(Table2[[#This Row],[category_tags]],"'",CHAR(130),11)</f>
        <v>['Agricultural', 'Food', 'Preparation', 'Meat, egg and fish', 'Delicatessen meat']</v>
      </c>
      <c r="N53" t="str">
        <f>SUBSTITUTE(Table2[[#This Row],[category_tags]],"'",CHAR(131),12)</f>
        <v>['Agricultural', 'Food', 'Preparation', 'Meat, egg and fish', 'Delicatessen meat']</v>
      </c>
      <c r="O53" t="e">
        <f>FIND(CHAR(130),Table2[[#This Row],[Column2]])</f>
        <v>#VALUE!</v>
      </c>
      <c r="P53" t="e">
        <f>FIND(CHAR(131),Table2[[#This Row],[Column3]])</f>
        <v>#VALUE!</v>
      </c>
      <c r="Q53" t="str">
        <f>IFERROR(MID(Table2[[#This Row],[category_tags]],Table2[[#This Row],[Column4]]+1,Table2[[#This Row],[Column5]]-Table2[[#This Row],[Column4]]-1),"")</f>
        <v/>
      </c>
      <c r="R53" t="str">
        <f>VLOOKUP(Table2[[#This Row],[ciqual_code]],brut_transformé!$D$2:$E$2480,2,FALSE)</f>
        <v>transformé</v>
      </c>
      <c r="S53" t="s">
        <v>5119</v>
      </c>
    </row>
    <row r="54" spans="1:19" x14ac:dyDescent="0.2">
      <c r="A54" t="s">
        <v>52</v>
      </c>
      <c r="B54">
        <v>8551</v>
      </c>
      <c r="C54" t="s">
        <v>2481</v>
      </c>
      <c r="D54">
        <v>2.82</v>
      </c>
      <c r="E54" t="b">
        <v>0</v>
      </c>
      <c r="F54" t="s">
        <v>2485</v>
      </c>
      <c r="G54" t="s">
        <v>2539</v>
      </c>
      <c r="H54" t="s">
        <v>4967</v>
      </c>
      <c r="I54" t="s">
        <v>4969</v>
      </c>
      <c r="J54" t="s">
        <v>4986</v>
      </c>
      <c r="K54" t="s">
        <v>6376</v>
      </c>
      <c r="L54" t="s">
        <v>6404</v>
      </c>
      <c r="M54" t="str">
        <f>SUBSTITUTE(Table2[[#This Row],[category_tags]],"'",CHAR(130),11)</f>
        <v>['Agricultural', 'Food', 'Preparation', 'Meat, egg and fish', 'Delicatessen meat']</v>
      </c>
      <c r="N54" t="str">
        <f>SUBSTITUTE(Table2[[#This Row],[category_tags]],"'",CHAR(131),12)</f>
        <v>['Agricultural', 'Food', 'Preparation', 'Meat, egg and fish', 'Delicatessen meat']</v>
      </c>
      <c r="O54" t="e">
        <f>FIND(CHAR(130),Table2[[#This Row],[Column2]])</f>
        <v>#VALUE!</v>
      </c>
      <c r="P54" t="e">
        <f>FIND(CHAR(131),Table2[[#This Row],[Column3]])</f>
        <v>#VALUE!</v>
      </c>
      <c r="Q54" t="str">
        <f>IFERROR(MID(Table2[[#This Row],[category_tags]],Table2[[#This Row],[Column4]]+1,Table2[[#This Row],[Column5]]-Table2[[#This Row],[Column4]]-1),"")</f>
        <v/>
      </c>
      <c r="R54" t="str">
        <f>VLOOKUP(Table2[[#This Row],[ciqual_code]],brut_transformé!$D$2:$E$2480,2,FALSE)</f>
        <v>transformé</v>
      </c>
      <c r="S54" t="s">
        <v>5118</v>
      </c>
    </row>
    <row r="55" spans="1:19" x14ac:dyDescent="0.2">
      <c r="A55" t="s">
        <v>53</v>
      </c>
      <c r="B55">
        <v>11093</v>
      </c>
      <c r="C55" t="s">
        <v>2481</v>
      </c>
      <c r="D55">
        <v>3.75</v>
      </c>
      <c r="E55" t="b">
        <v>0</v>
      </c>
      <c r="F55" t="s">
        <v>2485</v>
      </c>
      <c r="G55" t="s">
        <v>2540</v>
      </c>
      <c r="H55" t="s">
        <v>4967</v>
      </c>
      <c r="I55" t="s">
        <v>4969</v>
      </c>
      <c r="J55" t="s">
        <v>4979</v>
      </c>
      <c r="K55" t="s">
        <v>6377</v>
      </c>
      <c r="L55" t="s">
        <v>6397</v>
      </c>
      <c r="M55" t="str">
        <f>SUBSTITUTE(Table2[[#This Row],[category_tags]],"'",CHAR(130),11)</f>
        <v>['Agricultural', 'Food', 'Preparation', 'Miscellaneous', 'Herbs', ÇFresh herbs']</v>
      </c>
      <c r="N55" t="str">
        <f>SUBSTITUTE(Table2[[#This Row],[category_tags]],"'",CHAR(131),12)</f>
        <v>['Agricultural', 'Food', 'Preparation', 'Miscellaneous', 'Herbs', 'Fresh herbsÉ]</v>
      </c>
      <c r="O55">
        <f>FIND(CHAR(130),Table2[[#This Row],[Column2]])</f>
        <v>67</v>
      </c>
      <c r="P55">
        <f>FIND(CHAR(131),Table2[[#This Row],[Column3]])</f>
        <v>79</v>
      </c>
      <c r="Q55" t="str">
        <f>IFERROR(MID(Table2[[#This Row],[category_tags]],Table2[[#This Row],[Column4]]+1,Table2[[#This Row],[Column5]]-Table2[[#This Row],[Column4]]-1),"")</f>
        <v>Fresh herbs</v>
      </c>
      <c r="R55" t="str">
        <f>VLOOKUP(Table2[[#This Row],[ciqual_code]],brut_transformé!$D$2:$E$2480,2,FALSE)</f>
        <v>brut</v>
      </c>
      <c r="S55" t="s">
        <v>5120</v>
      </c>
    </row>
    <row r="56" spans="1:19" x14ac:dyDescent="0.2">
      <c r="A56" t="s">
        <v>54</v>
      </c>
      <c r="B56">
        <v>20995</v>
      </c>
      <c r="C56" t="s">
        <v>2481</v>
      </c>
      <c r="D56">
        <v>2.99</v>
      </c>
      <c r="E56" t="b">
        <v>0</v>
      </c>
      <c r="F56" t="s">
        <v>2485</v>
      </c>
      <c r="G56" t="s">
        <v>2541</v>
      </c>
      <c r="H56" t="s">
        <v>4967</v>
      </c>
      <c r="I56" t="s">
        <v>4969</v>
      </c>
      <c r="J56" t="s">
        <v>4975</v>
      </c>
      <c r="K56" t="s">
        <v>6377</v>
      </c>
      <c r="L56" t="s">
        <v>6394</v>
      </c>
      <c r="M56" t="str">
        <f>SUBSTITUTE(Table2[[#This Row],[category_tags]],"'",CHAR(130),11)</f>
        <v>['Agricultural', 'Food', 'Preparation', 'Miscellaneous', 'Seaweed']</v>
      </c>
      <c r="N56" t="str">
        <f>SUBSTITUTE(Table2[[#This Row],[category_tags]],"'",CHAR(131),12)</f>
        <v>['Agricultural', 'Food', 'Preparation', 'Miscellaneous', 'Seaweed']</v>
      </c>
      <c r="O56" t="e">
        <f>FIND(CHAR(130),Table2[[#This Row],[Column2]])</f>
        <v>#VALUE!</v>
      </c>
      <c r="P56" t="e">
        <f>FIND(CHAR(131),Table2[[#This Row],[Column3]])</f>
        <v>#VALUE!</v>
      </c>
      <c r="Q56" t="str">
        <f>IFERROR(MID(Table2[[#This Row],[category_tags]],Table2[[#This Row],[Column4]]+1,Table2[[#This Row],[Column5]]-Table2[[#This Row],[Column4]]-1),"")</f>
        <v/>
      </c>
      <c r="R56" t="str">
        <f>VLOOKUP(Table2[[#This Row],[ciqual_code]],brut_transformé!$D$2:$E$2480,2,FALSE)</f>
        <v>brut</v>
      </c>
      <c r="S56" t="s">
        <v>5098</v>
      </c>
    </row>
    <row r="57" spans="1:19" x14ac:dyDescent="0.2">
      <c r="A57" t="s">
        <v>55</v>
      </c>
      <c r="B57">
        <v>1007</v>
      </c>
      <c r="C57" t="s">
        <v>2481</v>
      </c>
      <c r="D57">
        <v>2.48</v>
      </c>
      <c r="E57" t="b">
        <v>0</v>
      </c>
      <c r="F57" t="s">
        <v>2485</v>
      </c>
      <c r="G57" t="s">
        <v>2542</v>
      </c>
      <c r="H57" t="s">
        <v>4967</v>
      </c>
      <c r="I57" t="s">
        <v>4969</v>
      </c>
      <c r="J57" t="s">
        <v>4980</v>
      </c>
      <c r="K57" t="s">
        <v>6378</v>
      </c>
      <c r="L57" t="s">
        <v>6398</v>
      </c>
      <c r="M57" t="str">
        <f>SUBSTITUTE(Table2[[#This Row],[category_tags]],"'",CHAR(130),11)</f>
        <v>['Agricultural', 'Food', 'Preparation', 'Beverages', 'Alcoholic beverages', ÇCocktails']</v>
      </c>
      <c r="N57" t="str">
        <f>SUBSTITUTE(Table2[[#This Row],[category_tags]],"'",CHAR(131),12)</f>
        <v>['Agricultural', 'Food', 'Preparation', 'Beverages', 'Alcoholic beverages', 'CocktailsÉ]</v>
      </c>
      <c r="O57">
        <f>FIND(CHAR(130),Table2[[#This Row],[Column2]])</f>
        <v>77</v>
      </c>
      <c r="P57">
        <f>FIND(CHAR(131),Table2[[#This Row],[Column3]])</f>
        <v>87</v>
      </c>
      <c r="Q57" t="str">
        <f>IFERROR(MID(Table2[[#This Row],[category_tags]],Table2[[#This Row],[Column4]]+1,Table2[[#This Row],[Column5]]-Table2[[#This Row],[Column4]]-1),"")</f>
        <v>Cocktails</v>
      </c>
      <c r="R57" t="str">
        <f>VLOOKUP(Table2[[#This Row],[ciqual_code]],brut_transformé!$D$2:$E$2480,2,FALSE)</f>
        <v>transformé</v>
      </c>
      <c r="S57" t="s">
        <v>5121</v>
      </c>
    </row>
    <row r="58" spans="1:19" x14ac:dyDescent="0.2">
      <c r="A58" t="s">
        <v>56</v>
      </c>
      <c r="B58">
        <v>20581</v>
      </c>
      <c r="C58" t="s">
        <v>2481</v>
      </c>
      <c r="D58">
        <v>3.53</v>
      </c>
      <c r="E58" t="b">
        <v>0</v>
      </c>
      <c r="F58" t="s">
        <v>2485</v>
      </c>
      <c r="G58" t="s">
        <v>2543</v>
      </c>
      <c r="H58" t="s">
        <v>4967</v>
      </c>
      <c r="I58" t="s">
        <v>4969</v>
      </c>
      <c r="J58" t="s">
        <v>4982</v>
      </c>
      <c r="K58" t="s">
        <v>6375</v>
      </c>
      <c r="L58" t="s">
        <v>6400</v>
      </c>
      <c r="M58" t="str">
        <f>SUBSTITUTE(Table2[[#This Row],[category_tags]],"'",CHAR(130),11)</f>
        <v>['Agricultural', 'Food', 'Preparation', 'Fruits, vegetables, legumes and nuts', 'Nuts and seeds']</v>
      </c>
      <c r="N58" t="str">
        <f>SUBSTITUTE(Table2[[#This Row],[category_tags]],"'",CHAR(131),12)</f>
        <v>['Agricultural', 'Food', 'Preparation', 'Fruits, vegetables, legumes and nuts', 'Nuts and seeds']</v>
      </c>
      <c r="O58" t="e">
        <f>FIND(CHAR(130),Table2[[#This Row],[Column2]])</f>
        <v>#VALUE!</v>
      </c>
      <c r="P58" t="e">
        <f>FIND(CHAR(131),Table2[[#This Row],[Column3]])</f>
        <v>#VALUE!</v>
      </c>
      <c r="Q58" t="str">
        <f>IFERROR(MID(Table2[[#This Row],[category_tags]],Table2[[#This Row],[Column4]]+1,Table2[[#This Row],[Column5]]-Table2[[#This Row],[Column4]]-1),"")</f>
        <v/>
      </c>
      <c r="R58" t="str">
        <f>VLOOKUP(Table2[[#This Row],[ciqual_code]],brut_transformé!$D$2:$E$2480,2,FALSE)</f>
        <v>transformé</v>
      </c>
      <c r="S58" t="s">
        <v>5122</v>
      </c>
    </row>
    <row r="59" spans="1:19" x14ac:dyDescent="0.2">
      <c r="A59" t="s">
        <v>57</v>
      </c>
      <c r="B59">
        <v>20067</v>
      </c>
      <c r="C59" t="s">
        <v>2481</v>
      </c>
      <c r="D59">
        <v>2.78</v>
      </c>
      <c r="E59" t="b">
        <v>0</v>
      </c>
      <c r="F59" t="s">
        <v>2485</v>
      </c>
      <c r="G59" t="s">
        <v>2544</v>
      </c>
      <c r="H59" t="s">
        <v>4967</v>
      </c>
      <c r="I59" t="s">
        <v>4969</v>
      </c>
      <c r="J59" t="s">
        <v>4987</v>
      </c>
      <c r="K59" t="s">
        <v>6375</v>
      </c>
      <c r="L59" t="s">
        <v>6405</v>
      </c>
      <c r="M59" t="str">
        <f>SUBSTITUTE(Table2[[#This Row],[category_tags]],"'",CHAR(130),11)</f>
        <v>['Agricultural', 'Food', 'Preparation', 'Fruits, vegetables, legumes and nuts', 'Vegetables', ÇVegetables, cooked']</v>
      </c>
      <c r="N59" t="str">
        <f>SUBSTITUTE(Table2[[#This Row],[category_tags]],"'",CHAR(131),12)</f>
        <v>['Agricultural', 'Food', 'Preparation', 'Fruits, vegetables, legumes and nuts', 'Vegetables', 'Vegetables, cookedÉ]</v>
      </c>
      <c r="O59">
        <f>FIND(CHAR(130),Table2[[#This Row],[Column2]])</f>
        <v>95</v>
      </c>
      <c r="P59">
        <f>FIND(CHAR(131),Table2[[#This Row],[Column3]])</f>
        <v>114</v>
      </c>
      <c r="Q59" t="str">
        <f>IFERROR(MID(Table2[[#This Row],[category_tags]],Table2[[#This Row],[Column4]]+1,Table2[[#This Row],[Column5]]-Table2[[#This Row],[Column4]]-1),"")</f>
        <v>Vegetables, cooked</v>
      </c>
      <c r="R59" t="str">
        <f>VLOOKUP(Table2[[#This Row],[ciqual_code]],brut_transformé!$D$2:$E$2480,2,FALSE)</f>
        <v>transformé</v>
      </c>
      <c r="S59" t="s">
        <v>5123</v>
      </c>
    </row>
    <row r="60" spans="1:19" x14ac:dyDescent="0.2">
      <c r="A60" t="s">
        <v>58</v>
      </c>
      <c r="B60">
        <v>20155</v>
      </c>
      <c r="C60" t="s">
        <v>2481</v>
      </c>
      <c r="D60">
        <v>2.78</v>
      </c>
      <c r="E60" t="b">
        <v>0</v>
      </c>
      <c r="F60" t="s">
        <v>2485</v>
      </c>
      <c r="G60" t="s">
        <v>2545</v>
      </c>
      <c r="H60" t="s">
        <v>4967</v>
      </c>
      <c r="I60" t="s">
        <v>4969</v>
      </c>
      <c r="J60" t="s">
        <v>4987</v>
      </c>
      <c r="K60" t="s">
        <v>6375</v>
      </c>
      <c r="L60" t="s">
        <v>6405</v>
      </c>
      <c r="M60" t="str">
        <f>SUBSTITUTE(Table2[[#This Row],[category_tags]],"'",CHAR(130),11)</f>
        <v>['Agricultural', 'Food', 'Preparation', 'Fruits, vegetables, legumes and nuts', 'Vegetables', ÇVegetables, cooked']</v>
      </c>
      <c r="N60" t="str">
        <f>SUBSTITUTE(Table2[[#This Row],[category_tags]],"'",CHAR(131),12)</f>
        <v>['Agricultural', 'Food', 'Preparation', 'Fruits, vegetables, legumes and nuts', 'Vegetables', 'Vegetables, cookedÉ]</v>
      </c>
      <c r="O60">
        <f>FIND(CHAR(130),Table2[[#This Row],[Column2]])</f>
        <v>95</v>
      </c>
      <c r="P60">
        <f>FIND(CHAR(131),Table2[[#This Row],[Column3]])</f>
        <v>114</v>
      </c>
      <c r="Q60" t="str">
        <f>IFERROR(MID(Table2[[#This Row],[category_tags]],Table2[[#This Row],[Column4]]+1,Table2[[#This Row],[Column5]]-Table2[[#This Row],[Column4]]-1),"")</f>
        <v>Vegetables, cooked</v>
      </c>
      <c r="R60" t="str">
        <f>VLOOKUP(Table2[[#This Row],[ciqual_code]],brut_transformé!$D$2:$E$2480,2,FALSE)</f>
        <v>transformé</v>
      </c>
      <c r="S60" t="s">
        <v>5123</v>
      </c>
    </row>
    <row r="61" spans="1:19" x14ac:dyDescent="0.2">
      <c r="A61" t="s">
        <v>59</v>
      </c>
      <c r="B61">
        <v>20052</v>
      </c>
      <c r="C61" t="s">
        <v>2481</v>
      </c>
      <c r="D61">
        <v>2.4300000000000002</v>
      </c>
      <c r="E61" t="b">
        <v>0</v>
      </c>
      <c r="F61" t="s">
        <v>2485</v>
      </c>
      <c r="G61" t="s">
        <v>2546</v>
      </c>
      <c r="H61" t="s">
        <v>4967</v>
      </c>
      <c r="I61" t="s">
        <v>4969</v>
      </c>
      <c r="J61" t="s">
        <v>4988</v>
      </c>
      <c r="K61" t="s">
        <v>6375</v>
      </c>
      <c r="L61" t="s">
        <v>6405</v>
      </c>
      <c r="M61" t="str">
        <f>SUBSTITUTE(Table2[[#This Row],[category_tags]],"'",CHAR(130),11)</f>
        <v>['Agricultural', 'Food', 'Preparation', 'Fruits, vegetables, legumes and nuts', 'Vegetables', ÇVegetables, raw']</v>
      </c>
      <c r="N61" t="str">
        <f>SUBSTITUTE(Table2[[#This Row],[category_tags]],"'",CHAR(131),12)</f>
        <v>['Agricultural', 'Food', 'Preparation', 'Fruits, vegetables, legumes and nuts', 'Vegetables', 'Vegetables, rawÉ]</v>
      </c>
      <c r="O61">
        <f>FIND(CHAR(130),Table2[[#This Row],[Column2]])</f>
        <v>95</v>
      </c>
      <c r="P61">
        <f>FIND(CHAR(131),Table2[[#This Row],[Column3]])</f>
        <v>111</v>
      </c>
      <c r="Q61" t="str">
        <f>IFERROR(MID(Table2[[#This Row],[category_tags]],Table2[[#This Row],[Column4]]+1,Table2[[#This Row],[Column5]]-Table2[[#This Row],[Column4]]-1),"")</f>
        <v>Vegetables, raw</v>
      </c>
      <c r="R61" t="str">
        <f>VLOOKUP(Table2[[#This Row],[ciqual_code]],brut_transformé!$D$2:$E$2480,2,FALSE)</f>
        <v>brut</v>
      </c>
      <c r="S61" t="s">
        <v>5124</v>
      </c>
    </row>
    <row r="62" spans="1:19" x14ac:dyDescent="0.2">
      <c r="A62" t="s">
        <v>60</v>
      </c>
      <c r="B62">
        <v>20000</v>
      </c>
      <c r="C62" t="s">
        <v>2481</v>
      </c>
      <c r="D62">
        <v>3.08</v>
      </c>
      <c r="E62" t="b">
        <v>0</v>
      </c>
      <c r="F62" t="s">
        <v>2485</v>
      </c>
      <c r="G62" t="s">
        <v>2547</v>
      </c>
      <c r="H62" t="s">
        <v>4967</v>
      </c>
      <c r="I62" t="s">
        <v>4969</v>
      </c>
      <c r="J62" t="s">
        <v>4987</v>
      </c>
      <c r="K62" t="s">
        <v>6375</v>
      </c>
      <c r="L62" t="s">
        <v>6405</v>
      </c>
      <c r="M62" t="str">
        <f>SUBSTITUTE(Table2[[#This Row],[category_tags]],"'",CHAR(130),11)</f>
        <v>['Agricultural', 'Food', 'Preparation', 'Fruits, vegetables, legumes and nuts', 'Vegetables', ÇVegetables, cooked']</v>
      </c>
      <c r="N62" t="str">
        <f>SUBSTITUTE(Table2[[#This Row],[category_tags]],"'",CHAR(131),12)</f>
        <v>['Agricultural', 'Food', 'Preparation', 'Fruits, vegetables, legumes and nuts', 'Vegetables', 'Vegetables, cookedÉ]</v>
      </c>
      <c r="O62">
        <f>FIND(CHAR(130),Table2[[#This Row],[Column2]])</f>
        <v>95</v>
      </c>
      <c r="P62">
        <f>FIND(CHAR(131),Table2[[#This Row],[Column3]])</f>
        <v>114</v>
      </c>
      <c r="Q62" t="str">
        <f>IFERROR(MID(Table2[[#This Row],[category_tags]],Table2[[#This Row],[Column4]]+1,Table2[[#This Row],[Column5]]-Table2[[#This Row],[Column4]]-1),"")</f>
        <v>Vegetables, cooked</v>
      </c>
      <c r="R62" t="str">
        <f>VLOOKUP(Table2[[#This Row],[ciqual_code]],brut_transformé!$D$2:$E$2480,2,FALSE)</f>
        <v>brut</v>
      </c>
      <c r="S62" t="s">
        <v>5125</v>
      </c>
    </row>
    <row r="63" spans="1:19" x14ac:dyDescent="0.2">
      <c r="A63" t="s">
        <v>61</v>
      </c>
      <c r="B63">
        <v>20156</v>
      </c>
      <c r="C63" t="s">
        <v>2481</v>
      </c>
      <c r="D63">
        <v>2.59</v>
      </c>
      <c r="E63" t="b">
        <v>0</v>
      </c>
      <c r="F63" t="s">
        <v>2485</v>
      </c>
      <c r="G63" t="s">
        <v>2548</v>
      </c>
      <c r="H63" t="s">
        <v>4967</v>
      </c>
      <c r="I63" t="s">
        <v>4969</v>
      </c>
      <c r="J63" t="s">
        <v>4987</v>
      </c>
      <c r="K63" t="s">
        <v>6375</v>
      </c>
      <c r="L63" t="s">
        <v>6405</v>
      </c>
      <c r="M63" t="str">
        <f>SUBSTITUTE(Table2[[#This Row],[category_tags]],"'",CHAR(130),11)</f>
        <v>['Agricultural', 'Food', 'Preparation', 'Fruits, vegetables, legumes and nuts', 'Vegetables', ÇVegetables, cooked']</v>
      </c>
      <c r="N63" t="str">
        <f>SUBSTITUTE(Table2[[#This Row],[category_tags]],"'",CHAR(131),12)</f>
        <v>['Agricultural', 'Food', 'Preparation', 'Fruits, vegetables, legumes and nuts', 'Vegetables', 'Vegetables, cookedÉ]</v>
      </c>
      <c r="O63">
        <f>FIND(CHAR(130),Table2[[#This Row],[Column2]])</f>
        <v>95</v>
      </c>
      <c r="P63">
        <f>FIND(CHAR(131),Table2[[#This Row],[Column3]])</f>
        <v>114</v>
      </c>
      <c r="Q63" t="str">
        <f>IFERROR(MID(Table2[[#This Row],[category_tags]],Table2[[#This Row],[Column4]]+1,Table2[[#This Row],[Column5]]-Table2[[#This Row],[Column4]]-1),"")</f>
        <v>Vegetables, cooked</v>
      </c>
      <c r="R63" t="str">
        <f>VLOOKUP(Table2[[#This Row],[ciqual_code]],brut_transformé!$D$2:$E$2480,2,FALSE)</f>
        <v>transformé</v>
      </c>
      <c r="S63" t="s">
        <v>5126</v>
      </c>
    </row>
    <row r="64" spans="1:19" x14ac:dyDescent="0.2">
      <c r="A64" t="s">
        <v>62</v>
      </c>
      <c r="B64">
        <v>20232</v>
      </c>
      <c r="C64" t="s">
        <v>2481</v>
      </c>
      <c r="D64">
        <v>2.95</v>
      </c>
      <c r="E64" t="b">
        <v>0</v>
      </c>
      <c r="F64" t="s">
        <v>2485</v>
      </c>
      <c r="G64" t="s">
        <v>2549</v>
      </c>
      <c r="H64" t="s">
        <v>4967</v>
      </c>
      <c r="I64" t="s">
        <v>4969</v>
      </c>
      <c r="J64" t="s">
        <v>4988</v>
      </c>
      <c r="K64" t="s">
        <v>6375</v>
      </c>
      <c r="L64" t="s">
        <v>6405</v>
      </c>
      <c r="M64" t="str">
        <f>SUBSTITUTE(Table2[[#This Row],[category_tags]],"'",CHAR(130),11)</f>
        <v>['Agricultural', 'Food', 'Preparation', 'Fruits, vegetables, legumes and nuts', 'Vegetables', ÇVegetables, raw']</v>
      </c>
      <c r="N64" t="str">
        <f>SUBSTITUTE(Table2[[#This Row],[category_tags]],"'",CHAR(131),12)</f>
        <v>['Agricultural', 'Food', 'Preparation', 'Fruits, vegetables, legumes and nuts', 'Vegetables', 'Vegetables, rawÉ]</v>
      </c>
      <c r="O64">
        <f>FIND(CHAR(130),Table2[[#This Row],[Column2]])</f>
        <v>95</v>
      </c>
      <c r="P64">
        <f>FIND(CHAR(131),Table2[[#This Row],[Column3]])</f>
        <v>111</v>
      </c>
      <c r="Q64" t="str">
        <f>IFERROR(MID(Table2[[#This Row],[category_tags]],Table2[[#This Row],[Column4]]+1,Table2[[#This Row],[Column5]]-Table2[[#This Row],[Column4]]-1),"")</f>
        <v>Vegetables, raw</v>
      </c>
      <c r="R64" t="str">
        <f>VLOOKUP(Table2[[#This Row],[ciqual_code]],brut_transformé!$D$2:$E$2480,2,FALSE)</f>
        <v>transformé</v>
      </c>
      <c r="S64" t="s">
        <v>5127</v>
      </c>
    </row>
    <row r="65" spans="1:19" x14ac:dyDescent="0.2">
      <c r="A65" t="s">
        <v>63</v>
      </c>
      <c r="B65">
        <v>20998</v>
      </c>
      <c r="C65" t="s">
        <v>2481</v>
      </c>
      <c r="D65">
        <v>2.99</v>
      </c>
      <c r="E65" t="b">
        <v>0</v>
      </c>
      <c r="F65" t="s">
        <v>2485</v>
      </c>
      <c r="G65" t="s">
        <v>2550</v>
      </c>
      <c r="H65" t="s">
        <v>4967</v>
      </c>
      <c r="I65" t="s">
        <v>4969</v>
      </c>
      <c r="J65" t="s">
        <v>4975</v>
      </c>
      <c r="K65" t="s">
        <v>6377</v>
      </c>
      <c r="L65" t="s">
        <v>6394</v>
      </c>
      <c r="M65" t="str">
        <f>SUBSTITUTE(Table2[[#This Row],[category_tags]],"'",CHAR(130),11)</f>
        <v>['Agricultural', 'Food', 'Preparation', 'Miscellaneous', 'Seaweed']</v>
      </c>
      <c r="N65" t="str">
        <f>SUBSTITUTE(Table2[[#This Row],[category_tags]],"'",CHAR(131),12)</f>
        <v>['Agricultural', 'Food', 'Preparation', 'Miscellaneous', 'Seaweed']</v>
      </c>
      <c r="O65" t="e">
        <f>FIND(CHAR(130),Table2[[#This Row],[Column2]])</f>
        <v>#VALUE!</v>
      </c>
      <c r="P65" t="e">
        <f>FIND(CHAR(131),Table2[[#This Row],[Column3]])</f>
        <v>#VALUE!</v>
      </c>
      <c r="Q65" t="str">
        <f>IFERROR(MID(Table2[[#This Row],[category_tags]],Table2[[#This Row],[Column4]]+1,Table2[[#This Row],[Column5]]-Table2[[#This Row],[Column4]]-1),"")</f>
        <v/>
      </c>
      <c r="R65" t="str">
        <f>VLOOKUP(Table2[[#This Row],[ciqual_code]],brut_transformé!$D$2:$E$2480,2,FALSE)</f>
        <v>brut</v>
      </c>
      <c r="S65" t="s">
        <v>5098</v>
      </c>
    </row>
    <row r="66" spans="1:19" x14ac:dyDescent="0.2">
      <c r="A66" t="s">
        <v>64</v>
      </c>
      <c r="B66">
        <v>12761</v>
      </c>
      <c r="C66" t="s">
        <v>2481</v>
      </c>
      <c r="D66">
        <v>2.2400000000000002</v>
      </c>
      <c r="E66" t="b">
        <v>0</v>
      </c>
      <c r="F66" t="s">
        <v>2485</v>
      </c>
      <c r="G66" t="s">
        <v>2551</v>
      </c>
      <c r="H66" t="s">
        <v>4967</v>
      </c>
      <c r="I66" t="s">
        <v>4969</v>
      </c>
      <c r="J66" t="s">
        <v>4989</v>
      </c>
      <c r="K66" t="s">
        <v>6381</v>
      </c>
      <c r="L66" t="s">
        <v>6406</v>
      </c>
      <c r="M66" t="str">
        <f>SUBSTITUTE(Table2[[#This Row],[category_tags]],"'",CHAR(130),11)</f>
        <v>['Agricultural', 'Food', 'Preparation', 'Milk and milk products', 'Cheese', ÇSemihard cheeses']</v>
      </c>
      <c r="N66" t="str">
        <f>SUBSTITUTE(Table2[[#This Row],[category_tags]],"'",CHAR(131),12)</f>
        <v>['Agricultural', 'Food', 'Preparation', 'Milk and milk products', 'Cheese', 'Semihard cheesesÉ]</v>
      </c>
      <c r="O66">
        <f>FIND(CHAR(130),Table2[[#This Row],[Column2]])</f>
        <v>77</v>
      </c>
      <c r="P66">
        <f>FIND(CHAR(131),Table2[[#This Row],[Column3]])</f>
        <v>94</v>
      </c>
      <c r="Q66" t="str">
        <f>IFERROR(MID(Table2[[#This Row],[category_tags]],Table2[[#This Row],[Column4]]+1,Table2[[#This Row],[Column5]]-Table2[[#This Row],[Column4]]-1),"")</f>
        <v>Semihard cheeses</v>
      </c>
      <c r="R66" t="str">
        <f>VLOOKUP(Table2[[#This Row],[ciqual_code]],brut_transformé!$D$2:$E$2480,2,FALSE)</f>
        <v>brut</v>
      </c>
      <c r="S66" t="s">
        <v>5128</v>
      </c>
    </row>
    <row r="67" spans="1:19" x14ac:dyDescent="0.2">
      <c r="A67" t="s">
        <v>65</v>
      </c>
      <c r="B67">
        <v>20076</v>
      </c>
      <c r="C67" t="s">
        <v>2481</v>
      </c>
      <c r="D67">
        <v>2.63</v>
      </c>
      <c r="E67" t="b">
        <v>0</v>
      </c>
      <c r="F67" t="s">
        <v>2485</v>
      </c>
      <c r="G67" t="s">
        <v>2552</v>
      </c>
      <c r="H67" t="s">
        <v>4967</v>
      </c>
      <c r="I67" t="s">
        <v>4969</v>
      </c>
      <c r="J67" t="s">
        <v>4987</v>
      </c>
      <c r="K67" t="s">
        <v>6375</v>
      </c>
      <c r="L67" t="s">
        <v>6405</v>
      </c>
      <c r="M67" t="str">
        <f>SUBSTITUTE(Table2[[#This Row],[category_tags]],"'",CHAR(130),11)</f>
        <v>['Agricultural', 'Food', 'Preparation', 'Fruits, vegetables, legumes and nuts', 'Vegetables', ÇVegetables, cooked']</v>
      </c>
      <c r="N67" t="str">
        <f>SUBSTITUTE(Table2[[#This Row],[category_tags]],"'",CHAR(131),12)</f>
        <v>['Agricultural', 'Food', 'Preparation', 'Fruits, vegetables, legumes and nuts', 'Vegetables', 'Vegetables, cookedÉ]</v>
      </c>
      <c r="O67">
        <f>FIND(CHAR(130),Table2[[#This Row],[Column2]])</f>
        <v>95</v>
      </c>
      <c r="P67">
        <f>FIND(CHAR(131),Table2[[#This Row],[Column3]])</f>
        <v>114</v>
      </c>
      <c r="Q67" t="str">
        <f>IFERROR(MID(Table2[[#This Row],[category_tags]],Table2[[#This Row],[Column4]]+1,Table2[[#This Row],[Column5]]-Table2[[#This Row],[Column4]]-1),"")</f>
        <v>Vegetables, cooked</v>
      </c>
      <c r="R67" t="str">
        <f>VLOOKUP(Table2[[#This Row],[ciqual_code]],brut_transformé!$D$2:$E$2480,2,FALSE)</f>
        <v>transformé</v>
      </c>
      <c r="S67" t="s">
        <v>5129</v>
      </c>
    </row>
    <row r="68" spans="1:19" x14ac:dyDescent="0.2">
      <c r="A68" t="s">
        <v>66</v>
      </c>
      <c r="B68">
        <v>20282</v>
      </c>
      <c r="C68" t="s">
        <v>2481</v>
      </c>
      <c r="D68">
        <v>2.2599999999999998</v>
      </c>
      <c r="E68" t="b">
        <v>0</v>
      </c>
      <c r="F68" t="s">
        <v>2485</v>
      </c>
      <c r="G68" t="s">
        <v>2553</v>
      </c>
      <c r="H68" t="s">
        <v>4967</v>
      </c>
      <c r="I68" t="s">
        <v>4969</v>
      </c>
      <c r="J68" t="s">
        <v>4988</v>
      </c>
      <c r="K68" t="s">
        <v>6375</v>
      </c>
      <c r="L68" t="s">
        <v>6405</v>
      </c>
      <c r="M68" t="str">
        <f>SUBSTITUTE(Table2[[#This Row],[category_tags]],"'",CHAR(130),11)</f>
        <v>['Agricultural', 'Food', 'Preparation', 'Fruits, vegetables, legumes and nuts', 'Vegetables', ÇVegetables, raw']</v>
      </c>
      <c r="N68" t="str">
        <f>SUBSTITUTE(Table2[[#This Row],[category_tags]],"'",CHAR(131),12)</f>
        <v>['Agricultural', 'Food', 'Preparation', 'Fruits, vegetables, legumes and nuts', 'Vegetables', 'Vegetables, rawÉ]</v>
      </c>
      <c r="O68">
        <f>FIND(CHAR(130),Table2[[#This Row],[Column2]])</f>
        <v>95</v>
      </c>
      <c r="P68">
        <f>FIND(CHAR(131),Table2[[#This Row],[Column3]])</f>
        <v>111</v>
      </c>
      <c r="Q68" t="str">
        <f>IFERROR(MID(Table2[[#This Row],[category_tags]],Table2[[#This Row],[Column4]]+1,Table2[[#This Row],[Column5]]-Table2[[#This Row],[Column4]]-1),"")</f>
        <v>Vegetables, raw</v>
      </c>
      <c r="R68" t="str">
        <f>VLOOKUP(Table2[[#This Row],[ciqual_code]],brut_transformé!$D$2:$E$2480,2,FALSE)</f>
        <v>brut</v>
      </c>
      <c r="S68" t="s">
        <v>5130</v>
      </c>
    </row>
    <row r="69" spans="1:19" x14ac:dyDescent="0.2">
      <c r="A69" t="s">
        <v>67</v>
      </c>
      <c r="B69">
        <v>20001</v>
      </c>
      <c r="C69" t="s">
        <v>2481</v>
      </c>
      <c r="D69">
        <v>2.69</v>
      </c>
      <c r="E69" t="b">
        <v>0</v>
      </c>
      <c r="F69" t="s">
        <v>2485</v>
      </c>
      <c r="G69" t="s">
        <v>2554</v>
      </c>
      <c r="H69" t="s">
        <v>4967</v>
      </c>
      <c r="I69" t="s">
        <v>4969</v>
      </c>
      <c r="J69" t="s">
        <v>4987</v>
      </c>
      <c r="K69" t="s">
        <v>6375</v>
      </c>
      <c r="L69" t="s">
        <v>6405</v>
      </c>
      <c r="M69" t="str">
        <f>SUBSTITUTE(Table2[[#This Row],[category_tags]],"'",CHAR(130),11)</f>
        <v>['Agricultural', 'Food', 'Preparation', 'Fruits, vegetables, legumes and nuts', 'Vegetables', ÇVegetables, cooked']</v>
      </c>
      <c r="N69" t="str">
        <f>SUBSTITUTE(Table2[[#This Row],[category_tags]],"'",CHAR(131),12)</f>
        <v>['Agricultural', 'Food', 'Preparation', 'Fruits, vegetables, legumes and nuts', 'Vegetables', 'Vegetables, cookedÉ]</v>
      </c>
      <c r="O69">
        <f>FIND(CHAR(130),Table2[[#This Row],[Column2]])</f>
        <v>95</v>
      </c>
      <c r="P69">
        <f>FIND(CHAR(131),Table2[[#This Row],[Column3]])</f>
        <v>114</v>
      </c>
      <c r="Q69" t="str">
        <f>IFERROR(MID(Table2[[#This Row],[category_tags]],Table2[[#This Row],[Column4]]+1,Table2[[#This Row],[Column5]]-Table2[[#This Row],[Column4]]-1),"")</f>
        <v>Vegetables, cooked</v>
      </c>
      <c r="R69" t="str">
        <f>VLOOKUP(Table2[[#This Row],[ciqual_code]],brut_transformé!$D$2:$E$2480,2,FALSE)</f>
        <v>brut</v>
      </c>
      <c r="S69" t="s">
        <v>5131</v>
      </c>
    </row>
    <row r="70" spans="1:19" x14ac:dyDescent="0.2">
      <c r="A70" t="s">
        <v>68</v>
      </c>
      <c r="B70">
        <v>20073</v>
      </c>
      <c r="C70" t="s">
        <v>2481</v>
      </c>
      <c r="D70">
        <v>2.2599999999999998</v>
      </c>
      <c r="E70" t="b">
        <v>0</v>
      </c>
      <c r="F70" t="s">
        <v>2485</v>
      </c>
      <c r="G70" t="s">
        <v>2555</v>
      </c>
      <c r="H70" t="s">
        <v>4967</v>
      </c>
      <c r="I70" t="s">
        <v>4969</v>
      </c>
      <c r="J70" t="s">
        <v>4988</v>
      </c>
      <c r="K70" t="s">
        <v>6375</v>
      </c>
      <c r="L70" t="s">
        <v>6405</v>
      </c>
      <c r="M70" t="str">
        <f>SUBSTITUTE(Table2[[#This Row],[category_tags]],"'",CHAR(130),11)</f>
        <v>['Agricultural', 'Food', 'Preparation', 'Fruits, vegetables, legumes and nuts', 'Vegetables', ÇVegetables, raw']</v>
      </c>
      <c r="N70" t="str">
        <f>SUBSTITUTE(Table2[[#This Row],[category_tags]],"'",CHAR(131),12)</f>
        <v>['Agricultural', 'Food', 'Preparation', 'Fruits, vegetables, legumes and nuts', 'Vegetables', 'Vegetables, rawÉ]</v>
      </c>
      <c r="O70">
        <f>FIND(CHAR(130),Table2[[#This Row],[Column2]])</f>
        <v>95</v>
      </c>
      <c r="P70">
        <f>FIND(CHAR(131),Table2[[#This Row],[Column3]])</f>
        <v>111</v>
      </c>
      <c r="Q70" t="str">
        <f>IFERROR(MID(Table2[[#This Row],[category_tags]],Table2[[#This Row],[Column4]]+1,Table2[[#This Row],[Column5]]-Table2[[#This Row],[Column4]]-1),"")</f>
        <v>Vegetables, raw</v>
      </c>
      <c r="R70" t="str">
        <f>VLOOKUP(Table2[[#This Row],[ciqual_code]],brut_transformé!$D$2:$E$2480,2,FALSE)</f>
        <v>brut</v>
      </c>
      <c r="S70" t="s">
        <v>5130</v>
      </c>
    </row>
    <row r="71" spans="1:19" x14ac:dyDescent="0.2">
      <c r="A71" t="s">
        <v>69</v>
      </c>
      <c r="B71">
        <v>20279</v>
      </c>
      <c r="C71" t="s">
        <v>2481</v>
      </c>
      <c r="D71">
        <v>2.2599999999999998</v>
      </c>
      <c r="E71" t="b">
        <v>0</v>
      </c>
      <c r="F71" t="s">
        <v>2485</v>
      </c>
      <c r="G71" t="s">
        <v>2556</v>
      </c>
      <c r="H71" t="s">
        <v>4967</v>
      </c>
      <c r="I71" t="s">
        <v>4969</v>
      </c>
      <c r="J71" t="s">
        <v>4988</v>
      </c>
      <c r="K71" t="s">
        <v>6375</v>
      </c>
      <c r="L71" t="s">
        <v>6405</v>
      </c>
      <c r="M71" t="str">
        <f>SUBSTITUTE(Table2[[#This Row],[category_tags]],"'",CHAR(130),11)</f>
        <v>['Agricultural', 'Food', 'Preparation', 'Fruits, vegetables, legumes and nuts', 'Vegetables', ÇVegetables, raw']</v>
      </c>
      <c r="N71" t="str">
        <f>SUBSTITUTE(Table2[[#This Row],[category_tags]],"'",CHAR(131),12)</f>
        <v>['Agricultural', 'Food', 'Preparation', 'Fruits, vegetables, legumes and nuts', 'Vegetables', 'Vegetables, rawÉ]</v>
      </c>
      <c r="O71">
        <f>FIND(CHAR(130),Table2[[#This Row],[Column2]])</f>
        <v>95</v>
      </c>
      <c r="P71">
        <f>FIND(CHAR(131),Table2[[#This Row],[Column3]])</f>
        <v>111</v>
      </c>
      <c r="Q71" t="str">
        <f>IFERROR(MID(Table2[[#This Row],[category_tags]],Table2[[#This Row],[Column4]]+1,Table2[[#This Row],[Column5]]-Table2[[#This Row],[Column4]]-1),"")</f>
        <v>Vegetables, raw</v>
      </c>
      <c r="R71" t="str">
        <f>VLOOKUP(Table2[[#This Row],[ciqual_code]],brut_transformé!$D$2:$E$2480,2,FALSE)</f>
        <v>brut</v>
      </c>
      <c r="S71" t="s">
        <v>5130</v>
      </c>
    </row>
    <row r="72" spans="1:19" x14ac:dyDescent="0.2">
      <c r="A72" t="s">
        <v>70</v>
      </c>
      <c r="B72">
        <v>20053</v>
      </c>
      <c r="C72" t="s">
        <v>2481</v>
      </c>
      <c r="D72">
        <v>2.5299999999999998</v>
      </c>
      <c r="E72" t="b">
        <v>0</v>
      </c>
      <c r="F72" t="s">
        <v>2485</v>
      </c>
      <c r="G72" t="s">
        <v>2557</v>
      </c>
      <c r="H72" t="s">
        <v>4967</v>
      </c>
      <c r="I72" t="s">
        <v>4969</v>
      </c>
      <c r="J72" t="s">
        <v>4988</v>
      </c>
      <c r="K72" t="s">
        <v>6375</v>
      </c>
      <c r="L72" t="s">
        <v>6405</v>
      </c>
      <c r="M72" t="str">
        <f>SUBSTITUTE(Table2[[#This Row],[category_tags]],"'",CHAR(130),11)</f>
        <v>['Agricultural', 'Food', 'Preparation', 'Fruits, vegetables, legumes and nuts', 'Vegetables', ÇVegetables, raw']</v>
      </c>
      <c r="N72" t="str">
        <f>SUBSTITUTE(Table2[[#This Row],[category_tags]],"'",CHAR(131),12)</f>
        <v>['Agricultural', 'Food', 'Preparation', 'Fruits, vegetables, legumes and nuts', 'Vegetables', 'Vegetables, rawÉ]</v>
      </c>
      <c r="O72">
        <f>FIND(CHAR(130),Table2[[#This Row],[Column2]])</f>
        <v>95</v>
      </c>
      <c r="P72">
        <f>FIND(CHAR(131),Table2[[#This Row],[Column3]])</f>
        <v>111</v>
      </c>
      <c r="Q72" t="str">
        <f>IFERROR(MID(Table2[[#This Row],[category_tags]],Table2[[#This Row],[Column4]]+1,Table2[[#This Row],[Column5]]-Table2[[#This Row],[Column4]]-1),"")</f>
        <v>Vegetables, raw</v>
      </c>
      <c r="R72" t="str">
        <f>VLOOKUP(Table2[[#This Row],[ciqual_code]],brut_transformé!$D$2:$E$2480,2,FALSE)</f>
        <v>brut</v>
      </c>
      <c r="S72" t="s">
        <v>5132</v>
      </c>
    </row>
    <row r="73" spans="1:19" x14ac:dyDescent="0.2">
      <c r="A73" t="s">
        <v>71</v>
      </c>
      <c r="B73">
        <v>20002</v>
      </c>
      <c r="C73" t="s">
        <v>2481</v>
      </c>
      <c r="D73">
        <v>2.89</v>
      </c>
      <c r="E73" t="b">
        <v>0</v>
      </c>
      <c r="F73" t="s">
        <v>2485</v>
      </c>
      <c r="G73" t="s">
        <v>2558</v>
      </c>
      <c r="H73" t="s">
        <v>4967</v>
      </c>
      <c r="I73" t="s">
        <v>4969</v>
      </c>
      <c r="J73" t="s">
        <v>4987</v>
      </c>
      <c r="K73" t="s">
        <v>6375</v>
      </c>
      <c r="L73" t="s">
        <v>6405</v>
      </c>
      <c r="M73" t="str">
        <f>SUBSTITUTE(Table2[[#This Row],[category_tags]],"'",CHAR(130),11)</f>
        <v>['Agricultural', 'Food', 'Preparation', 'Fruits, vegetables, legumes and nuts', 'Vegetables', ÇVegetables, cooked']</v>
      </c>
      <c r="N73" t="str">
        <f>SUBSTITUTE(Table2[[#This Row],[category_tags]],"'",CHAR(131),12)</f>
        <v>['Agricultural', 'Food', 'Preparation', 'Fruits, vegetables, legumes and nuts', 'Vegetables', 'Vegetables, cookedÉ]</v>
      </c>
      <c r="O73">
        <f>FIND(CHAR(130),Table2[[#This Row],[Column2]])</f>
        <v>95</v>
      </c>
      <c r="P73">
        <f>FIND(CHAR(131),Table2[[#This Row],[Column3]])</f>
        <v>114</v>
      </c>
      <c r="Q73" t="str">
        <f>IFERROR(MID(Table2[[#This Row],[category_tags]],Table2[[#This Row],[Column4]]+1,Table2[[#This Row],[Column5]]-Table2[[#This Row],[Column4]]-1),"")</f>
        <v>Vegetables, cooked</v>
      </c>
      <c r="R73" t="str">
        <f>VLOOKUP(Table2[[#This Row],[ciqual_code]],brut_transformé!$D$2:$E$2480,2,FALSE)</f>
        <v>brut</v>
      </c>
      <c r="S73" t="s">
        <v>5133</v>
      </c>
    </row>
    <row r="74" spans="1:19" x14ac:dyDescent="0.2">
      <c r="A74" t="s">
        <v>72</v>
      </c>
      <c r="B74">
        <v>13004</v>
      </c>
      <c r="C74" t="s">
        <v>2481</v>
      </c>
      <c r="D74">
        <v>2.2599999999999998</v>
      </c>
      <c r="E74" t="b">
        <v>0</v>
      </c>
      <c r="F74" t="s">
        <v>2485</v>
      </c>
      <c r="G74" t="s">
        <v>2559</v>
      </c>
      <c r="H74" t="s">
        <v>4967</v>
      </c>
      <c r="I74" t="s">
        <v>4969</v>
      </c>
      <c r="J74" t="s">
        <v>4988</v>
      </c>
      <c r="K74" t="s">
        <v>6375</v>
      </c>
      <c r="L74" t="s">
        <v>6405</v>
      </c>
      <c r="M74" t="str">
        <f>SUBSTITUTE(Table2[[#This Row],[category_tags]],"'",CHAR(130),11)</f>
        <v>['Agricultural', 'Food', 'Preparation', 'Fruits, vegetables, legumes and nuts', 'Vegetables', ÇVegetables, raw']</v>
      </c>
      <c r="N74" t="str">
        <f>SUBSTITUTE(Table2[[#This Row],[category_tags]],"'",CHAR(131),12)</f>
        <v>['Agricultural', 'Food', 'Preparation', 'Fruits, vegetables, legumes and nuts', 'Vegetables', 'Vegetables, rawÉ]</v>
      </c>
      <c r="O74">
        <f>FIND(CHAR(130),Table2[[#This Row],[Column2]])</f>
        <v>95</v>
      </c>
      <c r="P74">
        <f>FIND(CHAR(131),Table2[[#This Row],[Column3]])</f>
        <v>111</v>
      </c>
      <c r="Q74" t="str">
        <f>IFERROR(MID(Table2[[#This Row],[category_tags]],Table2[[#This Row],[Column4]]+1,Table2[[#This Row],[Column5]]-Table2[[#This Row],[Column4]]-1),"")</f>
        <v>Vegetables, raw</v>
      </c>
      <c r="R74" t="str">
        <f>VLOOKUP(Table2[[#This Row],[ciqual_code]],brut_transformé!$D$2:$E$2480,2,FALSE)</f>
        <v>brut</v>
      </c>
      <c r="S74" t="s">
        <v>5134</v>
      </c>
    </row>
    <row r="75" spans="1:19" x14ac:dyDescent="0.2">
      <c r="A75" t="s">
        <v>73</v>
      </c>
      <c r="B75">
        <v>9310</v>
      </c>
      <c r="C75" t="s">
        <v>2481</v>
      </c>
      <c r="D75">
        <v>3.6</v>
      </c>
      <c r="E75" t="b">
        <v>0</v>
      </c>
      <c r="F75" t="s">
        <v>2485</v>
      </c>
      <c r="G75" t="s">
        <v>2560</v>
      </c>
      <c r="H75" t="s">
        <v>4967</v>
      </c>
      <c r="I75" t="s">
        <v>4969</v>
      </c>
      <c r="J75" t="s">
        <v>4983</v>
      </c>
      <c r="K75" t="s">
        <v>6380</v>
      </c>
      <c r="L75" t="s">
        <v>6401</v>
      </c>
      <c r="M75" t="str">
        <f>SUBSTITUTE(Table2[[#This Row],[category_tags]],"'",CHAR(130),11)</f>
        <v>['Agricultural', 'Food', 'Preparation', 'Cereal products', 'Pasta, rice and grains', ÇPasta, rice and grains, raw']</v>
      </c>
      <c r="N75" t="str">
        <f>SUBSTITUTE(Table2[[#This Row],[category_tags]],"'",CHAR(131),12)</f>
        <v>['Agricultural', 'Food', 'Preparation', 'Cereal products', 'Pasta, rice and grains', 'Pasta, rice and grains, rawÉ]</v>
      </c>
      <c r="O75">
        <f>FIND(CHAR(130),Table2[[#This Row],[Column2]])</f>
        <v>86</v>
      </c>
      <c r="P75">
        <f>FIND(CHAR(131),Table2[[#This Row],[Column3]])</f>
        <v>114</v>
      </c>
      <c r="Q75" t="str">
        <f>IFERROR(MID(Table2[[#This Row],[category_tags]],Table2[[#This Row],[Column4]]+1,Table2[[#This Row],[Column5]]-Table2[[#This Row],[Column4]]-1),"")</f>
        <v>Pasta, rice and grains, raw</v>
      </c>
      <c r="R75" t="str">
        <f>VLOOKUP(Table2[[#This Row],[ciqual_code]],brut_transformé!$D$2:$E$2480,2,FALSE)</f>
        <v>brut</v>
      </c>
      <c r="S75" t="s">
        <v>5135</v>
      </c>
    </row>
    <row r="76" spans="1:19" x14ac:dyDescent="0.2">
      <c r="A76" t="s">
        <v>74</v>
      </c>
      <c r="B76">
        <v>23020</v>
      </c>
      <c r="C76" t="s">
        <v>2481</v>
      </c>
      <c r="D76">
        <v>2.14</v>
      </c>
      <c r="E76" t="b">
        <v>0</v>
      </c>
      <c r="F76" t="s">
        <v>2485</v>
      </c>
      <c r="G76" t="s">
        <v>2561</v>
      </c>
      <c r="H76" t="s">
        <v>4967</v>
      </c>
      <c r="I76" t="s">
        <v>4969</v>
      </c>
      <c r="J76" t="s">
        <v>4990</v>
      </c>
      <c r="K76" t="s">
        <v>6380</v>
      </c>
      <c r="L76" t="s">
        <v>6407</v>
      </c>
      <c r="M76" t="str">
        <f>SUBSTITUTE(Table2[[#This Row],[category_tags]],"'",CHAR(130),11)</f>
        <v>['Agricultural', 'Food', 'Preparation', 'Cereal products', 'Cakes']</v>
      </c>
      <c r="N76" t="str">
        <f>SUBSTITUTE(Table2[[#This Row],[category_tags]],"'",CHAR(131),12)</f>
        <v>['Agricultural', 'Food', 'Preparation', 'Cereal products', 'Cakes']</v>
      </c>
      <c r="O76" t="e">
        <f>FIND(CHAR(130),Table2[[#This Row],[Column2]])</f>
        <v>#VALUE!</v>
      </c>
      <c r="P76" t="e">
        <f>FIND(CHAR(131),Table2[[#This Row],[Column3]])</f>
        <v>#VALUE!</v>
      </c>
      <c r="Q76" t="str">
        <f>IFERROR(MID(Table2[[#This Row],[category_tags]],Table2[[#This Row],[Column4]]+1,Table2[[#This Row],[Column5]]-Table2[[#This Row],[Column4]]-1),"")</f>
        <v/>
      </c>
      <c r="R76" t="str">
        <f>VLOOKUP(Table2[[#This Row],[ciqual_code]],brut_transformé!$D$2:$E$2480,2,FALSE)</f>
        <v>transformé</v>
      </c>
      <c r="S76" t="s">
        <v>5136</v>
      </c>
    </row>
    <row r="77" spans="1:19" x14ac:dyDescent="0.2">
      <c r="A77" t="s">
        <v>75</v>
      </c>
      <c r="B77">
        <v>7258</v>
      </c>
      <c r="C77" t="s">
        <v>2481</v>
      </c>
      <c r="D77">
        <v>1.95</v>
      </c>
      <c r="E77" t="b">
        <v>0</v>
      </c>
      <c r="F77" t="s">
        <v>2485</v>
      </c>
      <c r="G77" t="s">
        <v>2562</v>
      </c>
      <c r="H77" t="s">
        <v>4967</v>
      </c>
      <c r="I77" t="s">
        <v>4969</v>
      </c>
      <c r="J77" t="s">
        <v>4991</v>
      </c>
      <c r="K77" t="s">
        <v>6380</v>
      </c>
      <c r="L77" t="s">
        <v>6408</v>
      </c>
      <c r="M77" t="str">
        <f>SUBSTITUTE(Table2[[#This Row],[category_tags]],"'",CHAR(130),11)</f>
        <v>['Agricultural', 'Food', 'Preparation', 'Cereal products', 'Breads and pastries', ÇBreads']</v>
      </c>
      <c r="N77" t="str">
        <f>SUBSTITUTE(Table2[[#This Row],[category_tags]],"'",CHAR(131),12)</f>
        <v>['Agricultural', 'Food', 'Preparation', 'Cereal products', 'Breads and pastries', 'BreadsÉ]</v>
      </c>
      <c r="O77">
        <f>FIND(CHAR(130),Table2[[#This Row],[Column2]])</f>
        <v>83</v>
      </c>
      <c r="P77">
        <f>FIND(CHAR(131),Table2[[#This Row],[Column3]])</f>
        <v>90</v>
      </c>
      <c r="Q77" t="str">
        <f>IFERROR(MID(Table2[[#This Row],[category_tags]],Table2[[#This Row],[Column4]]+1,Table2[[#This Row],[Column5]]-Table2[[#This Row],[Column4]]-1),"")</f>
        <v>Breads</v>
      </c>
      <c r="R77" t="str">
        <f>VLOOKUP(Table2[[#This Row],[ciqual_code]],brut_transformé!$D$2:$E$2480,2,FALSE)</f>
        <v>transformé</v>
      </c>
      <c r="S77" t="s">
        <v>5137</v>
      </c>
    </row>
    <row r="78" spans="1:19" x14ac:dyDescent="0.2">
      <c r="A78" t="s">
        <v>76</v>
      </c>
      <c r="B78">
        <v>23300</v>
      </c>
      <c r="C78" t="s">
        <v>2481</v>
      </c>
      <c r="D78">
        <v>2.59</v>
      </c>
      <c r="E78" t="b">
        <v>0</v>
      </c>
      <c r="F78" t="s">
        <v>2485</v>
      </c>
      <c r="G78" t="s">
        <v>2563</v>
      </c>
      <c r="H78" t="s">
        <v>4967</v>
      </c>
      <c r="I78" t="s">
        <v>4969</v>
      </c>
      <c r="J78" t="s">
        <v>4990</v>
      </c>
      <c r="K78" t="s">
        <v>6380</v>
      </c>
      <c r="L78" t="s">
        <v>6407</v>
      </c>
      <c r="M78" t="str">
        <f>SUBSTITUTE(Table2[[#This Row],[category_tags]],"'",CHAR(130),11)</f>
        <v>['Agricultural', 'Food', 'Preparation', 'Cereal products', 'Cakes']</v>
      </c>
      <c r="N78" t="str">
        <f>SUBSTITUTE(Table2[[#This Row],[category_tags]],"'",CHAR(131),12)</f>
        <v>['Agricultural', 'Food', 'Preparation', 'Cereal products', 'Cakes']</v>
      </c>
      <c r="O78" t="e">
        <f>FIND(CHAR(130),Table2[[#This Row],[Column2]])</f>
        <v>#VALUE!</v>
      </c>
      <c r="P78" t="e">
        <f>FIND(CHAR(131),Table2[[#This Row],[Column3]])</f>
        <v>#VALUE!</v>
      </c>
      <c r="Q78" t="str">
        <f>IFERROR(MID(Table2[[#This Row],[category_tags]],Table2[[#This Row],[Column4]]+1,Table2[[#This Row],[Column5]]-Table2[[#This Row],[Column4]]-1),"")</f>
        <v/>
      </c>
      <c r="R78" t="str">
        <f>VLOOKUP(Table2[[#This Row],[ciqual_code]],brut_transformé!$D$2:$E$2480,2,FALSE)</f>
        <v>transformé</v>
      </c>
      <c r="S78" t="s">
        <v>5138</v>
      </c>
    </row>
    <row r="79" spans="1:19" x14ac:dyDescent="0.2">
      <c r="A79" t="s">
        <v>77</v>
      </c>
      <c r="B79">
        <v>20198</v>
      </c>
      <c r="C79" t="s">
        <v>2481</v>
      </c>
      <c r="D79">
        <v>2.6</v>
      </c>
      <c r="E79" t="b">
        <v>0</v>
      </c>
      <c r="F79" t="s">
        <v>2485</v>
      </c>
      <c r="G79" t="s">
        <v>2564</v>
      </c>
      <c r="H79" t="s">
        <v>4967</v>
      </c>
      <c r="I79" t="s">
        <v>4969</v>
      </c>
      <c r="J79" t="s">
        <v>4988</v>
      </c>
      <c r="K79" t="s">
        <v>6375</v>
      </c>
      <c r="L79" t="s">
        <v>6405</v>
      </c>
      <c r="M79" t="str">
        <f>SUBSTITUTE(Table2[[#This Row],[category_tags]],"'",CHAR(130),11)</f>
        <v>['Agricultural', 'Food', 'Preparation', 'Fruits, vegetables, legumes and nuts', 'Vegetables', ÇVegetables, raw']</v>
      </c>
      <c r="N79" t="str">
        <f>SUBSTITUTE(Table2[[#This Row],[category_tags]],"'",CHAR(131),12)</f>
        <v>['Agricultural', 'Food', 'Preparation', 'Fruits, vegetables, legumes and nuts', 'Vegetables', 'Vegetables, rawÉ]</v>
      </c>
      <c r="O79">
        <f>FIND(CHAR(130),Table2[[#This Row],[Column2]])</f>
        <v>95</v>
      </c>
      <c r="P79">
        <f>FIND(CHAR(131),Table2[[#This Row],[Column3]])</f>
        <v>111</v>
      </c>
      <c r="Q79" t="str">
        <f>IFERROR(MID(Table2[[#This Row],[category_tags]],Table2[[#This Row],[Column4]]+1,Table2[[#This Row],[Column5]]-Table2[[#This Row],[Column4]]-1),"")</f>
        <v>Vegetables, raw</v>
      </c>
      <c r="R79" t="str">
        <f>VLOOKUP(Table2[[#This Row],[ciqual_code]],brut_transformé!$D$2:$E$2480,2,FALSE)</f>
        <v>brut</v>
      </c>
      <c r="S79" t="s">
        <v>5139</v>
      </c>
    </row>
    <row r="80" spans="1:19" x14ac:dyDescent="0.2">
      <c r="A80" t="s">
        <v>78</v>
      </c>
      <c r="B80">
        <v>20188</v>
      </c>
      <c r="C80" t="s">
        <v>2481</v>
      </c>
      <c r="D80">
        <v>2.93</v>
      </c>
      <c r="E80" t="b">
        <v>0</v>
      </c>
      <c r="F80" t="s">
        <v>2485</v>
      </c>
      <c r="G80" t="s">
        <v>2565</v>
      </c>
      <c r="H80" t="s">
        <v>4967</v>
      </c>
      <c r="I80" t="s">
        <v>4969</v>
      </c>
      <c r="J80" t="s">
        <v>4987</v>
      </c>
      <c r="K80" t="s">
        <v>6375</v>
      </c>
      <c r="L80" t="s">
        <v>6405</v>
      </c>
      <c r="M80" t="str">
        <f>SUBSTITUTE(Table2[[#This Row],[category_tags]],"'",CHAR(130),11)</f>
        <v>['Agricultural', 'Food', 'Preparation', 'Fruits, vegetables, legumes and nuts', 'Vegetables', ÇVegetables, cooked']</v>
      </c>
      <c r="N80" t="str">
        <f>SUBSTITUTE(Table2[[#This Row],[category_tags]],"'",CHAR(131),12)</f>
        <v>['Agricultural', 'Food', 'Preparation', 'Fruits, vegetables, legumes and nuts', 'Vegetables', 'Vegetables, cookedÉ]</v>
      </c>
      <c r="O80">
        <f>FIND(CHAR(130),Table2[[#This Row],[Column2]])</f>
        <v>95</v>
      </c>
      <c r="P80">
        <f>FIND(CHAR(131),Table2[[#This Row],[Column3]])</f>
        <v>114</v>
      </c>
      <c r="Q80" t="str">
        <f>IFERROR(MID(Table2[[#This Row],[category_tags]],Table2[[#This Row],[Column4]]+1,Table2[[#This Row],[Column5]]-Table2[[#This Row],[Column4]]-1),"")</f>
        <v>Vegetables, cooked</v>
      </c>
      <c r="R80" t="str">
        <f>VLOOKUP(Table2[[#This Row],[ciqual_code]],brut_transformé!$D$2:$E$2480,2,FALSE)</f>
        <v>transformé</v>
      </c>
      <c r="S80" t="s">
        <v>5140</v>
      </c>
    </row>
    <row r="81" spans="1:19" x14ac:dyDescent="0.2">
      <c r="A81" t="s">
        <v>79</v>
      </c>
      <c r="B81">
        <v>53100</v>
      </c>
      <c r="C81" t="s">
        <v>2481</v>
      </c>
      <c r="D81">
        <v>2.6</v>
      </c>
      <c r="E81" t="b">
        <v>0</v>
      </c>
      <c r="F81" t="s">
        <v>2485</v>
      </c>
      <c r="G81" s="1" t="s">
        <v>2566</v>
      </c>
      <c r="H81" t="s">
        <v>4967</v>
      </c>
      <c r="I81" t="s">
        <v>4969</v>
      </c>
      <c r="J81" t="s">
        <v>4988</v>
      </c>
      <c r="K81" t="s">
        <v>6375</v>
      </c>
      <c r="L81" t="s">
        <v>6405</v>
      </c>
      <c r="M81" t="str">
        <f>SUBSTITUTE(Table2[[#This Row],[category_tags]],"'",CHAR(130),11)</f>
        <v>['Agricultural', 'Food', 'Preparation', 'Fruits, vegetables, legumes and nuts', 'Vegetables', ÇVegetables, raw']</v>
      </c>
      <c r="N81" t="str">
        <f>SUBSTITUTE(Table2[[#This Row],[category_tags]],"'",CHAR(131),12)</f>
        <v>['Agricultural', 'Food', 'Preparation', 'Fruits, vegetables, legumes and nuts', 'Vegetables', 'Vegetables, rawÉ]</v>
      </c>
      <c r="O81">
        <f>FIND(CHAR(130),Table2[[#This Row],[Column2]])</f>
        <v>95</v>
      </c>
      <c r="P81">
        <f>FIND(CHAR(131),Table2[[#This Row],[Column3]])</f>
        <v>111</v>
      </c>
      <c r="Q81" t="str">
        <f>IFERROR(MID(Table2[[#This Row],[category_tags]],Table2[[#This Row],[Column4]]+1,Table2[[#This Row],[Column5]]-Table2[[#This Row],[Column4]]-1),"")</f>
        <v>Vegetables, raw</v>
      </c>
      <c r="R81" t="str">
        <f>VLOOKUP(Table2[[#This Row],[ciqual_code]],brut_transformé!$D$2:$E$2480,2,FALSE)</f>
        <v>brut</v>
      </c>
      <c r="S81" t="s">
        <v>5141</v>
      </c>
    </row>
    <row r="82" spans="1:19" x14ac:dyDescent="0.2">
      <c r="A82" t="s">
        <v>80</v>
      </c>
      <c r="B82">
        <v>53101</v>
      </c>
      <c r="C82" t="s">
        <v>2481</v>
      </c>
      <c r="E82" t="b">
        <v>0</v>
      </c>
      <c r="F82" t="s">
        <v>2485</v>
      </c>
      <c r="G82" t="s">
        <v>2567</v>
      </c>
      <c r="H82" t="s">
        <v>4967</v>
      </c>
      <c r="I82" t="s">
        <v>4969</v>
      </c>
      <c r="J82" t="s">
        <v>4992</v>
      </c>
      <c r="K82" t="s">
        <v>6375</v>
      </c>
      <c r="L82" t="s">
        <v>6409</v>
      </c>
      <c r="M82" t="str">
        <f>SUBSTITUTE(Table2[[#This Row],[category_tags]],"'",CHAR(130),11)</f>
        <v>['Agricultural', 'Food', 'Preparation', 'Fruits, vegetables, legumes and nuts', 'Potatoes and other tubers']</v>
      </c>
      <c r="N82" t="str">
        <f>SUBSTITUTE(Table2[[#This Row],[category_tags]],"'",CHAR(131),12)</f>
        <v>['Agricultural', 'Food', 'Preparation', 'Fruits, vegetables, legumes and nuts', 'Potatoes and other tubers']</v>
      </c>
      <c r="O82" t="e">
        <f>FIND(CHAR(130),Table2[[#This Row],[Column2]])</f>
        <v>#VALUE!</v>
      </c>
      <c r="P82" t="e">
        <f>FIND(CHAR(131),Table2[[#This Row],[Column3]])</f>
        <v>#VALUE!</v>
      </c>
      <c r="Q82" t="str">
        <f>IFERROR(MID(Table2[[#This Row],[category_tags]],Table2[[#This Row],[Column4]]+1,Table2[[#This Row],[Column5]]-Table2[[#This Row],[Column4]]-1),"")</f>
        <v/>
      </c>
      <c r="R82" t="str">
        <f>VLOOKUP(Table2[[#This Row],[ciqual_code]],brut_transformé!$D$2:$E$2480,2,FALSE)</f>
        <v>brut</v>
      </c>
      <c r="S82" t="s">
        <v>5142</v>
      </c>
    </row>
    <row r="83" spans="1:19" x14ac:dyDescent="0.2">
      <c r="A83" t="s">
        <v>81</v>
      </c>
      <c r="B83">
        <v>13005</v>
      </c>
      <c r="C83" t="s">
        <v>2481</v>
      </c>
      <c r="D83">
        <v>2.46</v>
      </c>
      <c r="E83" t="b">
        <v>0</v>
      </c>
      <c r="F83" t="s">
        <v>2485</v>
      </c>
      <c r="G83" t="s">
        <v>2568</v>
      </c>
      <c r="H83" t="s">
        <v>4967</v>
      </c>
      <c r="I83" t="s">
        <v>4969</v>
      </c>
      <c r="J83" t="s">
        <v>4972</v>
      </c>
      <c r="K83" t="s">
        <v>6375</v>
      </c>
      <c r="L83" t="s">
        <v>6392</v>
      </c>
      <c r="M83" t="str">
        <f>SUBSTITUTE(Table2[[#This Row],[category_tags]],"'",CHAR(130),11)</f>
        <v>['Agricultural', 'Food', 'Preparation', 'Fruits, vegetables, legumes and nuts', 'Fruits', ÇFresh fruits']</v>
      </c>
      <c r="N83" t="str">
        <f>SUBSTITUTE(Table2[[#This Row],[category_tags]],"'",CHAR(131),12)</f>
        <v>['Agricultural', 'Food', 'Preparation', 'Fruits, vegetables, legumes and nuts', 'Fruits', 'Fresh fruitsÉ]</v>
      </c>
      <c r="O83">
        <f>FIND(CHAR(130),Table2[[#This Row],[Column2]])</f>
        <v>91</v>
      </c>
      <c r="P83">
        <f>FIND(CHAR(131),Table2[[#This Row],[Column3]])</f>
        <v>104</v>
      </c>
      <c r="Q83" t="str">
        <f>IFERROR(MID(Table2[[#This Row],[category_tags]],Table2[[#This Row],[Column4]]+1,Table2[[#This Row],[Column5]]-Table2[[#This Row],[Column4]]-1),"")</f>
        <v>Fresh fruits</v>
      </c>
      <c r="R83" t="str">
        <f>VLOOKUP(Table2[[#This Row],[ciqual_code]],brut_transformé!$D$2:$E$2480,2,FALSE)</f>
        <v>brut</v>
      </c>
      <c r="S83" t="s">
        <v>5143</v>
      </c>
    </row>
    <row r="84" spans="1:19" x14ac:dyDescent="0.2">
      <c r="A84" t="s">
        <v>82</v>
      </c>
      <c r="B84">
        <v>13089</v>
      </c>
      <c r="C84" t="s">
        <v>2481</v>
      </c>
      <c r="D84">
        <v>2.96</v>
      </c>
      <c r="E84" t="b">
        <v>0</v>
      </c>
      <c r="F84" t="s">
        <v>2485</v>
      </c>
      <c r="G84" t="s">
        <v>2569</v>
      </c>
      <c r="H84" t="s">
        <v>4967</v>
      </c>
      <c r="I84" t="s">
        <v>4969</v>
      </c>
      <c r="J84" t="s">
        <v>4973</v>
      </c>
      <c r="K84" t="s">
        <v>6375</v>
      </c>
      <c r="L84" t="s">
        <v>6392</v>
      </c>
      <c r="M84" t="str">
        <f>SUBSTITUTE(Table2[[#This Row],[category_tags]],"'",CHAR(130),11)</f>
        <v>['Agricultural', 'Food', 'Preparation', 'Fruits, vegetables, legumes and nuts', 'Fruits', ÇDried fruits']</v>
      </c>
      <c r="N84" t="str">
        <f>SUBSTITUTE(Table2[[#This Row],[category_tags]],"'",CHAR(131),12)</f>
        <v>['Agricultural', 'Food', 'Preparation', 'Fruits, vegetables, legumes and nuts', 'Fruits', 'Dried fruitsÉ]</v>
      </c>
      <c r="O84">
        <f>FIND(CHAR(130),Table2[[#This Row],[Column2]])</f>
        <v>91</v>
      </c>
      <c r="P84">
        <f>FIND(CHAR(131),Table2[[#This Row],[Column3]])</f>
        <v>104</v>
      </c>
      <c r="Q84" t="str">
        <f>IFERROR(MID(Table2[[#This Row],[category_tags]],Table2[[#This Row],[Column4]]+1,Table2[[#This Row],[Column5]]-Table2[[#This Row],[Column4]]-1),"")</f>
        <v>Dried fruits</v>
      </c>
      <c r="R84" t="str">
        <f>VLOOKUP(Table2[[#This Row],[ciqual_code]],brut_transformé!$D$2:$E$2480,2,FALSE)</f>
        <v>brut</v>
      </c>
      <c r="S84" t="s">
        <v>5144</v>
      </c>
    </row>
    <row r="85" spans="1:19" x14ac:dyDescent="0.2">
      <c r="A85" t="s">
        <v>83</v>
      </c>
      <c r="B85">
        <v>26206</v>
      </c>
      <c r="C85" t="s">
        <v>2481</v>
      </c>
      <c r="D85">
        <v>3.57</v>
      </c>
      <c r="E85" t="b">
        <v>0</v>
      </c>
      <c r="F85" t="s">
        <v>2485</v>
      </c>
      <c r="G85" t="s">
        <v>2570</v>
      </c>
      <c r="H85" t="s">
        <v>4967</v>
      </c>
      <c r="I85" t="s">
        <v>4969</v>
      </c>
      <c r="J85" t="s">
        <v>4985</v>
      </c>
      <c r="K85" t="s">
        <v>6376</v>
      </c>
      <c r="L85" t="s">
        <v>6403</v>
      </c>
      <c r="M85" t="str">
        <f>SUBSTITUTE(Table2[[#This Row],[category_tags]],"'",CHAR(130),11)</f>
        <v>['Agricultural', 'Food', 'Preparation', 'Meat, egg and fish', 'Fish, raw']</v>
      </c>
      <c r="N85" t="str">
        <f>SUBSTITUTE(Table2[[#This Row],[category_tags]],"'",CHAR(131),12)</f>
        <v>['Agricultural', 'Food', 'Preparation', 'Meat, egg and fish', 'Fish, raw']</v>
      </c>
      <c r="O85" t="e">
        <f>FIND(CHAR(130),Table2[[#This Row],[Column2]])</f>
        <v>#VALUE!</v>
      </c>
      <c r="P85" t="e">
        <f>FIND(CHAR(131),Table2[[#This Row],[Column3]])</f>
        <v>#VALUE!</v>
      </c>
      <c r="Q85" t="str">
        <f>IFERROR(MID(Table2[[#This Row],[category_tags]],Table2[[#This Row],[Column4]]+1,Table2[[#This Row],[Column5]]-Table2[[#This Row],[Column4]]-1),"")</f>
        <v/>
      </c>
      <c r="R85" t="str">
        <f>VLOOKUP(Table2[[#This Row],[ciqual_code]],brut_transformé!$D$2:$E$2480,2,FALSE)</f>
        <v>transformé</v>
      </c>
      <c r="S85" t="s">
        <v>5145</v>
      </c>
    </row>
    <row r="86" spans="1:19" x14ac:dyDescent="0.2">
      <c r="A86" t="s">
        <v>84</v>
      </c>
      <c r="B86">
        <v>26205</v>
      </c>
      <c r="C86" t="s">
        <v>2481</v>
      </c>
      <c r="D86">
        <v>3.57</v>
      </c>
      <c r="E86" t="b">
        <v>0</v>
      </c>
      <c r="F86" t="s">
        <v>2485</v>
      </c>
      <c r="G86" t="s">
        <v>2571</v>
      </c>
      <c r="H86" t="s">
        <v>4967</v>
      </c>
      <c r="I86" t="s">
        <v>4969</v>
      </c>
      <c r="J86" t="s">
        <v>4985</v>
      </c>
      <c r="K86" t="s">
        <v>6376</v>
      </c>
      <c r="L86" t="s">
        <v>6403</v>
      </c>
      <c r="M86" t="str">
        <f>SUBSTITUTE(Table2[[#This Row],[category_tags]],"'",CHAR(130),11)</f>
        <v>['Agricultural', 'Food', 'Preparation', 'Meat, egg and fish', 'Fish, raw']</v>
      </c>
      <c r="N86" t="str">
        <f>SUBSTITUTE(Table2[[#This Row],[category_tags]],"'",CHAR(131),12)</f>
        <v>['Agricultural', 'Food', 'Preparation', 'Meat, egg and fish', 'Fish, raw']</v>
      </c>
      <c r="O86" t="e">
        <f>FIND(CHAR(130),Table2[[#This Row],[Column2]])</f>
        <v>#VALUE!</v>
      </c>
      <c r="P86" t="e">
        <f>FIND(CHAR(131),Table2[[#This Row],[Column3]])</f>
        <v>#VALUE!</v>
      </c>
      <c r="Q86" t="str">
        <f>IFERROR(MID(Table2[[#This Row],[category_tags]],Table2[[#This Row],[Column4]]+1,Table2[[#This Row],[Column5]]-Table2[[#This Row],[Column4]]-1),"")</f>
        <v/>
      </c>
      <c r="R86" t="str">
        <f>VLOOKUP(Table2[[#This Row],[ciqual_code]],brut_transformé!$D$2:$E$2480,2,FALSE)</f>
        <v>transformé</v>
      </c>
      <c r="S86" t="s">
        <v>5146</v>
      </c>
    </row>
    <row r="87" spans="1:19" x14ac:dyDescent="0.2">
      <c r="A87" t="s">
        <v>85</v>
      </c>
      <c r="B87">
        <v>26072</v>
      </c>
      <c r="C87" t="s">
        <v>2481</v>
      </c>
      <c r="D87">
        <v>3.64</v>
      </c>
      <c r="E87" t="b">
        <v>0</v>
      </c>
      <c r="F87" t="s">
        <v>2485</v>
      </c>
      <c r="G87" t="s">
        <v>2572</v>
      </c>
      <c r="H87" t="s">
        <v>4967</v>
      </c>
      <c r="I87" t="s">
        <v>4969</v>
      </c>
      <c r="J87" t="s">
        <v>4985</v>
      </c>
      <c r="K87" t="s">
        <v>6376</v>
      </c>
      <c r="L87" t="s">
        <v>6403</v>
      </c>
      <c r="M87" t="str">
        <f>SUBSTITUTE(Table2[[#This Row],[category_tags]],"'",CHAR(130),11)</f>
        <v>['Agricultural', 'Food', 'Preparation', 'Meat, egg and fish', 'Fish, raw']</v>
      </c>
      <c r="N87" t="str">
        <f>SUBSTITUTE(Table2[[#This Row],[category_tags]],"'",CHAR(131),12)</f>
        <v>['Agricultural', 'Food', 'Preparation', 'Meat, egg and fish', 'Fish, raw']</v>
      </c>
      <c r="O87" t="e">
        <f>FIND(CHAR(130),Table2[[#This Row],[Column2]])</f>
        <v>#VALUE!</v>
      </c>
      <c r="P87" t="e">
        <f>FIND(CHAR(131),Table2[[#This Row],[Column3]])</f>
        <v>#VALUE!</v>
      </c>
      <c r="Q87" t="str">
        <f>IFERROR(MID(Table2[[#This Row],[category_tags]],Table2[[#This Row],[Column4]]+1,Table2[[#This Row],[Column5]]-Table2[[#This Row],[Column4]]-1),"")</f>
        <v/>
      </c>
      <c r="R87" t="str">
        <f>VLOOKUP(Table2[[#This Row],[ciqual_code]],brut_transformé!$D$2:$E$2480,2,FALSE)</f>
        <v>transformé</v>
      </c>
      <c r="S87" t="s">
        <v>5145</v>
      </c>
    </row>
    <row r="88" spans="1:19" x14ac:dyDescent="0.2">
      <c r="A88" t="s">
        <v>86</v>
      </c>
      <c r="B88">
        <v>27030</v>
      </c>
      <c r="C88" t="s">
        <v>2481</v>
      </c>
      <c r="D88">
        <v>3.52</v>
      </c>
      <c r="E88" t="b">
        <v>0</v>
      </c>
      <c r="F88" t="s">
        <v>2485</v>
      </c>
      <c r="G88" t="s">
        <v>2573</v>
      </c>
      <c r="H88" t="s">
        <v>4967</v>
      </c>
      <c r="I88" t="s">
        <v>4969</v>
      </c>
      <c r="J88" t="s">
        <v>4993</v>
      </c>
      <c r="K88" t="s">
        <v>6376</v>
      </c>
      <c r="L88" t="s">
        <v>6410</v>
      </c>
      <c r="M88" t="str">
        <f>SUBSTITUTE(Table2[[#This Row],[category_tags]],"'",CHAR(130),11)</f>
        <v>['Agricultural', 'Food', 'Preparation', 'Meat, egg and fish', 'Fish, cooked']</v>
      </c>
      <c r="N88" t="str">
        <f>SUBSTITUTE(Table2[[#This Row],[category_tags]],"'",CHAR(131),12)</f>
        <v>['Agricultural', 'Food', 'Preparation', 'Meat, egg and fish', 'Fish, cooked']</v>
      </c>
      <c r="O88" t="e">
        <f>FIND(CHAR(130),Table2[[#This Row],[Column2]])</f>
        <v>#VALUE!</v>
      </c>
      <c r="P88" t="e">
        <f>FIND(CHAR(131),Table2[[#This Row],[Column3]])</f>
        <v>#VALUE!</v>
      </c>
      <c r="Q88" t="str">
        <f>IFERROR(MID(Table2[[#This Row],[category_tags]],Table2[[#This Row],[Column4]]+1,Table2[[#This Row],[Column5]]-Table2[[#This Row],[Column4]]-1),"")</f>
        <v/>
      </c>
      <c r="R88" t="str">
        <f>VLOOKUP(Table2[[#This Row],[ciqual_code]],brut_transformé!$D$2:$E$2480,2,FALSE)</f>
        <v>transformé</v>
      </c>
      <c r="S88" t="s">
        <v>5147</v>
      </c>
    </row>
    <row r="89" spans="1:19" x14ac:dyDescent="0.2">
      <c r="A89" t="s">
        <v>87</v>
      </c>
      <c r="B89">
        <v>26075</v>
      </c>
      <c r="C89" t="s">
        <v>2481</v>
      </c>
      <c r="D89">
        <v>3.57</v>
      </c>
      <c r="E89" t="b">
        <v>0</v>
      </c>
      <c r="F89" t="s">
        <v>2485</v>
      </c>
      <c r="G89" t="s">
        <v>2574</v>
      </c>
      <c r="H89" t="s">
        <v>4967</v>
      </c>
      <c r="I89" t="s">
        <v>4969</v>
      </c>
      <c r="J89" t="s">
        <v>4985</v>
      </c>
      <c r="K89" t="s">
        <v>6376</v>
      </c>
      <c r="L89" t="s">
        <v>6403</v>
      </c>
      <c r="M89" t="str">
        <f>SUBSTITUTE(Table2[[#This Row],[category_tags]],"'",CHAR(130),11)</f>
        <v>['Agricultural', 'Food', 'Preparation', 'Meat, egg and fish', 'Fish, raw']</v>
      </c>
      <c r="N89" t="str">
        <f>SUBSTITUTE(Table2[[#This Row],[category_tags]],"'",CHAR(131),12)</f>
        <v>['Agricultural', 'Food', 'Preparation', 'Meat, egg and fish', 'Fish, raw']</v>
      </c>
      <c r="O89" t="e">
        <f>FIND(CHAR(130),Table2[[#This Row],[Column2]])</f>
        <v>#VALUE!</v>
      </c>
      <c r="P89" t="e">
        <f>FIND(CHAR(131),Table2[[#This Row],[Column3]])</f>
        <v>#VALUE!</v>
      </c>
      <c r="Q89" t="str">
        <f>IFERROR(MID(Table2[[#This Row],[category_tags]],Table2[[#This Row],[Column4]]+1,Table2[[#This Row],[Column5]]-Table2[[#This Row],[Column4]]-1),"")</f>
        <v/>
      </c>
      <c r="R89" t="str">
        <f>VLOOKUP(Table2[[#This Row],[ciqual_code]],brut_transformé!$D$2:$E$2480,2,FALSE)</f>
        <v>transformé</v>
      </c>
      <c r="S89" t="s">
        <v>5145</v>
      </c>
    </row>
    <row r="90" spans="1:19" x14ac:dyDescent="0.2">
      <c r="A90" t="s">
        <v>88</v>
      </c>
      <c r="B90">
        <v>26001</v>
      </c>
      <c r="C90" t="s">
        <v>2481</v>
      </c>
      <c r="D90">
        <v>3.64</v>
      </c>
      <c r="E90" t="b">
        <v>0</v>
      </c>
      <c r="F90" t="s">
        <v>2485</v>
      </c>
      <c r="G90" t="s">
        <v>2575</v>
      </c>
      <c r="H90" t="s">
        <v>4967</v>
      </c>
      <c r="I90" t="s">
        <v>4969</v>
      </c>
      <c r="J90" t="s">
        <v>4985</v>
      </c>
      <c r="K90" t="s">
        <v>6376</v>
      </c>
      <c r="L90" t="s">
        <v>6403</v>
      </c>
      <c r="M90" t="str">
        <f>SUBSTITUTE(Table2[[#This Row],[category_tags]],"'",CHAR(130),11)</f>
        <v>['Agricultural', 'Food', 'Preparation', 'Meat, egg and fish', 'Fish, raw']</v>
      </c>
      <c r="N90" t="str">
        <f>SUBSTITUTE(Table2[[#This Row],[category_tags]],"'",CHAR(131),12)</f>
        <v>['Agricultural', 'Food', 'Preparation', 'Meat, egg and fish', 'Fish, raw']</v>
      </c>
      <c r="O90" t="e">
        <f>FIND(CHAR(130),Table2[[#This Row],[Column2]])</f>
        <v>#VALUE!</v>
      </c>
      <c r="P90" t="e">
        <f>FIND(CHAR(131),Table2[[#This Row],[Column3]])</f>
        <v>#VALUE!</v>
      </c>
      <c r="Q90" t="str">
        <f>IFERROR(MID(Table2[[#This Row],[category_tags]],Table2[[#This Row],[Column4]]+1,Table2[[#This Row],[Column5]]-Table2[[#This Row],[Column4]]-1),"")</f>
        <v/>
      </c>
      <c r="R90" t="str">
        <f>VLOOKUP(Table2[[#This Row],[ciqual_code]],brut_transformé!$D$2:$E$2480,2,FALSE)</f>
        <v>transformé</v>
      </c>
      <c r="S90" t="s">
        <v>5145</v>
      </c>
    </row>
    <row r="91" spans="1:19" x14ac:dyDescent="0.2">
      <c r="A91" t="s">
        <v>89</v>
      </c>
      <c r="B91">
        <v>31002</v>
      </c>
      <c r="C91" t="s">
        <v>2481</v>
      </c>
      <c r="D91">
        <v>3.28</v>
      </c>
      <c r="E91" t="b">
        <v>0</v>
      </c>
      <c r="F91" t="s">
        <v>2485</v>
      </c>
      <c r="G91" t="s">
        <v>2576</v>
      </c>
      <c r="H91" t="s">
        <v>4967</v>
      </c>
      <c r="I91" t="s">
        <v>4969</v>
      </c>
      <c r="J91" t="s">
        <v>4994</v>
      </c>
      <c r="K91" t="s">
        <v>6382</v>
      </c>
      <c r="L91" t="s">
        <v>6411</v>
      </c>
      <c r="M91" t="str">
        <f>SUBSTITUTE(Table2[[#This Row],[category_tags]],"'",CHAR(130),11)</f>
        <v>['Agricultural', 'Food', 'Preparation', 'Sugar and confectionery', 'Chocolate and chocolate products']</v>
      </c>
      <c r="N91" t="str">
        <f>SUBSTITUTE(Table2[[#This Row],[category_tags]],"'",CHAR(131),12)</f>
        <v>['Agricultural', 'Food', 'Preparation', 'Sugar and confectionery', 'Chocolate and chocolate products']</v>
      </c>
      <c r="O91" t="e">
        <f>FIND(CHAR(130),Table2[[#This Row],[Column2]])</f>
        <v>#VALUE!</v>
      </c>
      <c r="P91" t="e">
        <f>FIND(CHAR(131),Table2[[#This Row],[Column3]])</f>
        <v>#VALUE!</v>
      </c>
      <c r="Q91" t="str">
        <f>IFERROR(MID(Table2[[#This Row],[category_tags]],Table2[[#This Row],[Column4]]+1,Table2[[#This Row],[Column5]]-Table2[[#This Row],[Column4]]-1),"")</f>
        <v/>
      </c>
      <c r="R91" t="str">
        <f>VLOOKUP(Table2[[#This Row],[ciqual_code]],brut_transformé!$D$2:$E$2480,2,FALSE)</f>
        <v>transformé</v>
      </c>
      <c r="S91" t="s">
        <v>5148</v>
      </c>
    </row>
    <row r="92" spans="1:19" x14ac:dyDescent="0.2">
      <c r="A92" t="s">
        <v>90</v>
      </c>
      <c r="B92">
        <v>24039</v>
      </c>
      <c r="C92" t="s">
        <v>2481</v>
      </c>
      <c r="D92">
        <v>2.92</v>
      </c>
      <c r="E92" t="b">
        <v>0</v>
      </c>
      <c r="F92" t="s">
        <v>2485</v>
      </c>
      <c r="G92" t="s">
        <v>2577</v>
      </c>
      <c r="H92" t="s">
        <v>4967</v>
      </c>
      <c r="I92" t="s">
        <v>4969</v>
      </c>
      <c r="J92" t="s">
        <v>4995</v>
      </c>
      <c r="K92" t="s">
        <v>6380</v>
      </c>
      <c r="L92" t="s">
        <v>6412</v>
      </c>
      <c r="M92" t="str">
        <f>SUBSTITUTE(Table2[[#This Row],[category_tags]],"'",CHAR(130),11)</f>
        <v>['Agricultural', 'Food', 'Preparation', 'Cereal products', 'Biscuits and breakfast cereals', ÇSweet biscuits']</v>
      </c>
      <c r="N92" t="str">
        <f>SUBSTITUTE(Table2[[#This Row],[category_tags]],"'",CHAR(131),12)</f>
        <v>['Agricultural', 'Food', 'Preparation', 'Cereal products', 'Biscuits and breakfast cereals', 'Sweet biscuitsÉ]</v>
      </c>
      <c r="O92">
        <f>FIND(CHAR(130),Table2[[#This Row],[Column2]])</f>
        <v>94</v>
      </c>
      <c r="P92">
        <f>FIND(CHAR(131),Table2[[#This Row],[Column3]])</f>
        <v>109</v>
      </c>
      <c r="Q92" t="str">
        <f>IFERROR(MID(Table2[[#This Row],[category_tags]],Table2[[#This Row],[Column4]]+1,Table2[[#This Row],[Column5]]-Table2[[#This Row],[Column4]]-1),"")</f>
        <v>Sweet biscuits</v>
      </c>
      <c r="R92" t="str">
        <f>VLOOKUP(Table2[[#This Row],[ciqual_code]],brut_transformé!$D$2:$E$2480,2,FALSE)</f>
        <v>transformé</v>
      </c>
      <c r="S92" t="s">
        <v>5149</v>
      </c>
    </row>
    <row r="93" spans="1:19" x14ac:dyDescent="0.2">
      <c r="A93" t="s">
        <v>91</v>
      </c>
      <c r="B93">
        <v>31101</v>
      </c>
      <c r="C93" t="s">
        <v>2481</v>
      </c>
      <c r="D93">
        <v>2.91</v>
      </c>
      <c r="E93" t="b">
        <v>0</v>
      </c>
      <c r="F93" t="s">
        <v>2485</v>
      </c>
      <c r="G93" t="s">
        <v>2578</v>
      </c>
      <c r="H93" t="s">
        <v>4967</v>
      </c>
      <c r="I93" t="s">
        <v>4969</v>
      </c>
      <c r="J93" t="s">
        <v>4996</v>
      </c>
      <c r="K93" t="s">
        <v>6380</v>
      </c>
      <c r="L93" t="s">
        <v>6412</v>
      </c>
      <c r="M93" t="str">
        <f>SUBSTITUTE(Table2[[#This Row],[category_tags]],"'",CHAR(130),11)</f>
        <v>['Agricultural', 'Food', 'Preparation', 'Cereal products', 'Biscuits and breakfast cereals', ÇCereal bars']</v>
      </c>
      <c r="N93" t="str">
        <f>SUBSTITUTE(Table2[[#This Row],[category_tags]],"'",CHAR(131),12)</f>
        <v>['Agricultural', 'Food', 'Preparation', 'Cereal products', 'Biscuits and breakfast cereals', 'Cereal barsÉ]</v>
      </c>
      <c r="O93">
        <f>FIND(CHAR(130),Table2[[#This Row],[Column2]])</f>
        <v>94</v>
      </c>
      <c r="P93">
        <f>FIND(CHAR(131),Table2[[#This Row],[Column3]])</f>
        <v>106</v>
      </c>
      <c r="Q93" t="str">
        <f>IFERROR(MID(Table2[[#This Row],[category_tags]],Table2[[#This Row],[Column4]]+1,Table2[[#This Row],[Column5]]-Table2[[#This Row],[Column4]]-1),"")</f>
        <v>Cereal bars</v>
      </c>
      <c r="R93" t="str">
        <f>VLOOKUP(Table2[[#This Row],[ciqual_code]],brut_transformé!$D$2:$E$2480,2,FALSE)</f>
        <v>transformé</v>
      </c>
      <c r="S93" t="s">
        <v>5150</v>
      </c>
    </row>
    <row r="94" spans="1:19" x14ac:dyDescent="0.2">
      <c r="A94" t="s">
        <v>92</v>
      </c>
      <c r="B94">
        <v>31102</v>
      </c>
      <c r="C94" t="s">
        <v>2481</v>
      </c>
      <c r="D94">
        <v>2.81</v>
      </c>
      <c r="E94" t="b">
        <v>0</v>
      </c>
      <c r="F94" t="s">
        <v>2485</v>
      </c>
      <c r="G94" t="s">
        <v>2579</v>
      </c>
      <c r="H94" t="s">
        <v>4967</v>
      </c>
      <c r="I94" t="s">
        <v>4969</v>
      </c>
      <c r="J94" t="s">
        <v>4996</v>
      </c>
      <c r="K94" t="s">
        <v>6380</v>
      </c>
      <c r="L94" t="s">
        <v>6412</v>
      </c>
      <c r="M94" t="str">
        <f>SUBSTITUTE(Table2[[#This Row],[category_tags]],"'",CHAR(130),11)</f>
        <v>['Agricultural', 'Food', 'Preparation', 'Cereal products', 'Biscuits and breakfast cereals', ÇCereal bars']</v>
      </c>
      <c r="N94" t="str">
        <f>SUBSTITUTE(Table2[[#This Row],[category_tags]],"'",CHAR(131),12)</f>
        <v>['Agricultural', 'Food', 'Preparation', 'Cereal products', 'Biscuits and breakfast cereals', 'Cereal barsÉ]</v>
      </c>
      <c r="O94">
        <f>FIND(CHAR(130),Table2[[#This Row],[Column2]])</f>
        <v>94</v>
      </c>
      <c r="P94">
        <f>FIND(CHAR(131),Table2[[#This Row],[Column3]])</f>
        <v>106</v>
      </c>
      <c r="Q94" t="str">
        <f>IFERROR(MID(Table2[[#This Row],[category_tags]],Table2[[#This Row],[Column4]]+1,Table2[[#This Row],[Column5]]-Table2[[#This Row],[Column4]]-1),"")</f>
        <v>Cereal bars</v>
      </c>
      <c r="R94" t="str">
        <f>VLOOKUP(Table2[[#This Row],[ciqual_code]],brut_transformé!$D$2:$E$2480,2,FALSE)</f>
        <v>transformé</v>
      </c>
      <c r="S94" t="s">
        <v>5151</v>
      </c>
    </row>
    <row r="95" spans="1:19" x14ac:dyDescent="0.2">
      <c r="A95" t="s">
        <v>93</v>
      </c>
      <c r="B95">
        <v>31114</v>
      </c>
      <c r="C95" t="s">
        <v>2481</v>
      </c>
      <c r="D95">
        <v>3.37</v>
      </c>
      <c r="E95" t="b">
        <v>0</v>
      </c>
      <c r="F95" t="s">
        <v>2485</v>
      </c>
      <c r="G95" t="s">
        <v>2580</v>
      </c>
      <c r="H95" t="s">
        <v>4967</v>
      </c>
      <c r="I95" t="s">
        <v>4969</v>
      </c>
      <c r="J95" t="s">
        <v>4996</v>
      </c>
      <c r="K95" t="s">
        <v>6380</v>
      </c>
      <c r="L95" t="s">
        <v>6412</v>
      </c>
      <c r="M95" t="str">
        <f>SUBSTITUTE(Table2[[#This Row],[category_tags]],"'",CHAR(130),11)</f>
        <v>['Agricultural', 'Food', 'Preparation', 'Cereal products', 'Biscuits and breakfast cereals', ÇCereal bars']</v>
      </c>
      <c r="N95" t="str">
        <f>SUBSTITUTE(Table2[[#This Row],[category_tags]],"'",CHAR(131),12)</f>
        <v>['Agricultural', 'Food', 'Preparation', 'Cereal products', 'Biscuits and breakfast cereals', 'Cereal barsÉ]</v>
      </c>
      <c r="O95">
        <f>FIND(CHAR(130),Table2[[#This Row],[Column2]])</f>
        <v>94</v>
      </c>
      <c r="P95">
        <f>FIND(CHAR(131),Table2[[#This Row],[Column3]])</f>
        <v>106</v>
      </c>
      <c r="Q95" t="str">
        <f>IFERROR(MID(Table2[[#This Row],[category_tags]],Table2[[#This Row],[Column4]]+1,Table2[[#This Row],[Column5]]-Table2[[#This Row],[Column4]]-1),"")</f>
        <v>Cereal bars</v>
      </c>
      <c r="R95" t="str">
        <f>VLOOKUP(Table2[[#This Row],[ciqual_code]],brut_transformé!$D$2:$E$2480,2,FALSE)</f>
        <v>transformé</v>
      </c>
      <c r="S95" t="s">
        <v>5152</v>
      </c>
    </row>
    <row r="96" spans="1:19" x14ac:dyDescent="0.2">
      <c r="A96" t="s">
        <v>94</v>
      </c>
      <c r="B96">
        <v>31113</v>
      </c>
      <c r="C96" t="s">
        <v>2481</v>
      </c>
      <c r="D96">
        <v>2.91</v>
      </c>
      <c r="E96" t="b">
        <v>0</v>
      </c>
      <c r="F96" t="s">
        <v>2485</v>
      </c>
      <c r="G96" t="s">
        <v>2581</v>
      </c>
      <c r="H96" t="s">
        <v>4967</v>
      </c>
      <c r="I96" t="s">
        <v>4969</v>
      </c>
      <c r="J96" t="s">
        <v>4996</v>
      </c>
      <c r="K96" t="s">
        <v>6380</v>
      </c>
      <c r="L96" t="s">
        <v>6412</v>
      </c>
      <c r="M96" t="str">
        <f>SUBSTITUTE(Table2[[#This Row],[category_tags]],"'",CHAR(130),11)</f>
        <v>['Agricultural', 'Food', 'Preparation', 'Cereal products', 'Biscuits and breakfast cereals', ÇCereal bars']</v>
      </c>
      <c r="N96" t="str">
        <f>SUBSTITUTE(Table2[[#This Row],[category_tags]],"'",CHAR(131),12)</f>
        <v>['Agricultural', 'Food', 'Preparation', 'Cereal products', 'Biscuits and breakfast cereals', 'Cereal barsÉ]</v>
      </c>
      <c r="O96">
        <f>FIND(CHAR(130),Table2[[#This Row],[Column2]])</f>
        <v>94</v>
      </c>
      <c r="P96">
        <f>FIND(CHAR(131),Table2[[#This Row],[Column3]])</f>
        <v>106</v>
      </c>
      <c r="Q96" t="str">
        <f>IFERROR(MID(Table2[[#This Row],[category_tags]],Table2[[#This Row],[Column4]]+1,Table2[[#This Row],[Column5]]-Table2[[#This Row],[Column4]]-1),"")</f>
        <v>Cereal bars</v>
      </c>
      <c r="R96" t="str">
        <f>VLOOKUP(Table2[[#This Row],[ciqual_code]],brut_transformé!$D$2:$E$2480,2,FALSE)</f>
        <v>transformé</v>
      </c>
      <c r="S96" t="s">
        <v>5150</v>
      </c>
    </row>
    <row r="97" spans="1:19" x14ac:dyDescent="0.2">
      <c r="A97" t="s">
        <v>95</v>
      </c>
      <c r="B97">
        <v>31106</v>
      </c>
      <c r="C97" t="s">
        <v>2481</v>
      </c>
      <c r="D97">
        <v>2.81</v>
      </c>
      <c r="E97" t="b">
        <v>0</v>
      </c>
      <c r="F97" t="s">
        <v>2485</v>
      </c>
      <c r="G97" t="s">
        <v>2582</v>
      </c>
      <c r="H97" t="s">
        <v>4967</v>
      </c>
      <c r="I97" t="s">
        <v>4969</v>
      </c>
      <c r="J97" t="s">
        <v>4996</v>
      </c>
      <c r="K97" t="s">
        <v>6380</v>
      </c>
      <c r="L97" t="s">
        <v>6412</v>
      </c>
      <c r="M97" t="str">
        <f>SUBSTITUTE(Table2[[#This Row],[category_tags]],"'",CHAR(130),11)</f>
        <v>['Agricultural', 'Food', 'Preparation', 'Cereal products', 'Biscuits and breakfast cereals', ÇCereal bars']</v>
      </c>
      <c r="N97" t="str">
        <f>SUBSTITUTE(Table2[[#This Row],[category_tags]],"'",CHAR(131),12)</f>
        <v>['Agricultural', 'Food', 'Preparation', 'Cereal products', 'Biscuits and breakfast cereals', 'Cereal barsÉ]</v>
      </c>
      <c r="O97">
        <f>FIND(CHAR(130),Table2[[#This Row],[Column2]])</f>
        <v>94</v>
      </c>
      <c r="P97">
        <f>FIND(CHAR(131),Table2[[#This Row],[Column3]])</f>
        <v>106</v>
      </c>
      <c r="Q97" t="str">
        <f>IFERROR(MID(Table2[[#This Row],[category_tags]],Table2[[#This Row],[Column4]]+1,Table2[[#This Row],[Column5]]-Table2[[#This Row],[Column4]]-1),"")</f>
        <v>Cereal bars</v>
      </c>
      <c r="R97" t="str">
        <f>VLOOKUP(Table2[[#This Row],[ciqual_code]],brut_transformé!$D$2:$E$2480,2,FALSE)</f>
        <v>transformé</v>
      </c>
      <c r="S97" t="s">
        <v>5151</v>
      </c>
    </row>
    <row r="98" spans="1:19" x14ac:dyDescent="0.2">
      <c r="A98" t="s">
        <v>96</v>
      </c>
      <c r="B98">
        <v>31100</v>
      </c>
      <c r="C98" t="s">
        <v>2481</v>
      </c>
      <c r="D98">
        <v>2.81</v>
      </c>
      <c r="E98" t="b">
        <v>0</v>
      </c>
      <c r="F98" t="s">
        <v>2485</v>
      </c>
      <c r="G98" t="s">
        <v>2583</v>
      </c>
      <c r="H98" t="s">
        <v>4967</v>
      </c>
      <c r="I98" t="s">
        <v>4969</v>
      </c>
      <c r="J98" t="s">
        <v>4996</v>
      </c>
      <c r="K98" t="s">
        <v>6380</v>
      </c>
      <c r="L98" t="s">
        <v>6412</v>
      </c>
      <c r="M98" t="str">
        <f>SUBSTITUTE(Table2[[#This Row],[category_tags]],"'",CHAR(130),11)</f>
        <v>['Agricultural', 'Food', 'Preparation', 'Cereal products', 'Biscuits and breakfast cereals', ÇCereal bars']</v>
      </c>
      <c r="N98" t="str">
        <f>SUBSTITUTE(Table2[[#This Row],[category_tags]],"'",CHAR(131),12)</f>
        <v>['Agricultural', 'Food', 'Preparation', 'Cereal products', 'Biscuits and breakfast cereals', 'Cereal barsÉ]</v>
      </c>
      <c r="O98">
        <f>FIND(CHAR(130),Table2[[#This Row],[Column2]])</f>
        <v>94</v>
      </c>
      <c r="P98">
        <f>FIND(CHAR(131),Table2[[#This Row],[Column3]])</f>
        <v>106</v>
      </c>
      <c r="Q98" t="str">
        <f>IFERROR(MID(Table2[[#This Row],[category_tags]],Table2[[#This Row],[Column4]]+1,Table2[[#This Row],[Column5]]-Table2[[#This Row],[Column4]]-1),"")</f>
        <v>Cereal bars</v>
      </c>
      <c r="R98" t="str">
        <f>VLOOKUP(Table2[[#This Row],[ciqual_code]],brut_transformé!$D$2:$E$2480,2,FALSE)</f>
        <v>transformé</v>
      </c>
      <c r="S98" t="s">
        <v>5151</v>
      </c>
    </row>
    <row r="99" spans="1:19" x14ac:dyDescent="0.2">
      <c r="A99" t="s">
        <v>97</v>
      </c>
      <c r="B99">
        <v>31098</v>
      </c>
      <c r="C99" t="s">
        <v>2481</v>
      </c>
      <c r="D99">
        <v>3.28</v>
      </c>
      <c r="E99" t="b">
        <v>0</v>
      </c>
      <c r="F99" t="s">
        <v>2485</v>
      </c>
      <c r="G99" t="s">
        <v>2584</v>
      </c>
      <c r="H99" t="s">
        <v>4967</v>
      </c>
      <c r="I99" t="s">
        <v>4969</v>
      </c>
      <c r="J99" t="s">
        <v>4994</v>
      </c>
      <c r="K99" t="s">
        <v>6382</v>
      </c>
      <c r="L99" t="s">
        <v>6411</v>
      </c>
      <c r="M99" t="str">
        <f>SUBSTITUTE(Table2[[#This Row],[category_tags]],"'",CHAR(130),11)</f>
        <v>['Agricultural', 'Food', 'Preparation', 'Sugar and confectionery', 'Chocolate and chocolate products']</v>
      </c>
      <c r="N99" t="str">
        <f>SUBSTITUTE(Table2[[#This Row],[category_tags]],"'",CHAR(131),12)</f>
        <v>['Agricultural', 'Food', 'Preparation', 'Sugar and confectionery', 'Chocolate and chocolate products']</v>
      </c>
      <c r="O99" t="e">
        <f>FIND(CHAR(130),Table2[[#This Row],[Column2]])</f>
        <v>#VALUE!</v>
      </c>
      <c r="P99" t="e">
        <f>FIND(CHAR(131),Table2[[#This Row],[Column3]])</f>
        <v>#VALUE!</v>
      </c>
      <c r="Q99" t="str">
        <f>IFERROR(MID(Table2[[#This Row],[category_tags]],Table2[[#This Row],[Column4]]+1,Table2[[#This Row],[Column5]]-Table2[[#This Row],[Column4]]-1),"")</f>
        <v/>
      </c>
      <c r="R99" t="str">
        <f>VLOOKUP(Table2[[#This Row],[ciqual_code]],brut_transformé!$D$2:$E$2480,2,FALSE)</f>
        <v>transformé</v>
      </c>
      <c r="S99" t="s">
        <v>5148</v>
      </c>
    </row>
    <row r="100" spans="1:19" x14ac:dyDescent="0.2">
      <c r="A100" t="s">
        <v>98</v>
      </c>
      <c r="B100">
        <v>31071</v>
      </c>
      <c r="C100" t="s">
        <v>2481</v>
      </c>
      <c r="D100">
        <v>2.91</v>
      </c>
      <c r="E100" t="b">
        <v>0</v>
      </c>
      <c r="F100" t="s">
        <v>2485</v>
      </c>
      <c r="G100" t="s">
        <v>2585</v>
      </c>
      <c r="H100" t="s">
        <v>4967</v>
      </c>
      <c r="I100" t="s">
        <v>4969</v>
      </c>
      <c r="J100" t="s">
        <v>4994</v>
      </c>
      <c r="K100" t="s">
        <v>6382</v>
      </c>
      <c r="L100" t="s">
        <v>6411</v>
      </c>
      <c r="M100" t="str">
        <f>SUBSTITUTE(Table2[[#This Row],[category_tags]],"'",CHAR(130),11)</f>
        <v>['Agricultural', 'Food', 'Preparation', 'Sugar and confectionery', 'Chocolate and chocolate products']</v>
      </c>
      <c r="N100" t="str">
        <f>SUBSTITUTE(Table2[[#This Row],[category_tags]],"'",CHAR(131),12)</f>
        <v>['Agricultural', 'Food', 'Preparation', 'Sugar and confectionery', 'Chocolate and chocolate products']</v>
      </c>
      <c r="O100" t="e">
        <f>FIND(CHAR(130),Table2[[#This Row],[Column2]])</f>
        <v>#VALUE!</v>
      </c>
      <c r="P100" t="e">
        <f>FIND(CHAR(131),Table2[[#This Row],[Column3]])</f>
        <v>#VALUE!</v>
      </c>
      <c r="Q100" t="str">
        <f>IFERROR(MID(Table2[[#This Row],[category_tags]],Table2[[#This Row],[Column4]]+1,Table2[[#This Row],[Column5]]-Table2[[#This Row],[Column4]]-1),"")</f>
        <v/>
      </c>
      <c r="R100" t="str">
        <f>VLOOKUP(Table2[[#This Row],[ciqual_code]],brut_transformé!$D$2:$E$2480,2,FALSE)</f>
        <v>transformé</v>
      </c>
      <c r="S100" t="s">
        <v>5148</v>
      </c>
    </row>
    <row r="101" spans="1:19" x14ac:dyDescent="0.2">
      <c r="A101" t="s">
        <v>99</v>
      </c>
      <c r="B101">
        <v>31000</v>
      </c>
      <c r="C101" t="s">
        <v>2481</v>
      </c>
      <c r="D101">
        <v>3.28</v>
      </c>
      <c r="E101" t="b">
        <v>0</v>
      </c>
      <c r="F101" t="s">
        <v>2485</v>
      </c>
      <c r="G101" t="s">
        <v>2586</v>
      </c>
      <c r="H101" t="s">
        <v>4967</v>
      </c>
      <c r="I101" t="s">
        <v>4969</v>
      </c>
      <c r="J101" t="s">
        <v>4994</v>
      </c>
      <c r="K101" t="s">
        <v>6382</v>
      </c>
      <c r="L101" t="s">
        <v>6411</v>
      </c>
      <c r="M101" t="str">
        <f>SUBSTITUTE(Table2[[#This Row],[category_tags]],"'",CHAR(130),11)</f>
        <v>['Agricultural', 'Food', 'Preparation', 'Sugar and confectionery', 'Chocolate and chocolate products']</v>
      </c>
      <c r="N101" t="str">
        <f>SUBSTITUTE(Table2[[#This Row],[category_tags]],"'",CHAR(131),12)</f>
        <v>['Agricultural', 'Food', 'Preparation', 'Sugar and confectionery', 'Chocolate and chocolate products']</v>
      </c>
      <c r="O101" t="e">
        <f>FIND(CHAR(130),Table2[[#This Row],[Column2]])</f>
        <v>#VALUE!</v>
      </c>
      <c r="P101" t="e">
        <f>FIND(CHAR(131),Table2[[#This Row],[Column3]])</f>
        <v>#VALUE!</v>
      </c>
      <c r="Q101" t="str">
        <f>IFERROR(MID(Table2[[#This Row],[category_tags]],Table2[[#This Row],[Column4]]+1,Table2[[#This Row],[Column5]]-Table2[[#This Row],[Column4]]-1),"")</f>
        <v/>
      </c>
      <c r="R101" t="str">
        <f>VLOOKUP(Table2[[#This Row],[ciqual_code]],brut_transformé!$D$2:$E$2480,2,FALSE)</f>
        <v>transformé</v>
      </c>
      <c r="S101" t="s">
        <v>5153</v>
      </c>
    </row>
    <row r="102" spans="1:19" x14ac:dyDescent="0.2">
      <c r="A102" t="s">
        <v>100</v>
      </c>
      <c r="B102">
        <v>31001</v>
      </c>
      <c r="C102" t="s">
        <v>2481</v>
      </c>
      <c r="D102">
        <v>3.1</v>
      </c>
      <c r="E102" t="b">
        <v>0</v>
      </c>
      <c r="F102" t="s">
        <v>2485</v>
      </c>
      <c r="G102" s="1" t="s">
        <v>2587</v>
      </c>
      <c r="H102" t="s">
        <v>4967</v>
      </c>
      <c r="I102" t="s">
        <v>4969</v>
      </c>
      <c r="J102" t="s">
        <v>4994</v>
      </c>
      <c r="K102" t="s">
        <v>6382</v>
      </c>
      <c r="L102" t="s">
        <v>6411</v>
      </c>
      <c r="M102" t="str">
        <f>SUBSTITUTE(Table2[[#This Row],[category_tags]],"'",CHAR(130),11)</f>
        <v>['Agricultural', 'Food', 'Preparation', 'Sugar and confectionery', 'Chocolate and chocolate products']</v>
      </c>
      <c r="N102" t="str">
        <f>SUBSTITUTE(Table2[[#This Row],[category_tags]],"'",CHAR(131),12)</f>
        <v>['Agricultural', 'Food', 'Preparation', 'Sugar and confectionery', 'Chocolate and chocolate products']</v>
      </c>
      <c r="O102" t="e">
        <f>FIND(CHAR(130),Table2[[#This Row],[Column2]])</f>
        <v>#VALUE!</v>
      </c>
      <c r="P102" t="e">
        <f>FIND(CHAR(131),Table2[[#This Row],[Column3]])</f>
        <v>#VALUE!</v>
      </c>
      <c r="Q102" t="str">
        <f>IFERROR(MID(Table2[[#This Row],[category_tags]],Table2[[#This Row],[Column4]]+1,Table2[[#This Row],[Column5]]-Table2[[#This Row],[Column4]]-1),"")</f>
        <v/>
      </c>
      <c r="R102" t="str">
        <f>VLOOKUP(Table2[[#This Row],[ciqual_code]],brut_transformé!$D$2:$E$2480,2,FALSE)</f>
        <v>transformé</v>
      </c>
      <c r="S102" t="s">
        <v>5154</v>
      </c>
    </row>
    <row r="103" spans="1:19" x14ac:dyDescent="0.2">
      <c r="A103" t="s">
        <v>101</v>
      </c>
      <c r="B103">
        <v>31035</v>
      </c>
      <c r="C103" t="s">
        <v>2481</v>
      </c>
      <c r="D103">
        <v>3.45</v>
      </c>
      <c r="E103" t="b">
        <v>0</v>
      </c>
      <c r="F103" t="s">
        <v>2485</v>
      </c>
      <c r="G103" t="s">
        <v>2588</v>
      </c>
      <c r="H103" t="s">
        <v>4967</v>
      </c>
      <c r="I103" t="s">
        <v>4969</v>
      </c>
      <c r="J103" t="s">
        <v>4997</v>
      </c>
      <c r="K103" t="s">
        <v>6383</v>
      </c>
      <c r="L103" t="s">
        <v>6413</v>
      </c>
      <c r="M103" t="str">
        <f>SUBSTITUTE(Table2[[#This Row],[category_tags]],"'",CHAR(130),11)</f>
        <v>['Agricultural', 'Food', 'Preparation', 'Ice cream and sorbet', 'Ice cream']</v>
      </c>
      <c r="N103" t="str">
        <f>SUBSTITUTE(Table2[[#This Row],[category_tags]],"'",CHAR(131),12)</f>
        <v>['Agricultural', 'Food', 'Preparation', 'Ice cream and sorbet', 'Ice cream']</v>
      </c>
      <c r="O103" t="e">
        <f>FIND(CHAR(130),Table2[[#This Row],[Column2]])</f>
        <v>#VALUE!</v>
      </c>
      <c r="P103" t="e">
        <f>FIND(CHAR(131),Table2[[#This Row],[Column3]])</f>
        <v>#VALUE!</v>
      </c>
      <c r="Q103" t="str">
        <f>IFERROR(MID(Table2[[#This Row],[category_tags]],Table2[[#This Row],[Column4]]+1,Table2[[#This Row],[Column5]]-Table2[[#This Row],[Column4]]-1),"")</f>
        <v/>
      </c>
      <c r="R103" t="str">
        <f>VLOOKUP(Table2[[#This Row],[ciqual_code]],brut_transformé!$D$2:$E$2480,2,FALSE)</f>
        <v>transformé</v>
      </c>
      <c r="S103" t="s">
        <v>5155</v>
      </c>
    </row>
    <row r="104" spans="1:19" x14ac:dyDescent="0.2">
      <c r="A104" t="s">
        <v>102</v>
      </c>
      <c r="B104">
        <v>31073</v>
      </c>
      <c r="C104" t="s">
        <v>2481</v>
      </c>
      <c r="D104">
        <v>3.28</v>
      </c>
      <c r="E104" t="b">
        <v>0</v>
      </c>
      <c r="F104" t="s">
        <v>2485</v>
      </c>
      <c r="G104" t="s">
        <v>2589</v>
      </c>
      <c r="H104" t="s">
        <v>4967</v>
      </c>
      <c r="I104" t="s">
        <v>4969</v>
      </c>
      <c r="J104" t="s">
        <v>4994</v>
      </c>
      <c r="K104" t="s">
        <v>6382</v>
      </c>
      <c r="L104" t="s">
        <v>6411</v>
      </c>
      <c r="M104" t="str">
        <f>SUBSTITUTE(Table2[[#This Row],[category_tags]],"'",CHAR(130),11)</f>
        <v>['Agricultural', 'Food', 'Preparation', 'Sugar and confectionery', 'Chocolate and chocolate products']</v>
      </c>
      <c r="N104" t="str">
        <f>SUBSTITUTE(Table2[[#This Row],[category_tags]],"'",CHAR(131),12)</f>
        <v>['Agricultural', 'Food', 'Preparation', 'Sugar and confectionery', 'Chocolate and chocolate products']</v>
      </c>
      <c r="O104" t="e">
        <f>FIND(CHAR(130),Table2[[#This Row],[Column2]])</f>
        <v>#VALUE!</v>
      </c>
      <c r="P104" t="e">
        <f>FIND(CHAR(131),Table2[[#This Row],[Column3]])</f>
        <v>#VALUE!</v>
      </c>
      <c r="Q104" t="str">
        <f>IFERROR(MID(Table2[[#This Row],[category_tags]],Table2[[#This Row],[Column4]]+1,Table2[[#This Row],[Column5]]-Table2[[#This Row],[Column4]]-1),"")</f>
        <v/>
      </c>
      <c r="R104" t="str">
        <f>VLOOKUP(Table2[[#This Row],[ciqual_code]],brut_transformé!$D$2:$E$2480,2,FALSE)</f>
        <v>transformé</v>
      </c>
      <c r="S104" t="s">
        <v>5156</v>
      </c>
    </row>
    <row r="105" spans="1:19" x14ac:dyDescent="0.2">
      <c r="A105" t="s">
        <v>103</v>
      </c>
      <c r="B105">
        <v>31099</v>
      </c>
      <c r="C105" t="s">
        <v>2481</v>
      </c>
      <c r="D105">
        <v>3.28</v>
      </c>
      <c r="E105" t="b">
        <v>0</v>
      </c>
      <c r="F105" t="s">
        <v>2485</v>
      </c>
      <c r="G105" t="s">
        <v>2590</v>
      </c>
      <c r="H105" t="s">
        <v>4967</v>
      </c>
      <c r="I105" t="s">
        <v>4969</v>
      </c>
      <c r="J105" t="s">
        <v>4994</v>
      </c>
      <c r="K105" t="s">
        <v>6382</v>
      </c>
      <c r="L105" t="s">
        <v>6411</v>
      </c>
      <c r="M105" t="str">
        <f>SUBSTITUTE(Table2[[#This Row],[category_tags]],"'",CHAR(130),11)</f>
        <v>['Agricultural', 'Food', 'Preparation', 'Sugar and confectionery', 'Chocolate and chocolate products']</v>
      </c>
      <c r="N105" t="str">
        <f>SUBSTITUTE(Table2[[#This Row],[category_tags]],"'",CHAR(131),12)</f>
        <v>['Agricultural', 'Food', 'Preparation', 'Sugar and confectionery', 'Chocolate and chocolate products']</v>
      </c>
      <c r="O105" t="e">
        <f>FIND(CHAR(130),Table2[[#This Row],[Column2]])</f>
        <v>#VALUE!</v>
      </c>
      <c r="P105" t="e">
        <f>FIND(CHAR(131),Table2[[#This Row],[Column3]])</f>
        <v>#VALUE!</v>
      </c>
      <c r="Q105" t="str">
        <f>IFERROR(MID(Table2[[#This Row],[category_tags]],Table2[[#This Row],[Column4]]+1,Table2[[#This Row],[Column5]]-Table2[[#This Row],[Column4]]-1),"")</f>
        <v/>
      </c>
      <c r="R105" t="str">
        <f>VLOOKUP(Table2[[#This Row],[ciqual_code]],brut_transformé!$D$2:$E$2480,2,FALSE)</f>
        <v>transformé</v>
      </c>
      <c r="S105" t="s">
        <v>5156</v>
      </c>
    </row>
    <row r="106" spans="1:19" x14ac:dyDescent="0.2">
      <c r="A106" t="s">
        <v>104</v>
      </c>
      <c r="B106">
        <v>31012</v>
      </c>
      <c r="C106" t="s">
        <v>2481</v>
      </c>
      <c r="D106">
        <v>3.28</v>
      </c>
      <c r="E106" t="b">
        <v>0</v>
      </c>
      <c r="F106" t="s">
        <v>2485</v>
      </c>
      <c r="G106" t="s">
        <v>2591</v>
      </c>
      <c r="H106" t="s">
        <v>4967</v>
      </c>
      <c r="I106" t="s">
        <v>4969</v>
      </c>
      <c r="J106" t="s">
        <v>4994</v>
      </c>
      <c r="K106" t="s">
        <v>6382</v>
      </c>
      <c r="L106" t="s">
        <v>6411</v>
      </c>
      <c r="M106" t="str">
        <f>SUBSTITUTE(Table2[[#This Row],[category_tags]],"'",CHAR(130),11)</f>
        <v>['Agricultural', 'Food', 'Preparation', 'Sugar and confectionery', 'Chocolate and chocolate products']</v>
      </c>
      <c r="N106" t="str">
        <f>SUBSTITUTE(Table2[[#This Row],[category_tags]],"'",CHAR(131),12)</f>
        <v>['Agricultural', 'Food', 'Preparation', 'Sugar and confectionery', 'Chocolate and chocolate products']</v>
      </c>
      <c r="O106" t="e">
        <f>FIND(CHAR(130),Table2[[#This Row],[Column2]])</f>
        <v>#VALUE!</v>
      </c>
      <c r="P106" t="e">
        <f>FIND(CHAR(131),Table2[[#This Row],[Column3]])</f>
        <v>#VALUE!</v>
      </c>
      <c r="Q106" t="str">
        <f>IFERROR(MID(Table2[[#This Row],[category_tags]],Table2[[#This Row],[Column4]]+1,Table2[[#This Row],[Column5]]-Table2[[#This Row],[Column4]]-1),"")</f>
        <v/>
      </c>
      <c r="R106" t="str">
        <f>VLOOKUP(Table2[[#This Row],[ciqual_code]],brut_transformé!$D$2:$E$2480,2,FALSE)</f>
        <v>transformé</v>
      </c>
      <c r="S106" t="s">
        <v>5156</v>
      </c>
    </row>
    <row r="107" spans="1:19" x14ac:dyDescent="0.2">
      <c r="A107" t="s">
        <v>105</v>
      </c>
      <c r="B107">
        <v>37000</v>
      </c>
      <c r="C107" t="s">
        <v>2481</v>
      </c>
      <c r="D107">
        <v>2.89</v>
      </c>
      <c r="E107" t="b">
        <v>0</v>
      </c>
      <c r="F107" t="s">
        <v>2485</v>
      </c>
      <c r="G107" t="s">
        <v>2592</v>
      </c>
      <c r="H107" t="s">
        <v>4967</v>
      </c>
      <c r="I107" t="s">
        <v>4969</v>
      </c>
      <c r="J107" t="s">
        <v>4998</v>
      </c>
      <c r="K107" t="s">
        <v>6377</v>
      </c>
      <c r="L107" t="s">
        <v>6414</v>
      </c>
      <c r="M107" t="str">
        <f>SUBSTITUTE(Table2[[#This Row],[category_tags]],"'",CHAR(130),11)</f>
        <v>['Agricultural', 'Food', 'Preparation', 'Miscellaneous', 'Miscellaneous ingredients']</v>
      </c>
      <c r="N107" t="str">
        <f>SUBSTITUTE(Table2[[#This Row],[category_tags]],"'",CHAR(131),12)</f>
        <v>['Agricultural', 'Food', 'Preparation', 'Miscellaneous', 'Miscellaneous ingredients']</v>
      </c>
      <c r="O107" t="e">
        <f>FIND(CHAR(130),Table2[[#This Row],[Column2]])</f>
        <v>#VALUE!</v>
      </c>
      <c r="P107" t="e">
        <f>FIND(CHAR(131),Table2[[#This Row],[Column3]])</f>
        <v>#VALUE!</v>
      </c>
      <c r="Q107" t="str">
        <f>IFERROR(MID(Table2[[#This Row],[category_tags]],Table2[[#This Row],[Column4]]+1,Table2[[#This Row],[Column5]]-Table2[[#This Row],[Column4]]-1),"")</f>
        <v/>
      </c>
      <c r="R107" t="str">
        <f>VLOOKUP(Table2[[#This Row],[ciqual_code]],brut_transformé!$D$2:$E$2480,2,FALSE)</f>
        <v>transformé</v>
      </c>
      <c r="S107" t="s">
        <v>5157</v>
      </c>
    </row>
    <row r="108" spans="1:19" x14ac:dyDescent="0.2">
      <c r="A108" t="s">
        <v>106</v>
      </c>
      <c r="B108">
        <v>37002</v>
      </c>
      <c r="C108" t="s">
        <v>2481</v>
      </c>
      <c r="D108">
        <v>3.19</v>
      </c>
      <c r="E108" t="b">
        <v>0</v>
      </c>
      <c r="F108" t="s">
        <v>2485</v>
      </c>
      <c r="G108" t="s">
        <v>2593</v>
      </c>
      <c r="H108" t="s">
        <v>4967</v>
      </c>
      <c r="I108" t="s">
        <v>4969</v>
      </c>
      <c r="J108" t="s">
        <v>4998</v>
      </c>
      <c r="K108" t="s">
        <v>6377</v>
      </c>
      <c r="L108" t="s">
        <v>6414</v>
      </c>
      <c r="M108" t="str">
        <f>SUBSTITUTE(Table2[[#This Row],[category_tags]],"'",CHAR(130),11)</f>
        <v>['Agricultural', 'Food', 'Preparation', 'Miscellaneous', 'Miscellaneous ingredients']</v>
      </c>
      <c r="N108" t="str">
        <f>SUBSTITUTE(Table2[[#This Row],[category_tags]],"'",CHAR(131),12)</f>
        <v>['Agricultural', 'Food', 'Preparation', 'Miscellaneous', 'Miscellaneous ingredients']</v>
      </c>
      <c r="O108" t="e">
        <f>FIND(CHAR(130),Table2[[#This Row],[Column2]])</f>
        <v>#VALUE!</v>
      </c>
      <c r="P108" t="e">
        <f>FIND(CHAR(131),Table2[[#This Row],[Column3]])</f>
        <v>#VALUE!</v>
      </c>
      <c r="Q108" t="str">
        <f>IFERROR(MID(Table2[[#This Row],[category_tags]],Table2[[#This Row],[Column4]]+1,Table2[[#This Row],[Column5]]-Table2[[#This Row],[Column4]]-1),"")</f>
        <v/>
      </c>
      <c r="R108" t="str">
        <f>VLOOKUP(Table2[[#This Row],[ciqual_code]],brut_transformé!$D$2:$E$2480,2,FALSE)</f>
        <v>transformé</v>
      </c>
      <c r="S108" t="s">
        <v>5158</v>
      </c>
    </row>
    <row r="109" spans="1:19" x14ac:dyDescent="0.2">
      <c r="A109" t="s">
        <v>107</v>
      </c>
      <c r="B109">
        <v>11033</v>
      </c>
      <c r="C109" t="s">
        <v>2481</v>
      </c>
      <c r="D109">
        <v>3.75</v>
      </c>
      <c r="E109" t="b">
        <v>0</v>
      </c>
      <c r="F109" t="s">
        <v>2485</v>
      </c>
      <c r="G109" t="s">
        <v>2594</v>
      </c>
      <c r="H109" t="s">
        <v>4967</v>
      </c>
      <c r="I109" t="s">
        <v>4969</v>
      </c>
      <c r="J109" t="s">
        <v>4979</v>
      </c>
      <c r="K109" t="s">
        <v>6377</v>
      </c>
      <c r="L109" t="s">
        <v>6397</v>
      </c>
      <c r="M109" t="str">
        <f>SUBSTITUTE(Table2[[#This Row],[category_tags]],"'",CHAR(130),11)</f>
        <v>['Agricultural', 'Food', 'Preparation', 'Miscellaneous', 'Herbs', ÇFresh herbs']</v>
      </c>
      <c r="N109" t="str">
        <f>SUBSTITUTE(Table2[[#This Row],[category_tags]],"'",CHAR(131),12)</f>
        <v>['Agricultural', 'Food', 'Preparation', 'Miscellaneous', 'Herbs', 'Fresh herbsÉ]</v>
      </c>
      <c r="O109">
        <f>FIND(CHAR(130),Table2[[#This Row],[Column2]])</f>
        <v>67</v>
      </c>
      <c r="P109">
        <f>FIND(CHAR(131),Table2[[#This Row],[Column3]])</f>
        <v>79</v>
      </c>
      <c r="Q109" t="str">
        <f>IFERROR(MID(Table2[[#This Row],[category_tags]],Table2[[#This Row],[Column4]]+1,Table2[[#This Row],[Column5]]-Table2[[#This Row],[Column4]]-1),"")</f>
        <v>Fresh herbs</v>
      </c>
      <c r="R109" t="str">
        <f>VLOOKUP(Table2[[#This Row],[ciqual_code]],brut_transformé!$D$2:$E$2480,2,FALSE)</f>
        <v>brut</v>
      </c>
      <c r="S109" t="s">
        <v>5120</v>
      </c>
    </row>
    <row r="110" spans="1:19" x14ac:dyDescent="0.2">
      <c r="A110" t="s">
        <v>108</v>
      </c>
      <c r="B110">
        <v>11032</v>
      </c>
      <c r="C110" t="s">
        <v>2481</v>
      </c>
      <c r="D110">
        <v>3.75</v>
      </c>
      <c r="E110" t="b">
        <v>0</v>
      </c>
      <c r="F110" t="s">
        <v>2485</v>
      </c>
      <c r="G110" t="s">
        <v>2595</v>
      </c>
      <c r="H110" t="s">
        <v>4967</v>
      </c>
      <c r="I110" t="s">
        <v>4969</v>
      </c>
      <c r="J110" t="s">
        <v>4978</v>
      </c>
      <c r="K110" t="s">
        <v>6377</v>
      </c>
      <c r="L110" t="s">
        <v>6397</v>
      </c>
      <c r="M110" t="str">
        <f>SUBSTITUTE(Table2[[#This Row],[category_tags]],"'",CHAR(130),11)</f>
        <v>['Agricultural', 'Food', 'Preparation', 'Miscellaneous', 'Herbs', ÇDried herbs']</v>
      </c>
      <c r="N110" t="str">
        <f>SUBSTITUTE(Table2[[#This Row],[category_tags]],"'",CHAR(131),12)</f>
        <v>['Agricultural', 'Food', 'Preparation', 'Miscellaneous', 'Herbs', 'Dried herbsÉ]</v>
      </c>
      <c r="O110">
        <f>FIND(CHAR(130),Table2[[#This Row],[Column2]])</f>
        <v>67</v>
      </c>
      <c r="P110">
        <f>FIND(CHAR(131),Table2[[#This Row],[Column3]])</f>
        <v>79</v>
      </c>
      <c r="Q110" t="str">
        <f>IFERROR(MID(Table2[[#This Row],[category_tags]],Table2[[#This Row],[Column4]]+1,Table2[[#This Row],[Column5]]-Table2[[#This Row],[Column4]]-1),"")</f>
        <v>Dried herbs</v>
      </c>
      <c r="R110" t="str">
        <f>VLOOKUP(Table2[[#This Row],[ciqual_code]],brut_transformé!$D$2:$E$2480,2,FALSE)</f>
        <v>brut</v>
      </c>
      <c r="S110" t="s">
        <v>5159</v>
      </c>
    </row>
    <row r="111" spans="1:19" x14ac:dyDescent="0.2">
      <c r="A111" t="s">
        <v>109</v>
      </c>
      <c r="B111">
        <v>12105</v>
      </c>
      <c r="C111" t="s">
        <v>2481</v>
      </c>
      <c r="D111">
        <v>2.2400000000000002</v>
      </c>
      <c r="E111" t="b">
        <v>0</v>
      </c>
      <c r="F111" t="s">
        <v>2485</v>
      </c>
      <c r="G111" t="s">
        <v>2596</v>
      </c>
      <c r="H111" t="s">
        <v>4967</v>
      </c>
      <c r="I111" t="s">
        <v>4969</v>
      </c>
      <c r="J111" t="s">
        <v>4989</v>
      </c>
      <c r="K111" t="s">
        <v>6381</v>
      </c>
      <c r="L111" t="s">
        <v>6406</v>
      </c>
      <c r="M111" t="str">
        <f>SUBSTITUTE(Table2[[#This Row],[category_tags]],"'",CHAR(130),11)</f>
        <v>['Agricultural', 'Food', 'Preparation', 'Milk and milk products', 'Cheese', ÇSemihard cheeses']</v>
      </c>
      <c r="N111" t="str">
        <f>SUBSTITUTE(Table2[[#This Row],[category_tags]],"'",CHAR(131),12)</f>
        <v>['Agricultural', 'Food', 'Preparation', 'Milk and milk products', 'Cheese', 'Semihard cheesesÉ]</v>
      </c>
      <c r="O111">
        <f>FIND(CHAR(130),Table2[[#This Row],[Column2]])</f>
        <v>77</v>
      </c>
      <c r="P111">
        <f>FIND(CHAR(131),Table2[[#This Row],[Column3]])</f>
        <v>94</v>
      </c>
      <c r="Q111" t="str">
        <f>IFERROR(MID(Table2[[#This Row],[category_tags]],Table2[[#This Row],[Column4]]+1,Table2[[#This Row],[Column5]]-Table2[[#This Row],[Column4]]-1),"")</f>
        <v>Semihard cheeses</v>
      </c>
      <c r="R111" t="str">
        <f>VLOOKUP(Table2[[#This Row],[ciqual_code]],brut_transformé!$D$2:$E$2480,2,FALSE)</f>
        <v>brut</v>
      </c>
      <c r="S111" t="s">
        <v>5128</v>
      </c>
    </row>
    <row r="112" spans="1:19" x14ac:dyDescent="0.2">
      <c r="A112" t="s">
        <v>110</v>
      </c>
      <c r="B112">
        <v>23881</v>
      </c>
      <c r="C112" t="s">
        <v>2481</v>
      </c>
      <c r="D112">
        <v>3.11</v>
      </c>
      <c r="E112" t="b">
        <v>0</v>
      </c>
      <c r="F112" t="s">
        <v>2485</v>
      </c>
      <c r="G112" t="s">
        <v>2597</v>
      </c>
      <c r="H112" t="s">
        <v>4967</v>
      </c>
      <c r="I112" t="s">
        <v>4969</v>
      </c>
      <c r="J112" t="s">
        <v>4990</v>
      </c>
      <c r="K112" t="s">
        <v>6380</v>
      </c>
      <c r="L112" t="s">
        <v>6407</v>
      </c>
      <c r="M112" t="str">
        <f>SUBSTITUTE(Table2[[#This Row],[category_tags]],"'",CHAR(130),11)</f>
        <v>['Agricultural', 'Food', 'Preparation', 'Cereal products', 'Cakes']</v>
      </c>
      <c r="N112" t="str">
        <f>SUBSTITUTE(Table2[[#This Row],[category_tags]],"'",CHAR(131),12)</f>
        <v>['Agricultural', 'Food', 'Preparation', 'Cereal products', 'Cakes']</v>
      </c>
      <c r="O112" t="e">
        <f>FIND(CHAR(130),Table2[[#This Row],[Column2]])</f>
        <v>#VALUE!</v>
      </c>
      <c r="P112" t="e">
        <f>FIND(CHAR(131),Table2[[#This Row],[Column3]])</f>
        <v>#VALUE!</v>
      </c>
      <c r="Q112" t="str">
        <f>IFERROR(MID(Table2[[#This Row],[category_tags]],Table2[[#This Row],[Column4]]+1,Table2[[#This Row],[Column5]]-Table2[[#This Row],[Column4]]-1),"")</f>
        <v/>
      </c>
      <c r="R112" t="str">
        <f>VLOOKUP(Table2[[#This Row],[ciqual_code]],brut_transformé!$D$2:$E$2480,2,FALSE)</f>
        <v>transformé</v>
      </c>
      <c r="S112" t="s">
        <v>5160</v>
      </c>
    </row>
    <row r="113" spans="1:19" x14ac:dyDescent="0.2">
      <c r="A113" t="s">
        <v>111</v>
      </c>
      <c r="B113">
        <v>10023</v>
      </c>
      <c r="C113" t="s">
        <v>2481</v>
      </c>
      <c r="D113">
        <v>3.24</v>
      </c>
      <c r="E113" t="b">
        <v>0</v>
      </c>
      <c r="F113" t="s">
        <v>2485</v>
      </c>
      <c r="G113" t="s">
        <v>2598</v>
      </c>
      <c r="H113" t="s">
        <v>4967</v>
      </c>
      <c r="I113" t="s">
        <v>4969</v>
      </c>
      <c r="J113" t="s">
        <v>4974</v>
      </c>
      <c r="K113" t="s">
        <v>6376</v>
      </c>
      <c r="L113" t="s">
        <v>6393</v>
      </c>
      <c r="M113" t="str">
        <f>SUBSTITUTE(Table2[[#This Row],[category_tags]],"'",CHAR(130),11)</f>
        <v>['Agricultural', 'Food', 'Preparation', 'Meat, egg and fish', 'Fish products']</v>
      </c>
      <c r="N113" t="str">
        <f>SUBSTITUTE(Table2[[#This Row],[category_tags]],"'",CHAR(131),12)</f>
        <v>['Agricultural', 'Food', 'Preparation', 'Meat, egg and fish', 'Fish products']</v>
      </c>
      <c r="O113" t="e">
        <f>FIND(CHAR(130),Table2[[#This Row],[Column2]])</f>
        <v>#VALUE!</v>
      </c>
      <c r="P113" t="e">
        <f>FIND(CHAR(131),Table2[[#This Row],[Column3]])</f>
        <v>#VALUE!</v>
      </c>
      <c r="Q113" t="str">
        <f>IFERROR(MID(Table2[[#This Row],[category_tags]],Table2[[#This Row],[Column4]]+1,Table2[[#This Row],[Column5]]-Table2[[#This Row],[Column4]]-1),"")</f>
        <v/>
      </c>
      <c r="R113" t="str">
        <f>VLOOKUP(Table2[[#This Row],[ciqual_code]],brut_transformé!$D$2:$E$2480,2,FALSE)</f>
        <v>transformé</v>
      </c>
      <c r="S113" t="s">
        <v>5161</v>
      </c>
    </row>
    <row r="114" spans="1:19" x14ac:dyDescent="0.2">
      <c r="A114" t="s">
        <v>112</v>
      </c>
      <c r="B114">
        <v>25556</v>
      </c>
      <c r="C114" t="s">
        <v>2481</v>
      </c>
      <c r="D114">
        <v>2.52</v>
      </c>
      <c r="E114" t="b">
        <v>0</v>
      </c>
      <c r="F114" t="s">
        <v>2485</v>
      </c>
      <c r="G114" t="s">
        <v>2599</v>
      </c>
      <c r="H114" t="s">
        <v>4967</v>
      </c>
      <c r="I114" t="s">
        <v>4969</v>
      </c>
      <c r="J114" t="s">
        <v>4999</v>
      </c>
      <c r="K114" t="s">
        <v>6379</v>
      </c>
      <c r="L114" t="s">
        <v>6399</v>
      </c>
      <c r="M114" t="str">
        <f>SUBSTITUTE(Table2[[#This Row],[category_tags]],"'",CHAR(130),11)</f>
        <v>['Agricultural', 'Food', 'Preparation', 'Starters and dishes', 'Dishes', ÇVegetable/legume dishes']</v>
      </c>
      <c r="N114" t="str">
        <f>SUBSTITUTE(Table2[[#This Row],[category_tags]],"'",CHAR(131),12)</f>
        <v>['Agricultural', 'Food', 'Preparation', 'Starters and dishes', 'Dishes', 'Vegetable/legume dishesÉ]</v>
      </c>
      <c r="O114">
        <f>FIND(CHAR(130),Table2[[#This Row],[Column2]])</f>
        <v>74</v>
      </c>
      <c r="P114">
        <f>FIND(CHAR(131),Table2[[#This Row],[Column3]])</f>
        <v>98</v>
      </c>
      <c r="Q114" t="str">
        <f>IFERROR(MID(Table2[[#This Row],[category_tags]],Table2[[#This Row],[Column4]]+1,Table2[[#This Row],[Column5]]-Table2[[#This Row],[Column4]]-1),"")</f>
        <v>Vegetable/legume dishes</v>
      </c>
      <c r="R114" t="str">
        <f>VLOOKUP(Table2[[#This Row],[ciqual_code]],brut_transformé!$D$2:$E$2480,2,FALSE)</f>
        <v>transformé</v>
      </c>
      <c r="S114" t="s">
        <v>5162</v>
      </c>
    </row>
    <row r="115" spans="1:19" x14ac:dyDescent="0.2">
      <c r="A115" t="s">
        <v>113</v>
      </c>
      <c r="B115">
        <v>25551</v>
      </c>
      <c r="C115" t="s">
        <v>2481</v>
      </c>
      <c r="D115">
        <v>1.92</v>
      </c>
      <c r="E115" t="b">
        <v>0</v>
      </c>
      <c r="F115" t="s">
        <v>2485</v>
      </c>
      <c r="G115" t="s">
        <v>2600</v>
      </c>
      <c r="H115" t="s">
        <v>4967</v>
      </c>
      <c r="I115" t="s">
        <v>4969</v>
      </c>
      <c r="J115" t="s">
        <v>5000</v>
      </c>
      <c r="K115" t="s">
        <v>6379</v>
      </c>
      <c r="L115" t="s">
        <v>6415</v>
      </c>
      <c r="M115" t="str">
        <f>SUBSTITUTE(Table2[[#This Row],[category_tags]],"'",CHAR(130),11)</f>
        <v>['Agricultural', 'Food', 'Preparation', 'Starters and dishes', 'Savoury pastries and other starters']</v>
      </c>
      <c r="N115" t="str">
        <f>SUBSTITUTE(Table2[[#This Row],[category_tags]],"'",CHAR(131),12)</f>
        <v>['Agricultural', 'Food', 'Preparation', 'Starters and dishes', 'Savoury pastries and other starters']</v>
      </c>
      <c r="O115" t="e">
        <f>FIND(CHAR(130),Table2[[#This Row],[Column2]])</f>
        <v>#VALUE!</v>
      </c>
      <c r="P115" t="e">
        <f>FIND(CHAR(131),Table2[[#This Row],[Column3]])</f>
        <v>#VALUE!</v>
      </c>
      <c r="Q115" t="str">
        <f>IFERROR(MID(Table2[[#This Row],[category_tags]],Table2[[#This Row],[Column4]]+1,Table2[[#This Row],[Column5]]-Table2[[#This Row],[Column4]]-1),"")</f>
        <v/>
      </c>
      <c r="R115" t="str">
        <f>VLOOKUP(Table2[[#This Row],[ciqual_code]],brut_transformé!$D$2:$E$2480,2,FALSE)</f>
        <v>transformé</v>
      </c>
      <c r="S115" t="s">
        <v>5163</v>
      </c>
    </row>
    <row r="116" spans="1:19" x14ac:dyDescent="0.2">
      <c r="A116" t="s">
        <v>114</v>
      </c>
      <c r="B116">
        <v>23884</v>
      </c>
      <c r="C116" t="s">
        <v>2481</v>
      </c>
      <c r="D116">
        <v>2.13</v>
      </c>
      <c r="E116" t="b">
        <v>0</v>
      </c>
      <c r="F116" t="s">
        <v>2485</v>
      </c>
      <c r="G116" t="s">
        <v>2601</v>
      </c>
      <c r="H116" t="s">
        <v>4967</v>
      </c>
      <c r="I116" t="s">
        <v>4969</v>
      </c>
      <c r="J116" t="s">
        <v>4990</v>
      </c>
      <c r="K116" t="s">
        <v>6380</v>
      </c>
      <c r="L116" t="s">
        <v>6407</v>
      </c>
      <c r="M116" t="str">
        <f>SUBSTITUTE(Table2[[#This Row],[category_tags]],"'",CHAR(130),11)</f>
        <v>['Agricultural', 'Food', 'Preparation', 'Cereal products', 'Cakes']</v>
      </c>
      <c r="N116" t="str">
        <f>SUBSTITUTE(Table2[[#This Row],[category_tags]],"'",CHAR(131),12)</f>
        <v>['Agricultural', 'Food', 'Preparation', 'Cereal products', 'Cakes']</v>
      </c>
      <c r="O116" t="e">
        <f>FIND(CHAR(130),Table2[[#This Row],[Column2]])</f>
        <v>#VALUE!</v>
      </c>
      <c r="P116" t="e">
        <f>FIND(CHAR(131),Table2[[#This Row],[Column3]])</f>
        <v>#VALUE!</v>
      </c>
      <c r="Q116" t="str">
        <f>IFERROR(MID(Table2[[#This Row],[category_tags]],Table2[[#This Row],[Column4]]+1,Table2[[#This Row],[Column5]]-Table2[[#This Row],[Column4]]-1),"")</f>
        <v/>
      </c>
      <c r="R116" t="str">
        <f>VLOOKUP(Table2[[#This Row],[ciqual_code]],brut_transformé!$D$2:$E$2480,2,FALSE)</f>
        <v>transformé</v>
      </c>
      <c r="S116" t="s">
        <v>5164</v>
      </c>
    </row>
    <row r="117" spans="1:19" x14ac:dyDescent="0.2">
      <c r="A117" t="s">
        <v>115</v>
      </c>
      <c r="B117">
        <v>23885</v>
      </c>
      <c r="C117" t="s">
        <v>2481</v>
      </c>
      <c r="D117">
        <v>2.19</v>
      </c>
      <c r="E117" t="b">
        <v>0</v>
      </c>
      <c r="F117" t="s">
        <v>2485</v>
      </c>
      <c r="G117" t="s">
        <v>2602</v>
      </c>
      <c r="H117" t="s">
        <v>4967</v>
      </c>
      <c r="I117" t="s">
        <v>4969</v>
      </c>
      <c r="J117" t="s">
        <v>4990</v>
      </c>
      <c r="K117" t="s">
        <v>6380</v>
      </c>
      <c r="L117" t="s">
        <v>6407</v>
      </c>
      <c r="M117" t="str">
        <f>SUBSTITUTE(Table2[[#This Row],[category_tags]],"'",CHAR(130),11)</f>
        <v>['Agricultural', 'Food', 'Preparation', 'Cereal products', 'Cakes']</v>
      </c>
      <c r="N117" t="str">
        <f>SUBSTITUTE(Table2[[#This Row],[category_tags]],"'",CHAR(131),12)</f>
        <v>['Agricultural', 'Food', 'Preparation', 'Cereal products', 'Cakes']</v>
      </c>
      <c r="O117" t="e">
        <f>FIND(CHAR(130),Table2[[#This Row],[Column2]])</f>
        <v>#VALUE!</v>
      </c>
      <c r="P117" t="e">
        <f>FIND(CHAR(131),Table2[[#This Row],[Column3]])</f>
        <v>#VALUE!</v>
      </c>
      <c r="Q117" t="str">
        <f>IFERROR(MID(Table2[[#This Row],[category_tags]],Table2[[#This Row],[Column4]]+1,Table2[[#This Row],[Column5]]-Table2[[#This Row],[Column4]]-1),"")</f>
        <v/>
      </c>
      <c r="R117" t="str">
        <f>VLOOKUP(Table2[[#This Row],[ciqual_code]],brut_transformé!$D$2:$E$2480,2,FALSE)</f>
        <v>transformé</v>
      </c>
      <c r="S117" t="s">
        <v>5165</v>
      </c>
    </row>
    <row r="118" spans="1:19" x14ac:dyDescent="0.2">
      <c r="A118" t="s">
        <v>116</v>
      </c>
      <c r="B118">
        <v>23880</v>
      </c>
      <c r="C118" t="s">
        <v>2481</v>
      </c>
      <c r="D118">
        <v>2.27</v>
      </c>
      <c r="E118" t="b">
        <v>0</v>
      </c>
      <c r="F118" t="s">
        <v>2485</v>
      </c>
      <c r="G118" t="s">
        <v>2603</v>
      </c>
      <c r="H118" t="s">
        <v>4967</v>
      </c>
      <c r="I118" t="s">
        <v>4969</v>
      </c>
      <c r="J118" t="s">
        <v>4990</v>
      </c>
      <c r="K118" t="s">
        <v>6380</v>
      </c>
      <c r="L118" t="s">
        <v>6407</v>
      </c>
      <c r="M118" t="str">
        <f>SUBSTITUTE(Table2[[#This Row],[category_tags]],"'",CHAR(130),11)</f>
        <v>['Agricultural', 'Food', 'Preparation', 'Cereal products', 'Cakes']</v>
      </c>
      <c r="N118" t="str">
        <f>SUBSTITUTE(Table2[[#This Row],[category_tags]],"'",CHAR(131),12)</f>
        <v>['Agricultural', 'Food', 'Preparation', 'Cereal products', 'Cakes']</v>
      </c>
      <c r="O118" t="e">
        <f>FIND(CHAR(130),Table2[[#This Row],[Column2]])</f>
        <v>#VALUE!</v>
      </c>
      <c r="P118" t="e">
        <f>FIND(CHAR(131),Table2[[#This Row],[Column3]])</f>
        <v>#VALUE!</v>
      </c>
      <c r="Q118" t="str">
        <f>IFERROR(MID(Table2[[#This Row],[category_tags]],Table2[[#This Row],[Column4]]+1,Table2[[#This Row],[Column5]]-Table2[[#This Row],[Column4]]-1),"")</f>
        <v/>
      </c>
      <c r="R118" t="str">
        <f>VLOOKUP(Table2[[#This Row],[ciqual_code]],brut_transformé!$D$2:$E$2480,2,FALSE)</f>
        <v>transformé</v>
      </c>
      <c r="S118" t="s">
        <v>5166</v>
      </c>
    </row>
    <row r="119" spans="1:19" x14ac:dyDescent="0.2">
      <c r="A119" t="s">
        <v>117</v>
      </c>
      <c r="B119">
        <v>20004</v>
      </c>
      <c r="C119" t="s">
        <v>2481</v>
      </c>
      <c r="D119">
        <v>2.5499999999999998</v>
      </c>
      <c r="E119" t="b">
        <v>0</v>
      </c>
      <c r="F119" t="s">
        <v>2485</v>
      </c>
      <c r="G119" t="s">
        <v>2604</v>
      </c>
      <c r="H119" t="s">
        <v>4967</v>
      </c>
      <c r="I119" t="s">
        <v>4969</v>
      </c>
      <c r="J119" t="s">
        <v>4988</v>
      </c>
      <c r="K119" t="s">
        <v>6375</v>
      </c>
      <c r="L119" t="s">
        <v>6405</v>
      </c>
      <c r="M119" t="str">
        <f>SUBSTITUTE(Table2[[#This Row],[category_tags]],"'",CHAR(130),11)</f>
        <v>['Agricultural', 'Food', 'Preparation', 'Fruits, vegetables, legumes and nuts', 'Vegetables', ÇVegetables, raw']</v>
      </c>
      <c r="N119" t="str">
        <f>SUBSTITUTE(Table2[[#This Row],[category_tags]],"'",CHAR(131),12)</f>
        <v>['Agricultural', 'Food', 'Preparation', 'Fruits, vegetables, legumes and nuts', 'Vegetables', 'Vegetables, rawÉ]</v>
      </c>
      <c r="O119">
        <f>FIND(CHAR(130),Table2[[#This Row],[Column2]])</f>
        <v>95</v>
      </c>
      <c r="P119">
        <f>FIND(CHAR(131),Table2[[#This Row],[Column3]])</f>
        <v>111</v>
      </c>
      <c r="Q119" t="str">
        <f>IFERROR(MID(Table2[[#This Row],[category_tags]],Table2[[#This Row],[Column4]]+1,Table2[[#This Row],[Column5]]-Table2[[#This Row],[Column4]]-1),"")</f>
        <v>Vegetables, raw</v>
      </c>
      <c r="R119" t="str">
        <f>VLOOKUP(Table2[[#This Row],[ciqual_code]],brut_transformé!$D$2:$E$2480,2,FALSE)</f>
        <v>brut</v>
      </c>
      <c r="S119" t="s">
        <v>5167</v>
      </c>
    </row>
    <row r="120" spans="1:19" x14ac:dyDescent="0.2">
      <c r="A120" t="s">
        <v>118</v>
      </c>
      <c r="B120">
        <v>20005</v>
      </c>
      <c r="C120" t="s">
        <v>2481</v>
      </c>
      <c r="D120">
        <v>2.98</v>
      </c>
      <c r="E120" t="b">
        <v>0</v>
      </c>
      <c r="F120" t="s">
        <v>2485</v>
      </c>
      <c r="G120" t="s">
        <v>2605</v>
      </c>
      <c r="H120" t="s">
        <v>4967</v>
      </c>
      <c r="I120" t="s">
        <v>4969</v>
      </c>
      <c r="J120" t="s">
        <v>4987</v>
      </c>
      <c r="K120" t="s">
        <v>6375</v>
      </c>
      <c r="L120" t="s">
        <v>6405</v>
      </c>
      <c r="M120" t="str">
        <f>SUBSTITUTE(Table2[[#This Row],[category_tags]],"'",CHAR(130),11)</f>
        <v>['Agricultural', 'Food', 'Preparation', 'Fruits, vegetables, legumes and nuts', 'Vegetables', ÇVegetables, cooked']</v>
      </c>
      <c r="N120" t="str">
        <f>SUBSTITUTE(Table2[[#This Row],[category_tags]],"'",CHAR(131),12)</f>
        <v>['Agricultural', 'Food', 'Preparation', 'Fruits, vegetables, legumes and nuts', 'Vegetables', 'Vegetables, cookedÉ]</v>
      </c>
      <c r="O120">
        <f>FIND(CHAR(130),Table2[[#This Row],[Column2]])</f>
        <v>95</v>
      </c>
      <c r="P120">
        <f>FIND(CHAR(131),Table2[[#This Row],[Column3]])</f>
        <v>114</v>
      </c>
      <c r="Q120" t="str">
        <f>IFERROR(MID(Table2[[#This Row],[category_tags]],Table2[[#This Row],[Column4]]+1,Table2[[#This Row],[Column5]]-Table2[[#This Row],[Column4]]-1),"")</f>
        <v>Vegetables, cooked</v>
      </c>
      <c r="R120" t="str">
        <f>VLOOKUP(Table2[[#This Row],[ciqual_code]],brut_transformé!$D$2:$E$2480,2,FALSE)</f>
        <v>brut</v>
      </c>
      <c r="S120" t="s">
        <v>5168</v>
      </c>
    </row>
    <row r="121" spans="1:19" x14ac:dyDescent="0.2">
      <c r="A121" t="s">
        <v>119</v>
      </c>
      <c r="B121">
        <v>20091</v>
      </c>
      <c r="C121" t="s">
        <v>2481</v>
      </c>
      <c r="D121">
        <v>2.6</v>
      </c>
      <c r="E121" t="b">
        <v>0</v>
      </c>
      <c r="F121" t="s">
        <v>2485</v>
      </c>
      <c r="G121" t="s">
        <v>2606</v>
      </c>
      <c r="H121" t="s">
        <v>4967</v>
      </c>
      <c r="I121" t="s">
        <v>4969</v>
      </c>
      <c r="J121" t="s">
        <v>4988</v>
      </c>
      <c r="K121" t="s">
        <v>6375</v>
      </c>
      <c r="L121" t="s">
        <v>6405</v>
      </c>
      <c r="M121" t="str">
        <f>SUBSTITUTE(Table2[[#This Row],[category_tags]],"'",CHAR(130),11)</f>
        <v>['Agricultural', 'Food', 'Preparation', 'Fruits, vegetables, legumes and nuts', 'Vegetables', ÇVegetables, raw']</v>
      </c>
      <c r="N121" t="str">
        <f>SUBSTITUTE(Table2[[#This Row],[category_tags]],"'",CHAR(131),12)</f>
        <v>['Agricultural', 'Food', 'Preparation', 'Fruits, vegetables, legumes and nuts', 'Vegetables', 'Vegetables, rawÉ]</v>
      </c>
      <c r="O121">
        <f>FIND(CHAR(130),Table2[[#This Row],[Column2]])</f>
        <v>95</v>
      </c>
      <c r="P121">
        <f>FIND(CHAR(131),Table2[[#This Row],[Column3]])</f>
        <v>111</v>
      </c>
      <c r="Q121" t="str">
        <f>IFERROR(MID(Table2[[#This Row],[category_tags]],Table2[[#This Row],[Column4]]+1,Table2[[#This Row],[Column5]]-Table2[[#This Row],[Column4]]-1),"")</f>
        <v>Vegetables, raw</v>
      </c>
      <c r="R121" t="str">
        <f>VLOOKUP(Table2[[#This Row],[ciqual_code]],brut_transformé!$D$2:$E$2480,2,FALSE)</f>
        <v>brut</v>
      </c>
      <c r="S121" t="s">
        <v>5169</v>
      </c>
    </row>
    <row r="122" spans="1:19" x14ac:dyDescent="0.2">
      <c r="A122" t="s">
        <v>120</v>
      </c>
      <c r="B122">
        <v>20003</v>
      </c>
      <c r="C122" t="s">
        <v>2481</v>
      </c>
      <c r="E122" t="b">
        <v>0</v>
      </c>
      <c r="F122" t="s">
        <v>2485</v>
      </c>
      <c r="G122" t="s">
        <v>2607</v>
      </c>
      <c r="H122" t="s">
        <v>4967</v>
      </c>
      <c r="I122" t="s">
        <v>4969</v>
      </c>
      <c r="J122" t="s">
        <v>4987</v>
      </c>
      <c r="K122" t="s">
        <v>6375</v>
      </c>
      <c r="L122" t="s">
        <v>6405</v>
      </c>
      <c r="M122" t="str">
        <f>SUBSTITUTE(Table2[[#This Row],[category_tags]],"'",CHAR(130),11)</f>
        <v>['Agricultural', 'Food', 'Preparation', 'Fruits, vegetables, legumes and nuts', 'Vegetables', ÇVegetables, cooked']</v>
      </c>
      <c r="N122" t="str">
        <f>SUBSTITUTE(Table2[[#This Row],[category_tags]],"'",CHAR(131),12)</f>
        <v>['Agricultural', 'Food', 'Preparation', 'Fruits, vegetables, legumes and nuts', 'Vegetables', 'Vegetables, cookedÉ]</v>
      </c>
      <c r="O122">
        <f>FIND(CHAR(130),Table2[[#This Row],[Column2]])</f>
        <v>95</v>
      </c>
      <c r="P122">
        <f>FIND(CHAR(131),Table2[[#This Row],[Column3]])</f>
        <v>114</v>
      </c>
      <c r="Q122" t="str">
        <f>IFERROR(MID(Table2[[#This Row],[category_tags]],Table2[[#This Row],[Column4]]+1,Table2[[#This Row],[Column5]]-Table2[[#This Row],[Column4]]-1),"")</f>
        <v>Vegetables, cooked</v>
      </c>
      <c r="R122" t="str">
        <f>VLOOKUP(Table2[[#This Row],[ciqual_code]],brut_transformé!$D$2:$E$2480,2,FALSE)</f>
        <v>brut</v>
      </c>
      <c r="S122" t="s">
        <v>5170</v>
      </c>
    </row>
    <row r="123" spans="1:19" x14ac:dyDescent="0.2">
      <c r="A123" t="s">
        <v>121</v>
      </c>
      <c r="B123">
        <v>16415</v>
      </c>
      <c r="C123" t="s">
        <v>2481</v>
      </c>
      <c r="D123">
        <v>3.65</v>
      </c>
      <c r="E123" t="b">
        <v>0</v>
      </c>
      <c r="F123" t="s">
        <v>2485</v>
      </c>
      <c r="G123" t="s">
        <v>2608</v>
      </c>
      <c r="H123" t="s">
        <v>4967</v>
      </c>
      <c r="I123" t="s">
        <v>4969</v>
      </c>
      <c r="J123" t="s">
        <v>5001</v>
      </c>
      <c r="K123" t="s">
        <v>6384</v>
      </c>
      <c r="L123" t="s">
        <v>6416</v>
      </c>
      <c r="M123" t="str">
        <f>SUBSTITUTE(Table2[[#This Row],[category_tags]],"'",CHAR(130),11)</f>
        <v>['Agricultural', 'Food', 'Preparation', 'Fats and oils', 'Butters']</v>
      </c>
      <c r="N123" t="str">
        <f>SUBSTITUTE(Table2[[#This Row],[category_tags]],"'",CHAR(131),12)</f>
        <v>['Agricultural', 'Food', 'Preparation', 'Fats and oils', 'Butters']</v>
      </c>
      <c r="O123" t="e">
        <f>FIND(CHAR(130),Table2[[#This Row],[Column2]])</f>
        <v>#VALUE!</v>
      </c>
      <c r="P123" t="e">
        <f>FIND(CHAR(131),Table2[[#This Row],[Column3]])</f>
        <v>#VALUE!</v>
      </c>
      <c r="Q123" t="str">
        <f>IFERROR(MID(Table2[[#This Row],[category_tags]],Table2[[#This Row],[Column4]]+1,Table2[[#This Row],[Column5]]-Table2[[#This Row],[Column4]]-1),"")</f>
        <v/>
      </c>
      <c r="R123" t="str">
        <f>VLOOKUP(Table2[[#This Row],[ciqual_code]],brut_transformé!$D$2:$E$2480,2,FALSE)</f>
        <v>transformé</v>
      </c>
      <c r="S123" t="s">
        <v>5171</v>
      </c>
    </row>
    <row r="124" spans="1:19" x14ac:dyDescent="0.2">
      <c r="A124" t="s">
        <v>122</v>
      </c>
      <c r="B124">
        <v>16411</v>
      </c>
      <c r="C124" t="s">
        <v>2481</v>
      </c>
      <c r="D124">
        <v>3.65</v>
      </c>
      <c r="E124" t="b">
        <v>0</v>
      </c>
      <c r="F124" t="s">
        <v>2485</v>
      </c>
      <c r="G124" t="s">
        <v>2609</v>
      </c>
      <c r="H124" t="s">
        <v>4967</v>
      </c>
      <c r="I124" t="s">
        <v>4969</v>
      </c>
      <c r="J124" t="s">
        <v>5001</v>
      </c>
      <c r="K124" t="s">
        <v>6384</v>
      </c>
      <c r="L124" t="s">
        <v>6416</v>
      </c>
      <c r="M124" t="str">
        <f>SUBSTITUTE(Table2[[#This Row],[category_tags]],"'",CHAR(130),11)</f>
        <v>['Agricultural', 'Food', 'Preparation', 'Fats and oils', 'Butters']</v>
      </c>
      <c r="N124" t="str">
        <f>SUBSTITUTE(Table2[[#This Row],[category_tags]],"'",CHAR(131),12)</f>
        <v>['Agricultural', 'Food', 'Preparation', 'Fats and oils', 'Butters']</v>
      </c>
      <c r="O124" t="e">
        <f>FIND(CHAR(130),Table2[[#This Row],[Column2]])</f>
        <v>#VALUE!</v>
      </c>
      <c r="P124" t="e">
        <f>FIND(CHAR(131),Table2[[#This Row],[Column3]])</f>
        <v>#VALUE!</v>
      </c>
      <c r="Q124" t="str">
        <f>IFERROR(MID(Table2[[#This Row],[category_tags]],Table2[[#This Row],[Column4]]+1,Table2[[#This Row],[Column5]]-Table2[[#This Row],[Column4]]-1),"")</f>
        <v/>
      </c>
      <c r="R124" t="str">
        <f>VLOOKUP(Table2[[#This Row],[ciqual_code]],brut_transformé!$D$2:$E$2480,2,FALSE)</f>
        <v>transformé</v>
      </c>
      <c r="S124" t="s">
        <v>5172</v>
      </c>
    </row>
    <row r="125" spans="1:19" x14ac:dyDescent="0.2">
      <c r="A125" t="s">
        <v>123</v>
      </c>
      <c r="B125">
        <v>16410</v>
      </c>
      <c r="C125" t="s">
        <v>2481</v>
      </c>
      <c r="D125">
        <v>3.65</v>
      </c>
      <c r="E125" t="b">
        <v>0</v>
      </c>
      <c r="F125" t="s">
        <v>2485</v>
      </c>
      <c r="G125" t="s">
        <v>2610</v>
      </c>
      <c r="H125" t="s">
        <v>4967</v>
      </c>
      <c r="I125" t="s">
        <v>4969</v>
      </c>
      <c r="J125" t="s">
        <v>5001</v>
      </c>
      <c r="K125" t="s">
        <v>6384</v>
      </c>
      <c r="L125" t="s">
        <v>6416</v>
      </c>
      <c r="M125" t="str">
        <f>SUBSTITUTE(Table2[[#This Row],[category_tags]],"'",CHAR(130),11)</f>
        <v>['Agricultural', 'Food', 'Preparation', 'Fats and oils', 'Butters']</v>
      </c>
      <c r="N125" t="str">
        <f>SUBSTITUTE(Table2[[#This Row],[category_tags]],"'",CHAR(131),12)</f>
        <v>['Agricultural', 'Food', 'Preparation', 'Fats and oils', 'Butters']</v>
      </c>
      <c r="O125" t="e">
        <f>FIND(CHAR(130),Table2[[#This Row],[Column2]])</f>
        <v>#VALUE!</v>
      </c>
      <c r="P125" t="e">
        <f>FIND(CHAR(131),Table2[[#This Row],[Column3]])</f>
        <v>#VALUE!</v>
      </c>
      <c r="Q125" t="str">
        <f>IFERROR(MID(Table2[[#This Row],[category_tags]],Table2[[#This Row],[Column4]]+1,Table2[[#This Row],[Column5]]-Table2[[#This Row],[Column4]]-1),"")</f>
        <v/>
      </c>
      <c r="R125" t="str">
        <f>VLOOKUP(Table2[[#This Row],[ciqual_code]],brut_transformé!$D$2:$E$2480,2,FALSE)</f>
        <v>transformé</v>
      </c>
      <c r="S125" t="s">
        <v>5171</v>
      </c>
    </row>
    <row r="126" spans="1:19" x14ac:dyDescent="0.2">
      <c r="A126" t="s">
        <v>124</v>
      </c>
      <c r="B126">
        <v>16402</v>
      </c>
      <c r="C126" t="s">
        <v>2481</v>
      </c>
      <c r="D126">
        <v>2.69</v>
      </c>
      <c r="E126" t="b">
        <v>0</v>
      </c>
      <c r="F126" t="s">
        <v>2485</v>
      </c>
      <c r="G126" t="s">
        <v>2611</v>
      </c>
      <c r="H126" t="s">
        <v>4967</v>
      </c>
      <c r="I126" t="s">
        <v>4969</v>
      </c>
      <c r="J126" t="s">
        <v>5001</v>
      </c>
      <c r="K126" t="s">
        <v>6384</v>
      </c>
      <c r="L126" t="s">
        <v>6416</v>
      </c>
      <c r="M126" t="str">
        <f>SUBSTITUTE(Table2[[#This Row],[category_tags]],"'",CHAR(130),11)</f>
        <v>['Agricultural', 'Food', 'Preparation', 'Fats and oils', 'Butters']</v>
      </c>
      <c r="N126" t="str">
        <f>SUBSTITUTE(Table2[[#This Row],[category_tags]],"'",CHAR(131),12)</f>
        <v>['Agricultural', 'Food', 'Preparation', 'Fats and oils', 'Butters']</v>
      </c>
      <c r="O126" t="e">
        <f>FIND(CHAR(130),Table2[[#This Row],[Column2]])</f>
        <v>#VALUE!</v>
      </c>
      <c r="P126" t="e">
        <f>FIND(CHAR(131),Table2[[#This Row],[Column3]])</f>
        <v>#VALUE!</v>
      </c>
      <c r="Q126" t="str">
        <f>IFERROR(MID(Table2[[#This Row],[category_tags]],Table2[[#This Row],[Column4]]+1,Table2[[#This Row],[Column5]]-Table2[[#This Row],[Column4]]-1),"")</f>
        <v/>
      </c>
      <c r="R126" t="str">
        <f>VLOOKUP(Table2[[#This Row],[ciqual_code]],brut_transformé!$D$2:$E$2480,2,FALSE)</f>
        <v>transformé</v>
      </c>
      <c r="S126" t="s">
        <v>5172</v>
      </c>
    </row>
    <row r="127" spans="1:19" x14ac:dyDescent="0.2">
      <c r="A127" t="s">
        <v>125</v>
      </c>
      <c r="B127">
        <v>16403</v>
      </c>
      <c r="C127" t="s">
        <v>2481</v>
      </c>
      <c r="D127">
        <v>2.69</v>
      </c>
      <c r="E127" t="b">
        <v>0</v>
      </c>
      <c r="F127" t="s">
        <v>2485</v>
      </c>
      <c r="G127" t="s">
        <v>2612</v>
      </c>
      <c r="H127" t="s">
        <v>4967</v>
      </c>
      <c r="I127" t="s">
        <v>4969</v>
      </c>
      <c r="J127" t="s">
        <v>5001</v>
      </c>
      <c r="K127" t="s">
        <v>6384</v>
      </c>
      <c r="L127" t="s">
        <v>6416</v>
      </c>
      <c r="M127" t="str">
        <f>SUBSTITUTE(Table2[[#This Row],[category_tags]],"'",CHAR(130),11)</f>
        <v>['Agricultural', 'Food', 'Preparation', 'Fats and oils', 'Butters']</v>
      </c>
      <c r="N127" t="str">
        <f>SUBSTITUTE(Table2[[#This Row],[category_tags]],"'",CHAR(131),12)</f>
        <v>['Agricultural', 'Food', 'Preparation', 'Fats and oils', 'Butters']</v>
      </c>
      <c r="O127" t="e">
        <f>FIND(CHAR(130),Table2[[#This Row],[Column2]])</f>
        <v>#VALUE!</v>
      </c>
      <c r="P127" t="e">
        <f>FIND(CHAR(131),Table2[[#This Row],[Column3]])</f>
        <v>#VALUE!</v>
      </c>
      <c r="Q127" t="str">
        <f>IFERROR(MID(Table2[[#This Row],[category_tags]],Table2[[#This Row],[Column4]]+1,Table2[[#This Row],[Column5]]-Table2[[#This Row],[Column4]]-1),"")</f>
        <v/>
      </c>
      <c r="R127" t="str">
        <f>VLOOKUP(Table2[[#This Row],[ciqual_code]],brut_transformé!$D$2:$E$2480,2,FALSE)</f>
        <v>transformé</v>
      </c>
      <c r="S127" t="s">
        <v>5172</v>
      </c>
    </row>
    <row r="128" spans="1:19" x14ac:dyDescent="0.2">
      <c r="A128" t="s">
        <v>126</v>
      </c>
      <c r="B128">
        <v>16400</v>
      </c>
      <c r="C128" t="s">
        <v>2481</v>
      </c>
      <c r="D128">
        <v>2.69</v>
      </c>
      <c r="E128" t="b">
        <v>0</v>
      </c>
      <c r="F128" t="s">
        <v>2485</v>
      </c>
      <c r="G128" t="s">
        <v>2613</v>
      </c>
      <c r="H128" t="s">
        <v>4967</v>
      </c>
      <c r="I128" t="s">
        <v>4969</v>
      </c>
      <c r="J128" t="s">
        <v>5001</v>
      </c>
      <c r="K128" t="s">
        <v>6384</v>
      </c>
      <c r="L128" t="s">
        <v>6416</v>
      </c>
      <c r="M128" t="str">
        <f>SUBSTITUTE(Table2[[#This Row],[category_tags]],"'",CHAR(130),11)</f>
        <v>['Agricultural', 'Food', 'Preparation', 'Fats and oils', 'Butters']</v>
      </c>
      <c r="N128" t="str">
        <f>SUBSTITUTE(Table2[[#This Row],[category_tags]],"'",CHAR(131),12)</f>
        <v>['Agricultural', 'Food', 'Preparation', 'Fats and oils', 'Butters']</v>
      </c>
      <c r="O128" t="e">
        <f>FIND(CHAR(130),Table2[[#This Row],[Column2]])</f>
        <v>#VALUE!</v>
      </c>
      <c r="P128" t="e">
        <f>FIND(CHAR(131),Table2[[#This Row],[Column3]])</f>
        <v>#VALUE!</v>
      </c>
      <c r="Q128" t="str">
        <f>IFERROR(MID(Table2[[#This Row],[category_tags]],Table2[[#This Row],[Column4]]+1,Table2[[#This Row],[Column5]]-Table2[[#This Row],[Column4]]-1),"")</f>
        <v/>
      </c>
      <c r="R128" t="str">
        <f>VLOOKUP(Table2[[#This Row],[ciqual_code]],brut_transformé!$D$2:$E$2480,2,FALSE)</f>
        <v>transformé</v>
      </c>
      <c r="S128" t="s">
        <v>5171</v>
      </c>
    </row>
    <row r="129" spans="1:19" x14ac:dyDescent="0.2">
      <c r="A129" t="s">
        <v>127</v>
      </c>
      <c r="B129">
        <v>16404</v>
      </c>
      <c r="C129" t="s">
        <v>2481</v>
      </c>
      <c r="D129">
        <v>3.17</v>
      </c>
      <c r="E129" t="b">
        <v>0</v>
      </c>
      <c r="F129" t="s">
        <v>2485</v>
      </c>
      <c r="G129" t="s">
        <v>2614</v>
      </c>
      <c r="H129" t="s">
        <v>4967</v>
      </c>
      <c r="I129" t="s">
        <v>4969</v>
      </c>
      <c r="J129" t="s">
        <v>5001</v>
      </c>
      <c r="K129" t="s">
        <v>6384</v>
      </c>
      <c r="L129" t="s">
        <v>6416</v>
      </c>
      <c r="M129" t="str">
        <f>SUBSTITUTE(Table2[[#This Row],[category_tags]],"'",CHAR(130),11)</f>
        <v>['Agricultural', 'Food', 'Preparation', 'Fats and oils', 'Butters']</v>
      </c>
      <c r="N129" t="str">
        <f>SUBSTITUTE(Table2[[#This Row],[category_tags]],"'",CHAR(131),12)</f>
        <v>['Agricultural', 'Food', 'Preparation', 'Fats and oils', 'Butters']</v>
      </c>
      <c r="O129" t="e">
        <f>FIND(CHAR(130),Table2[[#This Row],[Column2]])</f>
        <v>#VALUE!</v>
      </c>
      <c r="P129" t="e">
        <f>FIND(CHAR(131),Table2[[#This Row],[Column3]])</f>
        <v>#VALUE!</v>
      </c>
      <c r="Q129" t="str">
        <f>IFERROR(MID(Table2[[#This Row],[category_tags]],Table2[[#This Row],[Column4]]+1,Table2[[#This Row],[Column5]]-Table2[[#This Row],[Column4]]-1),"")</f>
        <v/>
      </c>
      <c r="R129" t="str">
        <f>VLOOKUP(Table2[[#This Row],[ciqual_code]],brut_transformé!$D$2:$E$2480,2,FALSE)</f>
        <v>transformé</v>
      </c>
      <c r="S129" t="s">
        <v>5171</v>
      </c>
    </row>
    <row r="130" spans="1:19" x14ac:dyDescent="0.2">
      <c r="A130" t="s">
        <v>128</v>
      </c>
      <c r="B130">
        <v>15202</v>
      </c>
      <c r="C130" t="s">
        <v>2481</v>
      </c>
      <c r="D130">
        <v>3.53</v>
      </c>
      <c r="E130" t="b">
        <v>0</v>
      </c>
      <c r="F130" t="s">
        <v>2485</v>
      </c>
      <c r="G130" t="s">
        <v>2615</v>
      </c>
      <c r="H130" t="s">
        <v>4967</v>
      </c>
      <c r="I130" t="s">
        <v>4969</v>
      </c>
      <c r="J130" t="s">
        <v>4982</v>
      </c>
      <c r="K130" t="s">
        <v>6375</v>
      </c>
      <c r="L130" t="s">
        <v>6400</v>
      </c>
      <c r="M130" t="str">
        <f>SUBSTITUTE(Table2[[#This Row],[category_tags]],"'",CHAR(130),11)</f>
        <v>['Agricultural', 'Food', 'Preparation', 'Fruits, vegetables, legumes and nuts', 'Nuts and seeds']</v>
      </c>
      <c r="N130" t="str">
        <f>SUBSTITUTE(Table2[[#This Row],[category_tags]],"'",CHAR(131),12)</f>
        <v>['Agricultural', 'Food', 'Preparation', 'Fruits, vegetables, legumes and nuts', 'Nuts and seeds']</v>
      </c>
      <c r="O130" t="e">
        <f>FIND(CHAR(130),Table2[[#This Row],[Column2]])</f>
        <v>#VALUE!</v>
      </c>
      <c r="P130" t="e">
        <f>FIND(CHAR(131),Table2[[#This Row],[Column3]])</f>
        <v>#VALUE!</v>
      </c>
      <c r="Q130" t="str">
        <f>IFERROR(MID(Table2[[#This Row],[category_tags]],Table2[[#This Row],[Column4]]+1,Table2[[#This Row],[Column5]]-Table2[[#This Row],[Column4]]-1),"")</f>
        <v/>
      </c>
      <c r="R130" t="str">
        <f>VLOOKUP(Table2[[#This Row],[ciqual_code]],brut_transformé!$D$2:$E$2480,2,FALSE)</f>
        <v>transformé</v>
      </c>
      <c r="S130" t="s">
        <v>5173</v>
      </c>
    </row>
    <row r="131" spans="1:19" x14ac:dyDescent="0.2">
      <c r="A131" t="s">
        <v>129</v>
      </c>
      <c r="B131">
        <v>16030</v>
      </c>
      <c r="C131" t="s">
        <v>2481</v>
      </c>
      <c r="D131">
        <v>2.5299999999999998</v>
      </c>
      <c r="E131" t="b">
        <v>0</v>
      </c>
      <c r="F131" t="s">
        <v>2485</v>
      </c>
      <c r="G131" t="s">
        <v>2616</v>
      </c>
      <c r="H131" t="s">
        <v>4967</v>
      </c>
      <c r="I131" t="s">
        <v>4969</v>
      </c>
      <c r="J131" t="s">
        <v>5002</v>
      </c>
      <c r="K131" t="s">
        <v>6384</v>
      </c>
      <c r="L131" t="s">
        <v>6417</v>
      </c>
      <c r="M131" t="str">
        <f>SUBSTITUTE(Table2[[#This Row],[category_tags]],"'",CHAR(130),11)</f>
        <v>['Agricultural', 'Food', 'Preparation', 'Fats and oils', 'Vegetable oils']</v>
      </c>
      <c r="N131" t="str">
        <f>SUBSTITUTE(Table2[[#This Row],[category_tags]],"'",CHAR(131),12)</f>
        <v>['Agricultural', 'Food', 'Preparation', 'Fats and oils', 'Vegetable oils']</v>
      </c>
      <c r="O131" t="e">
        <f>FIND(CHAR(130),Table2[[#This Row],[Column2]])</f>
        <v>#VALUE!</v>
      </c>
      <c r="P131" t="e">
        <f>FIND(CHAR(131),Table2[[#This Row],[Column3]])</f>
        <v>#VALUE!</v>
      </c>
      <c r="Q131" t="str">
        <f>IFERROR(MID(Table2[[#This Row],[category_tags]],Table2[[#This Row],[Column4]]+1,Table2[[#This Row],[Column5]]-Table2[[#This Row],[Column4]]-1),"")</f>
        <v/>
      </c>
      <c r="R131" t="str">
        <f>VLOOKUP(Table2[[#This Row],[ciqual_code]],brut_transformé!$D$2:$E$2480,2,FALSE)</f>
        <v>transformé</v>
      </c>
      <c r="S131" t="s">
        <v>5174</v>
      </c>
    </row>
    <row r="132" spans="1:19" x14ac:dyDescent="0.2">
      <c r="A132" t="s">
        <v>130</v>
      </c>
      <c r="B132">
        <v>11507</v>
      </c>
      <c r="C132" t="s">
        <v>2481</v>
      </c>
      <c r="D132">
        <v>2.96999999999999</v>
      </c>
      <c r="E132" t="b">
        <v>0</v>
      </c>
      <c r="F132" t="s">
        <v>2485</v>
      </c>
      <c r="G132" t="s">
        <v>2617</v>
      </c>
      <c r="H132" t="s">
        <v>4967</v>
      </c>
      <c r="I132" t="s">
        <v>4969</v>
      </c>
      <c r="J132" t="s">
        <v>4998</v>
      </c>
      <c r="K132" t="s">
        <v>6377</v>
      </c>
      <c r="L132" t="s">
        <v>6414</v>
      </c>
      <c r="M132" t="str">
        <f>SUBSTITUTE(Table2[[#This Row],[category_tags]],"'",CHAR(130),11)</f>
        <v>['Agricultural', 'Food', 'Preparation', 'Miscellaneous', 'Miscellaneous ingredients']</v>
      </c>
      <c r="N132" t="str">
        <f>SUBSTITUTE(Table2[[#This Row],[category_tags]],"'",CHAR(131),12)</f>
        <v>['Agricultural', 'Food', 'Preparation', 'Miscellaneous', 'Miscellaneous ingredients']</v>
      </c>
      <c r="O132" t="e">
        <f>FIND(CHAR(130),Table2[[#This Row],[Column2]])</f>
        <v>#VALUE!</v>
      </c>
      <c r="P132" t="e">
        <f>FIND(CHAR(131),Table2[[#This Row],[Column3]])</f>
        <v>#VALUE!</v>
      </c>
      <c r="Q132" t="str">
        <f>IFERROR(MID(Table2[[#This Row],[category_tags]],Table2[[#This Row],[Column4]]+1,Table2[[#This Row],[Column5]]-Table2[[#This Row],[Column4]]-1),"")</f>
        <v/>
      </c>
      <c r="R132" t="str">
        <f>VLOOKUP(Table2[[#This Row],[ciqual_code]],brut_transformé!$D$2:$E$2480,2,FALSE)</f>
        <v>transformé</v>
      </c>
      <c r="S132" t="s">
        <v>5175</v>
      </c>
    </row>
    <row r="133" spans="1:19" x14ac:dyDescent="0.2">
      <c r="A133" t="s">
        <v>131</v>
      </c>
      <c r="B133">
        <v>5001</v>
      </c>
      <c r="C133" t="s">
        <v>2481</v>
      </c>
      <c r="D133">
        <v>2.84</v>
      </c>
      <c r="E133" t="b">
        <v>0</v>
      </c>
      <c r="F133" t="s">
        <v>2485</v>
      </c>
      <c r="G133" t="s">
        <v>2618</v>
      </c>
      <c r="H133" t="s">
        <v>4967</v>
      </c>
      <c r="I133" t="s">
        <v>4969</v>
      </c>
      <c r="J133" t="s">
        <v>5003</v>
      </c>
      <c r="K133" t="s">
        <v>6378</v>
      </c>
      <c r="L133" t="s">
        <v>6398</v>
      </c>
      <c r="M133" t="str">
        <f>SUBSTITUTE(Table2[[#This Row],[category_tags]],"'",CHAR(130),11)</f>
        <v>['Agricultural', 'Food', 'Preparation', 'Beverages', 'Alcoholic beverages', ÇBeers and ciders']</v>
      </c>
      <c r="N133" t="str">
        <f>SUBSTITUTE(Table2[[#This Row],[category_tags]],"'",CHAR(131),12)</f>
        <v>['Agricultural', 'Food', 'Preparation', 'Beverages', 'Alcoholic beverages', 'Beers and cidersÉ]</v>
      </c>
      <c r="O133">
        <f>FIND(CHAR(130),Table2[[#This Row],[Column2]])</f>
        <v>77</v>
      </c>
      <c r="P133">
        <f>FIND(CHAR(131),Table2[[#This Row],[Column3]])</f>
        <v>94</v>
      </c>
      <c r="Q133" t="str">
        <f>IFERROR(MID(Table2[[#This Row],[category_tags]],Table2[[#This Row],[Column4]]+1,Table2[[#This Row],[Column5]]-Table2[[#This Row],[Column4]]-1),"")</f>
        <v>Beers and ciders</v>
      </c>
      <c r="R133" t="str">
        <f>VLOOKUP(Table2[[#This Row],[ciqual_code]],brut_transformé!$D$2:$E$2480,2,FALSE)</f>
        <v>brut</v>
      </c>
      <c r="S133" t="s">
        <v>5176</v>
      </c>
    </row>
    <row r="134" spans="1:19" x14ac:dyDescent="0.2">
      <c r="A134" t="s">
        <v>132</v>
      </c>
      <c r="B134">
        <v>5011</v>
      </c>
      <c r="C134" t="s">
        <v>2481</v>
      </c>
      <c r="D134">
        <v>3.07</v>
      </c>
      <c r="E134" t="b">
        <v>0</v>
      </c>
      <c r="F134" t="s">
        <v>2485</v>
      </c>
      <c r="G134" t="s">
        <v>2619</v>
      </c>
      <c r="H134" t="s">
        <v>4967</v>
      </c>
      <c r="I134" t="s">
        <v>4969</v>
      </c>
      <c r="J134" t="s">
        <v>5003</v>
      </c>
      <c r="K134" t="s">
        <v>6378</v>
      </c>
      <c r="L134" t="s">
        <v>6398</v>
      </c>
      <c r="M134" t="str">
        <f>SUBSTITUTE(Table2[[#This Row],[category_tags]],"'",CHAR(130),11)</f>
        <v>['Agricultural', 'Food', 'Preparation', 'Beverages', 'Alcoholic beverages', ÇBeers and ciders']</v>
      </c>
      <c r="N134" t="str">
        <f>SUBSTITUTE(Table2[[#This Row],[category_tags]],"'",CHAR(131),12)</f>
        <v>['Agricultural', 'Food', 'Preparation', 'Beverages', 'Alcoholic beverages', 'Beers and cidersÉ]</v>
      </c>
      <c r="O134">
        <f>FIND(CHAR(130),Table2[[#This Row],[Column2]])</f>
        <v>77</v>
      </c>
      <c r="P134">
        <f>FIND(CHAR(131),Table2[[#This Row],[Column3]])</f>
        <v>94</v>
      </c>
      <c r="Q134" t="str">
        <f>IFERROR(MID(Table2[[#This Row],[category_tags]],Table2[[#This Row],[Column4]]+1,Table2[[#This Row],[Column5]]-Table2[[#This Row],[Column4]]-1),"")</f>
        <v>Beers and ciders</v>
      </c>
      <c r="R134" t="str">
        <f>VLOOKUP(Table2[[#This Row],[ciqual_code]],brut_transformé!$D$2:$E$2480,2,FALSE)</f>
        <v>brut</v>
      </c>
      <c r="S134" t="s">
        <v>5176</v>
      </c>
    </row>
    <row r="135" spans="1:19" x14ac:dyDescent="0.2">
      <c r="A135" t="s">
        <v>133</v>
      </c>
      <c r="B135">
        <v>5010</v>
      </c>
      <c r="C135" t="s">
        <v>2481</v>
      </c>
      <c r="D135">
        <v>3.07</v>
      </c>
      <c r="E135" t="b">
        <v>0</v>
      </c>
      <c r="F135" t="s">
        <v>2485</v>
      </c>
      <c r="G135" t="s">
        <v>2620</v>
      </c>
      <c r="H135" t="s">
        <v>4967</v>
      </c>
      <c r="I135" t="s">
        <v>4969</v>
      </c>
      <c r="J135" t="s">
        <v>5003</v>
      </c>
      <c r="K135" t="s">
        <v>6378</v>
      </c>
      <c r="L135" t="s">
        <v>6398</v>
      </c>
      <c r="M135" t="str">
        <f>SUBSTITUTE(Table2[[#This Row],[category_tags]],"'",CHAR(130),11)</f>
        <v>['Agricultural', 'Food', 'Preparation', 'Beverages', 'Alcoholic beverages', ÇBeers and ciders']</v>
      </c>
      <c r="N135" t="str">
        <f>SUBSTITUTE(Table2[[#This Row],[category_tags]],"'",CHAR(131),12)</f>
        <v>['Agricultural', 'Food', 'Preparation', 'Beverages', 'Alcoholic beverages', 'Beers and cidersÉ]</v>
      </c>
      <c r="O135">
        <f>FIND(CHAR(130),Table2[[#This Row],[Column2]])</f>
        <v>77</v>
      </c>
      <c r="P135">
        <f>FIND(CHAR(131),Table2[[#This Row],[Column3]])</f>
        <v>94</v>
      </c>
      <c r="Q135" t="str">
        <f>IFERROR(MID(Table2[[#This Row],[category_tags]],Table2[[#This Row],[Column4]]+1,Table2[[#This Row],[Column5]]-Table2[[#This Row],[Column4]]-1),"")</f>
        <v>Beers and ciders</v>
      </c>
      <c r="R135" t="str">
        <f>VLOOKUP(Table2[[#This Row],[ciqual_code]],brut_transformé!$D$2:$E$2480,2,FALSE)</f>
        <v>brut</v>
      </c>
      <c r="S135" t="s">
        <v>5176</v>
      </c>
    </row>
    <row r="136" spans="1:19" x14ac:dyDescent="0.2">
      <c r="A136" t="s">
        <v>134</v>
      </c>
      <c r="B136">
        <v>5000</v>
      </c>
      <c r="C136" t="s">
        <v>2481</v>
      </c>
      <c r="D136">
        <v>3.07</v>
      </c>
      <c r="E136" t="b">
        <v>0</v>
      </c>
      <c r="F136" t="s">
        <v>2485</v>
      </c>
      <c r="G136" t="s">
        <v>2621</v>
      </c>
      <c r="H136" t="s">
        <v>4967</v>
      </c>
      <c r="I136" t="s">
        <v>4969</v>
      </c>
      <c r="J136" t="s">
        <v>5003</v>
      </c>
      <c r="K136" t="s">
        <v>6378</v>
      </c>
      <c r="L136" t="s">
        <v>6398</v>
      </c>
      <c r="M136" t="str">
        <f>SUBSTITUTE(Table2[[#This Row],[category_tags]],"'",CHAR(130),11)</f>
        <v>['Agricultural', 'Food', 'Preparation', 'Beverages', 'Alcoholic beverages', ÇBeers and ciders']</v>
      </c>
      <c r="N136" t="str">
        <f>SUBSTITUTE(Table2[[#This Row],[category_tags]],"'",CHAR(131),12)</f>
        <v>['Agricultural', 'Food', 'Preparation', 'Beverages', 'Alcoholic beverages', 'Beers and cidersÉ]</v>
      </c>
      <c r="O136">
        <f>FIND(CHAR(130),Table2[[#This Row],[Column2]])</f>
        <v>77</v>
      </c>
      <c r="P136">
        <f>FIND(CHAR(131),Table2[[#This Row],[Column3]])</f>
        <v>94</v>
      </c>
      <c r="Q136" t="str">
        <f>IFERROR(MID(Table2[[#This Row],[category_tags]],Table2[[#This Row],[Column4]]+1,Table2[[#This Row],[Column5]]-Table2[[#This Row],[Column4]]-1),"")</f>
        <v>Beers and ciders</v>
      </c>
      <c r="R136" t="str">
        <f>VLOOKUP(Table2[[#This Row],[ciqual_code]],brut_transformé!$D$2:$E$2480,2,FALSE)</f>
        <v>brut</v>
      </c>
      <c r="S136" t="s">
        <v>5176</v>
      </c>
    </row>
    <row r="137" spans="1:19" x14ac:dyDescent="0.2">
      <c r="A137" t="s">
        <v>135</v>
      </c>
      <c r="B137">
        <v>5008</v>
      </c>
      <c r="C137" t="s">
        <v>2481</v>
      </c>
      <c r="D137">
        <v>3.07</v>
      </c>
      <c r="E137" t="b">
        <v>0</v>
      </c>
      <c r="F137" t="s">
        <v>2485</v>
      </c>
      <c r="G137" t="s">
        <v>2622</v>
      </c>
      <c r="H137" t="s">
        <v>4967</v>
      </c>
      <c r="I137" t="s">
        <v>4969</v>
      </c>
      <c r="J137" t="s">
        <v>5003</v>
      </c>
      <c r="K137" t="s">
        <v>6378</v>
      </c>
      <c r="L137" t="s">
        <v>6398</v>
      </c>
      <c r="M137" t="str">
        <f>SUBSTITUTE(Table2[[#This Row],[category_tags]],"'",CHAR(130),11)</f>
        <v>['Agricultural', 'Food', 'Preparation', 'Beverages', 'Alcoholic beverages', ÇBeers and ciders']</v>
      </c>
      <c r="N137" t="str">
        <f>SUBSTITUTE(Table2[[#This Row],[category_tags]],"'",CHAR(131),12)</f>
        <v>['Agricultural', 'Food', 'Preparation', 'Beverages', 'Alcoholic beverages', 'Beers and cidersÉ]</v>
      </c>
      <c r="O137">
        <f>FIND(CHAR(130),Table2[[#This Row],[Column2]])</f>
        <v>77</v>
      </c>
      <c r="P137">
        <f>FIND(CHAR(131),Table2[[#This Row],[Column3]])</f>
        <v>94</v>
      </c>
      <c r="Q137" t="str">
        <f>IFERROR(MID(Table2[[#This Row],[category_tags]],Table2[[#This Row],[Column4]]+1,Table2[[#This Row],[Column5]]-Table2[[#This Row],[Column4]]-1),"")</f>
        <v>Beers and ciders</v>
      </c>
      <c r="R137" t="str">
        <f>VLOOKUP(Table2[[#This Row],[ciqual_code]],brut_transformé!$D$2:$E$2480,2,FALSE)</f>
        <v>brut</v>
      </c>
      <c r="S137" t="s">
        <v>5176</v>
      </c>
    </row>
    <row r="138" spans="1:19" x14ac:dyDescent="0.2">
      <c r="A138" t="s">
        <v>136</v>
      </c>
      <c r="B138">
        <v>5002</v>
      </c>
      <c r="C138" t="s">
        <v>2481</v>
      </c>
      <c r="D138">
        <v>3.07</v>
      </c>
      <c r="E138" t="b">
        <v>0</v>
      </c>
      <c r="F138" t="s">
        <v>2485</v>
      </c>
      <c r="G138" t="s">
        <v>2623</v>
      </c>
      <c r="H138" t="s">
        <v>4967</v>
      </c>
      <c r="I138" t="s">
        <v>4969</v>
      </c>
      <c r="J138" t="s">
        <v>5003</v>
      </c>
      <c r="K138" t="s">
        <v>6378</v>
      </c>
      <c r="L138" t="s">
        <v>6398</v>
      </c>
      <c r="M138" t="str">
        <f>SUBSTITUTE(Table2[[#This Row],[category_tags]],"'",CHAR(130),11)</f>
        <v>['Agricultural', 'Food', 'Preparation', 'Beverages', 'Alcoholic beverages', ÇBeers and ciders']</v>
      </c>
      <c r="N138" t="str">
        <f>SUBSTITUTE(Table2[[#This Row],[category_tags]],"'",CHAR(131),12)</f>
        <v>['Agricultural', 'Food', 'Preparation', 'Beverages', 'Alcoholic beverages', 'Beers and cidersÉ]</v>
      </c>
      <c r="O138">
        <f>FIND(CHAR(130),Table2[[#This Row],[Column2]])</f>
        <v>77</v>
      </c>
      <c r="P138">
        <f>FIND(CHAR(131),Table2[[#This Row],[Column3]])</f>
        <v>94</v>
      </c>
      <c r="Q138" t="str">
        <f>IFERROR(MID(Table2[[#This Row],[category_tags]],Table2[[#This Row],[Column4]]+1,Table2[[#This Row],[Column5]]-Table2[[#This Row],[Column4]]-1),"")</f>
        <v>Beers and ciders</v>
      </c>
      <c r="R138" t="str">
        <f>VLOOKUP(Table2[[#This Row],[ciqual_code]],brut_transformé!$D$2:$E$2480,2,FALSE)</f>
        <v>brut</v>
      </c>
      <c r="S138" t="s">
        <v>5176</v>
      </c>
    </row>
    <row r="139" spans="1:19" x14ac:dyDescent="0.2">
      <c r="A139" t="s">
        <v>137</v>
      </c>
      <c r="B139">
        <v>5030</v>
      </c>
      <c r="C139" t="s">
        <v>2481</v>
      </c>
      <c r="D139">
        <v>3.07</v>
      </c>
      <c r="E139" t="b">
        <v>0</v>
      </c>
      <c r="F139" t="s">
        <v>2485</v>
      </c>
      <c r="G139" t="s">
        <v>2624</v>
      </c>
      <c r="H139" t="s">
        <v>4967</v>
      </c>
      <c r="I139" t="s">
        <v>4969</v>
      </c>
      <c r="J139" t="s">
        <v>5003</v>
      </c>
      <c r="K139" t="s">
        <v>6378</v>
      </c>
      <c r="L139" t="s">
        <v>6398</v>
      </c>
      <c r="M139" t="str">
        <f>SUBSTITUTE(Table2[[#This Row],[category_tags]],"'",CHAR(130),11)</f>
        <v>['Agricultural', 'Food', 'Preparation', 'Beverages', 'Alcoholic beverages', ÇBeers and ciders']</v>
      </c>
      <c r="N139" t="str">
        <f>SUBSTITUTE(Table2[[#This Row],[category_tags]],"'",CHAR(131),12)</f>
        <v>['Agricultural', 'Food', 'Preparation', 'Beverages', 'Alcoholic beverages', 'Beers and cidersÉ]</v>
      </c>
      <c r="O139">
        <f>FIND(CHAR(130),Table2[[#This Row],[Column2]])</f>
        <v>77</v>
      </c>
      <c r="P139">
        <f>FIND(CHAR(131),Table2[[#This Row],[Column3]])</f>
        <v>94</v>
      </c>
      <c r="Q139" t="str">
        <f>IFERROR(MID(Table2[[#This Row],[category_tags]],Table2[[#This Row],[Column4]]+1,Table2[[#This Row],[Column5]]-Table2[[#This Row],[Column4]]-1),"")</f>
        <v>Beers and ciders</v>
      </c>
      <c r="R139" t="str">
        <f>VLOOKUP(Table2[[#This Row],[ciqual_code]],brut_transformé!$D$2:$E$2480,2,FALSE)</f>
        <v>brut</v>
      </c>
      <c r="S139" t="s">
        <v>5176</v>
      </c>
    </row>
    <row r="140" spans="1:19" x14ac:dyDescent="0.2">
      <c r="A140" t="s">
        <v>138</v>
      </c>
      <c r="B140">
        <v>7301</v>
      </c>
      <c r="C140" t="s">
        <v>2481</v>
      </c>
      <c r="D140">
        <v>2.27</v>
      </c>
      <c r="E140" t="b">
        <v>0</v>
      </c>
      <c r="F140" t="s">
        <v>2485</v>
      </c>
      <c r="G140" t="s">
        <v>2625</v>
      </c>
      <c r="H140" t="s">
        <v>4967</v>
      </c>
      <c r="I140" t="s">
        <v>4969</v>
      </c>
      <c r="J140" t="s">
        <v>5004</v>
      </c>
      <c r="K140" t="s">
        <v>6380</v>
      </c>
      <c r="L140" t="s">
        <v>6408</v>
      </c>
      <c r="M140" t="str">
        <f>SUBSTITUTE(Table2[[#This Row],[category_tags]],"'",CHAR(130),11)</f>
        <v>['Agricultural', 'Food', 'Preparation', 'Cereal products', 'Breads and pastries', ÇRusks']</v>
      </c>
      <c r="N140" t="str">
        <f>SUBSTITUTE(Table2[[#This Row],[category_tags]],"'",CHAR(131),12)</f>
        <v>['Agricultural', 'Food', 'Preparation', 'Cereal products', 'Breads and pastries', 'RusksÉ]</v>
      </c>
      <c r="O140">
        <f>FIND(CHAR(130),Table2[[#This Row],[Column2]])</f>
        <v>83</v>
      </c>
      <c r="P140">
        <f>FIND(CHAR(131),Table2[[#This Row],[Column3]])</f>
        <v>89</v>
      </c>
      <c r="Q140" t="str">
        <f>IFERROR(MID(Table2[[#This Row],[category_tags]],Table2[[#This Row],[Column4]]+1,Table2[[#This Row],[Column5]]-Table2[[#This Row],[Column4]]-1),"")</f>
        <v>Rusks</v>
      </c>
      <c r="R140" t="str">
        <f>VLOOKUP(Table2[[#This Row],[ciqual_code]],brut_transformé!$D$2:$E$2480,2,FALSE)</f>
        <v>transformé</v>
      </c>
      <c r="S140" t="s">
        <v>5177</v>
      </c>
    </row>
    <row r="141" spans="1:19" x14ac:dyDescent="0.2">
      <c r="A141" t="s">
        <v>139</v>
      </c>
      <c r="B141">
        <v>7300</v>
      </c>
      <c r="C141" t="s">
        <v>2481</v>
      </c>
      <c r="D141">
        <v>1.88</v>
      </c>
      <c r="E141" t="b">
        <v>0</v>
      </c>
      <c r="F141" t="s">
        <v>2485</v>
      </c>
      <c r="G141" t="s">
        <v>2626</v>
      </c>
      <c r="H141" t="s">
        <v>4967</v>
      </c>
      <c r="I141" t="s">
        <v>4969</v>
      </c>
      <c r="J141" t="s">
        <v>5004</v>
      </c>
      <c r="K141" t="s">
        <v>6380</v>
      </c>
      <c r="L141" t="s">
        <v>6408</v>
      </c>
      <c r="M141" t="str">
        <f>SUBSTITUTE(Table2[[#This Row],[category_tags]],"'",CHAR(130),11)</f>
        <v>['Agricultural', 'Food', 'Preparation', 'Cereal products', 'Breads and pastries', ÇRusks']</v>
      </c>
      <c r="N141" t="str">
        <f>SUBSTITUTE(Table2[[#This Row],[category_tags]],"'",CHAR(131),12)</f>
        <v>['Agricultural', 'Food', 'Preparation', 'Cereal products', 'Breads and pastries', 'RusksÉ]</v>
      </c>
      <c r="O141">
        <f>FIND(CHAR(130),Table2[[#This Row],[Column2]])</f>
        <v>83</v>
      </c>
      <c r="P141">
        <f>FIND(CHAR(131),Table2[[#This Row],[Column3]])</f>
        <v>89</v>
      </c>
      <c r="Q141" t="str">
        <f>IFERROR(MID(Table2[[#This Row],[category_tags]],Table2[[#This Row],[Column4]]+1,Table2[[#This Row],[Column5]]-Table2[[#This Row],[Column4]]-1),"")</f>
        <v>Rusks</v>
      </c>
      <c r="R141" t="str">
        <f>VLOOKUP(Table2[[#This Row],[ciqual_code]],brut_transformé!$D$2:$E$2480,2,FALSE)</f>
        <v>transformé</v>
      </c>
      <c r="S141" t="s">
        <v>5177</v>
      </c>
    </row>
    <row r="142" spans="1:19" x14ac:dyDescent="0.2">
      <c r="A142" t="s">
        <v>140</v>
      </c>
      <c r="B142">
        <v>7340</v>
      </c>
      <c r="C142" t="s">
        <v>2481</v>
      </c>
      <c r="D142">
        <v>2.27</v>
      </c>
      <c r="E142" t="b">
        <v>0</v>
      </c>
      <c r="F142" t="s">
        <v>2485</v>
      </c>
      <c r="G142" t="s">
        <v>2627</v>
      </c>
      <c r="H142" t="s">
        <v>4967</v>
      </c>
      <c r="I142" t="s">
        <v>4969</v>
      </c>
      <c r="J142" t="s">
        <v>5004</v>
      </c>
      <c r="K142" t="s">
        <v>6380</v>
      </c>
      <c r="L142" t="s">
        <v>6408</v>
      </c>
      <c r="M142" t="str">
        <f>SUBSTITUTE(Table2[[#This Row],[category_tags]],"'",CHAR(130),11)</f>
        <v>['Agricultural', 'Food', 'Preparation', 'Cereal products', 'Breads and pastries', ÇRusks']</v>
      </c>
      <c r="N142" t="str">
        <f>SUBSTITUTE(Table2[[#This Row],[category_tags]],"'",CHAR(131),12)</f>
        <v>['Agricultural', 'Food', 'Preparation', 'Cereal products', 'Breads and pastries', 'RusksÉ]</v>
      </c>
      <c r="O142">
        <f>FIND(CHAR(130),Table2[[#This Row],[Column2]])</f>
        <v>83</v>
      </c>
      <c r="P142">
        <f>FIND(CHAR(131),Table2[[#This Row],[Column3]])</f>
        <v>89</v>
      </c>
      <c r="Q142" t="str">
        <f>IFERROR(MID(Table2[[#This Row],[category_tags]],Table2[[#This Row],[Column4]]+1,Table2[[#This Row],[Column5]]-Table2[[#This Row],[Column4]]-1),"")</f>
        <v>Rusks</v>
      </c>
      <c r="R142" t="str">
        <f>VLOOKUP(Table2[[#This Row],[ciqual_code]],brut_transformé!$D$2:$E$2480,2,FALSE)</f>
        <v>transformé</v>
      </c>
      <c r="S142" t="s">
        <v>5177</v>
      </c>
    </row>
    <row r="143" spans="1:19" x14ac:dyDescent="0.2">
      <c r="A143" t="s">
        <v>141</v>
      </c>
      <c r="B143">
        <v>7330</v>
      </c>
      <c r="C143" t="s">
        <v>2481</v>
      </c>
      <c r="D143">
        <v>2.27</v>
      </c>
      <c r="E143" t="b">
        <v>0</v>
      </c>
      <c r="F143" t="s">
        <v>2485</v>
      </c>
      <c r="G143" t="s">
        <v>2628</v>
      </c>
      <c r="H143" t="s">
        <v>4967</v>
      </c>
      <c r="I143" t="s">
        <v>4969</v>
      </c>
      <c r="J143" t="s">
        <v>5004</v>
      </c>
      <c r="K143" t="s">
        <v>6380</v>
      </c>
      <c r="L143" t="s">
        <v>6408</v>
      </c>
      <c r="M143" t="str">
        <f>SUBSTITUTE(Table2[[#This Row],[category_tags]],"'",CHAR(130),11)</f>
        <v>['Agricultural', 'Food', 'Preparation', 'Cereal products', 'Breads and pastries', ÇRusks']</v>
      </c>
      <c r="N143" t="str">
        <f>SUBSTITUTE(Table2[[#This Row],[category_tags]],"'",CHAR(131),12)</f>
        <v>['Agricultural', 'Food', 'Preparation', 'Cereal products', 'Breads and pastries', 'RusksÉ]</v>
      </c>
      <c r="O143">
        <f>FIND(CHAR(130),Table2[[#This Row],[Column2]])</f>
        <v>83</v>
      </c>
      <c r="P143">
        <f>FIND(CHAR(131),Table2[[#This Row],[Column3]])</f>
        <v>89</v>
      </c>
      <c r="Q143" t="str">
        <f>IFERROR(MID(Table2[[#This Row],[category_tags]],Table2[[#This Row],[Column4]]+1,Table2[[#This Row],[Column5]]-Table2[[#This Row],[Column4]]-1),"")</f>
        <v>Rusks</v>
      </c>
      <c r="R143" t="str">
        <f>VLOOKUP(Table2[[#This Row],[ciqual_code]],brut_transformé!$D$2:$E$2480,2,FALSE)</f>
        <v>transformé</v>
      </c>
      <c r="S143" t="s">
        <v>5177</v>
      </c>
    </row>
    <row r="144" spans="1:19" x14ac:dyDescent="0.2">
      <c r="A144" t="s">
        <v>142</v>
      </c>
      <c r="B144">
        <v>7310</v>
      </c>
      <c r="C144" t="s">
        <v>2481</v>
      </c>
      <c r="D144">
        <v>2.27</v>
      </c>
      <c r="E144" t="b">
        <v>0</v>
      </c>
      <c r="F144" t="s">
        <v>2485</v>
      </c>
      <c r="G144" s="1" t="s">
        <v>2629</v>
      </c>
      <c r="H144" t="s">
        <v>4967</v>
      </c>
      <c r="I144" t="s">
        <v>4969</v>
      </c>
      <c r="J144" t="s">
        <v>5004</v>
      </c>
      <c r="K144" t="s">
        <v>6380</v>
      </c>
      <c r="L144" t="s">
        <v>6408</v>
      </c>
      <c r="M144" t="str">
        <f>SUBSTITUTE(Table2[[#This Row],[category_tags]],"'",CHAR(130),11)</f>
        <v>['Agricultural', 'Food', 'Preparation', 'Cereal products', 'Breads and pastries', ÇRusks']</v>
      </c>
      <c r="N144" t="str">
        <f>SUBSTITUTE(Table2[[#This Row],[category_tags]],"'",CHAR(131),12)</f>
        <v>['Agricultural', 'Food', 'Preparation', 'Cereal products', 'Breads and pastries', 'RusksÉ]</v>
      </c>
      <c r="O144">
        <f>FIND(CHAR(130),Table2[[#This Row],[Column2]])</f>
        <v>83</v>
      </c>
      <c r="P144">
        <f>FIND(CHAR(131),Table2[[#This Row],[Column3]])</f>
        <v>89</v>
      </c>
      <c r="Q144" t="str">
        <f>IFERROR(MID(Table2[[#This Row],[category_tags]],Table2[[#This Row],[Column4]]+1,Table2[[#This Row],[Column5]]-Table2[[#This Row],[Column4]]-1),"")</f>
        <v>Rusks</v>
      </c>
      <c r="R144" t="str">
        <f>VLOOKUP(Table2[[#This Row],[ciqual_code]],brut_transformé!$D$2:$E$2480,2,FALSE)</f>
        <v>transformé</v>
      </c>
      <c r="S144" t="s">
        <v>5177</v>
      </c>
    </row>
    <row r="145" spans="1:19" x14ac:dyDescent="0.2">
      <c r="A145" t="s">
        <v>143</v>
      </c>
      <c r="B145">
        <v>38405</v>
      </c>
      <c r="C145" t="s">
        <v>2481</v>
      </c>
      <c r="D145">
        <v>2.68</v>
      </c>
      <c r="E145" t="b">
        <v>0</v>
      </c>
      <c r="F145" t="s">
        <v>2485</v>
      </c>
      <c r="G145" t="s">
        <v>2630</v>
      </c>
      <c r="H145" t="s">
        <v>4967</v>
      </c>
      <c r="I145" t="s">
        <v>4969</v>
      </c>
      <c r="J145" t="s">
        <v>5005</v>
      </c>
      <c r="K145" t="s">
        <v>6380</v>
      </c>
      <c r="L145" t="s">
        <v>6412</v>
      </c>
      <c r="M145" t="str">
        <f>SUBSTITUTE(Table2[[#This Row],[category_tags]],"'",CHAR(130),11)</f>
        <v>['Agricultural', 'Food', 'Preparation', 'Cereal products', 'Biscuits and breakfast cereals', ÇCrackers']</v>
      </c>
      <c r="N145" t="str">
        <f>SUBSTITUTE(Table2[[#This Row],[category_tags]],"'",CHAR(131),12)</f>
        <v>['Agricultural', 'Food', 'Preparation', 'Cereal products', 'Biscuits and breakfast cereals', 'CrackersÉ]</v>
      </c>
      <c r="O145">
        <f>FIND(CHAR(130),Table2[[#This Row],[Column2]])</f>
        <v>94</v>
      </c>
      <c r="P145">
        <f>FIND(CHAR(131),Table2[[#This Row],[Column3]])</f>
        <v>103</v>
      </c>
      <c r="Q145" t="str">
        <f>IFERROR(MID(Table2[[#This Row],[category_tags]],Table2[[#This Row],[Column4]]+1,Table2[[#This Row],[Column5]]-Table2[[#This Row],[Column4]]-1),"")</f>
        <v>Crackers</v>
      </c>
      <c r="R145" t="str">
        <f>VLOOKUP(Table2[[#This Row],[ciqual_code]],brut_transformé!$D$2:$E$2480,2,FALSE)</f>
        <v>transformé</v>
      </c>
      <c r="S145" t="s">
        <v>5178</v>
      </c>
    </row>
    <row r="146" spans="1:19" x14ac:dyDescent="0.2">
      <c r="A146" t="s">
        <v>144</v>
      </c>
      <c r="B146">
        <v>38407</v>
      </c>
      <c r="C146" t="s">
        <v>2481</v>
      </c>
      <c r="D146">
        <v>2.68</v>
      </c>
      <c r="E146" t="b">
        <v>0</v>
      </c>
      <c r="F146" t="s">
        <v>2485</v>
      </c>
      <c r="G146" t="s">
        <v>2631</v>
      </c>
      <c r="H146" t="s">
        <v>4967</v>
      </c>
      <c r="I146" t="s">
        <v>4969</v>
      </c>
      <c r="J146" t="s">
        <v>5005</v>
      </c>
      <c r="K146" t="s">
        <v>6380</v>
      </c>
      <c r="L146" t="s">
        <v>6412</v>
      </c>
      <c r="M146" t="str">
        <f>SUBSTITUTE(Table2[[#This Row],[category_tags]],"'",CHAR(130),11)</f>
        <v>['Agricultural', 'Food', 'Preparation', 'Cereal products', 'Biscuits and breakfast cereals', ÇCrackers']</v>
      </c>
      <c r="N146" t="str">
        <f>SUBSTITUTE(Table2[[#This Row],[category_tags]],"'",CHAR(131),12)</f>
        <v>['Agricultural', 'Food', 'Preparation', 'Cereal products', 'Biscuits and breakfast cereals', 'CrackersÉ]</v>
      </c>
      <c r="O146">
        <f>FIND(CHAR(130),Table2[[#This Row],[Column2]])</f>
        <v>94</v>
      </c>
      <c r="P146">
        <f>FIND(CHAR(131),Table2[[#This Row],[Column3]])</f>
        <v>103</v>
      </c>
      <c r="Q146" t="str">
        <f>IFERROR(MID(Table2[[#This Row],[category_tags]],Table2[[#This Row],[Column4]]+1,Table2[[#This Row],[Column5]]-Table2[[#This Row],[Column4]]-1),"")</f>
        <v>Crackers</v>
      </c>
      <c r="R146" t="str">
        <f>VLOOKUP(Table2[[#This Row],[ciqual_code]],brut_transformé!$D$2:$E$2480,2,FALSE)</f>
        <v>transformé</v>
      </c>
      <c r="S146" t="s">
        <v>5178</v>
      </c>
    </row>
    <row r="147" spans="1:19" x14ac:dyDescent="0.2">
      <c r="A147" t="s">
        <v>145</v>
      </c>
      <c r="B147">
        <v>38404</v>
      </c>
      <c r="C147" t="s">
        <v>2481</v>
      </c>
      <c r="D147">
        <v>2.68</v>
      </c>
      <c r="E147" t="b">
        <v>0</v>
      </c>
      <c r="F147" t="s">
        <v>2485</v>
      </c>
      <c r="G147" t="s">
        <v>2632</v>
      </c>
      <c r="H147" t="s">
        <v>4967</v>
      </c>
      <c r="I147" t="s">
        <v>4969</v>
      </c>
      <c r="J147" t="s">
        <v>5005</v>
      </c>
      <c r="K147" t="s">
        <v>6380</v>
      </c>
      <c r="L147" t="s">
        <v>6412</v>
      </c>
      <c r="M147" t="str">
        <f>SUBSTITUTE(Table2[[#This Row],[category_tags]],"'",CHAR(130),11)</f>
        <v>['Agricultural', 'Food', 'Preparation', 'Cereal products', 'Biscuits and breakfast cereals', ÇCrackers']</v>
      </c>
      <c r="N147" t="str">
        <f>SUBSTITUTE(Table2[[#This Row],[category_tags]],"'",CHAR(131),12)</f>
        <v>['Agricultural', 'Food', 'Preparation', 'Cereal products', 'Biscuits and breakfast cereals', 'CrackersÉ]</v>
      </c>
      <c r="O147">
        <f>FIND(CHAR(130),Table2[[#This Row],[Column2]])</f>
        <v>94</v>
      </c>
      <c r="P147">
        <f>FIND(CHAR(131),Table2[[#This Row],[Column3]])</f>
        <v>103</v>
      </c>
      <c r="Q147" t="str">
        <f>IFERROR(MID(Table2[[#This Row],[category_tags]],Table2[[#This Row],[Column4]]+1,Table2[[#This Row],[Column5]]-Table2[[#This Row],[Column4]]-1),"")</f>
        <v>Crackers</v>
      </c>
      <c r="R147" t="str">
        <f>VLOOKUP(Table2[[#This Row],[ciqual_code]],brut_transformé!$D$2:$E$2480,2,FALSE)</f>
        <v>transformé</v>
      </c>
      <c r="S147" t="s">
        <v>5178</v>
      </c>
    </row>
    <row r="148" spans="1:19" x14ac:dyDescent="0.2">
      <c r="A148" t="s">
        <v>146</v>
      </c>
      <c r="B148">
        <v>38400</v>
      </c>
      <c r="C148" t="s">
        <v>2481</v>
      </c>
      <c r="D148">
        <v>2.68</v>
      </c>
      <c r="E148" t="b">
        <v>0</v>
      </c>
      <c r="F148" t="s">
        <v>2485</v>
      </c>
      <c r="G148" t="s">
        <v>2633</v>
      </c>
      <c r="H148" t="s">
        <v>4967</v>
      </c>
      <c r="I148" t="s">
        <v>4969</v>
      </c>
      <c r="J148" t="s">
        <v>5005</v>
      </c>
      <c r="K148" t="s">
        <v>6380</v>
      </c>
      <c r="L148" t="s">
        <v>6412</v>
      </c>
      <c r="M148" t="str">
        <f>SUBSTITUTE(Table2[[#This Row],[category_tags]],"'",CHAR(130),11)</f>
        <v>['Agricultural', 'Food', 'Preparation', 'Cereal products', 'Biscuits and breakfast cereals', ÇCrackers']</v>
      </c>
      <c r="N148" t="str">
        <f>SUBSTITUTE(Table2[[#This Row],[category_tags]],"'",CHAR(131),12)</f>
        <v>['Agricultural', 'Food', 'Preparation', 'Cereal products', 'Biscuits and breakfast cereals', 'CrackersÉ]</v>
      </c>
      <c r="O148">
        <f>FIND(CHAR(130),Table2[[#This Row],[Column2]])</f>
        <v>94</v>
      </c>
      <c r="P148">
        <f>FIND(CHAR(131),Table2[[#This Row],[Column3]])</f>
        <v>103</v>
      </c>
      <c r="Q148" t="str">
        <f>IFERROR(MID(Table2[[#This Row],[category_tags]],Table2[[#This Row],[Column4]]+1,Table2[[#This Row],[Column5]]-Table2[[#This Row],[Column4]]-1),"")</f>
        <v>Crackers</v>
      </c>
      <c r="R148" t="str">
        <f>VLOOKUP(Table2[[#This Row],[ciqual_code]],brut_transformé!$D$2:$E$2480,2,FALSE)</f>
        <v>transformé</v>
      </c>
      <c r="S148" t="s">
        <v>5178</v>
      </c>
    </row>
    <row r="149" spans="1:19" x14ac:dyDescent="0.2">
      <c r="A149" t="s">
        <v>147</v>
      </c>
      <c r="B149">
        <v>38106</v>
      </c>
      <c r="C149" t="s">
        <v>2481</v>
      </c>
      <c r="D149">
        <v>2.68</v>
      </c>
      <c r="E149" t="b">
        <v>0</v>
      </c>
      <c r="F149" t="s">
        <v>2485</v>
      </c>
      <c r="G149" t="s">
        <v>2634</v>
      </c>
      <c r="H149" t="s">
        <v>4967</v>
      </c>
      <c r="I149" t="s">
        <v>4969</v>
      </c>
      <c r="J149" t="s">
        <v>5005</v>
      </c>
      <c r="K149" t="s">
        <v>6380</v>
      </c>
      <c r="L149" t="s">
        <v>6412</v>
      </c>
      <c r="M149" t="str">
        <f>SUBSTITUTE(Table2[[#This Row],[category_tags]],"'",CHAR(130),11)</f>
        <v>['Agricultural', 'Food', 'Preparation', 'Cereal products', 'Biscuits and breakfast cereals', ÇCrackers']</v>
      </c>
      <c r="N149" t="str">
        <f>SUBSTITUTE(Table2[[#This Row],[category_tags]],"'",CHAR(131),12)</f>
        <v>['Agricultural', 'Food', 'Preparation', 'Cereal products', 'Biscuits and breakfast cereals', 'CrackersÉ]</v>
      </c>
      <c r="O149">
        <f>FIND(CHAR(130),Table2[[#This Row],[Column2]])</f>
        <v>94</v>
      </c>
      <c r="P149">
        <f>FIND(CHAR(131),Table2[[#This Row],[Column3]])</f>
        <v>103</v>
      </c>
      <c r="Q149" t="str">
        <f>IFERROR(MID(Table2[[#This Row],[category_tags]],Table2[[#This Row],[Column4]]+1,Table2[[#This Row],[Column5]]-Table2[[#This Row],[Column4]]-1),"")</f>
        <v>Crackers</v>
      </c>
      <c r="R149" t="str">
        <f>VLOOKUP(Table2[[#This Row],[ciqual_code]],brut_transformé!$D$2:$E$2480,2,FALSE)</f>
        <v>transformé</v>
      </c>
      <c r="S149" t="s">
        <v>5178</v>
      </c>
    </row>
    <row r="150" spans="1:19" x14ac:dyDescent="0.2">
      <c r="A150" t="s">
        <v>148</v>
      </c>
      <c r="B150">
        <v>38108</v>
      </c>
      <c r="C150" t="s">
        <v>2481</v>
      </c>
      <c r="D150">
        <v>2.68</v>
      </c>
      <c r="E150" t="b">
        <v>0</v>
      </c>
      <c r="F150" t="s">
        <v>2485</v>
      </c>
      <c r="G150" t="s">
        <v>2635</v>
      </c>
      <c r="H150" t="s">
        <v>4967</v>
      </c>
      <c r="I150" t="s">
        <v>4969</v>
      </c>
      <c r="J150" t="s">
        <v>5005</v>
      </c>
      <c r="K150" t="s">
        <v>6380</v>
      </c>
      <c r="L150" t="s">
        <v>6412</v>
      </c>
      <c r="M150" t="str">
        <f>SUBSTITUTE(Table2[[#This Row],[category_tags]],"'",CHAR(130),11)</f>
        <v>['Agricultural', 'Food', 'Preparation', 'Cereal products', 'Biscuits and breakfast cereals', ÇCrackers']</v>
      </c>
      <c r="N150" t="str">
        <f>SUBSTITUTE(Table2[[#This Row],[category_tags]],"'",CHAR(131),12)</f>
        <v>['Agricultural', 'Food', 'Preparation', 'Cereal products', 'Biscuits and breakfast cereals', 'CrackersÉ]</v>
      </c>
      <c r="O150">
        <f>FIND(CHAR(130),Table2[[#This Row],[Column2]])</f>
        <v>94</v>
      </c>
      <c r="P150">
        <f>FIND(CHAR(131),Table2[[#This Row],[Column3]])</f>
        <v>103</v>
      </c>
      <c r="Q150" t="str">
        <f>IFERROR(MID(Table2[[#This Row],[category_tags]],Table2[[#This Row],[Column4]]+1,Table2[[#This Row],[Column5]]-Table2[[#This Row],[Column4]]-1),"")</f>
        <v>Crackers</v>
      </c>
      <c r="R150" t="str">
        <f>VLOOKUP(Table2[[#This Row],[ciqual_code]],brut_transformé!$D$2:$E$2480,2,FALSE)</f>
        <v>transformé</v>
      </c>
      <c r="S150" t="s">
        <v>5178</v>
      </c>
    </row>
    <row r="151" spans="1:19" x14ac:dyDescent="0.2">
      <c r="A151" t="s">
        <v>149</v>
      </c>
      <c r="B151">
        <v>38401</v>
      </c>
      <c r="C151" t="s">
        <v>2481</v>
      </c>
      <c r="D151">
        <v>2.68</v>
      </c>
      <c r="E151" t="b">
        <v>0</v>
      </c>
      <c r="F151" t="s">
        <v>2485</v>
      </c>
      <c r="G151" t="s">
        <v>2636</v>
      </c>
      <c r="H151" t="s">
        <v>4967</v>
      </c>
      <c r="I151" t="s">
        <v>4969</v>
      </c>
      <c r="J151" t="s">
        <v>5005</v>
      </c>
      <c r="K151" t="s">
        <v>6380</v>
      </c>
      <c r="L151" t="s">
        <v>6412</v>
      </c>
      <c r="M151" t="str">
        <f>SUBSTITUTE(Table2[[#This Row],[category_tags]],"'",CHAR(130),11)</f>
        <v>['Agricultural', 'Food', 'Preparation', 'Cereal products', 'Biscuits and breakfast cereals', ÇCrackers']</v>
      </c>
      <c r="N151" t="str">
        <f>SUBSTITUTE(Table2[[#This Row],[category_tags]],"'",CHAR(131),12)</f>
        <v>['Agricultural', 'Food', 'Preparation', 'Cereal products', 'Biscuits and breakfast cereals', 'CrackersÉ]</v>
      </c>
      <c r="O151">
        <f>FIND(CHAR(130),Table2[[#This Row],[Column2]])</f>
        <v>94</v>
      </c>
      <c r="P151">
        <f>FIND(CHAR(131),Table2[[#This Row],[Column3]])</f>
        <v>103</v>
      </c>
      <c r="Q151" t="str">
        <f>IFERROR(MID(Table2[[#This Row],[category_tags]],Table2[[#This Row],[Column4]]+1,Table2[[#This Row],[Column5]]-Table2[[#This Row],[Column4]]-1),"")</f>
        <v>Crackers</v>
      </c>
      <c r="R151" t="str">
        <f>VLOOKUP(Table2[[#This Row],[ciqual_code]],brut_transformé!$D$2:$E$2480,2,FALSE)</f>
        <v>transformé</v>
      </c>
      <c r="S151" t="s">
        <v>5178</v>
      </c>
    </row>
    <row r="152" spans="1:19" x14ac:dyDescent="0.2">
      <c r="A152" t="s">
        <v>150</v>
      </c>
      <c r="B152">
        <v>38402</v>
      </c>
      <c r="C152" t="s">
        <v>2481</v>
      </c>
      <c r="D152">
        <v>2.2799999999999998</v>
      </c>
      <c r="E152" t="b">
        <v>0</v>
      </c>
      <c r="F152" t="s">
        <v>2485</v>
      </c>
      <c r="G152" t="s">
        <v>2637</v>
      </c>
      <c r="H152" t="s">
        <v>4967</v>
      </c>
      <c r="I152" t="s">
        <v>4969</v>
      </c>
      <c r="J152" t="s">
        <v>5005</v>
      </c>
      <c r="K152" t="s">
        <v>6380</v>
      </c>
      <c r="L152" t="s">
        <v>6412</v>
      </c>
      <c r="M152" t="str">
        <f>SUBSTITUTE(Table2[[#This Row],[category_tags]],"'",CHAR(130),11)</f>
        <v>['Agricultural', 'Food', 'Preparation', 'Cereal products', 'Biscuits and breakfast cereals', ÇCrackers']</v>
      </c>
      <c r="N152" t="str">
        <f>SUBSTITUTE(Table2[[#This Row],[category_tags]],"'",CHAR(131),12)</f>
        <v>['Agricultural', 'Food', 'Preparation', 'Cereal products', 'Biscuits and breakfast cereals', 'CrackersÉ]</v>
      </c>
      <c r="O152">
        <f>FIND(CHAR(130),Table2[[#This Row],[Column2]])</f>
        <v>94</v>
      </c>
      <c r="P152">
        <f>FIND(CHAR(131),Table2[[#This Row],[Column3]])</f>
        <v>103</v>
      </c>
      <c r="Q152" t="str">
        <f>IFERROR(MID(Table2[[#This Row],[category_tags]],Table2[[#This Row],[Column4]]+1,Table2[[#This Row],[Column5]]-Table2[[#This Row],[Column4]]-1),"")</f>
        <v>Crackers</v>
      </c>
      <c r="R152" t="str">
        <f>VLOOKUP(Table2[[#This Row],[ciqual_code]],brut_transformé!$D$2:$E$2480,2,FALSE)</f>
        <v>transformé</v>
      </c>
      <c r="S152" t="s">
        <v>5178</v>
      </c>
    </row>
    <row r="153" spans="1:19" x14ac:dyDescent="0.2">
      <c r="A153" t="s">
        <v>151</v>
      </c>
      <c r="B153">
        <v>38403</v>
      </c>
      <c r="C153" t="s">
        <v>2481</v>
      </c>
      <c r="D153">
        <v>2.68</v>
      </c>
      <c r="E153" t="b">
        <v>0</v>
      </c>
      <c r="F153" t="s">
        <v>2485</v>
      </c>
      <c r="G153" t="s">
        <v>2638</v>
      </c>
      <c r="H153" t="s">
        <v>4967</v>
      </c>
      <c r="I153" t="s">
        <v>4969</v>
      </c>
      <c r="J153" t="s">
        <v>5005</v>
      </c>
      <c r="K153" t="s">
        <v>6380</v>
      </c>
      <c r="L153" t="s">
        <v>6412</v>
      </c>
      <c r="M153" t="str">
        <f>SUBSTITUTE(Table2[[#This Row],[category_tags]],"'",CHAR(130),11)</f>
        <v>['Agricultural', 'Food', 'Preparation', 'Cereal products', 'Biscuits and breakfast cereals', ÇCrackers']</v>
      </c>
      <c r="N153" t="str">
        <f>SUBSTITUTE(Table2[[#This Row],[category_tags]],"'",CHAR(131),12)</f>
        <v>['Agricultural', 'Food', 'Preparation', 'Cereal products', 'Biscuits and breakfast cereals', 'CrackersÉ]</v>
      </c>
      <c r="O153">
        <f>FIND(CHAR(130),Table2[[#This Row],[Column2]])</f>
        <v>94</v>
      </c>
      <c r="P153">
        <f>FIND(CHAR(131),Table2[[#This Row],[Column3]])</f>
        <v>103</v>
      </c>
      <c r="Q153" t="str">
        <f>IFERROR(MID(Table2[[#This Row],[category_tags]],Table2[[#This Row],[Column4]]+1,Table2[[#This Row],[Column5]]-Table2[[#This Row],[Column4]]-1),"")</f>
        <v>Crackers</v>
      </c>
      <c r="R153" t="str">
        <f>VLOOKUP(Table2[[#This Row],[ciqual_code]],brut_transformé!$D$2:$E$2480,2,FALSE)</f>
        <v>transformé</v>
      </c>
      <c r="S153" t="s">
        <v>5178</v>
      </c>
    </row>
    <row r="154" spans="1:19" x14ac:dyDescent="0.2">
      <c r="A154" t="s">
        <v>152</v>
      </c>
      <c r="B154">
        <v>38107</v>
      </c>
      <c r="C154" t="s">
        <v>2481</v>
      </c>
      <c r="D154">
        <v>2.68</v>
      </c>
      <c r="E154" t="b">
        <v>0</v>
      </c>
      <c r="F154" t="s">
        <v>2485</v>
      </c>
      <c r="G154" t="s">
        <v>2639</v>
      </c>
      <c r="H154" t="s">
        <v>4967</v>
      </c>
      <c r="I154" t="s">
        <v>4969</v>
      </c>
      <c r="J154" t="s">
        <v>5005</v>
      </c>
      <c r="K154" t="s">
        <v>6380</v>
      </c>
      <c r="L154" t="s">
        <v>6412</v>
      </c>
      <c r="M154" t="str">
        <f>SUBSTITUTE(Table2[[#This Row],[category_tags]],"'",CHAR(130),11)</f>
        <v>['Agricultural', 'Food', 'Preparation', 'Cereal products', 'Biscuits and breakfast cereals', ÇCrackers']</v>
      </c>
      <c r="N154" t="str">
        <f>SUBSTITUTE(Table2[[#This Row],[category_tags]],"'",CHAR(131),12)</f>
        <v>['Agricultural', 'Food', 'Preparation', 'Cereal products', 'Biscuits and breakfast cereals', 'CrackersÉ]</v>
      </c>
      <c r="O154">
        <f>FIND(CHAR(130),Table2[[#This Row],[Column2]])</f>
        <v>94</v>
      </c>
      <c r="P154">
        <f>FIND(CHAR(131),Table2[[#This Row],[Column3]])</f>
        <v>103</v>
      </c>
      <c r="Q154" t="str">
        <f>IFERROR(MID(Table2[[#This Row],[category_tags]],Table2[[#This Row],[Column4]]+1,Table2[[#This Row],[Column5]]-Table2[[#This Row],[Column4]]-1),"")</f>
        <v>Crackers</v>
      </c>
      <c r="R154" t="str">
        <f>VLOOKUP(Table2[[#This Row],[ciqual_code]],brut_transformé!$D$2:$E$2480,2,FALSE)</f>
        <v>transformé</v>
      </c>
      <c r="S154" t="s">
        <v>5178</v>
      </c>
    </row>
    <row r="155" spans="1:19" x14ac:dyDescent="0.2">
      <c r="A155" t="s">
        <v>153</v>
      </c>
      <c r="B155">
        <v>24041</v>
      </c>
      <c r="C155" t="s">
        <v>2481</v>
      </c>
      <c r="D155">
        <v>2.5299999999999998</v>
      </c>
      <c r="E155" t="b">
        <v>0</v>
      </c>
      <c r="F155" t="s">
        <v>2485</v>
      </c>
      <c r="G155" t="s">
        <v>2640</v>
      </c>
      <c r="H155" t="s">
        <v>4967</v>
      </c>
      <c r="I155" t="s">
        <v>4969</v>
      </c>
      <c r="J155" t="s">
        <v>4995</v>
      </c>
      <c r="K155" t="s">
        <v>6380</v>
      </c>
      <c r="L155" t="s">
        <v>6412</v>
      </c>
      <c r="M155" t="str">
        <f>SUBSTITUTE(Table2[[#This Row],[category_tags]],"'",CHAR(130),11)</f>
        <v>['Agricultural', 'Food', 'Preparation', 'Cereal products', 'Biscuits and breakfast cereals', ÇSweet biscuits']</v>
      </c>
      <c r="N155" t="str">
        <f>SUBSTITUTE(Table2[[#This Row],[category_tags]],"'",CHAR(131),12)</f>
        <v>['Agricultural', 'Food', 'Preparation', 'Cereal products', 'Biscuits and breakfast cereals', 'Sweet biscuitsÉ]</v>
      </c>
      <c r="O155">
        <f>FIND(CHAR(130),Table2[[#This Row],[Column2]])</f>
        <v>94</v>
      </c>
      <c r="P155">
        <f>FIND(CHAR(131),Table2[[#This Row],[Column3]])</f>
        <v>109</v>
      </c>
      <c r="Q155" t="str">
        <f>IFERROR(MID(Table2[[#This Row],[category_tags]],Table2[[#This Row],[Column4]]+1,Table2[[#This Row],[Column5]]-Table2[[#This Row],[Column4]]-1),"")</f>
        <v>Sweet biscuits</v>
      </c>
      <c r="R155" t="str">
        <f>VLOOKUP(Table2[[#This Row],[ciqual_code]],brut_transformé!$D$2:$E$2480,2,FALSE)</f>
        <v>transformé</v>
      </c>
      <c r="S155" t="s">
        <v>5179</v>
      </c>
    </row>
    <row r="156" spans="1:19" x14ac:dyDescent="0.2">
      <c r="A156" t="s">
        <v>154</v>
      </c>
      <c r="B156">
        <v>23050</v>
      </c>
      <c r="C156" t="s">
        <v>2481</v>
      </c>
      <c r="D156">
        <v>2.25</v>
      </c>
      <c r="E156" t="b">
        <v>0</v>
      </c>
      <c r="F156" t="s">
        <v>2485</v>
      </c>
      <c r="G156" t="s">
        <v>2641</v>
      </c>
      <c r="H156" t="s">
        <v>4967</v>
      </c>
      <c r="I156" t="s">
        <v>4969</v>
      </c>
      <c r="J156" t="s">
        <v>4990</v>
      </c>
      <c r="K156" t="s">
        <v>6380</v>
      </c>
      <c r="L156" t="s">
        <v>6407</v>
      </c>
      <c r="M156" t="str">
        <f>SUBSTITUTE(Table2[[#This Row],[category_tags]],"'",CHAR(130),11)</f>
        <v>['Agricultural', 'Food', 'Preparation', 'Cereal products', 'Cakes']</v>
      </c>
      <c r="N156" t="str">
        <f>SUBSTITUTE(Table2[[#This Row],[category_tags]],"'",CHAR(131),12)</f>
        <v>['Agricultural', 'Food', 'Preparation', 'Cereal products', 'Cakes']</v>
      </c>
      <c r="O156" t="e">
        <f>FIND(CHAR(130),Table2[[#This Row],[Column2]])</f>
        <v>#VALUE!</v>
      </c>
      <c r="P156" t="e">
        <f>FIND(CHAR(131),Table2[[#This Row],[Column3]])</f>
        <v>#VALUE!</v>
      </c>
      <c r="Q156" t="str">
        <f>IFERROR(MID(Table2[[#This Row],[category_tags]],Table2[[#This Row],[Column4]]+1,Table2[[#This Row],[Column5]]-Table2[[#This Row],[Column4]]-1),"")</f>
        <v/>
      </c>
      <c r="R156" t="str">
        <f>VLOOKUP(Table2[[#This Row],[ciqual_code]],brut_transformé!$D$2:$E$2480,2,FALSE)</f>
        <v>transformé</v>
      </c>
      <c r="S156" t="s">
        <v>5180</v>
      </c>
    </row>
    <row r="157" spans="1:19" x14ac:dyDescent="0.2">
      <c r="A157" t="s">
        <v>155</v>
      </c>
      <c r="B157">
        <v>24680</v>
      </c>
      <c r="C157" t="s">
        <v>2481</v>
      </c>
      <c r="D157">
        <v>2.92</v>
      </c>
      <c r="E157" t="b">
        <v>0</v>
      </c>
      <c r="F157" t="s">
        <v>2485</v>
      </c>
      <c r="G157" t="s">
        <v>2642</v>
      </c>
      <c r="H157" t="s">
        <v>4967</v>
      </c>
      <c r="I157" t="s">
        <v>4969</v>
      </c>
      <c r="J157" t="s">
        <v>4995</v>
      </c>
      <c r="K157" t="s">
        <v>6380</v>
      </c>
      <c r="L157" t="s">
        <v>6412</v>
      </c>
      <c r="M157" t="str">
        <f>SUBSTITUTE(Table2[[#This Row],[category_tags]],"'",CHAR(130),11)</f>
        <v>['Agricultural', 'Food', 'Preparation', 'Cereal products', 'Biscuits and breakfast cereals', ÇSweet biscuits']</v>
      </c>
      <c r="N157" t="str">
        <f>SUBSTITUTE(Table2[[#This Row],[category_tags]],"'",CHAR(131),12)</f>
        <v>['Agricultural', 'Food', 'Preparation', 'Cereal products', 'Biscuits and breakfast cereals', 'Sweet biscuitsÉ]</v>
      </c>
      <c r="O157">
        <f>FIND(CHAR(130),Table2[[#This Row],[Column2]])</f>
        <v>94</v>
      </c>
      <c r="P157">
        <f>FIND(CHAR(131),Table2[[#This Row],[Column3]])</f>
        <v>109</v>
      </c>
      <c r="Q157" t="str">
        <f>IFERROR(MID(Table2[[#This Row],[category_tags]],Table2[[#This Row],[Column4]]+1,Table2[[#This Row],[Column5]]-Table2[[#This Row],[Column4]]-1),"")</f>
        <v>Sweet biscuits</v>
      </c>
      <c r="R157" t="str">
        <f>VLOOKUP(Table2[[#This Row],[ciqual_code]],brut_transformé!$D$2:$E$2480,2,FALSE)</f>
        <v>transformé</v>
      </c>
      <c r="S157" t="s">
        <v>5149</v>
      </c>
    </row>
    <row r="158" spans="1:19" x14ac:dyDescent="0.2">
      <c r="A158" t="s">
        <v>156</v>
      </c>
      <c r="B158">
        <v>24060</v>
      </c>
      <c r="C158" t="s">
        <v>2481</v>
      </c>
      <c r="D158">
        <v>3.06</v>
      </c>
      <c r="E158" t="b">
        <v>0</v>
      </c>
      <c r="F158" t="s">
        <v>2485</v>
      </c>
      <c r="G158" t="s">
        <v>2643</v>
      </c>
      <c r="H158" t="s">
        <v>4967</v>
      </c>
      <c r="I158" t="s">
        <v>4969</v>
      </c>
      <c r="J158" t="s">
        <v>4995</v>
      </c>
      <c r="K158" t="s">
        <v>6380</v>
      </c>
      <c r="L158" t="s">
        <v>6412</v>
      </c>
      <c r="M158" t="str">
        <f>SUBSTITUTE(Table2[[#This Row],[category_tags]],"'",CHAR(130),11)</f>
        <v>['Agricultural', 'Food', 'Preparation', 'Cereal products', 'Biscuits and breakfast cereals', ÇSweet biscuits']</v>
      </c>
      <c r="N158" t="str">
        <f>SUBSTITUTE(Table2[[#This Row],[category_tags]],"'",CHAR(131),12)</f>
        <v>['Agricultural', 'Food', 'Preparation', 'Cereal products', 'Biscuits and breakfast cereals', 'Sweet biscuitsÉ]</v>
      </c>
      <c r="O158">
        <f>FIND(CHAR(130),Table2[[#This Row],[Column2]])</f>
        <v>94</v>
      </c>
      <c r="P158">
        <f>FIND(CHAR(131),Table2[[#This Row],[Column3]])</f>
        <v>109</v>
      </c>
      <c r="Q158" t="str">
        <f>IFERROR(MID(Table2[[#This Row],[category_tags]],Table2[[#This Row],[Column4]]+1,Table2[[#This Row],[Column5]]-Table2[[#This Row],[Column4]]-1),"")</f>
        <v>Sweet biscuits</v>
      </c>
      <c r="R158" t="str">
        <f>VLOOKUP(Table2[[#This Row],[ciqual_code]],brut_transformé!$D$2:$E$2480,2,FALSE)</f>
        <v>transformé</v>
      </c>
      <c r="S158" t="s">
        <v>5181</v>
      </c>
    </row>
    <row r="159" spans="1:19" x14ac:dyDescent="0.2">
      <c r="A159" t="s">
        <v>157</v>
      </c>
      <c r="B159">
        <v>24689</v>
      </c>
      <c r="C159" t="s">
        <v>2481</v>
      </c>
      <c r="D159">
        <v>2.71999999999999</v>
      </c>
      <c r="E159" t="b">
        <v>0</v>
      </c>
      <c r="F159" t="s">
        <v>2485</v>
      </c>
      <c r="G159" t="s">
        <v>2644</v>
      </c>
      <c r="H159" t="s">
        <v>4967</v>
      </c>
      <c r="I159" t="s">
        <v>4969</v>
      </c>
      <c r="J159" t="s">
        <v>5006</v>
      </c>
      <c r="K159" t="s">
        <v>6385</v>
      </c>
      <c r="L159" t="s">
        <v>6418</v>
      </c>
      <c r="M159" t="str">
        <f>SUBSTITUTE(Table2[[#This Row],[category_tags]],"'",CHAR(130),11)</f>
        <v>['Agricultural', 'Food', 'Preparation', 'Baby food', 'Baby biscuits and cereals']</v>
      </c>
      <c r="N159" t="str">
        <f>SUBSTITUTE(Table2[[#This Row],[category_tags]],"'",CHAR(131),12)</f>
        <v>['Agricultural', 'Food', 'Preparation', 'Baby food', 'Baby biscuits and cereals']</v>
      </c>
      <c r="O159" t="e">
        <f>FIND(CHAR(130),Table2[[#This Row],[Column2]])</f>
        <v>#VALUE!</v>
      </c>
      <c r="P159" t="e">
        <f>FIND(CHAR(131),Table2[[#This Row],[Column3]])</f>
        <v>#VALUE!</v>
      </c>
      <c r="Q159" t="str">
        <f>IFERROR(MID(Table2[[#This Row],[category_tags]],Table2[[#This Row],[Column4]]+1,Table2[[#This Row],[Column5]]-Table2[[#This Row],[Column4]]-1),"")</f>
        <v/>
      </c>
      <c r="R159" t="str">
        <f>VLOOKUP(Table2[[#This Row],[ciqual_code]],brut_transformé!$D$2:$E$2480,2,FALSE)</f>
        <v>transformé</v>
      </c>
      <c r="S159" t="s">
        <v>5181</v>
      </c>
    </row>
    <row r="160" spans="1:19" x14ac:dyDescent="0.2">
      <c r="A160" t="s">
        <v>158</v>
      </c>
      <c r="B160">
        <v>24678</v>
      </c>
      <c r="C160" t="s">
        <v>2481</v>
      </c>
      <c r="D160">
        <v>2.5299999999999998</v>
      </c>
      <c r="E160" t="b">
        <v>0</v>
      </c>
      <c r="F160" t="s">
        <v>2485</v>
      </c>
      <c r="G160" t="s">
        <v>2645</v>
      </c>
      <c r="H160" t="s">
        <v>4967</v>
      </c>
      <c r="I160" t="s">
        <v>4969</v>
      </c>
      <c r="J160" t="s">
        <v>4995</v>
      </c>
      <c r="K160" t="s">
        <v>6380</v>
      </c>
      <c r="L160" t="s">
        <v>6412</v>
      </c>
      <c r="M160" t="str">
        <f>SUBSTITUTE(Table2[[#This Row],[category_tags]],"'",CHAR(130),11)</f>
        <v>['Agricultural', 'Food', 'Preparation', 'Cereal products', 'Biscuits and breakfast cereals', ÇSweet biscuits']</v>
      </c>
      <c r="N160" t="str">
        <f>SUBSTITUTE(Table2[[#This Row],[category_tags]],"'",CHAR(131),12)</f>
        <v>['Agricultural', 'Food', 'Preparation', 'Cereal products', 'Biscuits and breakfast cereals', 'Sweet biscuitsÉ]</v>
      </c>
      <c r="O160">
        <f>FIND(CHAR(130),Table2[[#This Row],[Column2]])</f>
        <v>94</v>
      </c>
      <c r="P160">
        <f>FIND(CHAR(131),Table2[[#This Row],[Column3]])</f>
        <v>109</v>
      </c>
      <c r="Q160" t="str">
        <f>IFERROR(MID(Table2[[#This Row],[category_tags]],Table2[[#This Row],[Column4]]+1,Table2[[#This Row],[Column5]]-Table2[[#This Row],[Column4]]-1),"")</f>
        <v>Sweet biscuits</v>
      </c>
      <c r="R160" t="str">
        <f>VLOOKUP(Table2[[#This Row],[ciqual_code]],brut_transformé!$D$2:$E$2480,2,FALSE)</f>
        <v>transformé</v>
      </c>
      <c r="S160" t="s">
        <v>5149</v>
      </c>
    </row>
    <row r="161" spans="1:19" x14ac:dyDescent="0.2">
      <c r="A161" t="s">
        <v>159</v>
      </c>
      <c r="B161">
        <v>24002</v>
      </c>
      <c r="C161" t="s">
        <v>2481</v>
      </c>
      <c r="D161">
        <v>2.67</v>
      </c>
      <c r="E161" t="b">
        <v>0</v>
      </c>
      <c r="F161" t="s">
        <v>2485</v>
      </c>
      <c r="G161" t="s">
        <v>2646</v>
      </c>
      <c r="H161" t="s">
        <v>4967</v>
      </c>
      <c r="I161" t="s">
        <v>4969</v>
      </c>
      <c r="J161" t="s">
        <v>4995</v>
      </c>
      <c r="K161" t="s">
        <v>6380</v>
      </c>
      <c r="L161" t="s">
        <v>6412</v>
      </c>
      <c r="M161" t="str">
        <f>SUBSTITUTE(Table2[[#This Row],[category_tags]],"'",CHAR(130),11)</f>
        <v>['Agricultural', 'Food', 'Preparation', 'Cereal products', 'Biscuits and breakfast cereals', ÇSweet biscuits']</v>
      </c>
      <c r="N161" t="str">
        <f>SUBSTITUTE(Table2[[#This Row],[category_tags]],"'",CHAR(131),12)</f>
        <v>['Agricultural', 'Food', 'Preparation', 'Cereal products', 'Biscuits and breakfast cereals', 'Sweet biscuitsÉ]</v>
      </c>
      <c r="O161">
        <f>FIND(CHAR(130),Table2[[#This Row],[Column2]])</f>
        <v>94</v>
      </c>
      <c r="P161">
        <f>FIND(CHAR(131),Table2[[#This Row],[Column3]])</f>
        <v>109</v>
      </c>
      <c r="Q161" t="str">
        <f>IFERROR(MID(Table2[[#This Row],[category_tags]],Table2[[#This Row],[Column4]]+1,Table2[[#This Row],[Column5]]-Table2[[#This Row],[Column4]]-1),"")</f>
        <v>Sweet biscuits</v>
      </c>
      <c r="R161" t="str">
        <f>VLOOKUP(Table2[[#This Row],[ciqual_code]],brut_transformé!$D$2:$E$2480,2,FALSE)</f>
        <v>transformé</v>
      </c>
      <c r="S161" t="s">
        <v>5181</v>
      </c>
    </row>
    <row r="162" spans="1:19" x14ac:dyDescent="0.2">
      <c r="A162" t="s">
        <v>160</v>
      </c>
      <c r="B162">
        <v>24003</v>
      </c>
      <c r="C162" t="s">
        <v>2481</v>
      </c>
      <c r="D162">
        <v>2.5299999999999998</v>
      </c>
      <c r="E162" t="b">
        <v>0</v>
      </c>
      <c r="F162" t="s">
        <v>2485</v>
      </c>
      <c r="G162" t="s">
        <v>2647</v>
      </c>
      <c r="H162" t="s">
        <v>4967</v>
      </c>
      <c r="I162" t="s">
        <v>4969</v>
      </c>
      <c r="J162" t="s">
        <v>4995</v>
      </c>
      <c r="K162" t="s">
        <v>6380</v>
      </c>
      <c r="L162" t="s">
        <v>6412</v>
      </c>
      <c r="M162" t="str">
        <f>SUBSTITUTE(Table2[[#This Row],[category_tags]],"'",CHAR(130),11)</f>
        <v>['Agricultural', 'Food', 'Preparation', 'Cereal products', 'Biscuits and breakfast cereals', ÇSweet biscuits']</v>
      </c>
      <c r="N162" t="str">
        <f>SUBSTITUTE(Table2[[#This Row],[category_tags]],"'",CHAR(131),12)</f>
        <v>['Agricultural', 'Food', 'Preparation', 'Cereal products', 'Biscuits and breakfast cereals', 'Sweet biscuitsÉ]</v>
      </c>
      <c r="O162">
        <f>FIND(CHAR(130),Table2[[#This Row],[Column2]])</f>
        <v>94</v>
      </c>
      <c r="P162">
        <f>FIND(CHAR(131),Table2[[#This Row],[Column3]])</f>
        <v>109</v>
      </c>
      <c r="Q162" t="str">
        <f>IFERROR(MID(Table2[[#This Row],[category_tags]],Table2[[#This Row],[Column4]]+1,Table2[[#This Row],[Column5]]-Table2[[#This Row],[Column4]]-1),"")</f>
        <v>Sweet biscuits</v>
      </c>
      <c r="R162" t="str">
        <f>VLOOKUP(Table2[[#This Row],[ciqual_code]],brut_transformé!$D$2:$E$2480,2,FALSE)</f>
        <v>transformé</v>
      </c>
      <c r="S162" t="s">
        <v>5179</v>
      </c>
    </row>
    <row r="163" spans="1:19" x14ac:dyDescent="0.2">
      <c r="A163" t="s">
        <v>161</v>
      </c>
      <c r="B163">
        <v>24049</v>
      </c>
      <c r="C163" t="s">
        <v>2481</v>
      </c>
      <c r="D163">
        <v>2.85</v>
      </c>
      <c r="E163" t="b">
        <v>0</v>
      </c>
      <c r="F163" t="s">
        <v>2485</v>
      </c>
      <c r="G163" t="s">
        <v>2648</v>
      </c>
      <c r="H163" t="s">
        <v>4967</v>
      </c>
      <c r="I163" t="s">
        <v>4969</v>
      </c>
      <c r="J163" t="s">
        <v>4995</v>
      </c>
      <c r="K163" t="s">
        <v>6380</v>
      </c>
      <c r="L163" t="s">
        <v>6412</v>
      </c>
      <c r="M163" t="str">
        <f>SUBSTITUTE(Table2[[#This Row],[category_tags]],"'",CHAR(130),11)</f>
        <v>['Agricultural', 'Food', 'Preparation', 'Cereal products', 'Biscuits and breakfast cereals', ÇSweet biscuits']</v>
      </c>
      <c r="N163" t="str">
        <f>SUBSTITUTE(Table2[[#This Row],[category_tags]],"'",CHAR(131),12)</f>
        <v>['Agricultural', 'Food', 'Preparation', 'Cereal products', 'Biscuits and breakfast cereals', 'Sweet biscuitsÉ]</v>
      </c>
      <c r="O163">
        <f>FIND(CHAR(130),Table2[[#This Row],[Column2]])</f>
        <v>94</v>
      </c>
      <c r="P163">
        <f>FIND(CHAR(131),Table2[[#This Row],[Column3]])</f>
        <v>109</v>
      </c>
      <c r="Q163" t="str">
        <f>IFERROR(MID(Table2[[#This Row],[category_tags]],Table2[[#This Row],[Column4]]+1,Table2[[#This Row],[Column5]]-Table2[[#This Row],[Column4]]-1),"")</f>
        <v>Sweet biscuits</v>
      </c>
      <c r="R163" t="str">
        <f>VLOOKUP(Table2[[#This Row],[ciqual_code]],brut_transformé!$D$2:$E$2480,2,FALSE)</f>
        <v>transformé</v>
      </c>
      <c r="S163" t="s">
        <v>5182</v>
      </c>
    </row>
    <row r="164" spans="1:19" x14ac:dyDescent="0.2">
      <c r="A164" t="s">
        <v>162</v>
      </c>
      <c r="B164">
        <v>24050</v>
      </c>
      <c r="C164" t="s">
        <v>2481</v>
      </c>
      <c r="D164">
        <v>2.0299999999999998</v>
      </c>
      <c r="E164" t="b">
        <v>0</v>
      </c>
      <c r="F164" t="s">
        <v>2485</v>
      </c>
      <c r="G164" t="s">
        <v>2649</v>
      </c>
      <c r="H164" t="s">
        <v>4967</v>
      </c>
      <c r="I164" t="s">
        <v>4969</v>
      </c>
      <c r="J164" t="s">
        <v>4995</v>
      </c>
      <c r="K164" t="s">
        <v>6380</v>
      </c>
      <c r="L164" t="s">
        <v>6412</v>
      </c>
      <c r="M164" t="str">
        <f>SUBSTITUTE(Table2[[#This Row],[category_tags]],"'",CHAR(130),11)</f>
        <v>['Agricultural', 'Food', 'Preparation', 'Cereal products', 'Biscuits and breakfast cereals', ÇSweet biscuits']</v>
      </c>
      <c r="N164" t="str">
        <f>SUBSTITUTE(Table2[[#This Row],[category_tags]],"'",CHAR(131),12)</f>
        <v>['Agricultural', 'Food', 'Preparation', 'Cereal products', 'Biscuits and breakfast cereals', 'Sweet biscuitsÉ]</v>
      </c>
      <c r="O164">
        <f>FIND(CHAR(130),Table2[[#This Row],[Column2]])</f>
        <v>94</v>
      </c>
      <c r="P164">
        <f>FIND(CHAR(131),Table2[[#This Row],[Column3]])</f>
        <v>109</v>
      </c>
      <c r="Q164" t="str">
        <f>IFERROR(MID(Table2[[#This Row],[category_tags]],Table2[[#This Row],[Column4]]+1,Table2[[#This Row],[Column5]]-Table2[[#This Row],[Column4]]-1),"")</f>
        <v>Sweet biscuits</v>
      </c>
      <c r="R164" t="str">
        <f>VLOOKUP(Table2[[#This Row],[ciqual_code]],brut_transformé!$D$2:$E$2480,2,FALSE)</f>
        <v>transformé</v>
      </c>
      <c r="S164" t="s">
        <v>5183</v>
      </c>
    </row>
    <row r="165" spans="1:19" x14ac:dyDescent="0.2">
      <c r="A165" t="s">
        <v>163</v>
      </c>
      <c r="B165">
        <v>24030</v>
      </c>
      <c r="C165" t="s">
        <v>2481</v>
      </c>
      <c r="D165">
        <v>2.5299999999999998</v>
      </c>
      <c r="E165" t="b">
        <v>0</v>
      </c>
      <c r="F165" t="s">
        <v>2485</v>
      </c>
      <c r="G165" t="s">
        <v>2650</v>
      </c>
      <c r="H165" t="s">
        <v>4967</v>
      </c>
      <c r="I165" t="s">
        <v>4969</v>
      </c>
      <c r="J165" t="s">
        <v>4995</v>
      </c>
      <c r="K165" t="s">
        <v>6380</v>
      </c>
      <c r="L165" t="s">
        <v>6412</v>
      </c>
      <c r="M165" t="str">
        <f>SUBSTITUTE(Table2[[#This Row],[category_tags]],"'",CHAR(130),11)</f>
        <v>['Agricultural', 'Food', 'Preparation', 'Cereal products', 'Biscuits and breakfast cereals', ÇSweet biscuits']</v>
      </c>
      <c r="N165" t="str">
        <f>SUBSTITUTE(Table2[[#This Row],[category_tags]],"'",CHAR(131),12)</f>
        <v>['Agricultural', 'Food', 'Preparation', 'Cereal products', 'Biscuits and breakfast cereals', 'Sweet biscuitsÉ]</v>
      </c>
      <c r="O165">
        <f>FIND(CHAR(130),Table2[[#This Row],[Column2]])</f>
        <v>94</v>
      </c>
      <c r="P165">
        <f>FIND(CHAR(131),Table2[[#This Row],[Column3]])</f>
        <v>109</v>
      </c>
      <c r="Q165" t="str">
        <f>IFERROR(MID(Table2[[#This Row],[category_tags]],Table2[[#This Row],[Column4]]+1,Table2[[#This Row],[Column5]]-Table2[[#This Row],[Column4]]-1),"")</f>
        <v>Sweet biscuits</v>
      </c>
      <c r="R165" t="str">
        <f>VLOOKUP(Table2[[#This Row],[ciqual_code]],brut_transformé!$D$2:$E$2480,2,FALSE)</f>
        <v>transformé</v>
      </c>
      <c r="S165" t="s">
        <v>5184</v>
      </c>
    </row>
    <row r="166" spans="1:19" x14ac:dyDescent="0.2">
      <c r="A166" t="s">
        <v>164</v>
      </c>
      <c r="B166">
        <v>24004</v>
      </c>
      <c r="C166" t="s">
        <v>2481</v>
      </c>
      <c r="D166">
        <v>2.5299999999999998</v>
      </c>
      <c r="E166" t="b">
        <v>0</v>
      </c>
      <c r="F166" t="s">
        <v>2485</v>
      </c>
      <c r="G166" t="s">
        <v>2651</v>
      </c>
      <c r="H166" t="s">
        <v>4967</v>
      </c>
      <c r="I166" t="s">
        <v>4969</v>
      </c>
      <c r="J166" t="s">
        <v>4995</v>
      </c>
      <c r="K166" t="s">
        <v>6380</v>
      </c>
      <c r="L166" t="s">
        <v>6412</v>
      </c>
      <c r="M166" t="str">
        <f>SUBSTITUTE(Table2[[#This Row],[category_tags]],"'",CHAR(130),11)</f>
        <v>['Agricultural', 'Food', 'Preparation', 'Cereal products', 'Biscuits and breakfast cereals', ÇSweet biscuits']</v>
      </c>
      <c r="N166" t="str">
        <f>SUBSTITUTE(Table2[[#This Row],[category_tags]],"'",CHAR(131),12)</f>
        <v>['Agricultural', 'Food', 'Preparation', 'Cereal products', 'Biscuits and breakfast cereals', 'Sweet biscuitsÉ]</v>
      </c>
      <c r="O166">
        <f>FIND(CHAR(130),Table2[[#This Row],[Column2]])</f>
        <v>94</v>
      </c>
      <c r="P166">
        <f>FIND(CHAR(131),Table2[[#This Row],[Column3]])</f>
        <v>109</v>
      </c>
      <c r="Q166" t="str">
        <f>IFERROR(MID(Table2[[#This Row],[category_tags]],Table2[[#This Row],[Column4]]+1,Table2[[#This Row],[Column5]]-Table2[[#This Row],[Column4]]-1),"")</f>
        <v>Sweet biscuits</v>
      </c>
      <c r="R166" t="str">
        <f>VLOOKUP(Table2[[#This Row],[ciqual_code]],brut_transformé!$D$2:$E$2480,2,FALSE)</f>
        <v>transformé</v>
      </c>
      <c r="S166" t="s">
        <v>5149</v>
      </c>
    </row>
    <row r="167" spans="1:19" x14ac:dyDescent="0.2">
      <c r="A167" t="s">
        <v>165</v>
      </c>
      <c r="B167">
        <v>24430</v>
      </c>
      <c r="C167" t="s">
        <v>2481</v>
      </c>
      <c r="D167">
        <v>2.2799999999999998</v>
      </c>
      <c r="E167" t="b">
        <v>0</v>
      </c>
      <c r="F167" t="s">
        <v>2485</v>
      </c>
      <c r="G167" t="s">
        <v>2652</v>
      </c>
      <c r="H167" t="s">
        <v>4967</v>
      </c>
      <c r="I167" t="s">
        <v>4969</v>
      </c>
      <c r="J167" t="s">
        <v>4995</v>
      </c>
      <c r="K167" t="s">
        <v>6380</v>
      </c>
      <c r="L167" t="s">
        <v>6412</v>
      </c>
      <c r="M167" t="str">
        <f>SUBSTITUTE(Table2[[#This Row],[category_tags]],"'",CHAR(130),11)</f>
        <v>['Agricultural', 'Food', 'Preparation', 'Cereal products', 'Biscuits and breakfast cereals', ÇSweet biscuits']</v>
      </c>
      <c r="N167" t="str">
        <f>SUBSTITUTE(Table2[[#This Row],[category_tags]],"'",CHAR(131),12)</f>
        <v>['Agricultural', 'Food', 'Preparation', 'Cereal products', 'Biscuits and breakfast cereals', 'Sweet biscuitsÉ]</v>
      </c>
      <c r="O167">
        <f>FIND(CHAR(130),Table2[[#This Row],[Column2]])</f>
        <v>94</v>
      </c>
      <c r="P167">
        <f>FIND(CHAR(131),Table2[[#This Row],[Column3]])</f>
        <v>109</v>
      </c>
      <c r="Q167" t="str">
        <f>IFERROR(MID(Table2[[#This Row],[category_tags]],Table2[[#This Row],[Column4]]+1,Table2[[#This Row],[Column5]]-Table2[[#This Row],[Column4]]-1),"")</f>
        <v>Sweet biscuits</v>
      </c>
      <c r="R167" t="str">
        <f>VLOOKUP(Table2[[#This Row],[ciqual_code]],brut_transformé!$D$2:$E$2480,2,FALSE)</f>
        <v>transformé</v>
      </c>
      <c r="S167" t="s">
        <v>5181</v>
      </c>
    </row>
    <row r="168" spans="1:19" x14ac:dyDescent="0.2">
      <c r="A168" t="s">
        <v>166</v>
      </c>
      <c r="B168">
        <v>24038</v>
      </c>
      <c r="C168" t="s">
        <v>2481</v>
      </c>
      <c r="D168">
        <v>2.2000000000000002</v>
      </c>
      <c r="E168" t="b">
        <v>0</v>
      </c>
      <c r="F168" t="s">
        <v>2485</v>
      </c>
      <c r="G168" t="s">
        <v>2653</v>
      </c>
      <c r="H168" t="s">
        <v>4967</v>
      </c>
      <c r="I168" t="s">
        <v>4969</v>
      </c>
      <c r="J168" t="s">
        <v>4995</v>
      </c>
      <c r="K168" t="s">
        <v>6380</v>
      </c>
      <c r="L168" t="s">
        <v>6412</v>
      </c>
      <c r="M168" t="str">
        <f>SUBSTITUTE(Table2[[#This Row],[category_tags]],"'",CHAR(130),11)</f>
        <v>['Agricultural', 'Food', 'Preparation', 'Cereal products', 'Biscuits and breakfast cereals', ÇSweet biscuits']</v>
      </c>
      <c r="N168" t="str">
        <f>SUBSTITUTE(Table2[[#This Row],[category_tags]],"'",CHAR(131),12)</f>
        <v>['Agricultural', 'Food', 'Preparation', 'Cereal products', 'Biscuits and breakfast cereals', 'Sweet biscuitsÉ]</v>
      </c>
      <c r="O168">
        <f>FIND(CHAR(130),Table2[[#This Row],[Column2]])</f>
        <v>94</v>
      </c>
      <c r="P168">
        <f>FIND(CHAR(131),Table2[[#This Row],[Column3]])</f>
        <v>109</v>
      </c>
      <c r="Q168" t="str">
        <f>IFERROR(MID(Table2[[#This Row],[category_tags]],Table2[[#This Row],[Column4]]+1,Table2[[#This Row],[Column5]]-Table2[[#This Row],[Column4]]-1),"")</f>
        <v>Sweet biscuits</v>
      </c>
      <c r="R168" t="str">
        <f>VLOOKUP(Table2[[#This Row],[ciqual_code]],brut_transformé!$D$2:$E$2480,2,FALSE)</f>
        <v>transformé</v>
      </c>
      <c r="S168" t="s">
        <v>5185</v>
      </c>
    </row>
    <row r="169" spans="1:19" x14ac:dyDescent="0.2">
      <c r="A169" t="s">
        <v>167</v>
      </c>
      <c r="B169">
        <v>24016</v>
      </c>
      <c r="C169" t="s">
        <v>2481</v>
      </c>
      <c r="D169">
        <v>2.59</v>
      </c>
      <c r="E169" t="b">
        <v>0</v>
      </c>
      <c r="F169" t="s">
        <v>2485</v>
      </c>
      <c r="G169" t="s">
        <v>2654</v>
      </c>
      <c r="H169" t="s">
        <v>4967</v>
      </c>
      <c r="I169" t="s">
        <v>4969</v>
      </c>
      <c r="J169" t="s">
        <v>4995</v>
      </c>
      <c r="K169" t="s">
        <v>6380</v>
      </c>
      <c r="L169" t="s">
        <v>6412</v>
      </c>
      <c r="M169" t="str">
        <f>SUBSTITUTE(Table2[[#This Row],[category_tags]],"'",CHAR(130),11)</f>
        <v>['Agricultural', 'Food', 'Preparation', 'Cereal products', 'Biscuits and breakfast cereals', ÇSweet biscuits']</v>
      </c>
      <c r="N169" t="str">
        <f>SUBSTITUTE(Table2[[#This Row],[category_tags]],"'",CHAR(131),12)</f>
        <v>['Agricultural', 'Food', 'Preparation', 'Cereal products', 'Biscuits and breakfast cereals', 'Sweet biscuitsÉ]</v>
      </c>
      <c r="O169">
        <f>FIND(CHAR(130),Table2[[#This Row],[Column2]])</f>
        <v>94</v>
      </c>
      <c r="P169">
        <f>FIND(CHAR(131),Table2[[#This Row],[Column3]])</f>
        <v>109</v>
      </c>
      <c r="Q169" t="str">
        <f>IFERROR(MID(Table2[[#This Row],[category_tags]],Table2[[#This Row],[Column4]]+1,Table2[[#This Row],[Column5]]-Table2[[#This Row],[Column4]]-1),"")</f>
        <v>Sweet biscuits</v>
      </c>
      <c r="R169" t="str">
        <f>VLOOKUP(Table2[[#This Row],[ciqual_code]],brut_transformé!$D$2:$E$2480,2,FALSE)</f>
        <v>transformé</v>
      </c>
      <c r="S169" t="s">
        <v>5185</v>
      </c>
    </row>
    <row r="170" spans="1:19" x14ac:dyDescent="0.2">
      <c r="A170" t="s">
        <v>168</v>
      </c>
      <c r="B170">
        <v>24036</v>
      </c>
      <c r="C170" t="s">
        <v>2481</v>
      </c>
      <c r="D170">
        <v>2.42</v>
      </c>
      <c r="E170" t="b">
        <v>0</v>
      </c>
      <c r="F170" t="s">
        <v>2485</v>
      </c>
      <c r="G170" t="s">
        <v>2655</v>
      </c>
      <c r="H170" t="s">
        <v>4967</v>
      </c>
      <c r="I170" t="s">
        <v>4969</v>
      </c>
      <c r="J170" t="s">
        <v>4995</v>
      </c>
      <c r="K170" t="s">
        <v>6380</v>
      </c>
      <c r="L170" t="s">
        <v>6412</v>
      </c>
      <c r="M170" t="str">
        <f>SUBSTITUTE(Table2[[#This Row],[category_tags]],"'",CHAR(130),11)</f>
        <v>['Agricultural', 'Food', 'Preparation', 'Cereal products', 'Biscuits and breakfast cereals', ÇSweet biscuits']</v>
      </c>
      <c r="N170" t="str">
        <f>SUBSTITUTE(Table2[[#This Row],[category_tags]],"'",CHAR(131),12)</f>
        <v>['Agricultural', 'Food', 'Preparation', 'Cereal products', 'Biscuits and breakfast cereals', 'Sweet biscuitsÉ]</v>
      </c>
      <c r="O170">
        <f>FIND(CHAR(130),Table2[[#This Row],[Column2]])</f>
        <v>94</v>
      </c>
      <c r="P170">
        <f>FIND(CHAR(131),Table2[[#This Row],[Column3]])</f>
        <v>109</v>
      </c>
      <c r="Q170" t="str">
        <f>IFERROR(MID(Table2[[#This Row],[category_tags]],Table2[[#This Row],[Column4]]+1,Table2[[#This Row],[Column5]]-Table2[[#This Row],[Column4]]-1),"")</f>
        <v>Sweet biscuits</v>
      </c>
      <c r="R170" t="str">
        <f>VLOOKUP(Table2[[#This Row],[ciqual_code]],brut_transformé!$D$2:$E$2480,2,FALSE)</f>
        <v>transformé</v>
      </c>
      <c r="S170" t="s">
        <v>5183</v>
      </c>
    </row>
    <row r="171" spans="1:19" x14ac:dyDescent="0.2">
      <c r="A171" t="s">
        <v>169</v>
      </c>
      <c r="B171">
        <v>24051</v>
      </c>
      <c r="C171" t="s">
        <v>2481</v>
      </c>
      <c r="D171">
        <v>2.42</v>
      </c>
      <c r="E171" t="b">
        <v>0</v>
      </c>
      <c r="F171" t="s">
        <v>2485</v>
      </c>
      <c r="G171" t="s">
        <v>2656</v>
      </c>
      <c r="H171" t="s">
        <v>4967</v>
      </c>
      <c r="I171" t="s">
        <v>4969</v>
      </c>
      <c r="J171" t="s">
        <v>4995</v>
      </c>
      <c r="K171" t="s">
        <v>6380</v>
      </c>
      <c r="L171" t="s">
        <v>6412</v>
      </c>
      <c r="M171" t="str">
        <f>SUBSTITUTE(Table2[[#This Row],[category_tags]],"'",CHAR(130),11)</f>
        <v>['Agricultural', 'Food', 'Preparation', 'Cereal products', 'Biscuits and breakfast cereals', ÇSweet biscuits']</v>
      </c>
      <c r="N171" t="str">
        <f>SUBSTITUTE(Table2[[#This Row],[category_tags]],"'",CHAR(131),12)</f>
        <v>['Agricultural', 'Food', 'Preparation', 'Cereal products', 'Biscuits and breakfast cereals', 'Sweet biscuitsÉ]</v>
      </c>
      <c r="O171">
        <f>FIND(CHAR(130),Table2[[#This Row],[Column2]])</f>
        <v>94</v>
      </c>
      <c r="P171">
        <f>FIND(CHAR(131),Table2[[#This Row],[Column3]])</f>
        <v>109</v>
      </c>
      <c r="Q171" t="str">
        <f>IFERROR(MID(Table2[[#This Row],[category_tags]],Table2[[#This Row],[Column4]]+1,Table2[[#This Row],[Column5]]-Table2[[#This Row],[Column4]]-1),"")</f>
        <v>Sweet biscuits</v>
      </c>
      <c r="R171" t="str">
        <f>VLOOKUP(Table2[[#This Row],[ciqual_code]],brut_transformé!$D$2:$E$2480,2,FALSE)</f>
        <v>transformé</v>
      </c>
      <c r="S171" t="s">
        <v>5183</v>
      </c>
    </row>
    <row r="172" spans="1:19" x14ac:dyDescent="0.2">
      <c r="A172" t="s">
        <v>170</v>
      </c>
      <c r="B172">
        <v>24053</v>
      </c>
      <c r="C172" t="s">
        <v>2481</v>
      </c>
      <c r="D172">
        <v>2.42</v>
      </c>
      <c r="E172" t="b">
        <v>0</v>
      </c>
      <c r="F172" t="s">
        <v>2485</v>
      </c>
      <c r="G172" t="s">
        <v>2657</v>
      </c>
      <c r="H172" t="s">
        <v>4967</v>
      </c>
      <c r="I172" t="s">
        <v>4969</v>
      </c>
      <c r="J172" t="s">
        <v>4995</v>
      </c>
      <c r="K172" t="s">
        <v>6380</v>
      </c>
      <c r="L172" t="s">
        <v>6412</v>
      </c>
      <c r="M172" t="str">
        <f>SUBSTITUTE(Table2[[#This Row],[category_tags]],"'",CHAR(130),11)</f>
        <v>['Agricultural', 'Food', 'Preparation', 'Cereal products', 'Biscuits and breakfast cereals', ÇSweet biscuits']</v>
      </c>
      <c r="N172" t="str">
        <f>SUBSTITUTE(Table2[[#This Row],[category_tags]],"'",CHAR(131),12)</f>
        <v>['Agricultural', 'Food', 'Preparation', 'Cereal products', 'Biscuits and breakfast cereals', 'Sweet biscuitsÉ]</v>
      </c>
      <c r="O172">
        <f>FIND(CHAR(130),Table2[[#This Row],[Column2]])</f>
        <v>94</v>
      </c>
      <c r="P172">
        <f>FIND(CHAR(131),Table2[[#This Row],[Column3]])</f>
        <v>109</v>
      </c>
      <c r="Q172" t="str">
        <f>IFERROR(MID(Table2[[#This Row],[category_tags]],Table2[[#This Row],[Column4]]+1,Table2[[#This Row],[Column5]]-Table2[[#This Row],[Column4]]-1),"")</f>
        <v>Sweet biscuits</v>
      </c>
      <c r="R172" t="str">
        <f>VLOOKUP(Table2[[#This Row],[ciqual_code]],brut_transformé!$D$2:$E$2480,2,FALSE)</f>
        <v>transformé</v>
      </c>
      <c r="S172" t="s">
        <v>5183</v>
      </c>
    </row>
    <row r="173" spans="1:19" x14ac:dyDescent="0.2">
      <c r="A173" t="s">
        <v>171</v>
      </c>
      <c r="B173">
        <v>24052</v>
      </c>
      <c r="C173" t="s">
        <v>2481</v>
      </c>
      <c r="D173">
        <v>2.42</v>
      </c>
      <c r="E173" t="b">
        <v>0</v>
      </c>
      <c r="F173" t="s">
        <v>2485</v>
      </c>
      <c r="G173" t="s">
        <v>2658</v>
      </c>
      <c r="H173" t="s">
        <v>4967</v>
      </c>
      <c r="I173" t="s">
        <v>4969</v>
      </c>
      <c r="J173" t="s">
        <v>4995</v>
      </c>
      <c r="K173" t="s">
        <v>6380</v>
      </c>
      <c r="L173" t="s">
        <v>6412</v>
      </c>
      <c r="M173" t="str">
        <f>SUBSTITUTE(Table2[[#This Row],[category_tags]],"'",CHAR(130),11)</f>
        <v>['Agricultural', 'Food', 'Preparation', 'Cereal products', 'Biscuits and breakfast cereals', ÇSweet biscuits']</v>
      </c>
      <c r="N173" t="str">
        <f>SUBSTITUTE(Table2[[#This Row],[category_tags]],"'",CHAR(131),12)</f>
        <v>['Agricultural', 'Food', 'Preparation', 'Cereal products', 'Biscuits and breakfast cereals', 'Sweet biscuitsÉ]</v>
      </c>
      <c r="O173">
        <f>FIND(CHAR(130),Table2[[#This Row],[Column2]])</f>
        <v>94</v>
      </c>
      <c r="P173">
        <f>FIND(CHAR(131),Table2[[#This Row],[Column3]])</f>
        <v>109</v>
      </c>
      <c r="Q173" t="str">
        <f>IFERROR(MID(Table2[[#This Row],[category_tags]],Table2[[#This Row],[Column4]]+1,Table2[[#This Row],[Column5]]-Table2[[#This Row],[Column4]]-1),"")</f>
        <v>Sweet biscuits</v>
      </c>
      <c r="R173" t="str">
        <f>VLOOKUP(Table2[[#This Row],[ciqual_code]],brut_transformé!$D$2:$E$2480,2,FALSE)</f>
        <v>transformé</v>
      </c>
      <c r="S173" t="s">
        <v>5183</v>
      </c>
    </row>
    <row r="174" spans="1:19" x14ac:dyDescent="0.2">
      <c r="A174" t="s">
        <v>172</v>
      </c>
      <c r="B174">
        <v>24031</v>
      </c>
      <c r="C174" t="s">
        <v>2481</v>
      </c>
      <c r="D174">
        <v>2.99</v>
      </c>
      <c r="E174" t="b">
        <v>0</v>
      </c>
      <c r="F174" t="s">
        <v>2485</v>
      </c>
      <c r="G174" t="s">
        <v>2659</v>
      </c>
      <c r="H174" t="s">
        <v>4967</v>
      </c>
      <c r="I174" t="s">
        <v>4969</v>
      </c>
      <c r="J174" t="s">
        <v>4995</v>
      </c>
      <c r="K174" t="s">
        <v>6380</v>
      </c>
      <c r="L174" t="s">
        <v>6412</v>
      </c>
      <c r="M174" t="str">
        <f>SUBSTITUTE(Table2[[#This Row],[category_tags]],"'",CHAR(130),11)</f>
        <v>['Agricultural', 'Food', 'Preparation', 'Cereal products', 'Biscuits and breakfast cereals', ÇSweet biscuits']</v>
      </c>
      <c r="N174" t="str">
        <f>SUBSTITUTE(Table2[[#This Row],[category_tags]],"'",CHAR(131),12)</f>
        <v>['Agricultural', 'Food', 'Preparation', 'Cereal products', 'Biscuits and breakfast cereals', 'Sweet biscuitsÉ]</v>
      </c>
      <c r="O174">
        <f>FIND(CHAR(130),Table2[[#This Row],[Column2]])</f>
        <v>94</v>
      </c>
      <c r="P174">
        <f>FIND(CHAR(131),Table2[[#This Row],[Column3]])</f>
        <v>109</v>
      </c>
      <c r="Q174" t="str">
        <f>IFERROR(MID(Table2[[#This Row],[category_tags]],Table2[[#This Row],[Column4]]+1,Table2[[#This Row],[Column5]]-Table2[[#This Row],[Column4]]-1),"")</f>
        <v>Sweet biscuits</v>
      </c>
      <c r="R174" t="str">
        <f>VLOOKUP(Table2[[#This Row],[ciqual_code]],brut_transformé!$D$2:$E$2480,2,FALSE)</f>
        <v>transformé</v>
      </c>
      <c r="S174" t="s">
        <v>5186</v>
      </c>
    </row>
    <row r="175" spans="1:19" x14ac:dyDescent="0.2">
      <c r="A175" t="s">
        <v>173</v>
      </c>
      <c r="B175">
        <v>24007</v>
      </c>
      <c r="C175" t="s">
        <v>2481</v>
      </c>
      <c r="D175">
        <v>2.42</v>
      </c>
      <c r="E175" t="b">
        <v>0</v>
      </c>
      <c r="F175" t="s">
        <v>2485</v>
      </c>
      <c r="G175" t="s">
        <v>2660</v>
      </c>
      <c r="H175" t="s">
        <v>4967</v>
      </c>
      <c r="I175" t="s">
        <v>4969</v>
      </c>
      <c r="J175" t="s">
        <v>4995</v>
      </c>
      <c r="K175" t="s">
        <v>6380</v>
      </c>
      <c r="L175" t="s">
        <v>6412</v>
      </c>
      <c r="M175" t="str">
        <f>SUBSTITUTE(Table2[[#This Row],[category_tags]],"'",CHAR(130),11)</f>
        <v>['Agricultural', 'Food', 'Preparation', 'Cereal products', 'Biscuits and breakfast cereals', ÇSweet biscuits']</v>
      </c>
      <c r="N175" t="str">
        <f>SUBSTITUTE(Table2[[#This Row],[category_tags]],"'",CHAR(131),12)</f>
        <v>['Agricultural', 'Food', 'Preparation', 'Cereal products', 'Biscuits and breakfast cereals', 'Sweet biscuitsÉ]</v>
      </c>
      <c r="O175">
        <f>FIND(CHAR(130),Table2[[#This Row],[Column2]])</f>
        <v>94</v>
      </c>
      <c r="P175">
        <f>FIND(CHAR(131),Table2[[#This Row],[Column3]])</f>
        <v>109</v>
      </c>
      <c r="Q175" t="str">
        <f>IFERROR(MID(Table2[[#This Row],[category_tags]],Table2[[#This Row],[Column4]]+1,Table2[[#This Row],[Column5]]-Table2[[#This Row],[Column4]]-1),"")</f>
        <v>Sweet biscuits</v>
      </c>
      <c r="R175" t="str">
        <f>VLOOKUP(Table2[[#This Row],[ciqual_code]],brut_transformé!$D$2:$E$2480,2,FALSE)</f>
        <v>transformé</v>
      </c>
      <c r="S175" t="s">
        <v>5183</v>
      </c>
    </row>
    <row r="176" spans="1:19" x14ac:dyDescent="0.2">
      <c r="A176" t="s">
        <v>174</v>
      </c>
      <c r="B176">
        <v>24659</v>
      </c>
      <c r="C176" t="s">
        <v>2481</v>
      </c>
      <c r="D176">
        <v>2.14</v>
      </c>
      <c r="E176" t="b">
        <v>0</v>
      </c>
      <c r="F176" t="s">
        <v>2485</v>
      </c>
      <c r="G176" t="s">
        <v>2661</v>
      </c>
      <c r="H176" t="s">
        <v>4967</v>
      </c>
      <c r="I176" t="s">
        <v>4969</v>
      </c>
      <c r="J176" t="s">
        <v>4995</v>
      </c>
      <c r="K176" t="s">
        <v>6380</v>
      </c>
      <c r="L176" t="s">
        <v>6412</v>
      </c>
      <c r="M176" t="str">
        <f>SUBSTITUTE(Table2[[#This Row],[category_tags]],"'",CHAR(130),11)</f>
        <v>['Agricultural', 'Food', 'Preparation', 'Cereal products', 'Biscuits and breakfast cereals', ÇSweet biscuits']</v>
      </c>
      <c r="N176" t="str">
        <f>SUBSTITUTE(Table2[[#This Row],[category_tags]],"'",CHAR(131),12)</f>
        <v>['Agricultural', 'Food', 'Preparation', 'Cereal products', 'Biscuits and breakfast cereals', 'Sweet biscuitsÉ]</v>
      </c>
      <c r="O176">
        <f>FIND(CHAR(130),Table2[[#This Row],[Column2]])</f>
        <v>94</v>
      </c>
      <c r="P176">
        <f>FIND(CHAR(131),Table2[[#This Row],[Column3]])</f>
        <v>109</v>
      </c>
      <c r="Q176" t="str">
        <f>IFERROR(MID(Table2[[#This Row],[category_tags]],Table2[[#This Row],[Column4]]+1,Table2[[#This Row],[Column5]]-Table2[[#This Row],[Column4]]-1),"")</f>
        <v>Sweet biscuits</v>
      </c>
      <c r="R176" t="str">
        <f>VLOOKUP(Table2[[#This Row],[ciqual_code]],brut_transformé!$D$2:$E$2480,2,FALSE)</f>
        <v>transformé</v>
      </c>
      <c r="S176" t="s">
        <v>5187</v>
      </c>
    </row>
    <row r="177" spans="1:19" x14ac:dyDescent="0.2">
      <c r="A177" t="s">
        <v>175</v>
      </c>
      <c r="B177">
        <v>24037</v>
      </c>
      <c r="C177" t="s">
        <v>2481</v>
      </c>
      <c r="D177">
        <v>2.92</v>
      </c>
      <c r="E177" t="b">
        <v>0</v>
      </c>
      <c r="F177" t="s">
        <v>2485</v>
      </c>
      <c r="G177" t="s">
        <v>2662</v>
      </c>
      <c r="H177" t="s">
        <v>4967</v>
      </c>
      <c r="I177" t="s">
        <v>4969</v>
      </c>
      <c r="J177" t="s">
        <v>4995</v>
      </c>
      <c r="K177" t="s">
        <v>6380</v>
      </c>
      <c r="L177" t="s">
        <v>6412</v>
      </c>
      <c r="M177" t="str">
        <f>SUBSTITUTE(Table2[[#This Row],[category_tags]],"'",CHAR(130),11)</f>
        <v>['Agricultural', 'Food', 'Preparation', 'Cereal products', 'Biscuits and breakfast cereals', ÇSweet biscuits']</v>
      </c>
      <c r="N177" t="str">
        <f>SUBSTITUTE(Table2[[#This Row],[category_tags]],"'",CHAR(131),12)</f>
        <v>['Agricultural', 'Food', 'Preparation', 'Cereal products', 'Biscuits and breakfast cereals', 'Sweet biscuitsÉ]</v>
      </c>
      <c r="O177">
        <f>FIND(CHAR(130),Table2[[#This Row],[Column2]])</f>
        <v>94</v>
      </c>
      <c r="P177">
        <f>FIND(CHAR(131),Table2[[#This Row],[Column3]])</f>
        <v>109</v>
      </c>
      <c r="Q177" t="str">
        <f>IFERROR(MID(Table2[[#This Row],[category_tags]],Table2[[#This Row],[Column4]]+1,Table2[[#This Row],[Column5]]-Table2[[#This Row],[Column4]]-1),"")</f>
        <v>Sweet biscuits</v>
      </c>
      <c r="R177" t="str">
        <f>VLOOKUP(Table2[[#This Row],[ciqual_code]],brut_transformé!$D$2:$E$2480,2,FALSE)</f>
        <v>transformé</v>
      </c>
      <c r="S177" t="s">
        <v>5149</v>
      </c>
    </row>
    <row r="178" spans="1:19" x14ac:dyDescent="0.2">
      <c r="A178" t="s">
        <v>176</v>
      </c>
      <c r="B178">
        <v>24008</v>
      </c>
      <c r="C178" t="s">
        <v>2481</v>
      </c>
      <c r="D178">
        <v>2.5299999999999998</v>
      </c>
      <c r="E178" t="b">
        <v>0</v>
      </c>
      <c r="F178" t="s">
        <v>2485</v>
      </c>
      <c r="G178" t="s">
        <v>2663</v>
      </c>
      <c r="H178" t="s">
        <v>4967</v>
      </c>
      <c r="I178" t="s">
        <v>4969</v>
      </c>
      <c r="J178" t="s">
        <v>4995</v>
      </c>
      <c r="K178" t="s">
        <v>6380</v>
      </c>
      <c r="L178" t="s">
        <v>6412</v>
      </c>
      <c r="M178" t="str">
        <f>SUBSTITUTE(Table2[[#This Row],[category_tags]],"'",CHAR(130),11)</f>
        <v>['Agricultural', 'Food', 'Preparation', 'Cereal products', 'Biscuits and breakfast cereals', ÇSweet biscuits']</v>
      </c>
      <c r="N178" t="str">
        <f>SUBSTITUTE(Table2[[#This Row],[category_tags]],"'",CHAR(131),12)</f>
        <v>['Agricultural', 'Food', 'Preparation', 'Cereal products', 'Biscuits and breakfast cereals', 'Sweet biscuitsÉ]</v>
      </c>
      <c r="O178">
        <f>FIND(CHAR(130),Table2[[#This Row],[Column2]])</f>
        <v>94</v>
      </c>
      <c r="P178">
        <f>FIND(CHAR(131),Table2[[#This Row],[Column3]])</f>
        <v>109</v>
      </c>
      <c r="Q178" t="str">
        <f>IFERROR(MID(Table2[[#This Row],[category_tags]],Table2[[#This Row],[Column4]]+1,Table2[[#This Row],[Column5]]-Table2[[#This Row],[Column4]]-1),"")</f>
        <v>Sweet biscuits</v>
      </c>
      <c r="R178" t="str">
        <f>VLOOKUP(Table2[[#This Row],[ciqual_code]],brut_transformé!$D$2:$E$2480,2,FALSE)</f>
        <v>transformé</v>
      </c>
      <c r="S178" t="s">
        <v>5149</v>
      </c>
    </row>
    <row r="179" spans="1:19" x14ac:dyDescent="0.2">
      <c r="A179" t="s">
        <v>177</v>
      </c>
      <c r="B179">
        <v>24055</v>
      </c>
      <c r="C179" t="s">
        <v>2481</v>
      </c>
      <c r="D179">
        <v>2.99</v>
      </c>
      <c r="E179" t="b">
        <v>0</v>
      </c>
      <c r="F179" t="s">
        <v>2485</v>
      </c>
      <c r="G179" t="s">
        <v>2664</v>
      </c>
      <c r="H179" t="s">
        <v>4967</v>
      </c>
      <c r="I179" t="s">
        <v>4969</v>
      </c>
      <c r="J179" t="s">
        <v>4995</v>
      </c>
      <c r="K179" t="s">
        <v>6380</v>
      </c>
      <c r="L179" t="s">
        <v>6412</v>
      </c>
      <c r="M179" t="str">
        <f>SUBSTITUTE(Table2[[#This Row],[category_tags]],"'",CHAR(130),11)</f>
        <v>['Agricultural', 'Food', 'Preparation', 'Cereal products', 'Biscuits and breakfast cereals', ÇSweet biscuits']</v>
      </c>
      <c r="N179" t="str">
        <f>SUBSTITUTE(Table2[[#This Row],[category_tags]],"'",CHAR(131),12)</f>
        <v>['Agricultural', 'Food', 'Preparation', 'Cereal products', 'Biscuits and breakfast cereals', 'Sweet biscuitsÉ]</v>
      </c>
      <c r="O179">
        <f>FIND(CHAR(130),Table2[[#This Row],[Column2]])</f>
        <v>94</v>
      </c>
      <c r="P179">
        <f>FIND(CHAR(131),Table2[[#This Row],[Column3]])</f>
        <v>109</v>
      </c>
      <c r="Q179" t="str">
        <f>IFERROR(MID(Table2[[#This Row],[category_tags]],Table2[[#This Row],[Column4]]+1,Table2[[#This Row],[Column5]]-Table2[[#This Row],[Column4]]-1),"")</f>
        <v>Sweet biscuits</v>
      </c>
      <c r="R179" t="str">
        <f>VLOOKUP(Table2[[#This Row],[ciqual_code]],brut_transformé!$D$2:$E$2480,2,FALSE)</f>
        <v>transformé</v>
      </c>
      <c r="S179" t="s">
        <v>5186</v>
      </c>
    </row>
    <row r="180" spans="1:19" x14ac:dyDescent="0.2">
      <c r="A180" t="s">
        <v>178</v>
      </c>
      <c r="B180">
        <v>24679</v>
      </c>
      <c r="C180" t="s">
        <v>2481</v>
      </c>
      <c r="D180">
        <v>2.14</v>
      </c>
      <c r="E180" t="b">
        <v>0</v>
      </c>
      <c r="F180" t="s">
        <v>2485</v>
      </c>
      <c r="G180" t="s">
        <v>2665</v>
      </c>
      <c r="H180" t="s">
        <v>4967</v>
      </c>
      <c r="I180" t="s">
        <v>4969</v>
      </c>
      <c r="J180" t="s">
        <v>4995</v>
      </c>
      <c r="K180" t="s">
        <v>6380</v>
      </c>
      <c r="L180" t="s">
        <v>6412</v>
      </c>
      <c r="M180" t="str">
        <f>SUBSTITUTE(Table2[[#This Row],[category_tags]],"'",CHAR(130),11)</f>
        <v>['Agricultural', 'Food', 'Preparation', 'Cereal products', 'Biscuits and breakfast cereals', ÇSweet biscuits']</v>
      </c>
      <c r="N180" t="str">
        <f>SUBSTITUTE(Table2[[#This Row],[category_tags]],"'",CHAR(131),12)</f>
        <v>['Agricultural', 'Food', 'Preparation', 'Cereal products', 'Biscuits and breakfast cereals', 'Sweet biscuitsÉ]</v>
      </c>
      <c r="O180">
        <f>FIND(CHAR(130),Table2[[#This Row],[Column2]])</f>
        <v>94</v>
      </c>
      <c r="P180">
        <f>FIND(CHAR(131),Table2[[#This Row],[Column3]])</f>
        <v>109</v>
      </c>
      <c r="Q180" t="str">
        <f>IFERROR(MID(Table2[[#This Row],[category_tags]],Table2[[#This Row],[Column4]]+1,Table2[[#This Row],[Column5]]-Table2[[#This Row],[Column4]]-1),"")</f>
        <v>Sweet biscuits</v>
      </c>
      <c r="R180" t="str">
        <f>VLOOKUP(Table2[[#This Row],[ciqual_code]],brut_transformé!$D$2:$E$2480,2,FALSE)</f>
        <v>transformé</v>
      </c>
      <c r="S180" t="s">
        <v>5149</v>
      </c>
    </row>
    <row r="181" spans="1:19" x14ac:dyDescent="0.2">
      <c r="A181" t="s">
        <v>179</v>
      </c>
      <c r="B181">
        <v>24001</v>
      </c>
      <c r="C181" t="s">
        <v>2481</v>
      </c>
      <c r="D181">
        <v>2.14</v>
      </c>
      <c r="E181" t="b">
        <v>0</v>
      </c>
      <c r="F181" t="s">
        <v>2485</v>
      </c>
      <c r="G181" t="s">
        <v>2666</v>
      </c>
      <c r="H181" t="s">
        <v>4967</v>
      </c>
      <c r="I181" t="s">
        <v>4969</v>
      </c>
      <c r="J181" t="s">
        <v>4995</v>
      </c>
      <c r="K181" t="s">
        <v>6380</v>
      </c>
      <c r="L181" t="s">
        <v>6412</v>
      </c>
      <c r="M181" t="str">
        <f>SUBSTITUTE(Table2[[#This Row],[category_tags]],"'",CHAR(130),11)</f>
        <v>['Agricultural', 'Food', 'Preparation', 'Cereal products', 'Biscuits and breakfast cereals', ÇSweet biscuits']</v>
      </c>
      <c r="N181" t="str">
        <f>SUBSTITUTE(Table2[[#This Row],[category_tags]],"'",CHAR(131),12)</f>
        <v>['Agricultural', 'Food', 'Preparation', 'Cereal products', 'Biscuits and breakfast cereals', 'Sweet biscuitsÉ]</v>
      </c>
      <c r="O181">
        <f>FIND(CHAR(130),Table2[[#This Row],[Column2]])</f>
        <v>94</v>
      </c>
      <c r="P181">
        <f>FIND(CHAR(131),Table2[[#This Row],[Column3]])</f>
        <v>109</v>
      </c>
      <c r="Q181" t="str">
        <f>IFERROR(MID(Table2[[#This Row],[category_tags]],Table2[[#This Row],[Column4]]+1,Table2[[#This Row],[Column5]]-Table2[[#This Row],[Column4]]-1),"")</f>
        <v>Sweet biscuits</v>
      </c>
      <c r="R181" t="str">
        <f>VLOOKUP(Table2[[#This Row],[ciqual_code]],brut_transformé!$D$2:$E$2480,2,FALSE)</f>
        <v>transformé</v>
      </c>
      <c r="S181" t="s">
        <v>5179</v>
      </c>
    </row>
    <row r="182" spans="1:19" x14ac:dyDescent="0.2">
      <c r="A182" t="s">
        <v>180</v>
      </c>
      <c r="B182">
        <v>24615</v>
      </c>
      <c r="C182" t="s">
        <v>2481</v>
      </c>
      <c r="D182">
        <v>2.6</v>
      </c>
      <c r="E182" t="b">
        <v>0</v>
      </c>
      <c r="F182" t="s">
        <v>2485</v>
      </c>
      <c r="G182" t="s">
        <v>2667</v>
      </c>
      <c r="H182" t="s">
        <v>4967</v>
      </c>
      <c r="I182" t="s">
        <v>4969</v>
      </c>
      <c r="J182" t="s">
        <v>4995</v>
      </c>
      <c r="K182" t="s">
        <v>6380</v>
      </c>
      <c r="L182" t="s">
        <v>6412</v>
      </c>
      <c r="M182" t="str">
        <f>SUBSTITUTE(Table2[[#This Row],[category_tags]],"'",CHAR(130),11)</f>
        <v>['Agricultural', 'Food', 'Preparation', 'Cereal products', 'Biscuits and breakfast cereals', ÇSweet biscuits']</v>
      </c>
      <c r="N182" t="str">
        <f>SUBSTITUTE(Table2[[#This Row],[category_tags]],"'",CHAR(131),12)</f>
        <v>['Agricultural', 'Food', 'Preparation', 'Cereal products', 'Biscuits and breakfast cereals', 'Sweet biscuitsÉ]</v>
      </c>
      <c r="O182">
        <f>FIND(CHAR(130),Table2[[#This Row],[Column2]])</f>
        <v>94</v>
      </c>
      <c r="P182">
        <f>FIND(CHAR(131),Table2[[#This Row],[Column3]])</f>
        <v>109</v>
      </c>
      <c r="Q182" t="str">
        <f>IFERROR(MID(Table2[[#This Row],[category_tags]],Table2[[#This Row],[Column4]]+1,Table2[[#This Row],[Column5]]-Table2[[#This Row],[Column4]]-1),"")</f>
        <v>Sweet biscuits</v>
      </c>
      <c r="R182" t="str">
        <f>VLOOKUP(Table2[[#This Row],[ciqual_code]],brut_transformé!$D$2:$E$2480,2,FALSE)</f>
        <v>transformé</v>
      </c>
      <c r="S182" t="s">
        <v>5186</v>
      </c>
    </row>
    <row r="183" spans="1:19" x14ac:dyDescent="0.2">
      <c r="A183" t="s">
        <v>181</v>
      </c>
      <c r="B183">
        <v>24690</v>
      </c>
      <c r="C183" t="s">
        <v>2481</v>
      </c>
      <c r="D183">
        <v>2.5299999999999998</v>
      </c>
      <c r="E183" t="b">
        <v>0</v>
      </c>
      <c r="F183" t="s">
        <v>2485</v>
      </c>
      <c r="G183" t="s">
        <v>2668</v>
      </c>
      <c r="H183" t="s">
        <v>4967</v>
      </c>
      <c r="I183" t="s">
        <v>4969</v>
      </c>
      <c r="J183" t="s">
        <v>4995</v>
      </c>
      <c r="K183" t="s">
        <v>6380</v>
      </c>
      <c r="L183" t="s">
        <v>6412</v>
      </c>
      <c r="M183" t="str">
        <f>SUBSTITUTE(Table2[[#This Row],[category_tags]],"'",CHAR(130),11)</f>
        <v>['Agricultural', 'Food', 'Preparation', 'Cereal products', 'Biscuits and breakfast cereals', ÇSweet biscuits']</v>
      </c>
      <c r="N183" t="str">
        <f>SUBSTITUTE(Table2[[#This Row],[category_tags]],"'",CHAR(131),12)</f>
        <v>['Agricultural', 'Food', 'Preparation', 'Cereal products', 'Biscuits and breakfast cereals', 'Sweet biscuitsÉ]</v>
      </c>
      <c r="O183">
        <f>FIND(CHAR(130),Table2[[#This Row],[Column2]])</f>
        <v>94</v>
      </c>
      <c r="P183">
        <f>FIND(CHAR(131),Table2[[#This Row],[Column3]])</f>
        <v>109</v>
      </c>
      <c r="Q183" t="str">
        <f>IFERROR(MID(Table2[[#This Row],[category_tags]],Table2[[#This Row],[Column4]]+1,Table2[[#This Row],[Column5]]-Table2[[#This Row],[Column4]]-1),"")</f>
        <v>Sweet biscuits</v>
      </c>
      <c r="R183" t="str">
        <f>VLOOKUP(Table2[[#This Row],[ciqual_code]],brut_transformé!$D$2:$E$2480,2,FALSE)</f>
        <v>transformé</v>
      </c>
      <c r="S183" t="s">
        <v>5179</v>
      </c>
    </row>
    <row r="184" spans="1:19" x14ac:dyDescent="0.2">
      <c r="A184" t="s">
        <v>182</v>
      </c>
      <c r="B184">
        <v>24015</v>
      </c>
      <c r="C184" t="s">
        <v>2481</v>
      </c>
      <c r="D184">
        <v>2.14</v>
      </c>
      <c r="E184" t="b">
        <v>0</v>
      </c>
      <c r="F184" t="s">
        <v>2485</v>
      </c>
      <c r="G184" t="s">
        <v>2669</v>
      </c>
      <c r="H184" t="s">
        <v>4967</v>
      </c>
      <c r="I184" t="s">
        <v>4969</v>
      </c>
      <c r="J184" t="s">
        <v>4995</v>
      </c>
      <c r="K184" t="s">
        <v>6380</v>
      </c>
      <c r="L184" t="s">
        <v>6412</v>
      </c>
      <c r="M184" t="str">
        <f>SUBSTITUTE(Table2[[#This Row],[category_tags]],"'",CHAR(130),11)</f>
        <v>['Agricultural', 'Food', 'Preparation', 'Cereal products', 'Biscuits and breakfast cereals', ÇSweet biscuits']</v>
      </c>
      <c r="N184" t="str">
        <f>SUBSTITUTE(Table2[[#This Row],[category_tags]],"'",CHAR(131),12)</f>
        <v>['Agricultural', 'Food', 'Preparation', 'Cereal products', 'Biscuits and breakfast cereals', 'Sweet biscuitsÉ]</v>
      </c>
      <c r="O184">
        <f>FIND(CHAR(130),Table2[[#This Row],[Column2]])</f>
        <v>94</v>
      </c>
      <c r="P184">
        <f>FIND(CHAR(131),Table2[[#This Row],[Column3]])</f>
        <v>109</v>
      </c>
      <c r="Q184" t="str">
        <f>IFERROR(MID(Table2[[#This Row],[category_tags]],Table2[[#This Row],[Column4]]+1,Table2[[#This Row],[Column5]]-Table2[[#This Row],[Column4]]-1),"")</f>
        <v>Sweet biscuits</v>
      </c>
      <c r="R184" t="str">
        <f>VLOOKUP(Table2[[#This Row],[ciqual_code]],brut_transformé!$D$2:$E$2480,2,FALSE)</f>
        <v>transformé</v>
      </c>
      <c r="S184" t="s">
        <v>5184</v>
      </c>
    </row>
    <row r="185" spans="1:19" x14ac:dyDescent="0.2">
      <c r="A185" t="s">
        <v>183</v>
      </c>
      <c r="B185">
        <v>24017</v>
      </c>
      <c r="C185" t="s">
        <v>2481</v>
      </c>
      <c r="D185">
        <v>2.42</v>
      </c>
      <c r="E185" t="b">
        <v>0</v>
      </c>
      <c r="F185" t="s">
        <v>2485</v>
      </c>
      <c r="G185" t="s">
        <v>2670</v>
      </c>
      <c r="H185" t="s">
        <v>4967</v>
      </c>
      <c r="I185" t="s">
        <v>4969</v>
      </c>
      <c r="J185" t="s">
        <v>4995</v>
      </c>
      <c r="K185" t="s">
        <v>6380</v>
      </c>
      <c r="L185" t="s">
        <v>6412</v>
      </c>
      <c r="M185" t="str">
        <f>SUBSTITUTE(Table2[[#This Row],[category_tags]],"'",CHAR(130),11)</f>
        <v>['Agricultural', 'Food', 'Preparation', 'Cereal products', 'Biscuits and breakfast cereals', ÇSweet biscuits']</v>
      </c>
      <c r="N185" t="str">
        <f>SUBSTITUTE(Table2[[#This Row],[category_tags]],"'",CHAR(131),12)</f>
        <v>['Agricultural', 'Food', 'Preparation', 'Cereal products', 'Biscuits and breakfast cereals', 'Sweet biscuitsÉ]</v>
      </c>
      <c r="O185">
        <f>FIND(CHAR(130),Table2[[#This Row],[Column2]])</f>
        <v>94</v>
      </c>
      <c r="P185">
        <f>FIND(CHAR(131),Table2[[#This Row],[Column3]])</f>
        <v>109</v>
      </c>
      <c r="Q185" t="str">
        <f>IFERROR(MID(Table2[[#This Row],[category_tags]],Table2[[#This Row],[Column4]]+1,Table2[[#This Row],[Column5]]-Table2[[#This Row],[Column4]]-1),"")</f>
        <v>Sweet biscuits</v>
      </c>
      <c r="R185" t="str">
        <f>VLOOKUP(Table2[[#This Row],[ciqual_code]],brut_transformé!$D$2:$E$2480,2,FALSE)</f>
        <v>transformé</v>
      </c>
      <c r="S185" t="s">
        <v>5183</v>
      </c>
    </row>
    <row r="186" spans="1:19" x14ac:dyDescent="0.2">
      <c r="A186" t="s">
        <v>184</v>
      </c>
      <c r="B186">
        <v>24034</v>
      </c>
      <c r="C186" t="s">
        <v>2481</v>
      </c>
      <c r="D186">
        <v>2.5299999999999998</v>
      </c>
      <c r="E186" t="b">
        <v>0</v>
      </c>
      <c r="F186" t="s">
        <v>2485</v>
      </c>
      <c r="G186" t="s">
        <v>2671</v>
      </c>
      <c r="H186" t="s">
        <v>4967</v>
      </c>
      <c r="I186" t="s">
        <v>4969</v>
      </c>
      <c r="J186" t="s">
        <v>4995</v>
      </c>
      <c r="K186" t="s">
        <v>6380</v>
      </c>
      <c r="L186" t="s">
        <v>6412</v>
      </c>
      <c r="M186" t="str">
        <f>SUBSTITUTE(Table2[[#This Row],[category_tags]],"'",CHAR(130),11)</f>
        <v>['Agricultural', 'Food', 'Preparation', 'Cereal products', 'Biscuits and breakfast cereals', ÇSweet biscuits']</v>
      </c>
      <c r="N186" t="str">
        <f>SUBSTITUTE(Table2[[#This Row],[category_tags]],"'",CHAR(131),12)</f>
        <v>['Agricultural', 'Food', 'Preparation', 'Cereal products', 'Biscuits and breakfast cereals', 'Sweet biscuitsÉ]</v>
      </c>
      <c r="O186">
        <f>FIND(CHAR(130),Table2[[#This Row],[Column2]])</f>
        <v>94</v>
      </c>
      <c r="P186">
        <f>FIND(CHAR(131),Table2[[#This Row],[Column3]])</f>
        <v>109</v>
      </c>
      <c r="Q186" t="str">
        <f>IFERROR(MID(Table2[[#This Row],[category_tags]],Table2[[#This Row],[Column4]]+1,Table2[[#This Row],[Column5]]-Table2[[#This Row],[Column4]]-1),"")</f>
        <v>Sweet biscuits</v>
      </c>
      <c r="R186" t="str">
        <f>VLOOKUP(Table2[[#This Row],[ciqual_code]],brut_transformé!$D$2:$E$2480,2,FALSE)</f>
        <v>transformé</v>
      </c>
      <c r="S186" t="s">
        <v>5179</v>
      </c>
    </row>
    <row r="187" spans="1:19" x14ac:dyDescent="0.2">
      <c r="A187" t="s">
        <v>185</v>
      </c>
      <c r="B187">
        <v>24035</v>
      </c>
      <c r="C187" t="s">
        <v>2481</v>
      </c>
      <c r="D187">
        <v>2.5299999999999998</v>
      </c>
      <c r="E187" t="b">
        <v>0</v>
      </c>
      <c r="F187" t="s">
        <v>2485</v>
      </c>
      <c r="G187" t="s">
        <v>2672</v>
      </c>
      <c r="H187" t="s">
        <v>4967</v>
      </c>
      <c r="I187" t="s">
        <v>4969</v>
      </c>
      <c r="J187" t="s">
        <v>4995</v>
      </c>
      <c r="K187" t="s">
        <v>6380</v>
      </c>
      <c r="L187" t="s">
        <v>6412</v>
      </c>
      <c r="M187" t="str">
        <f>SUBSTITUTE(Table2[[#This Row],[category_tags]],"'",CHAR(130),11)</f>
        <v>['Agricultural', 'Food', 'Preparation', 'Cereal products', 'Biscuits and breakfast cereals', ÇSweet biscuits']</v>
      </c>
      <c r="N187" t="str">
        <f>SUBSTITUTE(Table2[[#This Row],[category_tags]],"'",CHAR(131),12)</f>
        <v>['Agricultural', 'Food', 'Preparation', 'Cereal products', 'Biscuits and breakfast cereals', 'Sweet biscuitsÉ]</v>
      </c>
      <c r="O187">
        <f>FIND(CHAR(130),Table2[[#This Row],[Column2]])</f>
        <v>94</v>
      </c>
      <c r="P187">
        <f>FIND(CHAR(131),Table2[[#This Row],[Column3]])</f>
        <v>109</v>
      </c>
      <c r="Q187" t="str">
        <f>IFERROR(MID(Table2[[#This Row],[category_tags]],Table2[[#This Row],[Column4]]+1,Table2[[#This Row],[Column5]]-Table2[[#This Row],[Column4]]-1),"")</f>
        <v>Sweet biscuits</v>
      </c>
      <c r="R187" t="str">
        <f>VLOOKUP(Table2[[#This Row],[ciqual_code]],brut_transformé!$D$2:$E$2480,2,FALSE)</f>
        <v>transformé</v>
      </c>
      <c r="S187" t="s">
        <v>5179</v>
      </c>
    </row>
    <row r="188" spans="1:19" x14ac:dyDescent="0.2">
      <c r="A188" t="s">
        <v>186</v>
      </c>
      <c r="B188">
        <v>24040</v>
      </c>
      <c r="C188" t="s">
        <v>2481</v>
      </c>
      <c r="D188">
        <v>2.42</v>
      </c>
      <c r="E188" t="b">
        <v>0</v>
      </c>
      <c r="F188" t="s">
        <v>2485</v>
      </c>
      <c r="G188" s="1" t="s">
        <v>2673</v>
      </c>
      <c r="H188" t="s">
        <v>4967</v>
      </c>
      <c r="I188" t="s">
        <v>4969</v>
      </c>
      <c r="J188" t="s">
        <v>4995</v>
      </c>
      <c r="K188" t="s">
        <v>6380</v>
      </c>
      <c r="L188" t="s">
        <v>6412</v>
      </c>
      <c r="M188" t="str">
        <f>SUBSTITUTE(Table2[[#This Row],[category_tags]],"'",CHAR(130),11)</f>
        <v>['Agricultural', 'Food', 'Preparation', 'Cereal products', 'Biscuits and breakfast cereals', ÇSweet biscuits']</v>
      </c>
      <c r="N188" t="str">
        <f>SUBSTITUTE(Table2[[#This Row],[category_tags]],"'",CHAR(131),12)</f>
        <v>['Agricultural', 'Food', 'Preparation', 'Cereal products', 'Biscuits and breakfast cereals', 'Sweet biscuitsÉ]</v>
      </c>
      <c r="O188">
        <f>FIND(CHAR(130),Table2[[#This Row],[Column2]])</f>
        <v>94</v>
      </c>
      <c r="P188">
        <f>FIND(CHAR(131),Table2[[#This Row],[Column3]])</f>
        <v>109</v>
      </c>
      <c r="Q188" t="str">
        <f>IFERROR(MID(Table2[[#This Row],[category_tags]],Table2[[#This Row],[Column4]]+1,Table2[[#This Row],[Column5]]-Table2[[#This Row],[Column4]]-1),"")</f>
        <v>Sweet biscuits</v>
      </c>
      <c r="R188" t="str">
        <f>VLOOKUP(Table2[[#This Row],[ciqual_code]],brut_transformé!$D$2:$E$2480,2,FALSE)</f>
        <v>transformé</v>
      </c>
      <c r="S188" t="s">
        <v>5183</v>
      </c>
    </row>
    <row r="189" spans="1:19" x14ac:dyDescent="0.2">
      <c r="A189" t="s">
        <v>187</v>
      </c>
      <c r="B189">
        <v>24441</v>
      </c>
      <c r="C189" t="s">
        <v>2481</v>
      </c>
      <c r="D189">
        <v>2.14</v>
      </c>
      <c r="E189" t="b">
        <v>0</v>
      </c>
      <c r="F189" t="s">
        <v>2485</v>
      </c>
      <c r="G189" t="s">
        <v>2674</v>
      </c>
      <c r="H189" t="s">
        <v>4967</v>
      </c>
      <c r="I189" t="s">
        <v>4969</v>
      </c>
      <c r="J189" t="s">
        <v>4995</v>
      </c>
      <c r="K189" t="s">
        <v>6380</v>
      </c>
      <c r="L189" t="s">
        <v>6412</v>
      </c>
      <c r="M189" t="str">
        <f>SUBSTITUTE(Table2[[#This Row],[category_tags]],"'",CHAR(130),11)</f>
        <v>['Agricultural', 'Food', 'Preparation', 'Cereal products', 'Biscuits and breakfast cereals', ÇSweet biscuits']</v>
      </c>
      <c r="N189" t="str">
        <f>SUBSTITUTE(Table2[[#This Row],[category_tags]],"'",CHAR(131),12)</f>
        <v>['Agricultural', 'Food', 'Preparation', 'Cereal products', 'Biscuits and breakfast cereals', 'Sweet biscuitsÉ]</v>
      </c>
      <c r="O189">
        <f>FIND(CHAR(130),Table2[[#This Row],[Column2]])</f>
        <v>94</v>
      </c>
      <c r="P189">
        <f>FIND(CHAR(131),Table2[[#This Row],[Column3]])</f>
        <v>109</v>
      </c>
      <c r="Q189" t="str">
        <f>IFERROR(MID(Table2[[#This Row],[category_tags]],Table2[[#This Row],[Column4]]+1,Table2[[#This Row],[Column5]]-Table2[[#This Row],[Column4]]-1),"")</f>
        <v>Sweet biscuits</v>
      </c>
      <c r="R189" t="str">
        <f>VLOOKUP(Table2[[#This Row],[ciqual_code]],brut_transformé!$D$2:$E$2480,2,FALSE)</f>
        <v>transformé</v>
      </c>
      <c r="S189" t="s">
        <v>5188</v>
      </c>
    </row>
    <row r="190" spans="1:19" x14ac:dyDescent="0.2">
      <c r="A190" t="s">
        <v>188</v>
      </c>
      <c r="B190">
        <v>24616</v>
      </c>
      <c r="C190" t="s">
        <v>2481</v>
      </c>
      <c r="D190">
        <v>2.14</v>
      </c>
      <c r="E190" t="b">
        <v>0</v>
      </c>
      <c r="F190" t="s">
        <v>2485</v>
      </c>
      <c r="G190" t="s">
        <v>2675</v>
      </c>
      <c r="H190" t="s">
        <v>4967</v>
      </c>
      <c r="I190" t="s">
        <v>4969</v>
      </c>
      <c r="J190" t="s">
        <v>4995</v>
      </c>
      <c r="K190" t="s">
        <v>6380</v>
      </c>
      <c r="L190" t="s">
        <v>6412</v>
      </c>
      <c r="M190" t="str">
        <f>SUBSTITUTE(Table2[[#This Row],[category_tags]],"'",CHAR(130),11)</f>
        <v>['Agricultural', 'Food', 'Preparation', 'Cereal products', 'Biscuits and breakfast cereals', ÇSweet biscuits']</v>
      </c>
      <c r="N190" t="str">
        <f>SUBSTITUTE(Table2[[#This Row],[category_tags]],"'",CHAR(131),12)</f>
        <v>['Agricultural', 'Food', 'Preparation', 'Cereal products', 'Biscuits and breakfast cereals', 'Sweet biscuitsÉ]</v>
      </c>
      <c r="O190">
        <f>FIND(CHAR(130),Table2[[#This Row],[Column2]])</f>
        <v>94</v>
      </c>
      <c r="P190">
        <f>FIND(CHAR(131),Table2[[#This Row],[Column3]])</f>
        <v>109</v>
      </c>
      <c r="Q190" t="str">
        <f>IFERROR(MID(Table2[[#This Row],[category_tags]],Table2[[#This Row],[Column4]]+1,Table2[[#This Row],[Column5]]-Table2[[#This Row],[Column4]]-1),"")</f>
        <v>Sweet biscuits</v>
      </c>
      <c r="R190" t="str">
        <f>VLOOKUP(Table2[[#This Row],[ciqual_code]],brut_transformé!$D$2:$E$2480,2,FALSE)</f>
        <v>transformé</v>
      </c>
      <c r="S190" t="s">
        <v>5189</v>
      </c>
    </row>
    <row r="191" spans="1:19" x14ac:dyDescent="0.2">
      <c r="A191" t="s">
        <v>189</v>
      </c>
      <c r="B191">
        <v>24010</v>
      </c>
      <c r="C191" t="s">
        <v>2481</v>
      </c>
      <c r="D191">
        <v>2.5299999999999998</v>
      </c>
      <c r="E191" t="b">
        <v>0</v>
      </c>
      <c r="F191" t="s">
        <v>2485</v>
      </c>
      <c r="G191" t="s">
        <v>2676</v>
      </c>
      <c r="H191" t="s">
        <v>4967</v>
      </c>
      <c r="I191" t="s">
        <v>4969</v>
      </c>
      <c r="J191" t="s">
        <v>4995</v>
      </c>
      <c r="K191" t="s">
        <v>6380</v>
      </c>
      <c r="L191" t="s">
        <v>6412</v>
      </c>
      <c r="M191" t="str">
        <f>SUBSTITUTE(Table2[[#This Row],[category_tags]],"'",CHAR(130),11)</f>
        <v>['Agricultural', 'Food', 'Preparation', 'Cereal products', 'Biscuits and breakfast cereals', ÇSweet biscuits']</v>
      </c>
      <c r="N191" t="str">
        <f>SUBSTITUTE(Table2[[#This Row],[category_tags]],"'",CHAR(131),12)</f>
        <v>['Agricultural', 'Food', 'Preparation', 'Cereal products', 'Biscuits and breakfast cereals', 'Sweet biscuitsÉ]</v>
      </c>
      <c r="O191">
        <f>FIND(CHAR(130),Table2[[#This Row],[Column2]])</f>
        <v>94</v>
      </c>
      <c r="P191">
        <f>FIND(CHAR(131),Table2[[#This Row],[Column3]])</f>
        <v>109</v>
      </c>
      <c r="Q191" t="str">
        <f>IFERROR(MID(Table2[[#This Row],[category_tags]],Table2[[#This Row],[Column4]]+1,Table2[[#This Row],[Column5]]-Table2[[#This Row],[Column4]]-1),"")</f>
        <v>Sweet biscuits</v>
      </c>
      <c r="R191" t="str">
        <f>VLOOKUP(Table2[[#This Row],[ciqual_code]],brut_transformé!$D$2:$E$2480,2,FALSE)</f>
        <v>transformé</v>
      </c>
      <c r="S191" t="s">
        <v>5179</v>
      </c>
    </row>
    <row r="192" spans="1:19" x14ac:dyDescent="0.2">
      <c r="A192" t="s">
        <v>190</v>
      </c>
      <c r="B192">
        <v>24011</v>
      </c>
      <c r="C192" t="s">
        <v>2481</v>
      </c>
      <c r="D192">
        <v>2.92</v>
      </c>
      <c r="E192" t="b">
        <v>0</v>
      </c>
      <c r="F192" t="s">
        <v>2485</v>
      </c>
      <c r="G192" t="s">
        <v>2677</v>
      </c>
      <c r="H192" t="s">
        <v>4967</v>
      </c>
      <c r="I192" t="s">
        <v>4969</v>
      </c>
      <c r="J192" t="s">
        <v>4995</v>
      </c>
      <c r="K192" t="s">
        <v>6380</v>
      </c>
      <c r="L192" t="s">
        <v>6412</v>
      </c>
      <c r="M192" t="str">
        <f>SUBSTITUTE(Table2[[#This Row],[category_tags]],"'",CHAR(130),11)</f>
        <v>['Agricultural', 'Food', 'Preparation', 'Cereal products', 'Biscuits and breakfast cereals', ÇSweet biscuits']</v>
      </c>
      <c r="N192" t="str">
        <f>SUBSTITUTE(Table2[[#This Row],[category_tags]],"'",CHAR(131),12)</f>
        <v>['Agricultural', 'Food', 'Preparation', 'Cereal products', 'Biscuits and breakfast cereals', 'Sweet biscuitsÉ]</v>
      </c>
      <c r="O192">
        <f>FIND(CHAR(130),Table2[[#This Row],[Column2]])</f>
        <v>94</v>
      </c>
      <c r="P192">
        <f>FIND(CHAR(131),Table2[[#This Row],[Column3]])</f>
        <v>109</v>
      </c>
      <c r="Q192" t="str">
        <f>IFERROR(MID(Table2[[#This Row],[category_tags]],Table2[[#This Row],[Column4]]+1,Table2[[#This Row],[Column5]]-Table2[[#This Row],[Column4]]-1),"")</f>
        <v>Sweet biscuits</v>
      </c>
      <c r="R192" t="str">
        <f>VLOOKUP(Table2[[#This Row],[ciqual_code]],brut_transformé!$D$2:$E$2480,2,FALSE)</f>
        <v>transformé</v>
      </c>
      <c r="S192" t="s">
        <v>5188</v>
      </c>
    </row>
    <row r="193" spans="1:19" x14ac:dyDescent="0.2">
      <c r="A193" t="s">
        <v>191</v>
      </c>
      <c r="B193">
        <v>24054</v>
      </c>
      <c r="C193" t="s">
        <v>2481</v>
      </c>
      <c r="D193">
        <v>2.5299999999999998</v>
      </c>
      <c r="E193" t="b">
        <v>0</v>
      </c>
      <c r="F193" t="s">
        <v>2485</v>
      </c>
      <c r="G193" t="s">
        <v>2678</v>
      </c>
      <c r="H193" t="s">
        <v>4967</v>
      </c>
      <c r="I193" t="s">
        <v>4969</v>
      </c>
      <c r="J193" t="s">
        <v>4995</v>
      </c>
      <c r="K193" t="s">
        <v>6380</v>
      </c>
      <c r="L193" t="s">
        <v>6412</v>
      </c>
      <c r="M193" t="str">
        <f>SUBSTITUTE(Table2[[#This Row],[category_tags]],"'",CHAR(130),11)</f>
        <v>['Agricultural', 'Food', 'Preparation', 'Cereal products', 'Biscuits and breakfast cereals', ÇSweet biscuits']</v>
      </c>
      <c r="N193" t="str">
        <f>SUBSTITUTE(Table2[[#This Row],[category_tags]],"'",CHAR(131),12)</f>
        <v>['Agricultural', 'Food', 'Preparation', 'Cereal products', 'Biscuits and breakfast cereals', 'Sweet biscuitsÉ]</v>
      </c>
      <c r="O193">
        <f>FIND(CHAR(130),Table2[[#This Row],[Column2]])</f>
        <v>94</v>
      </c>
      <c r="P193">
        <f>FIND(CHAR(131),Table2[[#This Row],[Column3]])</f>
        <v>109</v>
      </c>
      <c r="Q193" t="str">
        <f>IFERROR(MID(Table2[[#This Row],[category_tags]],Table2[[#This Row],[Column4]]+1,Table2[[#This Row],[Column5]]-Table2[[#This Row],[Column4]]-1),"")</f>
        <v>Sweet biscuits</v>
      </c>
      <c r="R193" t="str">
        <f>VLOOKUP(Table2[[#This Row],[ciqual_code]],brut_transformé!$D$2:$E$2480,2,FALSE)</f>
        <v>transformé</v>
      </c>
      <c r="S193" t="s">
        <v>5149</v>
      </c>
    </row>
    <row r="194" spans="1:19" x14ac:dyDescent="0.2">
      <c r="A194" t="s">
        <v>192</v>
      </c>
      <c r="B194">
        <v>24000</v>
      </c>
      <c r="C194" t="s">
        <v>2481</v>
      </c>
      <c r="D194">
        <v>2.14</v>
      </c>
      <c r="E194" t="b">
        <v>0</v>
      </c>
      <c r="F194" t="s">
        <v>2485</v>
      </c>
      <c r="G194" t="s">
        <v>2679</v>
      </c>
      <c r="H194" t="s">
        <v>4967</v>
      </c>
      <c r="I194" t="s">
        <v>4969</v>
      </c>
      <c r="J194" t="s">
        <v>4995</v>
      </c>
      <c r="K194" t="s">
        <v>6380</v>
      </c>
      <c r="L194" t="s">
        <v>6412</v>
      </c>
      <c r="M194" t="str">
        <f>SUBSTITUTE(Table2[[#This Row],[category_tags]],"'",CHAR(130),11)</f>
        <v>['Agricultural', 'Food', 'Preparation', 'Cereal products', 'Biscuits and breakfast cereals', ÇSweet biscuits']</v>
      </c>
      <c r="N194" t="str">
        <f>SUBSTITUTE(Table2[[#This Row],[category_tags]],"'",CHAR(131),12)</f>
        <v>['Agricultural', 'Food', 'Preparation', 'Cereal products', 'Biscuits and breakfast cereals', 'Sweet biscuitsÉ]</v>
      </c>
      <c r="O194">
        <f>FIND(CHAR(130),Table2[[#This Row],[Column2]])</f>
        <v>94</v>
      </c>
      <c r="P194">
        <f>FIND(CHAR(131),Table2[[#This Row],[Column3]])</f>
        <v>109</v>
      </c>
      <c r="Q194" t="str">
        <f>IFERROR(MID(Table2[[#This Row],[category_tags]],Table2[[#This Row],[Column4]]+1,Table2[[#This Row],[Column5]]-Table2[[#This Row],[Column4]]-1),"")</f>
        <v>Sweet biscuits</v>
      </c>
      <c r="R194" t="str">
        <f>VLOOKUP(Table2[[#This Row],[ciqual_code]],brut_transformé!$D$2:$E$2480,2,FALSE)</f>
        <v>transformé</v>
      </c>
      <c r="S194" t="s">
        <v>5179</v>
      </c>
    </row>
    <row r="195" spans="1:19" x14ac:dyDescent="0.2">
      <c r="A195" t="s">
        <v>193</v>
      </c>
      <c r="B195">
        <v>25001</v>
      </c>
      <c r="C195" t="s">
        <v>2481</v>
      </c>
      <c r="D195">
        <v>2.56</v>
      </c>
      <c r="E195" t="b">
        <v>0</v>
      </c>
      <c r="F195" t="s">
        <v>2485</v>
      </c>
      <c r="G195" t="s">
        <v>2680</v>
      </c>
      <c r="H195" t="s">
        <v>4967</v>
      </c>
      <c r="I195" t="s">
        <v>4969</v>
      </c>
      <c r="J195" t="s">
        <v>5007</v>
      </c>
      <c r="K195" t="s">
        <v>6379</v>
      </c>
      <c r="L195" t="s">
        <v>6399</v>
      </c>
      <c r="M195" t="str">
        <f>SUBSTITUTE(Table2[[#This Row],[category_tags]],"'",CHAR(130),11)</f>
        <v>['Agricultural', 'Food', 'Preparation', 'Starters and dishes', 'Dishes', ÇMeat dishes, no garnish']</v>
      </c>
      <c r="N195" t="str">
        <f>SUBSTITUTE(Table2[[#This Row],[category_tags]],"'",CHAR(131),12)</f>
        <v>['Agricultural', 'Food', 'Preparation', 'Starters and dishes', 'Dishes', 'Meat dishes, no garnishÉ]</v>
      </c>
      <c r="O195">
        <f>FIND(CHAR(130),Table2[[#This Row],[Column2]])</f>
        <v>74</v>
      </c>
      <c r="P195">
        <f>FIND(CHAR(131),Table2[[#This Row],[Column3]])</f>
        <v>98</v>
      </c>
      <c r="Q195" t="str">
        <f>IFERROR(MID(Table2[[#This Row],[category_tags]],Table2[[#This Row],[Column4]]+1,Table2[[#This Row],[Column5]]-Table2[[#This Row],[Column4]]-1),"")</f>
        <v>Meat dishes, no garnish</v>
      </c>
      <c r="R195" t="str">
        <f>VLOOKUP(Table2[[#This Row],[ciqual_code]],brut_transformé!$D$2:$E$2480,2,FALSE)</f>
        <v>transformé</v>
      </c>
      <c r="S195" t="s">
        <v>5190</v>
      </c>
    </row>
    <row r="196" spans="1:19" x14ac:dyDescent="0.2">
      <c r="A196" t="s">
        <v>194</v>
      </c>
      <c r="B196">
        <v>9003</v>
      </c>
      <c r="C196" t="s">
        <v>2481</v>
      </c>
      <c r="E196" t="b">
        <v>0</v>
      </c>
      <c r="F196" t="s">
        <v>2485</v>
      </c>
      <c r="G196" t="s">
        <v>2681</v>
      </c>
      <c r="H196" t="s">
        <v>4967</v>
      </c>
      <c r="I196" t="s">
        <v>4969</v>
      </c>
      <c r="J196" t="s">
        <v>4983</v>
      </c>
      <c r="K196" t="s">
        <v>6380</v>
      </c>
      <c r="L196" t="s">
        <v>6401</v>
      </c>
      <c r="M196" t="str">
        <f>SUBSTITUTE(Table2[[#This Row],[category_tags]],"'",CHAR(130),11)</f>
        <v>['Agricultural', 'Food', 'Preparation', 'Cereal products', 'Pasta, rice and grains', ÇPasta, rice and grains, raw']</v>
      </c>
      <c r="N196" t="str">
        <f>SUBSTITUTE(Table2[[#This Row],[category_tags]],"'",CHAR(131),12)</f>
        <v>['Agricultural', 'Food', 'Preparation', 'Cereal products', 'Pasta, rice and grains', 'Pasta, rice and grains, rawÉ]</v>
      </c>
      <c r="O196">
        <f>FIND(CHAR(130),Table2[[#This Row],[Column2]])</f>
        <v>86</v>
      </c>
      <c r="P196">
        <f>FIND(CHAR(131),Table2[[#This Row],[Column3]])</f>
        <v>114</v>
      </c>
      <c r="Q196" t="str">
        <f>IFERROR(MID(Table2[[#This Row],[category_tags]],Table2[[#This Row],[Column4]]+1,Table2[[#This Row],[Column5]]-Table2[[#This Row],[Column4]]-1),"")</f>
        <v>Pasta, rice and grains, raw</v>
      </c>
      <c r="R196" t="str">
        <f>VLOOKUP(Table2[[#This Row],[ciqual_code]],brut_transformé!$D$2:$E$2480,2,FALSE)</f>
        <v>brut</v>
      </c>
      <c r="S196" t="s">
        <v>5191</v>
      </c>
    </row>
    <row r="197" spans="1:19" x14ac:dyDescent="0.2">
      <c r="A197" t="s">
        <v>195</v>
      </c>
      <c r="B197">
        <v>9060</v>
      </c>
      <c r="C197" t="s">
        <v>2481</v>
      </c>
      <c r="D197">
        <v>2.7</v>
      </c>
      <c r="E197" t="b">
        <v>0</v>
      </c>
      <c r="F197" t="s">
        <v>2485</v>
      </c>
      <c r="G197" t="s">
        <v>2682</v>
      </c>
      <c r="H197" t="s">
        <v>4967</v>
      </c>
      <c r="I197" t="s">
        <v>4969</v>
      </c>
      <c r="J197" t="s">
        <v>4983</v>
      </c>
      <c r="K197" t="s">
        <v>6380</v>
      </c>
      <c r="L197" t="s">
        <v>6401</v>
      </c>
      <c r="M197" t="str">
        <f>SUBSTITUTE(Table2[[#This Row],[category_tags]],"'",CHAR(130),11)</f>
        <v>['Agricultural', 'Food', 'Preparation', 'Cereal products', 'Pasta, rice and grains', ÇPasta, rice and grains, raw']</v>
      </c>
      <c r="N197" t="str">
        <f>SUBSTITUTE(Table2[[#This Row],[category_tags]],"'",CHAR(131),12)</f>
        <v>['Agricultural', 'Food', 'Preparation', 'Cereal products', 'Pasta, rice and grains', 'Pasta, rice and grains, rawÉ]</v>
      </c>
      <c r="O197">
        <f>FIND(CHAR(130),Table2[[#This Row],[Column2]])</f>
        <v>86</v>
      </c>
      <c r="P197">
        <f>FIND(CHAR(131),Table2[[#This Row],[Column3]])</f>
        <v>114</v>
      </c>
      <c r="Q197" t="str">
        <f>IFERROR(MID(Table2[[#This Row],[category_tags]],Table2[[#This Row],[Column4]]+1,Table2[[#This Row],[Column5]]-Table2[[#This Row],[Column4]]-1),"")</f>
        <v>Pasta, rice and grains, raw</v>
      </c>
      <c r="R197" t="str">
        <f>VLOOKUP(Table2[[#This Row],[ciqual_code]],brut_transformé!$D$2:$E$2480,2,FALSE)</f>
        <v>brut</v>
      </c>
      <c r="S197" t="s">
        <v>5110</v>
      </c>
    </row>
    <row r="198" spans="1:19" x14ac:dyDescent="0.2">
      <c r="A198" t="s">
        <v>196</v>
      </c>
      <c r="B198">
        <v>9082</v>
      </c>
      <c r="C198" t="s">
        <v>2481</v>
      </c>
      <c r="D198">
        <v>3.38</v>
      </c>
      <c r="E198" t="b">
        <v>0</v>
      </c>
      <c r="F198" t="s">
        <v>2485</v>
      </c>
      <c r="G198" t="s">
        <v>2683</v>
      </c>
      <c r="H198" t="s">
        <v>4967</v>
      </c>
      <c r="I198" t="s">
        <v>4969</v>
      </c>
      <c r="J198" t="s">
        <v>5008</v>
      </c>
      <c r="K198" t="s">
        <v>6379</v>
      </c>
      <c r="L198" t="s">
        <v>6399</v>
      </c>
      <c r="M198" t="str">
        <f>SUBSTITUTE(Table2[[#This Row],[category_tags]],"'",CHAR(130),11)</f>
        <v>['Agricultural', 'Food', 'Preparation', 'Starters and dishes', 'Dishes', ÇPasta or cereal dishes']</v>
      </c>
      <c r="N198" t="str">
        <f>SUBSTITUTE(Table2[[#This Row],[category_tags]],"'",CHAR(131),12)</f>
        <v>['Agricultural', 'Food', 'Preparation', 'Starters and dishes', 'Dishes', 'Pasta or cereal dishesÉ]</v>
      </c>
      <c r="O198">
        <f>FIND(CHAR(130),Table2[[#This Row],[Column2]])</f>
        <v>74</v>
      </c>
      <c r="P198">
        <f>FIND(CHAR(131),Table2[[#This Row],[Column3]])</f>
        <v>97</v>
      </c>
      <c r="Q198" t="str">
        <f>IFERROR(MID(Table2[[#This Row],[category_tags]],Table2[[#This Row],[Column4]]+1,Table2[[#This Row],[Column5]]-Table2[[#This Row],[Column4]]-1),"")</f>
        <v>Pasta or cereal dishes</v>
      </c>
      <c r="R198" t="str">
        <f>VLOOKUP(Table2[[#This Row],[ciqual_code]],brut_transformé!$D$2:$E$2480,2,FALSE)</f>
        <v>brut</v>
      </c>
      <c r="S198" t="s">
        <v>5192</v>
      </c>
    </row>
    <row r="199" spans="1:19" x14ac:dyDescent="0.2">
      <c r="A199" t="s">
        <v>197</v>
      </c>
      <c r="B199">
        <v>9080</v>
      </c>
      <c r="C199" t="s">
        <v>2481</v>
      </c>
      <c r="D199">
        <v>3.31</v>
      </c>
      <c r="E199" t="b">
        <v>0</v>
      </c>
      <c r="F199" t="s">
        <v>2485</v>
      </c>
      <c r="G199" t="s">
        <v>2684</v>
      </c>
      <c r="H199" t="s">
        <v>4967</v>
      </c>
      <c r="I199" t="s">
        <v>4969</v>
      </c>
      <c r="J199" t="s">
        <v>4983</v>
      </c>
      <c r="K199" t="s">
        <v>6380</v>
      </c>
      <c r="L199" t="s">
        <v>6401</v>
      </c>
      <c r="M199" t="str">
        <f>SUBSTITUTE(Table2[[#This Row],[category_tags]],"'",CHAR(130),11)</f>
        <v>['Agricultural', 'Food', 'Preparation', 'Cereal products', 'Pasta, rice and grains', ÇPasta, rice and grains, raw']</v>
      </c>
      <c r="N199" t="str">
        <f>SUBSTITUTE(Table2[[#This Row],[category_tags]],"'",CHAR(131),12)</f>
        <v>['Agricultural', 'Food', 'Preparation', 'Cereal products', 'Pasta, rice and grains', 'Pasta, rice and grains, rawÉ]</v>
      </c>
      <c r="O199">
        <f>FIND(CHAR(130),Table2[[#This Row],[Column2]])</f>
        <v>86</v>
      </c>
      <c r="P199">
        <f>FIND(CHAR(131),Table2[[#This Row],[Column3]])</f>
        <v>114</v>
      </c>
      <c r="Q199" t="str">
        <f>IFERROR(MID(Table2[[#This Row],[category_tags]],Table2[[#This Row],[Column4]]+1,Table2[[#This Row],[Column5]]-Table2[[#This Row],[Column4]]-1),"")</f>
        <v>Pasta, rice and grains, raw</v>
      </c>
      <c r="R199" t="str">
        <f>VLOOKUP(Table2[[#This Row],[ciqual_code]],brut_transformé!$D$2:$E$2480,2,FALSE)</f>
        <v>brut</v>
      </c>
      <c r="S199" t="s">
        <v>5110</v>
      </c>
    </row>
    <row r="200" spans="1:19" x14ac:dyDescent="0.2">
      <c r="A200" t="s">
        <v>198</v>
      </c>
      <c r="B200">
        <v>9083</v>
      </c>
      <c r="C200" t="s">
        <v>2481</v>
      </c>
      <c r="D200">
        <v>3.38</v>
      </c>
      <c r="E200" t="b">
        <v>0</v>
      </c>
      <c r="F200" t="s">
        <v>2485</v>
      </c>
      <c r="G200" t="s">
        <v>2685</v>
      </c>
      <c r="H200" t="s">
        <v>4967</v>
      </c>
      <c r="I200" t="s">
        <v>4969</v>
      </c>
      <c r="J200" t="s">
        <v>5008</v>
      </c>
      <c r="K200" t="s">
        <v>6379</v>
      </c>
      <c r="L200" t="s">
        <v>6399</v>
      </c>
      <c r="M200" t="str">
        <f>SUBSTITUTE(Table2[[#This Row],[category_tags]],"'",CHAR(130),11)</f>
        <v>['Agricultural', 'Food', 'Preparation', 'Starters and dishes', 'Dishes', ÇPasta or cereal dishes']</v>
      </c>
      <c r="N200" t="str">
        <f>SUBSTITUTE(Table2[[#This Row],[category_tags]],"'",CHAR(131),12)</f>
        <v>['Agricultural', 'Food', 'Preparation', 'Starters and dishes', 'Dishes', 'Pasta or cereal dishesÉ]</v>
      </c>
      <c r="O200">
        <f>FIND(CHAR(130),Table2[[#This Row],[Column2]])</f>
        <v>74</v>
      </c>
      <c r="P200">
        <f>FIND(CHAR(131),Table2[[#This Row],[Column3]])</f>
        <v>97</v>
      </c>
      <c r="Q200" t="str">
        <f>IFERROR(MID(Table2[[#This Row],[category_tags]],Table2[[#This Row],[Column4]]+1,Table2[[#This Row],[Column5]]-Table2[[#This Row],[Column4]]-1),"")</f>
        <v>Pasta or cereal dishes</v>
      </c>
      <c r="R200" t="str">
        <f>VLOOKUP(Table2[[#This Row],[ciqual_code]],brut_transformé!$D$2:$E$2480,2,FALSE)</f>
        <v>brut</v>
      </c>
      <c r="S200" t="s">
        <v>5193</v>
      </c>
    </row>
    <row r="201" spans="1:19" x14ac:dyDescent="0.2">
      <c r="A201" t="s">
        <v>199</v>
      </c>
      <c r="B201">
        <v>9081</v>
      </c>
      <c r="C201" t="s">
        <v>2481</v>
      </c>
      <c r="D201">
        <v>3.31</v>
      </c>
      <c r="E201" t="b">
        <v>0</v>
      </c>
      <c r="F201" t="s">
        <v>2485</v>
      </c>
      <c r="G201" t="s">
        <v>2686</v>
      </c>
      <c r="H201" t="s">
        <v>4967</v>
      </c>
      <c r="I201" t="s">
        <v>4969</v>
      </c>
      <c r="J201" t="s">
        <v>5009</v>
      </c>
      <c r="K201" t="s">
        <v>6380</v>
      </c>
      <c r="L201" t="s">
        <v>6401</v>
      </c>
      <c r="M201" t="str">
        <f>SUBSTITUTE(Table2[[#This Row],[category_tags]],"'",CHAR(130),11)</f>
        <v>['Agricultural', 'Food', 'Preparation', 'Cereal products', 'Pasta, rice and grains', ÇPasta, rice and grains, cooked']</v>
      </c>
      <c r="N201" t="str">
        <f>SUBSTITUTE(Table2[[#This Row],[category_tags]],"'",CHAR(131),12)</f>
        <v>['Agricultural', 'Food', 'Preparation', 'Cereal products', 'Pasta, rice and grains', 'Pasta, rice and grains, cookedÉ]</v>
      </c>
      <c r="O201">
        <f>FIND(CHAR(130),Table2[[#This Row],[Column2]])</f>
        <v>86</v>
      </c>
      <c r="P201">
        <f>FIND(CHAR(131),Table2[[#This Row],[Column3]])</f>
        <v>117</v>
      </c>
      <c r="Q201" t="str">
        <f>IFERROR(MID(Table2[[#This Row],[category_tags]],Table2[[#This Row],[Column4]]+1,Table2[[#This Row],[Column5]]-Table2[[#This Row],[Column4]]-1),"")</f>
        <v>Pasta, rice and grains, cooked</v>
      </c>
      <c r="R201" t="str">
        <f>VLOOKUP(Table2[[#This Row],[ciqual_code]],brut_transformé!$D$2:$E$2480,2,FALSE)</f>
        <v>brut</v>
      </c>
      <c r="S201" t="s">
        <v>5194</v>
      </c>
    </row>
    <row r="202" spans="1:19" x14ac:dyDescent="0.2">
      <c r="A202" t="s">
        <v>200</v>
      </c>
      <c r="B202">
        <v>9010</v>
      </c>
      <c r="C202" t="s">
        <v>2481</v>
      </c>
      <c r="E202" t="b">
        <v>0</v>
      </c>
      <c r="F202" t="s">
        <v>2485</v>
      </c>
      <c r="G202" t="s">
        <v>2687</v>
      </c>
      <c r="H202" t="s">
        <v>4967</v>
      </c>
      <c r="I202" t="s">
        <v>4969</v>
      </c>
      <c r="J202" t="s">
        <v>4983</v>
      </c>
      <c r="K202" t="s">
        <v>6380</v>
      </c>
      <c r="L202" t="s">
        <v>6401</v>
      </c>
      <c r="M202" t="str">
        <f>SUBSTITUTE(Table2[[#This Row],[category_tags]],"'",CHAR(130),11)</f>
        <v>['Agricultural', 'Food', 'Preparation', 'Cereal products', 'Pasta, rice and grains', ÇPasta, rice and grains, raw']</v>
      </c>
      <c r="N202" t="str">
        <f>SUBSTITUTE(Table2[[#This Row],[category_tags]],"'",CHAR(131),12)</f>
        <v>['Agricultural', 'Food', 'Preparation', 'Cereal products', 'Pasta, rice and grains', 'Pasta, rice and grains, rawÉ]</v>
      </c>
      <c r="O202">
        <f>FIND(CHAR(130),Table2[[#This Row],[Column2]])</f>
        <v>86</v>
      </c>
      <c r="P202">
        <f>FIND(CHAR(131),Table2[[#This Row],[Column3]])</f>
        <v>114</v>
      </c>
      <c r="Q202" t="str">
        <f>IFERROR(MID(Table2[[#This Row],[category_tags]],Table2[[#This Row],[Column4]]+1,Table2[[#This Row],[Column5]]-Table2[[#This Row],[Column4]]-1),"")</f>
        <v>Pasta, rice and grains, raw</v>
      </c>
      <c r="R202" t="str">
        <f>VLOOKUP(Table2[[#This Row],[ciqual_code]],brut_transformé!$D$2:$E$2480,2,FALSE)</f>
        <v>brut</v>
      </c>
      <c r="S202" t="s">
        <v>5195</v>
      </c>
    </row>
    <row r="203" spans="1:19" x14ac:dyDescent="0.2">
      <c r="A203" t="s">
        <v>201</v>
      </c>
      <c r="B203">
        <v>12526</v>
      </c>
      <c r="C203" t="s">
        <v>2481</v>
      </c>
      <c r="D203">
        <v>2.2400000000000002</v>
      </c>
      <c r="E203" t="b">
        <v>0</v>
      </c>
      <c r="F203" t="s">
        <v>2485</v>
      </c>
      <c r="G203" t="s">
        <v>2688</v>
      </c>
      <c r="H203" t="s">
        <v>4967</v>
      </c>
      <c r="I203" t="s">
        <v>4969</v>
      </c>
      <c r="J203" t="s">
        <v>5010</v>
      </c>
      <c r="K203" t="s">
        <v>6381</v>
      </c>
      <c r="L203" t="s">
        <v>6406</v>
      </c>
      <c r="M203" t="str">
        <f>SUBSTITUTE(Table2[[#This Row],[category_tags]],"'",CHAR(130),11)</f>
        <v>['Agricultural', 'Food', 'Preparation', 'Milk and milk products', 'Cheese', ÇBlue cheeses']</v>
      </c>
      <c r="N203" t="str">
        <f>SUBSTITUTE(Table2[[#This Row],[category_tags]],"'",CHAR(131),12)</f>
        <v>['Agricultural', 'Food', 'Preparation', 'Milk and milk products', 'Cheese', 'Blue cheesesÉ]</v>
      </c>
      <c r="O203">
        <f>FIND(CHAR(130),Table2[[#This Row],[Column2]])</f>
        <v>77</v>
      </c>
      <c r="P203">
        <f>FIND(CHAR(131),Table2[[#This Row],[Column3]])</f>
        <v>90</v>
      </c>
      <c r="Q203" t="str">
        <f>IFERROR(MID(Table2[[#This Row],[category_tags]],Table2[[#This Row],[Column4]]+1,Table2[[#This Row],[Column5]]-Table2[[#This Row],[Column4]]-1),"")</f>
        <v>Blue cheeses</v>
      </c>
      <c r="R203" t="str">
        <f>VLOOKUP(Table2[[#This Row],[ciqual_code]],brut_transformé!$D$2:$E$2480,2,FALSE)</f>
        <v>brut</v>
      </c>
      <c r="S203" t="s">
        <v>5196</v>
      </c>
    </row>
    <row r="204" spans="1:19" x14ac:dyDescent="0.2">
      <c r="A204" t="s">
        <v>202</v>
      </c>
      <c r="B204">
        <v>23805</v>
      </c>
      <c r="C204" t="s">
        <v>2481</v>
      </c>
      <c r="D204">
        <v>2.67</v>
      </c>
      <c r="E204" t="b">
        <v>0</v>
      </c>
      <c r="F204" t="s">
        <v>2485</v>
      </c>
      <c r="G204" t="s">
        <v>2689</v>
      </c>
      <c r="H204" t="s">
        <v>4967</v>
      </c>
      <c r="I204" t="s">
        <v>4969</v>
      </c>
      <c r="J204" t="s">
        <v>4991</v>
      </c>
      <c r="K204" t="s">
        <v>6380</v>
      </c>
      <c r="L204" t="s">
        <v>6408</v>
      </c>
      <c r="M204" t="str">
        <f>SUBSTITUTE(Table2[[#This Row],[category_tags]],"'",CHAR(130),11)</f>
        <v>['Agricultural', 'Food', 'Preparation', 'Cereal products', 'Breads and pastries', ÇBreads']</v>
      </c>
      <c r="N204" t="str">
        <f>SUBSTITUTE(Table2[[#This Row],[category_tags]],"'",CHAR(131),12)</f>
        <v>['Agricultural', 'Food', 'Preparation', 'Cereal products', 'Breads and pastries', 'BreadsÉ]</v>
      </c>
      <c r="O204">
        <f>FIND(CHAR(130),Table2[[#This Row],[Column2]])</f>
        <v>83</v>
      </c>
      <c r="P204">
        <f>FIND(CHAR(131),Table2[[#This Row],[Column3]])</f>
        <v>90</v>
      </c>
      <c r="Q204" t="str">
        <f>IFERROR(MID(Table2[[#This Row],[category_tags]],Table2[[#This Row],[Column4]]+1,Table2[[#This Row],[Column5]]-Table2[[#This Row],[Column4]]-1),"")</f>
        <v>Breads</v>
      </c>
      <c r="R204" t="str">
        <f>VLOOKUP(Table2[[#This Row],[ciqual_code]],brut_transformé!$D$2:$E$2480,2,FALSE)</f>
        <v>transformé</v>
      </c>
      <c r="S204" t="s">
        <v>5197</v>
      </c>
    </row>
    <row r="205" spans="1:19" x14ac:dyDescent="0.2">
      <c r="A205" t="s">
        <v>203</v>
      </c>
      <c r="B205">
        <v>25065</v>
      </c>
      <c r="C205" t="s">
        <v>2481</v>
      </c>
      <c r="D205">
        <v>2.54</v>
      </c>
      <c r="E205" t="b">
        <v>0</v>
      </c>
      <c r="F205" t="s">
        <v>2485</v>
      </c>
      <c r="G205" t="s">
        <v>2690</v>
      </c>
      <c r="H205" t="s">
        <v>4967</v>
      </c>
      <c r="I205" t="s">
        <v>4969</v>
      </c>
      <c r="J205" t="s">
        <v>5011</v>
      </c>
      <c r="K205" t="s">
        <v>6379</v>
      </c>
      <c r="L205" t="s">
        <v>6399</v>
      </c>
      <c r="M205" t="str">
        <f>SUBSTITUTE(Table2[[#This Row],[category_tags]],"'",CHAR(130),11)</f>
        <v>['Agricultural', 'Food', 'Preparation', 'Starters and dishes', 'Dishes', ÇMeat dishes, with vegetables/legume']</v>
      </c>
      <c r="N205" t="str">
        <f>SUBSTITUTE(Table2[[#This Row],[category_tags]],"'",CHAR(131),12)</f>
        <v>['Agricultural', 'Food', 'Preparation', 'Starters and dishes', 'Dishes', 'Meat dishes, with vegetables/legumeÉ]</v>
      </c>
      <c r="O205">
        <f>FIND(CHAR(130),Table2[[#This Row],[Column2]])</f>
        <v>74</v>
      </c>
      <c r="P205">
        <f>FIND(CHAR(131),Table2[[#This Row],[Column3]])</f>
        <v>110</v>
      </c>
      <c r="Q205" t="str">
        <f>IFERROR(MID(Table2[[#This Row],[category_tags]],Table2[[#This Row],[Column4]]+1,Table2[[#This Row],[Column5]]-Table2[[#This Row],[Column4]]-1),"")</f>
        <v>Meat dishes, with vegetables/legume</v>
      </c>
      <c r="R205" t="str">
        <f>VLOOKUP(Table2[[#This Row],[ciqual_code]],brut_transformé!$D$2:$E$2480,2,FALSE)</f>
        <v>transformé</v>
      </c>
      <c r="S205" t="s">
        <v>5198</v>
      </c>
    </row>
    <row r="206" spans="1:19" x14ac:dyDescent="0.2">
      <c r="A206" t="s">
        <v>204</v>
      </c>
      <c r="B206">
        <v>25033</v>
      </c>
      <c r="C206" t="s">
        <v>2481</v>
      </c>
      <c r="D206">
        <v>2.54</v>
      </c>
      <c r="E206" t="b">
        <v>0</v>
      </c>
      <c r="F206" t="s">
        <v>2485</v>
      </c>
      <c r="G206" t="s">
        <v>2691</v>
      </c>
      <c r="H206" t="s">
        <v>4967</v>
      </c>
      <c r="I206" t="s">
        <v>4969</v>
      </c>
      <c r="J206" t="s">
        <v>5007</v>
      </c>
      <c r="K206" t="s">
        <v>6379</v>
      </c>
      <c r="L206" t="s">
        <v>6399</v>
      </c>
      <c r="M206" t="str">
        <f>SUBSTITUTE(Table2[[#This Row],[category_tags]],"'",CHAR(130),11)</f>
        <v>['Agricultural', 'Food', 'Preparation', 'Starters and dishes', 'Dishes', ÇMeat dishes, no garnish']</v>
      </c>
      <c r="N206" t="str">
        <f>SUBSTITUTE(Table2[[#This Row],[category_tags]],"'",CHAR(131),12)</f>
        <v>['Agricultural', 'Food', 'Preparation', 'Starters and dishes', 'Dishes', 'Meat dishes, no garnishÉ]</v>
      </c>
      <c r="O206">
        <f>FIND(CHAR(130),Table2[[#This Row],[Column2]])</f>
        <v>74</v>
      </c>
      <c r="P206">
        <f>FIND(CHAR(131),Table2[[#This Row],[Column3]])</f>
        <v>98</v>
      </c>
      <c r="Q206" t="str">
        <f>IFERROR(MID(Table2[[#This Row],[category_tags]],Table2[[#This Row],[Column4]]+1,Table2[[#This Row],[Column5]]-Table2[[#This Row],[Column4]]-1),"")</f>
        <v>Meat dishes, no garnish</v>
      </c>
      <c r="R206" t="str">
        <f>VLOOKUP(Table2[[#This Row],[ciqual_code]],brut_transformé!$D$2:$E$2480,2,FALSE)</f>
        <v>transformé</v>
      </c>
      <c r="S206" t="s">
        <v>5199</v>
      </c>
    </row>
    <row r="207" spans="1:19" x14ac:dyDescent="0.2">
      <c r="A207" t="s">
        <v>205</v>
      </c>
      <c r="B207">
        <v>6231</v>
      </c>
      <c r="C207" t="s">
        <v>2481</v>
      </c>
      <c r="D207">
        <v>2.29</v>
      </c>
      <c r="E207" t="b">
        <v>0</v>
      </c>
      <c r="F207" t="s">
        <v>2485</v>
      </c>
      <c r="G207" t="s">
        <v>2692</v>
      </c>
      <c r="H207" t="s">
        <v>4967</v>
      </c>
      <c r="I207" t="s">
        <v>4969</v>
      </c>
      <c r="J207" t="s">
        <v>5012</v>
      </c>
      <c r="K207" t="s">
        <v>6376</v>
      </c>
      <c r="L207" t="s">
        <v>6396</v>
      </c>
      <c r="M207" t="str">
        <f>SUBSTITUTE(Table2[[#This Row],[category_tags]],"'",CHAR(130),11)</f>
        <v>['Agricultural', 'Food', 'Preparation', 'Meat, egg and fish', 'Raw meat', ÇBeef and veal']</v>
      </c>
      <c r="N207" t="str">
        <f>SUBSTITUTE(Table2[[#This Row],[category_tags]],"'",CHAR(131),12)</f>
        <v>['Agricultural', 'Food', 'Preparation', 'Meat, egg and fish', 'Raw meat', 'Beef and vealÉ]</v>
      </c>
      <c r="O207">
        <f>FIND(CHAR(130),Table2[[#This Row],[Column2]])</f>
        <v>75</v>
      </c>
      <c r="P207">
        <f>FIND(CHAR(131),Table2[[#This Row],[Column3]])</f>
        <v>89</v>
      </c>
      <c r="Q207" t="str">
        <f>IFERROR(MID(Table2[[#This Row],[category_tags]],Table2[[#This Row],[Column4]]+1,Table2[[#This Row],[Column5]]-Table2[[#This Row],[Column4]]-1),"")</f>
        <v>Beef and veal</v>
      </c>
      <c r="R207" t="str">
        <f>VLOOKUP(Table2[[#This Row],[ciqual_code]],brut_transformé!$D$2:$E$2480,2,FALSE)</f>
        <v>transformé</v>
      </c>
      <c r="S207" t="s">
        <v>5200</v>
      </c>
    </row>
    <row r="208" spans="1:19" x14ac:dyDescent="0.2">
      <c r="A208" t="s">
        <v>206</v>
      </c>
      <c r="B208">
        <v>6230</v>
      </c>
      <c r="C208" t="s">
        <v>2481</v>
      </c>
      <c r="D208">
        <v>2.31</v>
      </c>
      <c r="E208" t="b">
        <v>0</v>
      </c>
      <c r="F208" t="s">
        <v>2485</v>
      </c>
      <c r="G208" t="s">
        <v>2693</v>
      </c>
      <c r="H208" t="s">
        <v>4967</v>
      </c>
      <c r="I208" t="s">
        <v>4969</v>
      </c>
      <c r="J208" t="s">
        <v>5013</v>
      </c>
      <c r="K208" t="s">
        <v>6376</v>
      </c>
      <c r="L208" t="s">
        <v>6395</v>
      </c>
      <c r="M208" t="str">
        <f>SUBSTITUTE(Table2[[#This Row],[category_tags]],"'",CHAR(130),11)</f>
        <v>['Agricultural', 'Food', 'Preparation', 'Meat, egg and fish', 'Cooked meat', ÇBeef and veal']</v>
      </c>
      <c r="N208" t="str">
        <f>SUBSTITUTE(Table2[[#This Row],[category_tags]],"'",CHAR(131),12)</f>
        <v>['Agricultural', 'Food', 'Preparation', 'Meat, egg and fish', 'Cooked meat', 'Beef and vealÉ]</v>
      </c>
      <c r="O208">
        <f>FIND(CHAR(130),Table2[[#This Row],[Column2]])</f>
        <v>78</v>
      </c>
      <c r="P208">
        <f>FIND(CHAR(131),Table2[[#This Row],[Column3]])</f>
        <v>92</v>
      </c>
      <c r="Q208" t="str">
        <f>IFERROR(MID(Table2[[#This Row],[category_tags]],Table2[[#This Row],[Column4]]+1,Table2[[#This Row],[Column5]]-Table2[[#This Row],[Column4]]-1),"")</f>
        <v>Beef and veal</v>
      </c>
      <c r="R208" t="str">
        <f>VLOOKUP(Table2[[#This Row],[ciqual_code]],brut_transformé!$D$2:$E$2480,2,FALSE)</f>
        <v>transformé</v>
      </c>
      <c r="S208" t="s">
        <v>5201</v>
      </c>
    </row>
    <row r="209" spans="1:19" x14ac:dyDescent="0.2">
      <c r="A209" t="s">
        <v>207</v>
      </c>
      <c r="B209">
        <v>6212</v>
      </c>
      <c r="C209" t="s">
        <v>2481</v>
      </c>
      <c r="D209">
        <v>2.29</v>
      </c>
      <c r="E209" t="b">
        <v>0</v>
      </c>
      <c r="F209" t="s">
        <v>2485</v>
      </c>
      <c r="G209" t="s">
        <v>2694</v>
      </c>
      <c r="H209" t="s">
        <v>4967</v>
      </c>
      <c r="I209" t="s">
        <v>4969</v>
      </c>
      <c r="J209" t="s">
        <v>5012</v>
      </c>
      <c r="K209" t="s">
        <v>6376</v>
      </c>
      <c r="L209" t="s">
        <v>6396</v>
      </c>
      <c r="M209" t="str">
        <f>SUBSTITUTE(Table2[[#This Row],[category_tags]],"'",CHAR(130),11)</f>
        <v>['Agricultural', 'Food', 'Preparation', 'Meat, egg and fish', 'Raw meat', ÇBeef and veal']</v>
      </c>
      <c r="N209" t="str">
        <f>SUBSTITUTE(Table2[[#This Row],[category_tags]],"'",CHAR(131),12)</f>
        <v>['Agricultural', 'Food', 'Preparation', 'Meat, egg and fish', 'Raw meat', 'Beef and vealÉ]</v>
      </c>
      <c r="O209">
        <f>FIND(CHAR(130),Table2[[#This Row],[Column2]])</f>
        <v>75</v>
      </c>
      <c r="P209">
        <f>FIND(CHAR(131),Table2[[#This Row],[Column3]])</f>
        <v>89</v>
      </c>
      <c r="Q209" t="str">
        <f>IFERROR(MID(Table2[[#This Row],[category_tags]],Table2[[#This Row],[Column4]]+1,Table2[[#This Row],[Column5]]-Table2[[#This Row],[Column4]]-1),"")</f>
        <v>Beef and veal</v>
      </c>
      <c r="R209" t="str">
        <f>VLOOKUP(Table2[[#This Row],[ciqual_code]],brut_transformé!$D$2:$E$2480,2,FALSE)</f>
        <v>transformé</v>
      </c>
      <c r="S209" t="s">
        <v>5200</v>
      </c>
    </row>
    <row r="210" spans="1:19" x14ac:dyDescent="0.2">
      <c r="A210" t="s">
        <v>208</v>
      </c>
      <c r="B210">
        <v>6211</v>
      </c>
      <c r="C210" t="s">
        <v>2481</v>
      </c>
      <c r="D210">
        <v>2.31</v>
      </c>
      <c r="E210" t="b">
        <v>0</v>
      </c>
      <c r="F210" t="s">
        <v>2485</v>
      </c>
      <c r="G210" t="s">
        <v>2695</v>
      </c>
      <c r="H210" t="s">
        <v>4967</v>
      </c>
      <c r="I210" t="s">
        <v>4969</v>
      </c>
      <c r="J210" t="s">
        <v>5013</v>
      </c>
      <c r="K210" t="s">
        <v>6376</v>
      </c>
      <c r="L210" t="s">
        <v>6395</v>
      </c>
      <c r="M210" t="str">
        <f>SUBSTITUTE(Table2[[#This Row],[category_tags]],"'",CHAR(130),11)</f>
        <v>['Agricultural', 'Food', 'Preparation', 'Meat, egg and fish', 'Cooked meat', ÇBeef and veal']</v>
      </c>
      <c r="N210" t="str">
        <f>SUBSTITUTE(Table2[[#This Row],[category_tags]],"'",CHAR(131),12)</f>
        <v>['Agricultural', 'Food', 'Preparation', 'Meat, egg and fish', 'Cooked meat', 'Beef and vealÉ]</v>
      </c>
      <c r="O210">
        <f>FIND(CHAR(130),Table2[[#This Row],[Column2]])</f>
        <v>78</v>
      </c>
      <c r="P210">
        <f>FIND(CHAR(131),Table2[[#This Row],[Column3]])</f>
        <v>92</v>
      </c>
      <c r="Q210" t="str">
        <f>IFERROR(MID(Table2[[#This Row],[category_tags]],Table2[[#This Row],[Column4]]+1,Table2[[#This Row],[Column5]]-Table2[[#This Row],[Column4]]-1),"")</f>
        <v>Beef and veal</v>
      </c>
      <c r="R210" t="str">
        <f>VLOOKUP(Table2[[#This Row],[ciqual_code]],brut_transformé!$D$2:$E$2480,2,FALSE)</f>
        <v>transformé</v>
      </c>
      <c r="S210" t="s">
        <v>5202</v>
      </c>
    </row>
    <row r="211" spans="1:19" x14ac:dyDescent="0.2">
      <c r="A211" t="s">
        <v>209</v>
      </c>
      <c r="B211">
        <v>6202</v>
      </c>
      <c r="C211" t="s">
        <v>2481</v>
      </c>
      <c r="D211">
        <v>2.29</v>
      </c>
      <c r="E211" t="b">
        <v>0</v>
      </c>
      <c r="F211" t="s">
        <v>2485</v>
      </c>
      <c r="G211" t="s">
        <v>2696</v>
      </c>
      <c r="H211" t="s">
        <v>4967</v>
      </c>
      <c r="I211" t="s">
        <v>4969</v>
      </c>
      <c r="J211" t="s">
        <v>5012</v>
      </c>
      <c r="K211" t="s">
        <v>6376</v>
      </c>
      <c r="L211" t="s">
        <v>6396</v>
      </c>
      <c r="M211" t="str">
        <f>SUBSTITUTE(Table2[[#This Row],[category_tags]],"'",CHAR(130),11)</f>
        <v>['Agricultural', 'Food', 'Preparation', 'Meat, egg and fish', 'Raw meat', ÇBeef and veal']</v>
      </c>
      <c r="N211" t="str">
        <f>SUBSTITUTE(Table2[[#This Row],[category_tags]],"'",CHAR(131),12)</f>
        <v>['Agricultural', 'Food', 'Preparation', 'Meat, egg and fish', 'Raw meat', 'Beef and vealÉ]</v>
      </c>
      <c r="O211">
        <f>FIND(CHAR(130),Table2[[#This Row],[Column2]])</f>
        <v>75</v>
      </c>
      <c r="P211">
        <f>FIND(CHAR(131),Table2[[#This Row],[Column3]])</f>
        <v>89</v>
      </c>
      <c r="Q211" t="str">
        <f>IFERROR(MID(Table2[[#This Row],[category_tags]],Table2[[#This Row],[Column4]]+1,Table2[[#This Row],[Column5]]-Table2[[#This Row],[Column4]]-1),"")</f>
        <v>Beef and veal</v>
      </c>
      <c r="R211" t="str">
        <f>VLOOKUP(Table2[[#This Row],[ciqual_code]],brut_transformé!$D$2:$E$2480,2,FALSE)</f>
        <v>transformé</v>
      </c>
      <c r="S211" t="s">
        <v>5203</v>
      </c>
    </row>
    <row r="212" spans="1:19" x14ac:dyDescent="0.2">
      <c r="A212" t="s">
        <v>210</v>
      </c>
      <c r="B212">
        <v>6208</v>
      </c>
      <c r="C212" t="s">
        <v>2481</v>
      </c>
      <c r="D212">
        <v>2.31</v>
      </c>
      <c r="E212" t="b">
        <v>0</v>
      </c>
      <c r="F212" t="s">
        <v>2485</v>
      </c>
      <c r="G212" t="s">
        <v>2697</v>
      </c>
      <c r="H212" t="s">
        <v>4967</v>
      </c>
      <c r="I212" t="s">
        <v>4969</v>
      </c>
      <c r="J212" t="s">
        <v>5013</v>
      </c>
      <c r="K212" t="s">
        <v>6376</v>
      </c>
      <c r="L212" t="s">
        <v>6395</v>
      </c>
      <c r="M212" t="str">
        <f>SUBSTITUTE(Table2[[#This Row],[category_tags]],"'",CHAR(130),11)</f>
        <v>['Agricultural', 'Food', 'Preparation', 'Meat, egg and fish', 'Cooked meat', ÇBeef and veal']</v>
      </c>
      <c r="N212" t="str">
        <f>SUBSTITUTE(Table2[[#This Row],[category_tags]],"'",CHAR(131),12)</f>
        <v>['Agricultural', 'Food', 'Preparation', 'Meat, egg and fish', 'Cooked meat', 'Beef and vealÉ]</v>
      </c>
      <c r="O212">
        <f>FIND(CHAR(130),Table2[[#This Row],[Column2]])</f>
        <v>78</v>
      </c>
      <c r="P212">
        <f>FIND(CHAR(131),Table2[[#This Row],[Column3]])</f>
        <v>92</v>
      </c>
      <c r="Q212" t="str">
        <f>IFERROR(MID(Table2[[#This Row],[category_tags]],Table2[[#This Row],[Column4]]+1,Table2[[#This Row],[Column5]]-Table2[[#This Row],[Column4]]-1),"")</f>
        <v>Beef and veal</v>
      </c>
      <c r="R212" t="str">
        <f>VLOOKUP(Table2[[#This Row],[ciqual_code]],brut_transformé!$D$2:$E$2480,2,FALSE)</f>
        <v>transformé</v>
      </c>
      <c r="S212" t="s">
        <v>5204</v>
      </c>
    </row>
    <row r="213" spans="1:19" x14ac:dyDescent="0.2">
      <c r="A213" t="s">
        <v>211</v>
      </c>
      <c r="B213">
        <v>6214</v>
      </c>
      <c r="C213" t="s">
        <v>2481</v>
      </c>
      <c r="D213">
        <v>2.31</v>
      </c>
      <c r="E213" t="b">
        <v>0</v>
      </c>
      <c r="F213" t="s">
        <v>2485</v>
      </c>
      <c r="G213" t="s">
        <v>2698</v>
      </c>
      <c r="H213" t="s">
        <v>4967</v>
      </c>
      <c r="I213" t="s">
        <v>4969</v>
      </c>
      <c r="J213" t="s">
        <v>5013</v>
      </c>
      <c r="K213" t="s">
        <v>6376</v>
      </c>
      <c r="L213" t="s">
        <v>6395</v>
      </c>
      <c r="M213" t="str">
        <f>SUBSTITUTE(Table2[[#This Row],[category_tags]],"'",CHAR(130),11)</f>
        <v>['Agricultural', 'Food', 'Preparation', 'Meat, egg and fish', 'Cooked meat', ÇBeef and veal']</v>
      </c>
      <c r="N213" t="str">
        <f>SUBSTITUTE(Table2[[#This Row],[category_tags]],"'",CHAR(131),12)</f>
        <v>['Agricultural', 'Food', 'Preparation', 'Meat, egg and fish', 'Cooked meat', 'Beef and vealÉ]</v>
      </c>
      <c r="O213">
        <f>FIND(CHAR(130),Table2[[#This Row],[Column2]])</f>
        <v>78</v>
      </c>
      <c r="P213">
        <f>FIND(CHAR(131),Table2[[#This Row],[Column3]])</f>
        <v>92</v>
      </c>
      <c r="Q213" t="str">
        <f>IFERROR(MID(Table2[[#This Row],[category_tags]],Table2[[#This Row],[Column4]]+1,Table2[[#This Row],[Column5]]-Table2[[#This Row],[Column4]]-1),"")</f>
        <v>Beef and veal</v>
      </c>
      <c r="R213" t="str">
        <f>VLOOKUP(Table2[[#This Row],[ciqual_code]],brut_transformé!$D$2:$E$2480,2,FALSE)</f>
        <v>transformé</v>
      </c>
      <c r="S213" t="s">
        <v>5205</v>
      </c>
    </row>
    <row r="214" spans="1:19" x14ac:dyDescent="0.2">
      <c r="A214" t="s">
        <v>212</v>
      </c>
      <c r="B214">
        <v>25163</v>
      </c>
      <c r="C214" t="s">
        <v>2481</v>
      </c>
      <c r="D214">
        <v>2.2599999999999998</v>
      </c>
      <c r="E214" t="b">
        <v>0</v>
      </c>
      <c r="F214" t="s">
        <v>2485</v>
      </c>
      <c r="G214" t="s">
        <v>2699</v>
      </c>
      <c r="H214" t="s">
        <v>4967</v>
      </c>
      <c r="I214" t="s">
        <v>4969</v>
      </c>
      <c r="J214" t="s">
        <v>5014</v>
      </c>
      <c r="K214" t="s">
        <v>6376</v>
      </c>
      <c r="L214" t="s">
        <v>6419</v>
      </c>
      <c r="M214" t="str">
        <f>SUBSTITUTE(Table2[[#This Row],[category_tags]],"'",CHAR(130),11)</f>
        <v>['Agricultural', 'Food', 'Preparation', 'Meat, egg and fish', 'Other meat products']</v>
      </c>
      <c r="N214" t="str">
        <f>SUBSTITUTE(Table2[[#This Row],[category_tags]],"'",CHAR(131),12)</f>
        <v>['Agricultural', 'Food', 'Preparation', 'Meat, egg and fish', 'Other meat products']</v>
      </c>
      <c r="O214" t="e">
        <f>FIND(CHAR(130),Table2[[#This Row],[Column2]])</f>
        <v>#VALUE!</v>
      </c>
      <c r="P214" t="e">
        <f>FIND(CHAR(131),Table2[[#This Row],[Column3]])</f>
        <v>#VALUE!</v>
      </c>
      <c r="Q214" t="str">
        <f>IFERROR(MID(Table2[[#This Row],[category_tags]],Table2[[#This Row],[Column4]]+1,Table2[[#This Row],[Column5]]-Table2[[#This Row],[Column4]]-1),"")</f>
        <v/>
      </c>
      <c r="R214" t="str">
        <f>VLOOKUP(Table2[[#This Row],[ciqual_code]],brut_transformé!$D$2:$E$2480,2,FALSE)</f>
        <v>transformé</v>
      </c>
      <c r="S214" t="s">
        <v>5206</v>
      </c>
    </row>
    <row r="215" spans="1:19" x14ac:dyDescent="0.2">
      <c r="A215" t="s">
        <v>213</v>
      </c>
      <c r="B215">
        <v>6101</v>
      </c>
      <c r="C215" t="s">
        <v>2481</v>
      </c>
      <c r="D215">
        <v>2.31</v>
      </c>
      <c r="E215" t="b">
        <v>0</v>
      </c>
      <c r="F215" t="s">
        <v>2485</v>
      </c>
      <c r="G215" s="1" t="s">
        <v>2700</v>
      </c>
      <c r="H215" t="s">
        <v>4967</v>
      </c>
      <c r="I215" t="s">
        <v>4969</v>
      </c>
      <c r="J215" t="s">
        <v>5013</v>
      </c>
      <c r="K215" t="s">
        <v>6376</v>
      </c>
      <c r="L215" t="s">
        <v>6395</v>
      </c>
      <c r="M215" t="str">
        <f>SUBSTITUTE(Table2[[#This Row],[category_tags]],"'",CHAR(130),11)</f>
        <v>['Agricultural', 'Food', 'Preparation', 'Meat, egg and fish', 'Cooked meat', ÇBeef and veal']</v>
      </c>
      <c r="N215" t="str">
        <f>SUBSTITUTE(Table2[[#This Row],[category_tags]],"'",CHAR(131),12)</f>
        <v>['Agricultural', 'Food', 'Preparation', 'Meat, egg and fish', 'Cooked meat', 'Beef and vealÉ]</v>
      </c>
      <c r="O215">
        <f>FIND(CHAR(130),Table2[[#This Row],[Column2]])</f>
        <v>78</v>
      </c>
      <c r="P215">
        <f>FIND(CHAR(131),Table2[[#This Row],[Column3]])</f>
        <v>92</v>
      </c>
      <c r="Q215" t="str">
        <f>IFERROR(MID(Table2[[#This Row],[category_tags]],Table2[[#This Row],[Column4]]+1,Table2[[#This Row],[Column5]]-Table2[[#This Row],[Column4]]-1),"")</f>
        <v>Beef and veal</v>
      </c>
      <c r="R215" t="str">
        <f>VLOOKUP(Table2[[#This Row],[ciqual_code]],brut_transformé!$D$2:$E$2480,2,FALSE)</f>
        <v>transformé</v>
      </c>
      <c r="S215" t="s">
        <v>5201</v>
      </c>
    </row>
    <row r="216" spans="1:19" x14ac:dyDescent="0.2">
      <c r="A216" t="s">
        <v>214</v>
      </c>
      <c r="B216">
        <v>6241</v>
      </c>
      <c r="C216" t="s">
        <v>2481</v>
      </c>
      <c r="D216">
        <v>2.31</v>
      </c>
      <c r="E216" t="b">
        <v>0</v>
      </c>
      <c r="F216" t="s">
        <v>2485</v>
      </c>
      <c r="G216" t="s">
        <v>2701</v>
      </c>
      <c r="H216" t="s">
        <v>4967</v>
      </c>
      <c r="I216" t="s">
        <v>4969</v>
      </c>
      <c r="J216" t="s">
        <v>5013</v>
      </c>
      <c r="K216" t="s">
        <v>6376</v>
      </c>
      <c r="L216" t="s">
        <v>6395</v>
      </c>
      <c r="M216" t="str">
        <f>SUBSTITUTE(Table2[[#This Row],[category_tags]],"'",CHAR(130),11)</f>
        <v>['Agricultural', 'Food', 'Preparation', 'Meat, egg and fish', 'Cooked meat', ÇBeef and veal']</v>
      </c>
      <c r="N216" t="str">
        <f>SUBSTITUTE(Table2[[#This Row],[category_tags]],"'",CHAR(131),12)</f>
        <v>['Agricultural', 'Food', 'Preparation', 'Meat, egg and fish', 'Cooked meat', 'Beef and vealÉ]</v>
      </c>
      <c r="O216">
        <f>FIND(CHAR(130),Table2[[#This Row],[Column2]])</f>
        <v>78</v>
      </c>
      <c r="P216">
        <f>FIND(CHAR(131),Table2[[#This Row],[Column3]])</f>
        <v>92</v>
      </c>
      <c r="Q216" t="str">
        <f>IFERROR(MID(Table2[[#This Row],[category_tags]],Table2[[#This Row],[Column4]]+1,Table2[[#This Row],[Column5]]-Table2[[#This Row],[Column4]]-1),"")</f>
        <v>Beef and veal</v>
      </c>
      <c r="R216" t="str">
        <f>VLOOKUP(Table2[[#This Row],[ciqual_code]],brut_transformé!$D$2:$E$2480,2,FALSE)</f>
        <v>transformé</v>
      </c>
      <c r="S216" t="s">
        <v>5205</v>
      </c>
    </row>
    <row r="217" spans="1:19" x14ac:dyDescent="0.2">
      <c r="A217" t="s">
        <v>215</v>
      </c>
      <c r="B217">
        <v>6001</v>
      </c>
      <c r="C217" t="s">
        <v>2481</v>
      </c>
      <c r="D217">
        <v>2.0299999999999998</v>
      </c>
      <c r="E217" t="b">
        <v>0</v>
      </c>
      <c r="F217" t="s">
        <v>2485</v>
      </c>
      <c r="G217" t="s">
        <v>2702</v>
      </c>
      <c r="H217" t="s">
        <v>4967</v>
      </c>
      <c r="I217" t="s">
        <v>4969</v>
      </c>
      <c r="J217" t="s">
        <v>5012</v>
      </c>
      <c r="K217" t="s">
        <v>6376</v>
      </c>
      <c r="L217" t="s">
        <v>6396</v>
      </c>
      <c r="M217" t="str">
        <f>SUBSTITUTE(Table2[[#This Row],[category_tags]],"'",CHAR(130),11)</f>
        <v>['Agricultural', 'Food', 'Preparation', 'Meat, egg and fish', 'Raw meat', ÇBeef and veal']</v>
      </c>
      <c r="N217" t="str">
        <f>SUBSTITUTE(Table2[[#This Row],[category_tags]],"'",CHAR(131),12)</f>
        <v>['Agricultural', 'Food', 'Preparation', 'Meat, egg and fish', 'Raw meat', 'Beef and vealÉ]</v>
      </c>
      <c r="O217">
        <f>FIND(CHAR(130),Table2[[#This Row],[Column2]])</f>
        <v>75</v>
      </c>
      <c r="P217">
        <f>FIND(CHAR(131),Table2[[#This Row],[Column3]])</f>
        <v>89</v>
      </c>
      <c r="Q217" t="str">
        <f>IFERROR(MID(Table2[[#This Row],[category_tags]],Table2[[#This Row],[Column4]]+1,Table2[[#This Row],[Column5]]-Table2[[#This Row],[Column4]]-1),"")</f>
        <v>Beef and veal</v>
      </c>
      <c r="R217" t="str">
        <f>VLOOKUP(Table2[[#This Row],[ciqual_code]],brut_transformé!$D$2:$E$2480,2,FALSE)</f>
        <v>transformé</v>
      </c>
      <c r="S217" t="s">
        <v>5207</v>
      </c>
    </row>
    <row r="218" spans="1:19" x14ac:dyDescent="0.2">
      <c r="A218" t="s">
        <v>216</v>
      </c>
      <c r="B218">
        <v>6103</v>
      </c>
      <c r="C218" t="s">
        <v>2481</v>
      </c>
      <c r="D218">
        <v>2.0299999999999998</v>
      </c>
      <c r="E218" t="b">
        <v>0</v>
      </c>
      <c r="F218" t="s">
        <v>2485</v>
      </c>
      <c r="G218" t="s">
        <v>2703</v>
      </c>
      <c r="H218" t="s">
        <v>4967</v>
      </c>
      <c r="I218" t="s">
        <v>4969</v>
      </c>
      <c r="J218" t="s">
        <v>5012</v>
      </c>
      <c r="K218" t="s">
        <v>6376</v>
      </c>
      <c r="L218" t="s">
        <v>6396</v>
      </c>
      <c r="M218" t="str">
        <f>SUBSTITUTE(Table2[[#This Row],[category_tags]],"'",CHAR(130),11)</f>
        <v>['Agricultural', 'Food', 'Preparation', 'Meat, egg and fish', 'Raw meat', ÇBeef and veal']</v>
      </c>
      <c r="N218" t="str">
        <f>SUBSTITUTE(Table2[[#This Row],[category_tags]],"'",CHAR(131),12)</f>
        <v>['Agricultural', 'Food', 'Preparation', 'Meat, egg and fish', 'Raw meat', 'Beef and vealÉ]</v>
      </c>
      <c r="O218">
        <f>FIND(CHAR(130),Table2[[#This Row],[Column2]])</f>
        <v>75</v>
      </c>
      <c r="P218">
        <f>FIND(CHAR(131),Table2[[#This Row],[Column3]])</f>
        <v>89</v>
      </c>
      <c r="Q218" t="str">
        <f>IFERROR(MID(Table2[[#This Row],[category_tags]],Table2[[#This Row],[Column4]]+1,Table2[[#This Row],[Column5]]-Table2[[#This Row],[Column4]]-1),"")</f>
        <v>Beef and veal</v>
      </c>
      <c r="R218" t="str">
        <f>VLOOKUP(Table2[[#This Row],[ciqual_code]],brut_transformé!$D$2:$E$2480,2,FALSE)</f>
        <v>transformé</v>
      </c>
      <c r="S218" t="s">
        <v>5207</v>
      </c>
    </row>
    <row r="219" spans="1:19" x14ac:dyDescent="0.2">
      <c r="A219" t="s">
        <v>217</v>
      </c>
      <c r="B219">
        <v>6100</v>
      </c>
      <c r="C219" t="s">
        <v>2481</v>
      </c>
      <c r="D219">
        <v>2.06</v>
      </c>
      <c r="E219" t="b">
        <v>0</v>
      </c>
      <c r="F219" t="s">
        <v>2485</v>
      </c>
      <c r="G219" t="s">
        <v>2704</v>
      </c>
      <c r="H219" t="s">
        <v>4967</v>
      </c>
      <c r="I219" t="s">
        <v>4969</v>
      </c>
      <c r="J219" t="s">
        <v>5013</v>
      </c>
      <c r="K219" t="s">
        <v>6376</v>
      </c>
      <c r="L219" t="s">
        <v>6395</v>
      </c>
      <c r="M219" t="str">
        <f>SUBSTITUTE(Table2[[#This Row],[category_tags]],"'",CHAR(130),11)</f>
        <v>['Agricultural', 'Food', 'Preparation', 'Meat, egg and fish', 'Cooked meat', ÇBeef and veal']</v>
      </c>
      <c r="N219" t="str">
        <f>SUBSTITUTE(Table2[[#This Row],[category_tags]],"'",CHAR(131),12)</f>
        <v>['Agricultural', 'Food', 'Preparation', 'Meat, egg and fish', 'Cooked meat', 'Beef and vealÉ]</v>
      </c>
      <c r="O219">
        <f>FIND(CHAR(130),Table2[[#This Row],[Column2]])</f>
        <v>78</v>
      </c>
      <c r="P219">
        <f>FIND(CHAR(131),Table2[[#This Row],[Column3]])</f>
        <v>92</v>
      </c>
      <c r="Q219" t="str">
        <f>IFERROR(MID(Table2[[#This Row],[category_tags]],Table2[[#This Row],[Column4]]+1,Table2[[#This Row],[Column5]]-Table2[[#This Row],[Column4]]-1),"")</f>
        <v>Beef and veal</v>
      </c>
      <c r="R219" t="str">
        <f>VLOOKUP(Table2[[#This Row],[ciqual_code]],brut_transformé!$D$2:$E$2480,2,FALSE)</f>
        <v>transformé</v>
      </c>
      <c r="S219" t="s">
        <v>5208</v>
      </c>
    </row>
    <row r="220" spans="1:19" x14ac:dyDescent="0.2">
      <c r="A220" t="s">
        <v>218</v>
      </c>
      <c r="B220">
        <v>6002</v>
      </c>
      <c r="C220" t="s">
        <v>2481</v>
      </c>
      <c r="D220">
        <v>2.29</v>
      </c>
      <c r="E220" t="b">
        <v>0</v>
      </c>
      <c r="F220" t="s">
        <v>2485</v>
      </c>
      <c r="G220" t="s">
        <v>2705</v>
      </c>
      <c r="H220" t="s">
        <v>4967</v>
      </c>
      <c r="I220" t="s">
        <v>4969</v>
      </c>
      <c r="J220" t="s">
        <v>5012</v>
      </c>
      <c r="K220" t="s">
        <v>6376</v>
      </c>
      <c r="L220" t="s">
        <v>6396</v>
      </c>
      <c r="M220" t="str">
        <f>SUBSTITUTE(Table2[[#This Row],[category_tags]],"'",CHAR(130),11)</f>
        <v>['Agricultural', 'Food', 'Preparation', 'Meat, egg and fish', 'Raw meat', ÇBeef and veal']</v>
      </c>
      <c r="N220" t="str">
        <f>SUBSTITUTE(Table2[[#This Row],[category_tags]],"'",CHAR(131),12)</f>
        <v>['Agricultural', 'Food', 'Preparation', 'Meat, egg and fish', 'Raw meat', 'Beef and vealÉ]</v>
      </c>
      <c r="O220">
        <f>FIND(CHAR(130),Table2[[#This Row],[Column2]])</f>
        <v>75</v>
      </c>
      <c r="P220">
        <f>FIND(CHAR(131),Table2[[#This Row],[Column3]])</f>
        <v>89</v>
      </c>
      <c r="Q220" t="str">
        <f>IFERROR(MID(Table2[[#This Row],[category_tags]],Table2[[#This Row],[Column4]]+1,Table2[[#This Row],[Column5]]-Table2[[#This Row],[Column4]]-1),"")</f>
        <v>Beef and veal</v>
      </c>
      <c r="R220" t="str">
        <f>VLOOKUP(Table2[[#This Row],[ciqual_code]],brut_transformé!$D$2:$E$2480,2,FALSE)</f>
        <v>transformé</v>
      </c>
      <c r="S220" t="s">
        <v>5200</v>
      </c>
    </row>
    <row r="221" spans="1:19" x14ac:dyDescent="0.2">
      <c r="A221" t="s">
        <v>219</v>
      </c>
      <c r="B221">
        <v>6111</v>
      </c>
      <c r="C221" t="s">
        <v>2481</v>
      </c>
      <c r="D221">
        <v>2.29</v>
      </c>
      <c r="E221" t="b">
        <v>0</v>
      </c>
      <c r="F221" t="s">
        <v>2485</v>
      </c>
      <c r="G221" t="s">
        <v>2706</v>
      </c>
      <c r="H221" t="s">
        <v>4967</v>
      </c>
      <c r="I221" t="s">
        <v>4969</v>
      </c>
      <c r="J221" t="s">
        <v>5012</v>
      </c>
      <c r="K221" t="s">
        <v>6376</v>
      </c>
      <c r="L221" t="s">
        <v>6396</v>
      </c>
      <c r="M221" t="str">
        <f>SUBSTITUTE(Table2[[#This Row],[category_tags]],"'",CHAR(130),11)</f>
        <v>['Agricultural', 'Food', 'Preparation', 'Meat, egg and fish', 'Raw meat', ÇBeef and veal']</v>
      </c>
      <c r="N221" t="str">
        <f>SUBSTITUTE(Table2[[#This Row],[category_tags]],"'",CHAR(131),12)</f>
        <v>['Agricultural', 'Food', 'Preparation', 'Meat, egg and fish', 'Raw meat', 'Beef and vealÉ]</v>
      </c>
      <c r="O221">
        <f>FIND(CHAR(130),Table2[[#This Row],[Column2]])</f>
        <v>75</v>
      </c>
      <c r="P221">
        <f>FIND(CHAR(131),Table2[[#This Row],[Column3]])</f>
        <v>89</v>
      </c>
      <c r="Q221" t="str">
        <f>IFERROR(MID(Table2[[#This Row],[category_tags]],Table2[[#This Row],[Column4]]+1,Table2[[#This Row],[Column5]]-Table2[[#This Row],[Column4]]-1),"")</f>
        <v>Beef and veal</v>
      </c>
      <c r="R221" t="str">
        <f>VLOOKUP(Table2[[#This Row],[ciqual_code]],brut_transformé!$D$2:$E$2480,2,FALSE)</f>
        <v>transformé</v>
      </c>
      <c r="S221" t="s">
        <v>5200</v>
      </c>
    </row>
    <row r="222" spans="1:19" x14ac:dyDescent="0.2">
      <c r="A222" t="s">
        <v>220</v>
      </c>
      <c r="B222">
        <v>6110</v>
      </c>
      <c r="C222" t="s">
        <v>2481</v>
      </c>
      <c r="D222">
        <v>2.31</v>
      </c>
      <c r="E222" t="b">
        <v>0</v>
      </c>
      <c r="F222" t="s">
        <v>2485</v>
      </c>
      <c r="G222" t="s">
        <v>2707</v>
      </c>
      <c r="H222" t="s">
        <v>4967</v>
      </c>
      <c r="I222" t="s">
        <v>4969</v>
      </c>
      <c r="J222" t="s">
        <v>5013</v>
      </c>
      <c r="K222" t="s">
        <v>6376</v>
      </c>
      <c r="L222" t="s">
        <v>6395</v>
      </c>
      <c r="M222" t="str">
        <f>SUBSTITUTE(Table2[[#This Row],[category_tags]],"'",CHAR(130),11)</f>
        <v>['Agricultural', 'Food', 'Preparation', 'Meat, egg and fish', 'Cooked meat', ÇBeef and veal']</v>
      </c>
      <c r="N222" t="str">
        <f>SUBSTITUTE(Table2[[#This Row],[category_tags]],"'",CHAR(131),12)</f>
        <v>['Agricultural', 'Food', 'Preparation', 'Meat, egg and fish', 'Cooked meat', 'Beef and vealÉ]</v>
      </c>
      <c r="O222">
        <f>FIND(CHAR(130),Table2[[#This Row],[Column2]])</f>
        <v>78</v>
      </c>
      <c r="P222">
        <f>FIND(CHAR(131),Table2[[#This Row],[Column3]])</f>
        <v>92</v>
      </c>
      <c r="Q222" t="str">
        <f>IFERROR(MID(Table2[[#This Row],[category_tags]],Table2[[#This Row],[Column4]]+1,Table2[[#This Row],[Column5]]-Table2[[#This Row],[Column4]]-1),"")</f>
        <v>Beef and veal</v>
      </c>
      <c r="R222" t="str">
        <f>VLOOKUP(Table2[[#This Row],[ciqual_code]],brut_transformé!$D$2:$E$2480,2,FALSE)</f>
        <v>transformé</v>
      </c>
      <c r="S222" t="s">
        <v>5202</v>
      </c>
    </row>
    <row r="223" spans="1:19" x14ac:dyDescent="0.2">
      <c r="A223" t="s">
        <v>221</v>
      </c>
      <c r="B223">
        <v>6112</v>
      </c>
      <c r="C223" t="s">
        <v>2481</v>
      </c>
      <c r="D223">
        <v>2.29</v>
      </c>
      <c r="E223" t="b">
        <v>0</v>
      </c>
      <c r="F223" t="s">
        <v>2485</v>
      </c>
      <c r="G223" t="s">
        <v>2708</v>
      </c>
      <c r="H223" t="s">
        <v>4967</v>
      </c>
      <c r="I223" t="s">
        <v>4969</v>
      </c>
      <c r="J223" t="s">
        <v>5012</v>
      </c>
      <c r="K223" t="s">
        <v>6376</v>
      </c>
      <c r="L223" t="s">
        <v>6396</v>
      </c>
      <c r="M223" t="str">
        <f>SUBSTITUTE(Table2[[#This Row],[category_tags]],"'",CHAR(130),11)</f>
        <v>['Agricultural', 'Food', 'Preparation', 'Meat, egg and fish', 'Raw meat', ÇBeef and veal']</v>
      </c>
      <c r="N223" t="str">
        <f>SUBSTITUTE(Table2[[#This Row],[category_tags]],"'",CHAR(131),12)</f>
        <v>['Agricultural', 'Food', 'Preparation', 'Meat, egg and fish', 'Raw meat', 'Beef and vealÉ]</v>
      </c>
      <c r="O223">
        <f>FIND(CHAR(130),Table2[[#This Row],[Column2]])</f>
        <v>75</v>
      </c>
      <c r="P223">
        <f>FIND(CHAR(131),Table2[[#This Row],[Column3]])</f>
        <v>89</v>
      </c>
      <c r="Q223" t="str">
        <f>IFERROR(MID(Table2[[#This Row],[category_tags]],Table2[[#This Row],[Column4]]+1,Table2[[#This Row],[Column5]]-Table2[[#This Row],[Column4]]-1),"")</f>
        <v>Beef and veal</v>
      </c>
      <c r="R223" t="str">
        <f>VLOOKUP(Table2[[#This Row],[ciqual_code]],brut_transformé!$D$2:$E$2480,2,FALSE)</f>
        <v>transformé</v>
      </c>
      <c r="S223" t="s">
        <v>5200</v>
      </c>
    </row>
    <row r="224" spans="1:19" x14ac:dyDescent="0.2">
      <c r="A224" t="s">
        <v>222</v>
      </c>
      <c r="B224">
        <v>6105</v>
      </c>
      <c r="C224" t="s">
        <v>2481</v>
      </c>
      <c r="D224">
        <v>2.31</v>
      </c>
      <c r="E224" t="b">
        <v>0</v>
      </c>
      <c r="F224" t="s">
        <v>2485</v>
      </c>
      <c r="G224" t="s">
        <v>2709</v>
      </c>
      <c r="H224" t="s">
        <v>4967</v>
      </c>
      <c r="I224" t="s">
        <v>4969</v>
      </c>
      <c r="J224" t="s">
        <v>5013</v>
      </c>
      <c r="K224" t="s">
        <v>6376</v>
      </c>
      <c r="L224" t="s">
        <v>6395</v>
      </c>
      <c r="M224" t="str">
        <f>SUBSTITUTE(Table2[[#This Row],[category_tags]],"'",CHAR(130),11)</f>
        <v>['Agricultural', 'Food', 'Preparation', 'Meat, egg and fish', 'Cooked meat', ÇBeef and veal']</v>
      </c>
      <c r="N224" t="str">
        <f>SUBSTITUTE(Table2[[#This Row],[category_tags]],"'",CHAR(131),12)</f>
        <v>['Agricultural', 'Food', 'Preparation', 'Meat, egg and fish', 'Cooked meat', 'Beef and vealÉ]</v>
      </c>
      <c r="O224">
        <f>FIND(CHAR(130),Table2[[#This Row],[Column2]])</f>
        <v>78</v>
      </c>
      <c r="P224">
        <f>FIND(CHAR(131),Table2[[#This Row],[Column3]])</f>
        <v>92</v>
      </c>
      <c r="Q224" t="str">
        <f>IFERROR(MID(Table2[[#This Row],[category_tags]],Table2[[#This Row],[Column4]]+1,Table2[[#This Row],[Column5]]-Table2[[#This Row],[Column4]]-1),"")</f>
        <v>Beef and veal</v>
      </c>
      <c r="R224" t="str">
        <f>VLOOKUP(Table2[[#This Row],[ciqual_code]],brut_transformé!$D$2:$E$2480,2,FALSE)</f>
        <v>transformé</v>
      </c>
      <c r="S224" t="s">
        <v>5201</v>
      </c>
    </row>
    <row r="225" spans="1:19" x14ac:dyDescent="0.2">
      <c r="A225" t="s">
        <v>223</v>
      </c>
      <c r="B225">
        <v>6102</v>
      </c>
      <c r="C225" t="s">
        <v>2481</v>
      </c>
      <c r="D225">
        <v>2.29</v>
      </c>
      <c r="E225" t="b">
        <v>0</v>
      </c>
      <c r="F225" t="s">
        <v>2485</v>
      </c>
      <c r="G225" t="s">
        <v>2710</v>
      </c>
      <c r="H225" t="s">
        <v>4967</v>
      </c>
      <c r="I225" t="s">
        <v>4969</v>
      </c>
      <c r="J225" t="s">
        <v>5012</v>
      </c>
      <c r="K225" t="s">
        <v>6376</v>
      </c>
      <c r="L225" t="s">
        <v>6396</v>
      </c>
      <c r="M225" t="str">
        <f>SUBSTITUTE(Table2[[#This Row],[category_tags]],"'",CHAR(130),11)</f>
        <v>['Agricultural', 'Food', 'Preparation', 'Meat, egg and fish', 'Raw meat', ÇBeef and veal']</v>
      </c>
      <c r="N225" t="str">
        <f>SUBSTITUTE(Table2[[#This Row],[category_tags]],"'",CHAR(131),12)</f>
        <v>['Agricultural', 'Food', 'Preparation', 'Meat, egg and fish', 'Raw meat', 'Beef and vealÉ]</v>
      </c>
      <c r="O225">
        <f>FIND(CHAR(130),Table2[[#This Row],[Column2]])</f>
        <v>75</v>
      </c>
      <c r="P225">
        <f>FIND(CHAR(131),Table2[[#This Row],[Column3]])</f>
        <v>89</v>
      </c>
      <c r="Q225" t="str">
        <f>IFERROR(MID(Table2[[#This Row],[category_tags]],Table2[[#This Row],[Column4]]+1,Table2[[#This Row],[Column5]]-Table2[[#This Row],[Column4]]-1),"")</f>
        <v>Beef and veal</v>
      </c>
      <c r="R225" t="str">
        <f>VLOOKUP(Table2[[#This Row],[ciqual_code]],brut_transformé!$D$2:$E$2480,2,FALSE)</f>
        <v>transformé</v>
      </c>
      <c r="S225" t="s">
        <v>5200</v>
      </c>
    </row>
    <row r="226" spans="1:19" x14ac:dyDescent="0.2">
      <c r="A226" t="s">
        <v>224</v>
      </c>
      <c r="B226">
        <v>6104</v>
      </c>
      <c r="C226" t="s">
        <v>2481</v>
      </c>
      <c r="D226">
        <v>2.31</v>
      </c>
      <c r="E226" t="b">
        <v>0</v>
      </c>
      <c r="F226" t="s">
        <v>2485</v>
      </c>
      <c r="G226" t="s">
        <v>2711</v>
      </c>
      <c r="H226" t="s">
        <v>4967</v>
      </c>
      <c r="I226" t="s">
        <v>4969</v>
      </c>
      <c r="J226" t="s">
        <v>5013</v>
      </c>
      <c r="K226" t="s">
        <v>6376</v>
      </c>
      <c r="L226" t="s">
        <v>6395</v>
      </c>
      <c r="M226" t="str">
        <f>SUBSTITUTE(Table2[[#This Row],[category_tags]],"'",CHAR(130),11)</f>
        <v>['Agricultural', 'Food', 'Preparation', 'Meat, egg and fish', 'Cooked meat', ÇBeef and veal']</v>
      </c>
      <c r="N226" t="str">
        <f>SUBSTITUTE(Table2[[#This Row],[category_tags]],"'",CHAR(131),12)</f>
        <v>['Agricultural', 'Food', 'Preparation', 'Meat, egg and fish', 'Cooked meat', 'Beef and vealÉ]</v>
      </c>
      <c r="O226">
        <f>FIND(CHAR(130),Table2[[#This Row],[Column2]])</f>
        <v>78</v>
      </c>
      <c r="P226">
        <f>FIND(CHAR(131),Table2[[#This Row],[Column3]])</f>
        <v>92</v>
      </c>
      <c r="Q226" t="str">
        <f>IFERROR(MID(Table2[[#This Row],[category_tags]],Table2[[#This Row],[Column4]]+1,Table2[[#This Row],[Column5]]-Table2[[#This Row],[Column4]]-1),"")</f>
        <v>Beef and veal</v>
      </c>
      <c r="R226" t="str">
        <f>VLOOKUP(Table2[[#This Row],[ciqual_code]],brut_transformé!$D$2:$E$2480,2,FALSE)</f>
        <v>transformé</v>
      </c>
      <c r="S226" t="s">
        <v>5201</v>
      </c>
    </row>
    <row r="227" spans="1:19" x14ac:dyDescent="0.2">
      <c r="A227" t="s">
        <v>225</v>
      </c>
      <c r="B227">
        <v>6130</v>
      </c>
      <c r="C227" t="s">
        <v>2481</v>
      </c>
      <c r="D227">
        <v>2.29</v>
      </c>
      <c r="E227" t="b">
        <v>0</v>
      </c>
      <c r="F227" t="s">
        <v>2485</v>
      </c>
      <c r="G227" t="s">
        <v>2712</v>
      </c>
      <c r="H227" t="s">
        <v>4967</v>
      </c>
      <c r="I227" t="s">
        <v>4969</v>
      </c>
      <c r="J227" t="s">
        <v>5012</v>
      </c>
      <c r="K227" t="s">
        <v>6376</v>
      </c>
      <c r="L227" t="s">
        <v>6396</v>
      </c>
      <c r="M227" t="str">
        <f>SUBSTITUTE(Table2[[#This Row],[category_tags]],"'",CHAR(130),11)</f>
        <v>['Agricultural', 'Food', 'Preparation', 'Meat, egg and fish', 'Raw meat', ÇBeef and veal']</v>
      </c>
      <c r="N227" t="str">
        <f>SUBSTITUTE(Table2[[#This Row],[category_tags]],"'",CHAR(131),12)</f>
        <v>['Agricultural', 'Food', 'Preparation', 'Meat, egg and fish', 'Raw meat', 'Beef and vealÉ]</v>
      </c>
      <c r="O227">
        <f>FIND(CHAR(130),Table2[[#This Row],[Column2]])</f>
        <v>75</v>
      </c>
      <c r="P227">
        <f>FIND(CHAR(131),Table2[[#This Row],[Column3]])</f>
        <v>89</v>
      </c>
      <c r="Q227" t="str">
        <f>IFERROR(MID(Table2[[#This Row],[category_tags]],Table2[[#This Row],[Column4]]+1,Table2[[#This Row],[Column5]]-Table2[[#This Row],[Column4]]-1),"")</f>
        <v>Beef and veal</v>
      </c>
      <c r="R227" t="str">
        <f>VLOOKUP(Table2[[#This Row],[ciqual_code]],brut_transformé!$D$2:$E$2480,2,FALSE)</f>
        <v>transformé</v>
      </c>
      <c r="S227" t="s">
        <v>5200</v>
      </c>
    </row>
    <row r="228" spans="1:19" x14ac:dyDescent="0.2">
      <c r="A228" t="s">
        <v>226</v>
      </c>
      <c r="B228">
        <v>6131</v>
      </c>
      <c r="C228" t="s">
        <v>2481</v>
      </c>
      <c r="D228">
        <v>2.31</v>
      </c>
      <c r="E228" t="b">
        <v>0</v>
      </c>
      <c r="F228" t="s">
        <v>2485</v>
      </c>
      <c r="G228" t="s">
        <v>2713</v>
      </c>
      <c r="H228" t="s">
        <v>4967</v>
      </c>
      <c r="I228" t="s">
        <v>4969</v>
      </c>
      <c r="J228" t="s">
        <v>5013</v>
      </c>
      <c r="K228" t="s">
        <v>6376</v>
      </c>
      <c r="L228" t="s">
        <v>6395</v>
      </c>
      <c r="M228" t="str">
        <f>SUBSTITUTE(Table2[[#This Row],[category_tags]],"'",CHAR(130),11)</f>
        <v>['Agricultural', 'Food', 'Preparation', 'Meat, egg and fish', 'Cooked meat', ÇBeef and veal']</v>
      </c>
      <c r="N228" t="str">
        <f>SUBSTITUTE(Table2[[#This Row],[category_tags]],"'",CHAR(131),12)</f>
        <v>['Agricultural', 'Food', 'Preparation', 'Meat, egg and fish', 'Cooked meat', 'Beef and vealÉ]</v>
      </c>
      <c r="O228">
        <f>FIND(CHAR(130),Table2[[#This Row],[Column2]])</f>
        <v>78</v>
      </c>
      <c r="P228">
        <f>FIND(CHAR(131),Table2[[#This Row],[Column3]])</f>
        <v>92</v>
      </c>
      <c r="Q228" t="str">
        <f>IFERROR(MID(Table2[[#This Row],[category_tags]],Table2[[#This Row],[Column4]]+1,Table2[[#This Row],[Column5]]-Table2[[#This Row],[Column4]]-1),"")</f>
        <v>Beef and veal</v>
      </c>
      <c r="R228" t="str">
        <f>VLOOKUP(Table2[[#This Row],[ciqual_code]],brut_transformé!$D$2:$E$2480,2,FALSE)</f>
        <v>transformé</v>
      </c>
      <c r="S228" t="s">
        <v>5202</v>
      </c>
    </row>
    <row r="229" spans="1:19" x14ac:dyDescent="0.2">
      <c r="A229" t="s">
        <v>227</v>
      </c>
      <c r="B229">
        <v>6151</v>
      </c>
      <c r="C229" t="s">
        <v>2481</v>
      </c>
      <c r="D229">
        <v>2.06</v>
      </c>
      <c r="E229" t="b">
        <v>0</v>
      </c>
      <c r="F229" t="s">
        <v>2485</v>
      </c>
      <c r="G229" t="s">
        <v>2714</v>
      </c>
      <c r="H229" t="s">
        <v>4967</v>
      </c>
      <c r="I229" t="s">
        <v>4969</v>
      </c>
      <c r="J229" t="s">
        <v>5013</v>
      </c>
      <c r="K229" t="s">
        <v>6376</v>
      </c>
      <c r="L229" t="s">
        <v>6395</v>
      </c>
      <c r="M229" t="str">
        <f>SUBSTITUTE(Table2[[#This Row],[category_tags]],"'",CHAR(130),11)</f>
        <v>['Agricultural', 'Food', 'Preparation', 'Meat, egg and fish', 'Cooked meat', ÇBeef and veal']</v>
      </c>
      <c r="N229" t="str">
        <f>SUBSTITUTE(Table2[[#This Row],[category_tags]],"'",CHAR(131),12)</f>
        <v>['Agricultural', 'Food', 'Preparation', 'Meat, egg and fish', 'Cooked meat', 'Beef and vealÉ]</v>
      </c>
      <c r="O229">
        <f>FIND(CHAR(130),Table2[[#This Row],[Column2]])</f>
        <v>78</v>
      </c>
      <c r="P229">
        <f>FIND(CHAR(131),Table2[[#This Row],[Column3]])</f>
        <v>92</v>
      </c>
      <c r="Q229" t="str">
        <f>IFERROR(MID(Table2[[#This Row],[category_tags]],Table2[[#This Row],[Column4]]+1,Table2[[#This Row],[Column5]]-Table2[[#This Row],[Column4]]-1),"")</f>
        <v>Beef and veal</v>
      </c>
      <c r="R229" t="str">
        <f>VLOOKUP(Table2[[#This Row],[ciqual_code]],brut_transformé!$D$2:$E$2480,2,FALSE)</f>
        <v>transformé</v>
      </c>
      <c r="S229" t="s">
        <v>5209</v>
      </c>
    </row>
    <row r="230" spans="1:19" x14ac:dyDescent="0.2">
      <c r="A230" t="s">
        <v>228</v>
      </c>
      <c r="B230">
        <v>6150</v>
      </c>
      <c r="C230" t="s">
        <v>2481</v>
      </c>
      <c r="D230">
        <v>2.0299999999999998</v>
      </c>
      <c r="E230" t="b">
        <v>0</v>
      </c>
      <c r="F230" t="s">
        <v>2485</v>
      </c>
      <c r="G230" t="s">
        <v>2715</v>
      </c>
      <c r="H230" t="s">
        <v>4967</v>
      </c>
      <c r="I230" t="s">
        <v>4969</v>
      </c>
      <c r="J230" t="s">
        <v>5012</v>
      </c>
      <c r="K230" t="s">
        <v>6376</v>
      </c>
      <c r="L230" t="s">
        <v>6396</v>
      </c>
      <c r="M230" t="str">
        <f>SUBSTITUTE(Table2[[#This Row],[category_tags]],"'",CHAR(130),11)</f>
        <v>['Agricultural', 'Food', 'Preparation', 'Meat, egg and fish', 'Raw meat', ÇBeef and veal']</v>
      </c>
      <c r="N230" t="str">
        <f>SUBSTITUTE(Table2[[#This Row],[category_tags]],"'",CHAR(131),12)</f>
        <v>['Agricultural', 'Food', 'Preparation', 'Meat, egg and fish', 'Raw meat', 'Beef and vealÉ]</v>
      </c>
      <c r="O230">
        <f>FIND(CHAR(130),Table2[[#This Row],[Column2]])</f>
        <v>75</v>
      </c>
      <c r="P230">
        <f>FIND(CHAR(131),Table2[[#This Row],[Column3]])</f>
        <v>89</v>
      </c>
      <c r="Q230" t="str">
        <f>IFERROR(MID(Table2[[#This Row],[category_tags]],Table2[[#This Row],[Column4]]+1,Table2[[#This Row],[Column5]]-Table2[[#This Row],[Column4]]-1),"")</f>
        <v>Beef and veal</v>
      </c>
      <c r="R230" t="str">
        <f>VLOOKUP(Table2[[#This Row],[ciqual_code]],brut_transformé!$D$2:$E$2480,2,FALSE)</f>
        <v>transformé</v>
      </c>
      <c r="S230" t="s">
        <v>5207</v>
      </c>
    </row>
    <row r="231" spans="1:19" x14ac:dyDescent="0.2">
      <c r="A231" t="s">
        <v>229</v>
      </c>
      <c r="B231">
        <v>6141</v>
      </c>
      <c r="C231" t="s">
        <v>2481</v>
      </c>
      <c r="D231">
        <v>2.06</v>
      </c>
      <c r="E231" t="b">
        <v>0</v>
      </c>
      <c r="F231" t="s">
        <v>2485</v>
      </c>
      <c r="G231" t="s">
        <v>2716</v>
      </c>
      <c r="H231" t="s">
        <v>4967</v>
      </c>
      <c r="I231" t="s">
        <v>4969</v>
      </c>
      <c r="J231" t="s">
        <v>5013</v>
      </c>
      <c r="K231" t="s">
        <v>6376</v>
      </c>
      <c r="L231" t="s">
        <v>6395</v>
      </c>
      <c r="M231" t="str">
        <f>SUBSTITUTE(Table2[[#This Row],[category_tags]],"'",CHAR(130),11)</f>
        <v>['Agricultural', 'Food', 'Preparation', 'Meat, egg and fish', 'Cooked meat', ÇBeef and veal']</v>
      </c>
      <c r="N231" t="str">
        <f>SUBSTITUTE(Table2[[#This Row],[category_tags]],"'",CHAR(131),12)</f>
        <v>['Agricultural', 'Food', 'Preparation', 'Meat, egg and fish', 'Cooked meat', 'Beef and vealÉ]</v>
      </c>
      <c r="O231">
        <f>FIND(CHAR(130),Table2[[#This Row],[Column2]])</f>
        <v>78</v>
      </c>
      <c r="P231">
        <f>FIND(CHAR(131),Table2[[#This Row],[Column3]])</f>
        <v>92</v>
      </c>
      <c r="Q231" t="str">
        <f>IFERROR(MID(Table2[[#This Row],[category_tags]],Table2[[#This Row],[Column4]]+1,Table2[[#This Row],[Column5]]-Table2[[#This Row],[Column4]]-1),"")</f>
        <v>Beef and veal</v>
      </c>
      <c r="R231" t="str">
        <f>VLOOKUP(Table2[[#This Row],[ciqual_code]],brut_transformé!$D$2:$E$2480,2,FALSE)</f>
        <v>transformé</v>
      </c>
      <c r="S231" t="s">
        <v>5210</v>
      </c>
    </row>
    <row r="232" spans="1:19" x14ac:dyDescent="0.2">
      <c r="A232" t="s">
        <v>230</v>
      </c>
      <c r="B232">
        <v>6140</v>
      </c>
      <c r="C232" t="s">
        <v>2481</v>
      </c>
      <c r="D232">
        <v>2.29</v>
      </c>
      <c r="E232" t="b">
        <v>0</v>
      </c>
      <c r="F232" t="s">
        <v>2485</v>
      </c>
      <c r="G232" t="s">
        <v>2717</v>
      </c>
      <c r="H232" t="s">
        <v>4967</v>
      </c>
      <c r="I232" t="s">
        <v>4969</v>
      </c>
      <c r="J232" t="s">
        <v>5012</v>
      </c>
      <c r="K232" t="s">
        <v>6376</v>
      </c>
      <c r="L232" t="s">
        <v>6396</v>
      </c>
      <c r="M232" t="str">
        <f>SUBSTITUTE(Table2[[#This Row],[category_tags]],"'",CHAR(130),11)</f>
        <v>['Agricultural', 'Food', 'Preparation', 'Meat, egg and fish', 'Raw meat', ÇBeef and veal']</v>
      </c>
      <c r="N232" t="str">
        <f>SUBSTITUTE(Table2[[#This Row],[category_tags]],"'",CHAR(131),12)</f>
        <v>['Agricultural', 'Food', 'Preparation', 'Meat, egg and fish', 'Raw meat', 'Beef and vealÉ]</v>
      </c>
      <c r="O232">
        <f>FIND(CHAR(130),Table2[[#This Row],[Column2]])</f>
        <v>75</v>
      </c>
      <c r="P232">
        <f>FIND(CHAR(131),Table2[[#This Row],[Column3]])</f>
        <v>89</v>
      </c>
      <c r="Q232" t="str">
        <f>IFERROR(MID(Table2[[#This Row],[category_tags]],Table2[[#This Row],[Column4]]+1,Table2[[#This Row],[Column5]]-Table2[[#This Row],[Column4]]-1),"")</f>
        <v>Beef and veal</v>
      </c>
      <c r="R232" t="str">
        <f>VLOOKUP(Table2[[#This Row],[ciqual_code]],brut_transformé!$D$2:$E$2480,2,FALSE)</f>
        <v>transformé</v>
      </c>
      <c r="S232" t="s">
        <v>5200</v>
      </c>
    </row>
    <row r="233" spans="1:19" x14ac:dyDescent="0.2">
      <c r="A233" t="s">
        <v>231</v>
      </c>
      <c r="B233">
        <v>6204</v>
      </c>
      <c r="C233" t="s">
        <v>2481</v>
      </c>
      <c r="D233">
        <v>2.29</v>
      </c>
      <c r="E233" t="b">
        <v>0</v>
      </c>
      <c r="F233" t="s">
        <v>2485</v>
      </c>
      <c r="G233" t="s">
        <v>2718</v>
      </c>
      <c r="H233" t="s">
        <v>4967</v>
      </c>
      <c r="I233" t="s">
        <v>4969</v>
      </c>
      <c r="J233" t="s">
        <v>5012</v>
      </c>
      <c r="K233" t="s">
        <v>6376</v>
      </c>
      <c r="L233" t="s">
        <v>6396</v>
      </c>
      <c r="M233" t="str">
        <f>SUBSTITUTE(Table2[[#This Row],[category_tags]],"'",CHAR(130),11)</f>
        <v>['Agricultural', 'Food', 'Preparation', 'Meat, egg and fish', 'Raw meat', ÇBeef and veal']</v>
      </c>
      <c r="N233" t="str">
        <f>SUBSTITUTE(Table2[[#This Row],[category_tags]],"'",CHAR(131),12)</f>
        <v>['Agricultural', 'Food', 'Preparation', 'Meat, egg and fish', 'Raw meat', 'Beef and vealÉ]</v>
      </c>
      <c r="O233">
        <f>FIND(CHAR(130),Table2[[#This Row],[Column2]])</f>
        <v>75</v>
      </c>
      <c r="P233">
        <f>FIND(CHAR(131),Table2[[#This Row],[Column3]])</f>
        <v>89</v>
      </c>
      <c r="Q233" t="str">
        <f>IFERROR(MID(Table2[[#This Row],[category_tags]],Table2[[#This Row],[Column4]]+1,Table2[[#This Row],[Column5]]-Table2[[#This Row],[Column4]]-1),"")</f>
        <v>Beef and veal</v>
      </c>
      <c r="R233" t="str">
        <f>VLOOKUP(Table2[[#This Row],[ciqual_code]],brut_transformé!$D$2:$E$2480,2,FALSE)</f>
        <v>transformé</v>
      </c>
      <c r="S233" t="s">
        <v>5200</v>
      </c>
    </row>
    <row r="234" spans="1:19" x14ac:dyDescent="0.2">
      <c r="A234" t="s">
        <v>232</v>
      </c>
      <c r="B234">
        <v>6205</v>
      </c>
      <c r="C234" t="s">
        <v>2481</v>
      </c>
      <c r="D234">
        <v>2.31</v>
      </c>
      <c r="E234" t="b">
        <v>0</v>
      </c>
      <c r="F234" t="s">
        <v>2485</v>
      </c>
      <c r="G234" t="s">
        <v>2719</v>
      </c>
      <c r="H234" t="s">
        <v>4967</v>
      </c>
      <c r="I234" t="s">
        <v>4969</v>
      </c>
      <c r="J234" t="s">
        <v>5013</v>
      </c>
      <c r="K234" t="s">
        <v>6376</v>
      </c>
      <c r="L234" t="s">
        <v>6395</v>
      </c>
      <c r="M234" t="str">
        <f>SUBSTITUTE(Table2[[#This Row],[category_tags]],"'",CHAR(130),11)</f>
        <v>['Agricultural', 'Food', 'Preparation', 'Meat, egg and fish', 'Cooked meat', ÇBeef and veal']</v>
      </c>
      <c r="N234" t="str">
        <f>SUBSTITUTE(Table2[[#This Row],[category_tags]],"'",CHAR(131),12)</f>
        <v>['Agricultural', 'Food', 'Preparation', 'Meat, egg and fish', 'Cooked meat', 'Beef and vealÉ]</v>
      </c>
      <c r="O234">
        <f>FIND(CHAR(130),Table2[[#This Row],[Column2]])</f>
        <v>78</v>
      </c>
      <c r="P234">
        <f>FIND(CHAR(131),Table2[[#This Row],[Column3]])</f>
        <v>92</v>
      </c>
      <c r="Q234" t="str">
        <f>IFERROR(MID(Table2[[#This Row],[category_tags]],Table2[[#This Row],[Column4]]+1,Table2[[#This Row],[Column5]]-Table2[[#This Row],[Column4]]-1),"")</f>
        <v>Beef and veal</v>
      </c>
      <c r="R234" t="str">
        <f>VLOOKUP(Table2[[#This Row],[ciqual_code]],brut_transformé!$D$2:$E$2480,2,FALSE)</f>
        <v>transformé</v>
      </c>
      <c r="S234" t="s">
        <v>5201</v>
      </c>
    </row>
    <row r="235" spans="1:19" x14ac:dyDescent="0.2">
      <c r="A235" t="s">
        <v>233</v>
      </c>
      <c r="B235">
        <v>6271</v>
      </c>
      <c r="C235" t="s">
        <v>2481</v>
      </c>
      <c r="D235">
        <v>2.31</v>
      </c>
      <c r="E235" t="b">
        <v>0</v>
      </c>
      <c r="F235" t="s">
        <v>2485</v>
      </c>
      <c r="G235" t="s">
        <v>2720</v>
      </c>
      <c r="H235" t="s">
        <v>4967</v>
      </c>
      <c r="I235" t="s">
        <v>4969</v>
      </c>
      <c r="J235" t="s">
        <v>5013</v>
      </c>
      <c r="K235" t="s">
        <v>6376</v>
      </c>
      <c r="L235" t="s">
        <v>6395</v>
      </c>
      <c r="M235" t="str">
        <f>SUBSTITUTE(Table2[[#This Row],[category_tags]],"'",CHAR(130),11)</f>
        <v>['Agricultural', 'Food', 'Preparation', 'Meat, egg and fish', 'Cooked meat', ÇBeef and veal']</v>
      </c>
      <c r="N235" t="str">
        <f>SUBSTITUTE(Table2[[#This Row],[category_tags]],"'",CHAR(131),12)</f>
        <v>['Agricultural', 'Food', 'Preparation', 'Meat, egg and fish', 'Cooked meat', 'Beef and vealÉ]</v>
      </c>
      <c r="O235">
        <f>FIND(CHAR(130),Table2[[#This Row],[Column2]])</f>
        <v>78</v>
      </c>
      <c r="P235">
        <f>FIND(CHAR(131),Table2[[#This Row],[Column3]])</f>
        <v>92</v>
      </c>
      <c r="Q235" t="str">
        <f>IFERROR(MID(Table2[[#This Row],[category_tags]],Table2[[#This Row],[Column4]]+1,Table2[[#This Row],[Column5]]-Table2[[#This Row],[Column4]]-1),"")</f>
        <v>Beef and veal</v>
      </c>
      <c r="R235" t="str">
        <f>VLOOKUP(Table2[[#This Row],[ciqual_code]],brut_transformé!$D$2:$E$2480,2,FALSE)</f>
        <v>transformé</v>
      </c>
      <c r="S235" t="s">
        <v>5211</v>
      </c>
    </row>
    <row r="236" spans="1:19" x14ac:dyDescent="0.2">
      <c r="A236" t="s">
        <v>234</v>
      </c>
      <c r="B236">
        <v>6270</v>
      </c>
      <c r="C236" t="s">
        <v>2481</v>
      </c>
      <c r="D236">
        <v>2.29</v>
      </c>
      <c r="E236" t="b">
        <v>0</v>
      </c>
      <c r="F236" t="s">
        <v>2485</v>
      </c>
      <c r="G236" t="s">
        <v>2721</v>
      </c>
      <c r="H236" t="s">
        <v>4967</v>
      </c>
      <c r="I236" t="s">
        <v>4969</v>
      </c>
      <c r="J236" t="s">
        <v>5012</v>
      </c>
      <c r="K236" t="s">
        <v>6376</v>
      </c>
      <c r="L236" t="s">
        <v>6396</v>
      </c>
      <c r="M236" t="str">
        <f>SUBSTITUTE(Table2[[#This Row],[category_tags]],"'",CHAR(130),11)</f>
        <v>['Agricultural', 'Food', 'Preparation', 'Meat, egg and fish', 'Raw meat', ÇBeef and veal']</v>
      </c>
      <c r="N236" t="str">
        <f>SUBSTITUTE(Table2[[#This Row],[category_tags]],"'",CHAR(131),12)</f>
        <v>['Agricultural', 'Food', 'Preparation', 'Meat, egg and fish', 'Raw meat', 'Beef and vealÉ]</v>
      </c>
      <c r="O236">
        <f>FIND(CHAR(130),Table2[[#This Row],[Column2]])</f>
        <v>75</v>
      </c>
      <c r="P236">
        <f>FIND(CHAR(131),Table2[[#This Row],[Column3]])</f>
        <v>89</v>
      </c>
      <c r="Q236" t="str">
        <f>IFERROR(MID(Table2[[#This Row],[category_tags]],Table2[[#This Row],[Column4]]+1,Table2[[#This Row],[Column5]]-Table2[[#This Row],[Column4]]-1),"")</f>
        <v>Beef and veal</v>
      </c>
      <c r="R236" t="str">
        <f>VLOOKUP(Table2[[#This Row],[ciqual_code]],brut_transformé!$D$2:$E$2480,2,FALSE)</f>
        <v>transformé</v>
      </c>
      <c r="S236" t="s">
        <v>5203</v>
      </c>
    </row>
    <row r="237" spans="1:19" x14ac:dyDescent="0.2">
      <c r="A237" t="s">
        <v>235</v>
      </c>
      <c r="B237">
        <v>6123</v>
      </c>
      <c r="C237" t="s">
        <v>2481</v>
      </c>
      <c r="D237">
        <v>2.06</v>
      </c>
      <c r="E237" t="b">
        <v>0</v>
      </c>
      <c r="F237" t="s">
        <v>2485</v>
      </c>
      <c r="G237" t="s">
        <v>2722</v>
      </c>
      <c r="H237" t="s">
        <v>4967</v>
      </c>
      <c r="I237" t="s">
        <v>4969</v>
      </c>
      <c r="J237" t="s">
        <v>5013</v>
      </c>
      <c r="K237" t="s">
        <v>6376</v>
      </c>
      <c r="L237" t="s">
        <v>6395</v>
      </c>
      <c r="M237" t="str">
        <f>SUBSTITUTE(Table2[[#This Row],[category_tags]],"'",CHAR(130),11)</f>
        <v>['Agricultural', 'Food', 'Preparation', 'Meat, egg and fish', 'Cooked meat', ÇBeef and veal']</v>
      </c>
      <c r="N237" t="str">
        <f>SUBSTITUTE(Table2[[#This Row],[category_tags]],"'",CHAR(131),12)</f>
        <v>['Agricultural', 'Food', 'Preparation', 'Meat, egg and fish', 'Cooked meat', 'Beef and vealÉ]</v>
      </c>
      <c r="O237">
        <f>FIND(CHAR(130),Table2[[#This Row],[Column2]])</f>
        <v>78</v>
      </c>
      <c r="P237">
        <f>FIND(CHAR(131),Table2[[#This Row],[Column3]])</f>
        <v>92</v>
      </c>
      <c r="Q237" t="str">
        <f>IFERROR(MID(Table2[[#This Row],[category_tags]],Table2[[#This Row],[Column4]]+1,Table2[[#This Row],[Column5]]-Table2[[#This Row],[Column4]]-1),"")</f>
        <v>Beef and veal</v>
      </c>
      <c r="R237" t="str">
        <f>VLOOKUP(Table2[[#This Row],[ciqual_code]],brut_transformé!$D$2:$E$2480,2,FALSE)</f>
        <v>transformé</v>
      </c>
      <c r="S237" t="s">
        <v>5212</v>
      </c>
    </row>
    <row r="238" spans="1:19" x14ac:dyDescent="0.2">
      <c r="A238" t="s">
        <v>236</v>
      </c>
      <c r="B238">
        <v>6122</v>
      </c>
      <c r="C238" t="s">
        <v>2481</v>
      </c>
      <c r="D238">
        <v>2.0299999999999998</v>
      </c>
      <c r="E238" t="b">
        <v>0</v>
      </c>
      <c r="F238" t="s">
        <v>2485</v>
      </c>
      <c r="G238" t="s">
        <v>2723</v>
      </c>
      <c r="H238" t="s">
        <v>4967</v>
      </c>
      <c r="I238" t="s">
        <v>4969</v>
      </c>
      <c r="J238" t="s">
        <v>5012</v>
      </c>
      <c r="K238" t="s">
        <v>6376</v>
      </c>
      <c r="L238" t="s">
        <v>6396</v>
      </c>
      <c r="M238" t="str">
        <f>SUBSTITUTE(Table2[[#This Row],[category_tags]],"'",CHAR(130),11)</f>
        <v>['Agricultural', 'Food', 'Preparation', 'Meat, egg and fish', 'Raw meat', ÇBeef and veal']</v>
      </c>
      <c r="N238" t="str">
        <f>SUBSTITUTE(Table2[[#This Row],[category_tags]],"'",CHAR(131),12)</f>
        <v>['Agricultural', 'Food', 'Preparation', 'Meat, egg and fish', 'Raw meat', 'Beef and vealÉ]</v>
      </c>
      <c r="O238">
        <f>FIND(CHAR(130),Table2[[#This Row],[Column2]])</f>
        <v>75</v>
      </c>
      <c r="P238">
        <f>FIND(CHAR(131),Table2[[#This Row],[Column3]])</f>
        <v>89</v>
      </c>
      <c r="Q238" t="str">
        <f>IFERROR(MID(Table2[[#This Row],[category_tags]],Table2[[#This Row],[Column4]]+1,Table2[[#This Row],[Column5]]-Table2[[#This Row],[Column4]]-1),"")</f>
        <v>Beef and veal</v>
      </c>
      <c r="R238" t="str">
        <f>VLOOKUP(Table2[[#This Row],[ciqual_code]],brut_transformé!$D$2:$E$2480,2,FALSE)</f>
        <v>transformé</v>
      </c>
      <c r="S238" t="s">
        <v>5207</v>
      </c>
    </row>
    <row r="239" spans="1:19" x14ac:dyDescent="0.2">
      <c r="A239" t="s">
        <v>237</v>
      </c>
      <c r="B239">
        <v>6310</v>
      </c>
      <c r="C239" t="s">
        <v>2481</v>
      </c>
      <c r="D239">
        <v>2.06</v>
      </c>
      <c r="E239" t="b">
        <v>0</v>
      </c>
      <c r="F239" t="s">
        <v>2485</v>
      </c>
      <c r="G239" t="s">
        <v>2724</v>
      </c>
      <c r="H239" t="s">
        <v>4967</v>
      </c>
      <c r="I239" t="s">
        <v>4969</v>
      </c>
      <c r="J239" t="s">
        <v>5013</v>
      </c>
      <c r="K239" t="s">
        <v>6376</v>
      </c>
      <c r="L239" t="s">
        <v>6395</v>
      </c>
      <c r="M239" t="str">
        <f>SUBSTITUTE(Table2[[#This Row],[category_tags]],"'",CHAR(130),11)</f>
        <v>['Agricultural', 'Food', 'Preparation', 'Meat, egg and fish', 'Cooked meat', ÇBeef and veal']</v>
      </c>
      <c r="N239" t="str">
        <f>SUBSTITUTE(Table2[[#This Row],[category_tags]],"'",CHAR(131),12)</f>
        <v>['Agricultural', 'Food', 'Preparation', 'Meat, egg and fish', 'Cooked meat', 'Beef and vealÉ]</v>
      </c>
      <c r="O239">
        <f>FIND(CHAR(130),Table2[[#This Row],[Column2]])</f>
        <v>78</v>
      </c>
      <c r="P239">
        <f>FIND(CHAR(131),Table2[[#This Row],[Column3]])</f>
        <v>92</v>
      </c>
      <c r="Q239" t="str">
        <f>IFERROR(MID(Table2[[#This Row],[category_tags]],Table2[[#This Row],[Column4]]+1,Table2[[#This Row],[Column5]]-Table2[[#This Row],[Column4]]-1),"")</f>
        <v>Beef and veal</v>
      </c>
      <c r="R239" t="str">
        <f>VLOOKUP(Table2[[#This Row],[ciqual_code]],brut_transformé!$D$2:$E$2480,2,FALSE)</f>
        <v>transformé</v>
      </c>
      <c r="S239" t="s">
        <v>5209</v>
      </c>
    </row>
    <row r="240" spans="1:19" x14ac:dyDescent="0.2">
      <c r="A240" t="s">
        <v>238</v>
      </c>
      <c r="B240">
        <v>6210</v>
      </c>
      <c r="C240" t="s">
        <v>2481</v>
      </c>
      <c r="D240">
        <v>2.31</v>
      </c>
      <c r="E240" t="b">
        <v>0</v>
      </c>
      <c r="F240" t="s">
        <v>2485</v>
      </c>
      <c r="G240" t="s">
        <v>2725</v>
      </c>
      <c r="H240" t="s">
        <v>4967</v>
      </c>
      <c r="I240" t="s">
        <v>4969</v>
      </c>
      <c r="J240" t="s">
        <v>5013</v>
      </c>
      <c r="K240" t="s">
        <v>6376</v>
      </c>
      <c r="L240" t="s">
        <v>6395</v>
      </c>
      <c r="M240" t="str">
        <f>SUBSTITUTE(Table2[[#This Row],[category_tags]],"'",CHAR(130),11)</f>
        <v>['Agricultural', 'Food', 'Preparation', 'Meat, egg and fish', 'Cooked meat', ÇBeef and veal']</v>
      </c>
      <c r="N240" t="str">
        <f>SUBSTITUTE(Table2[[#This Row],[category_tags]],"'",CHAR(131),12)</f>
        <v>['Agricultural', 'Food', 'Preparation', 'Meat, egg and fish', 'Cooked meat', 'Beef and vealÉ]</v>
      </c>
      <c r="O240">
        <f>FIND(CHAR(130),Table2[[#This Row],[Column2]])</f>
        <v>78</v>
      </c>
      <c r="P240">
        <f>FIND(CHAR(131),Table2[[#This Row],[Column3]])</f>
        <v>92</v>
      </c>
      <c r="Q240" t="str">
        <f>IFERROR(MID(Table2[[#This Row],[category_tags]],Table2[[#This Row],[Column4]]+1,Table2[[#This Row],[Column5]]-Table2[[#This Row],[Column4]]-1),"")</f>
        <v>Beef and veal</v>
      </c>
      <c r="R240" t="str">
        <f>VLOOKUP(Table2[[#This Row],[ciqual_code]],brut_transformé!$D$2:$E$2480,2,FALSE)</f>
        <v>transformé</v>
      </c>
      <c r="S240" t="s">
        <v>5201</v>
      </c>
    </row>
    <row r="241" spans="1:19" x14ac:dyDescent="0.2">
      <c r="A241" t="s">
        <v>239</v>
      </c>
      <c r="B241">
        <v>6206</v>
      </c>
      <c r="C241" t="s">
        <v>2481</v>
      </c>
      <c r="D241">
        <v>2.29</v>
      </c>
      <c r="E241" t="b">
        <v>0</v>
      </c>
      <c r="F241" t="s">
        <v>2485</v>
      </c>
      <c r="G241" t="s">
        <v>2726</v>
      </c>
      <c r="H241" t="s">
        <v>4967</v>
      </c>
      <c r="I241" t="s">
        <v>4969</v>
      </c>
      <c r="J241" t="s">
        <v>5012</v>
      </c>
      <c r="K241" t="s">
        <v>6376</v>
      </c>
      <c r="L241" t="s">
        <v>6396</v>
      </c>
      <c r="M241" t="str">
        <f>SUBSTITUTE(Table2[[#This Row],[category_tags]],"'",CHAR(130),11)</f>
        <v>['Agricultural', 'Food', 'Preparation', 'Meat, egg and fish', 'Raw meat', ÇBeef and veal']</v>
      </c>
      <c r="N241" t="str">
        <f>SUBSTITUTE(Table2[[#This Row],[category_tags]],"'",CHAR(131),12)</f>
        <v>['Agricultural', 'Food', 'Preparation', 'Meat, egg and fish', 'Raw meat', 'Beef and vealÉ]</v>
      </c>
      <c r="O241">
        <f>FIND(CHAR(130),Table2[[#This Row],[Column2]])</f>
        <v>75</v>
      </c>
      <c r="P241">
        <f>FIND(CHAR(131),Table2[[#This Row],[Column3]])</f>
        <v>89</v>
      </c>
      <c r="Q241" t="str">
        <f>IFERROR(MID(Table2[[#This Row],[category_tags]],Table2[[#This Row],[Column4]]+1,Table2[[#This Row],[Column5]]-Table2[[#This Row],[Column4]]-1),"")</f>
        <v>Beef and veal</v>
      </c>
      <c r="R241" t="str">
        <f>VLOOKUP(Table2[[#This Row],[ciqual_code]],brut_transformé!$D$2:$E$2480,2,FALSE)</f>
        <v>transformé</v>
      </c>
      <c r="S241" t="s">
        <v>5200</v>
      </c>
    </row>
    <row r="242" spans="1:19" x14ac:dyDescent="0.2">
      <c r="A242" t="s">
        <v>240</v>
      </c>
      <c r="B242">
        <v>6207</v>
      </c>
      <c r="C242" t="s">
        <v>2481</v>
      </c>
      <c r="D242">
        <v>2.31</v>
      </c>
      <c r="E242" t="b">
        <v>0</v>
      </c>
      <c r="F242" t="s">
        <v>2485</v>
      </c>
      <c r="G242" t="s">
        <v>2727</v>
      </c>
      <c r="H242" t="s">
        <v>4967</v>
      </c>
      <c r="I242" t="s">
        <v>4969</v>
      </c>
      <c r="J242" t="s">
        <v>5013</v>
      </c>
      <c r="K242" t="s">
        <v>6376</v>
      </c>
      <c r="L242" t="s">
        <v>6395</v>
      </c>
      <c r="M242" t="str">
        <f>SUBSTITUTE(Table2[[#This Row],[category_tags]],"'",CHAR(130),11)</f>
        <v>['Agricultural', 'Food', 'Preparation', 'Meat, egg and fish', 'Cooked meat', ÇBeef and veal']</v>
      </c>
      <c r="N242" t="str">
        <f>SUBSTITUTE(Table2[[#This Row],[category_tags]],"'",CHAR(131),12)</f>
        <v>['Agricultural', 'Food', 'Preparation', 'Meat, egg and fish', 'Cooked meat', 'Beef and vealÉ]</v>
      </c>
      <c r="O242">
        <f>FIND(CHAR(130),Table2[[#This Row],[Column2]])</f>
        <v>78</v>
      </c>
      <c r="P242">
        <f>FIND(CHAR(131),Table2[[#This Row],[Column3]])</f>
        <v>92</v>
      </c>
      <c r="Q242" t="str">
        <f>IFERROR(MID(Table2[[#This Row],[category_tags]],Table2[[#This Row],[Column4]]+1,Table2[[#This Row],[Column5]]-Table2[[#This Row],[Column4]]-1),"")</f>
        <v>Beef and veal</v>
      </c>
      <c r="R242" t="str">
        <f>VLOOKUP(Table2[[#This Row],[ciqual_code]],brut_transformé!$D$2:$E$2480,2,FALSE)</f>
        <v>transformé</v>
      </c>
      <c r="S242" t="s">
        <v>5201</v>
      </c>
    </row>
    <row r="243" spans="1:19" x14ac:dyDescent="0.2">
      <c r="A243" t="s">
        <v>241</v>
      </c>
      <c r="B243">
        <v>6252</v>
      </c>
      <c r="C243" t="s">
        <v>2481</v>
      </c>
      <c r="D243">
        <v>2.4300000000000002</v>
      </c>
      <c r="E243" t="b">
        <v>0</v>
      </c>
      <c r="F243" t="s">
        <v>2485</v>
      </c>
      <c r="G243" t="s">
        <v>2728</v>
      </c>
      <c r="H243" t="s">
        <v>4967</v>
      </c>
      <c r="I243" t="s">
        <v>4969</v>
      </c>
      <c r="J243" t="s">
        <v>5012</v>
      </c>
      <c r="K243" t="s">
        <v>6376</v>
      </c>
      <c r="L243" t="s">
        <v>6396</v>
      </c>
      <c r="M243" t="str">
        <f>SUBSTITUTE(Table2[[#This Row],[category_tags]],"'",CHAR(130),11)</f>
        <v>['Agricultural', 'Food', 'Preparation', 'Meat, egg and fish', 'Raw meat', ÇBeef and veal']</v>
      </c>
      <c r="N243" t="str">
        <f>SUBSTITUTE(Table2[[#This Row],[category_tags]],"'",CHAR(131),12)</f>
        <v>['Agricultural', 'Food', 'Preparation', 'Meat, egg and fish', 'Raw meat', 'Beef and vealÉ]</v>
      </c>
      <c r="O243">
        <f>FIND(CHAR(130),Table2[[#This Row],[Column2]])</f>
        <v>75</v>
      </c>
      <c r="P243">
        <f>FIND(CHAR(131),Table2[[#This Row],[Column3]])</f>
        <v>89</v>
      </c>
      <c r="Q243" t="str">
        <f>IFERROR(MID(Table2[[#This Row],[category_tags]],Table2[[#This Row],[Column4]]+1,Table2[[#This Row],[Column5]]-Table2[[#This Row],[Column4]]-1),"")</f>
        <v>Beef and veal</v>
      </c>
      <c r="R243" t="str">
        <f>VLOOKUP(Table2[[#This Row],[ciqual_code]],brut_transformé!$D$2:$E$2480,2,FALSE)</f>
        <v>transformé</v>
      </c>
      <c r="S243" t="s">
        <v>5213</v>
      </c>
    </row>
    <row r="244" spans="1:19" x14ac:dyDescent="0.2">
      <c r="A244" t="s">
        <v>242</v>
      </c>
      <c r="B244">
        <v>6253</v>
      </c>
      <c r="C244" t="s">
        <v>2481</v>
      </c>
      <c r="D244">
        <v>2.46</v>
      </c>
      <c r="E244" t="b">
        <v>0</v>
      </c>
      <c r="F244" t="s">
        <v>2485</v>
      </c>
      <c r="G244" t="s">
        <v>2729</v>
      </c>
      <c r="H244" t="s">
        <v>4967</v>
      </c>
      <c r="I244" t="s">
        <v>4969</v>
      </c>
      <c r="J244" t="s">
        <v>5013</v>
      </c>
      <c r="K244" t="s">
        <v>6376</v>
      </c>
      <c r="L244" t="s">
        <v>6395</v>
      </c>
      <c r="M244" t="str">
        <f>SUBSTITUTE(Table2[[#This Row],[category_tags]],"'",CHAR(130),11)</f>
        <v>['Agricultural', 'Food', 'Preparation', 'Meat, egg and fish', 'Cooked meat', ÇBeef and veal']</v>
      </c>
      <c r="N244" t="str">
        <f>SUBSTITUTE(Table2[[#This Row],[category_tags]],"'",CHAR(131),12)</f>
        <v>['Agricultural', 'Food', 'Preparation', 'Meat, egg and fish', 'Cooked meat', 'Beef and vealÉ]</v>
      </c>
      <c r="O244">
        <f>FIND(CHAR(130),Table2[[#This Row],[Column2]])</f>
        <v>78</v>
      </c>
      <c r="P244">
        <f>FIND(CHAR(131),Table2[[#This Row],[Column3]])</f>
        <v>92</v>
      </c>
      <c r="Q244" t="str">
        <f>IFERROR(MID(Table2[[#This Row],[category_tags]],Table2[[#This Row],[Column4]]+1,Table2[[#This Row],[Column5]]-Table2[[#This Row],[Column4]]-1),"")</f>
        <v>Beef and veal</v>
      </c>
      <c r="R244" t="str">
        <f>VLOOKUP(Table2[[#This Row],[ciqual_code]],brut_transformé!$D$2:$E$2480,2,FALSE)</f>
        <v>transformé</v>
      </c>
      <c r="S244" t="s">
        <v>5214</v>
      </c>
    </row>
    <row r="245" spans="1:19" x14ac:dyDescent="0.2">
      <c r="A245" t="s">
        <v>243</v>
      </c>
      <c r="B245">
        <v>6254</v>
      </c>
      <c r="C245" t="s">
        <v>2481</v>
      </c>
      <c r="D245">
        <v>1.99</v>
      </c>
      <c r="E245" t="b">
        <v>0</v>
      </c>
      <c r="F245" t="s">
        <v>2485</v>
      </c>
      <c r="G245" t="s">
        <v>2730</v>
      </c>
      <c r="H245" t="s">
        <v>4967</v>
      </c>
      <c r="I245" t="s">
        <v>4969</v>
      </c>
      <c r="J245" t="s">
        <v>5012</v>
      </c>
      <c r="K245" t="s">
        <v>6376</v>
      </c>
      <c r="L245" t="s">
        <v>6396</v>
      </c>
      <c r="M245" t="str">
        <f>SUBSTITUTE(Table2[[#This Row],[category_tags]],"'",CHAR(130),11)</f>
        <v>['Agricultural', 'Food', 'Preparation', 'Meat, egg and fish', 'Raw meat', ÇBeef and veal']</v>
      </c>
      <c r="N245" t="str">
        <f>SUBSTITUTE(Table2[[#This Row],[category_tags]],"'",CHAR(131),12)</f>
        <v>['Agricultural', 'Food', 'Preparation', 'Meat, egg and fish', 'Raw meat', 'Beef and vealÉ]</v>
      </c>
      <c r="O245">
        <f>FIND(CHAR(130),Table2[[#This Row],[Column2]])</f>
        <v>75</v>
      </c>
      <c r="P245">
        <f>FIND(CHAR(131),Table2[[#This Row],[Column3]])</f>
        <v>89</v>
      </c>
      <c r="Q245" t="str">
        <f>IFERROR(MID(Table2[[#This Row],[category_tags]],Table2[[#This Row],[Column4]]+1,Table2[[#This Row],[Column5]]-Table2[[#This Row],[Column4]]-1),"")</f>
        <v>Beef and veal</v>
      </c>
      <c r="R245" t="str">
        <f>VLOOKUP(Table2[[#This Row],[ciqual_code]],brut_transformé!$D$2:$E$2480,2,FALSE)</f>
        <v>transformé</v>
      </c>
      <c r="S245" t="s">
        <v>5213</v>
      </c>
    </row>
    <row r="246" spans="1:19" x14ac:dyDescent="0.2">
      <c r="A246" t="s">
        <v>244</v>
      </c>
      <c r="B246">
        <v>6255</v>
      </c>
      <c r="C246" t="s">
        <v>2481</v>
      </c>
      <c r="D246">
        <v>2.0299999999999998</v>
      </c>
      <c r="E246" t="b">
        <v>0</v>
      </c>
      <c r="F246" t="s">
        <v>2485</v>
      </c>
      <c r="G246" t="s">
        <v>2731</v>
      </c>
      <c r="H246" t="s">
        <v>4967</v>
      </c>
      <c r="I246" t="s">
        <v>4969</v>
      </c>
      <c r="J246" t="s">
        <v>5013</v>
      </c>
      <c r="K246" t="s">
        <v>6376</v>
      </c>
      <c r="L246" t="s">
        <v>6395</v>
      </c>
      <c r="M246" t="str">
        <f>SUBSTITUTE(Table2[[#This Row],[category_tags]],"'",CHAR(130),11)</f>
        <v>['Agricultural', 'Food', 'Preparation', 'Meat, egg and fish', 'Cooked meat', ÇBeef and veal']</v>
      </c>
      <c r="N246" t="str">
        <f>SUBSTITUTE(Table2[[#This Row],[category_tags]],"'",CHAR(131),12)</f>
        <v>['Agricultural', 'Food', 'Preparation', 'Meat, egg and fish', 'Cooked meat', 'Beef and vealÉ]</v>
      </c>
      <c r="O246">
        <f>FIND(CHAR(130),Table2[[#This Row],[Column2]])</f>
        <v>78</v>
      </c>
      <c r="P246">
        <f>FIND(CHAR(131),Table2[[#This Row],[Column3]])</f>
        <v>92</v>
      </c>
      <c r="Q246" t="str">
        <f>IFERROR(MID(Table2[[#This Row],[category_tags]],Table2[[#This Row],[Column4]]+1,Table2[[#This Row],[Column5]]-Table2[[#This Row],[Column4]]-1),"")</f>
        <v>Beef and veal</v>
      </c>
      <c r="R246" t="str">
        <f>VLOOKUP(Table2[[#This Row],[ciqual_code]],brut_transformé!$D$2:$E$2480,2,FALSE)</f>
        <v>transformé</v>
      </c>
      <c r="S246" t="s">
        <v>5214</v>
      </c>
    </row>
    <row r="247" spans="1:19" x14ac:dyDescent="0.2">
      <c r="A247" t="s">
        <v>245</v>
      </c>
      <c r="B247">
        <v>6256</v>
      </c>
      <c r="C247" t="s">
        <v>2481</v>
      </c>
      <c r="D247">
        <v>2.4300000000000002</v>
      </c>
      <c r="E247" t="b">
        <v>0</v>
      </c>
      <c r="F247" t="s">
        <v>2485</v>
      </c>
      <c r="G247" t="s">
        <v>2732</v>
      </c>
      <c r="H247" t="s">
        <v>4967</v>
      </c>
      <c r="I247" t="s">
        <v>4969</v>
      </c>
      <c r="J247" t="s">
        <v>5012</v>
      </c>
      <c r="K247" t="s">
        <v>6376</v>
      </c>
      <c r="L247" t="s">
        <v>6396</v>
      </c>
      <c r="M247" t="str">
        <f>SUBSTITUTE(Table2[[#This Row],[category_tags]],"'",CHAR(130),11)</f>
        <v>['Agricultural', 'Food', 'Preparation', 'Meat, egg and fish', 'Raw meat', ÇBeef and veal']</v>
      </c>
      <c r="N247" t="str">
        <f>SUBSTITUTE(Table2[[#This Row],[category_tags]],"'",CHAR(131),12)</f>
        <v>['Agricultural', 'Food', 'Preparation', 'Meat, egg and fish', 'Raw meat', 'Beef and vealÉ]</v>
      </c>
      <c r="O247">
        <f>FIND(CHAR(130),Table2[[#This Row],[Column2]])</f>
        <v>75</v>
      </c>
      <c r="P247">
        <f>FIND(CHAR(131),Table2[[#This Row],[Column3]])</f>
        <v>89</v>
      </c>
      <c r="Q247" t="str">
        <f>IFERROR(MID(Table2[[#This Row],[category_tags]],Table2[[#This Row],[Column4]]+1,Table2[[#This Row],[Column5]]-Table2[[#This Row],[Column4]]-1),"")</f>
        <v>Beef and veal</v>
      </c>
      <c r="R247" t="str">
        <f>VLOOKUP(Table2[[#This Row],[ciqual_code]],brut_transformé!$D$2:$E$2480,2,FALSE)</f>
        <v>transformé</v>
      </c>
      <c r="S247" t="s">
        <v>5213</v>
      </c>
    </row>
    <row r="248" spans="1:19" x14ac:dyDescent="0.2">
      <c r="A248" t="s">
        <v>246</v>
      </c>
      <c r="B248">
        <v>6257</v>
      </c>
      <c r="C248" t="s">
        <v>2481</v>
      </c>
      <c r="D248">
        <v>2.46</v>
      </c>
      <c r="E248" t="b">
        <v>0</v>
      </c>
      <c r="F248" t="s">
        <v>2485</v>
      </c>
      <c r="G248" t="s">
        <v>2733</v>
      </c>
      <c r="H248" t="s">
        <v>4967</v>
      </c>
      <c r="I248" t="s">
        <v>4969</v>
      </c>
      <c r="J248" t="s">
        <v>5013</v>
      </c>
      <c r="K248" t="s">
        <v>6376</v>
      </c>
      <c r="L248" t="s">
        <v>6395</v>
      </c>
      <c r="M248" t="str">
        <f>SUBSTITUTE(Table2[[#This Row],[category_tags]],"'",CHAR(130),11)</f>
        <v>['Agricultural', 'Food', 'Preparation', 'Meat, egg and fish', 'Cooked meat', ÇBeef and veal']</v>
      </c>
      <c r="N248" t="str">
        <f>SUBSTITUTE(Table2[[#This Row],[category_tags]],"'",CHAR(131),12)</f>
        <v>['Agricultural', 'Food', 'Preparation', 'Meat, egg and fish', 'Cooked meat', 'Beef and vealÉ]</v>
      </c>
      <c r="O248">
        <f>FIND(CHAR(130),Table2[[#This Row],[Column2]])</f>
        <v>78</v>
      </c>
      <c r="P248">
        <f>FIND(CHAR(131),Table2[[#This Row],[Column3]])</f>
        <v>92</v>
      </c>
      <c r="Q248" t="str">
        <f>IFERROR(MID(Table2[[#This Row],[category_tags]],Table2[[#This Row],[Column4]]+1,Table2[[#This Row],[Column5]]-Table2[[#This Row],[Column4]]-1),"")</f>
        <v>Beef and veal</v>
      </c>
      <c r="R248" t="str">
        <f>VLOOKUP(Table2[[#This Row],[ciqual_code]],brut_transformé!$D$2:$E$2480,2,FALSE)</f>
        <v>transformé</v>
      </c>
      <c r="S248" t="s">
        <v>5214</v>
      </c>
    </row>
    <row r="249" spans="1:19" x14ac:dyDescent="0.2">
      <c r="A249" t="s">
        <v>247</v>
      </c>
      <c r="B249">
        <v>6250</v>
      </c>
      <c r="C249" t="s">
        <v>2481</v>
      </c>
      <c r="D249">
        <v>2.4300000000000002</v>
      </c>
      <c r="E249" t="b">
        <v>0</v>
      </c>
      <c r="F249" t="s">
        <v>2485</v>
      </c>
      <c r="G249" t="s">
        <v>2734</v>
      </c>
      <c r="H249" t="s">
        <v>4967</v>
      </c>
      <c r="I249" t="s">
        <v>4969</v>
      </c>
      <c r="J249" t="s">
        <v>5012</v>
      </c>
      <c r="K249" t="s">
        <v>6376</v>
      </c>
      <c r="L249" t="s">
        <v>6396</v>
      </c>
      <c r="M249" t="str">
        <f>SUBSTITUTE(Table2[[#This Row],[category_tags]],"'",CHAR(130),11)</f>
        <v>['Agricultural', 'Food', 'Preparation', 'Meat, egg and fish', 'Raw meat', ÇBeef and veal']</v>
      </c>
      <c r="N249" t="str">
        <f>SUBSTITUTE(Table2[[#This Row],[category_tags]],"'",CHAR(131),12)</f>
        <v>['Agricultural', 'Food', 'Preparation', 'Meat, egg and fish', 'Raw meat', 'Beef and vealÉ]</v>
      </c>
      <c r="O249">
        <f>FIND(CHAR(130),Table2[[#This Row],[Column2]])</f>
        <v>75</v>
      </c>
      <c r="P249">
        <f>FIND(CHAR(131),Table2[[#This Row],[Column3]])</f>
        <v>89</v>
      </c>
      <c r="Q249" t="str">
        <f>IFERROR(MID(Table2[[#This Row],[category_tags]],Table2[[#This Row],[Column4]]+1,Table2[[#This Row],[Column5]]-Table2[[#This Row],[Column4]]-1),"")</f>
        <v>Beef and veal</v>
      </c>
      <c r="R249" t="str">
        <f>VLOOKUP(Table2[[#This Row],[ciqual_code]],brut_transformé!$D$2:$E$2480,2,FALSE)</f>
        <v>transformé</v>
      </c>
      <c r="S249" t="s">
        <v>5213</v>
      </c>
    </row>
    <row r="250" spans="1:19" x14ac:dyDescent="0.2">
      <c r="A250" t="s">
        <v>248</v>
      </c>
      <c r="B250">
        <v>6251</v>
      </c>
      <c r="C250" t="s">
        <v>2481</v>
      </c>
      <c r="D250">
        <v>2.46</v>
      </c>
      <c r="E250" t="b">
        <v>0</v>
      </c>
      <c r="F250" t="s">
        <v>2485</v>
      </c>
      <c r="G250" t="s">
        <v>2735</v>
      </c>
      <c r="H250" t="s">
        <v>4967</v>
      </c>
      <c r="I250" t="s">
        <v>4969</v>
      </c>
      <c r="J250" t="s">
        <v>5013</v>
      </c>
      <c r="K250" t="s">
        <v>6376</v>
      </c>
      <c r="L250" t="s">
        <v>6395</v>
      </c>
      <c r="M250" t="str">
        <f>SUBSTITUTE(Table2[[#This Row],[category_tags]],"'",CHAR(130),11)</f>
        <v>['Agricultural', 'Food', 'Preparation', 'Meat, egg and fish', 'Cooked meat', ÇBeef and veal']</v>
      </c>
      <c r="N250" t="str">
        <f>SUBSTITUTE(Table2[[#This Row],[category_tags]],"'",CHAR(131),12)</f>
        <v>['Agricultural', 'Food', 'Preparation', 'Meat, egg and fish', 'Cooked meat', 'Beef and vealÉ]</v>
      </c>
      <c r="O250">
        <f>FIND(CHAR(130),Table2[[#This Row],[Column2]])</f>
        <v>78</v>
      </c>
      <c r="P250">
        <f>FIND(CHAR(131),Table2[[#This Row],[Column3]])</f>
        <v>92</v>
      </c>
      <c r="Q250" t="str">
        <f>IFERROR(MID(Table2[[#This Row],[category_tags]],Table2[[#This Row],[Column4]]+1,Table2[[#This Row],[Column5]]-Table2[[#This Row],[Column4]]-1),"")</f>
        <v>Beef and veal</v>
      </c>
      <c r="R250" t="str">
        <f>VLOOKUP(Table2[[#This Row],[ciqual_code]],brut_transformé!$D$2:$E$2480,2,FALSE)</f>
        <v>transformé</v>
      </c>
      <c r="S250" t="s">
        <v>5214</v>
      </c>
    </row>
    <row r="251" spans="1:19" x14ac:dyDescent="0.2">
      <c r="A251" t="s">
        <v>249</v>
      </c>
      <c r="B251">
        <v>6201</v>
      </c>
      <c r="C251" t="s">
        <v>2481</v>
      </c>
      <c r="D251">
        <v>2.29</v>
      </c>
      <c r="E251" t="b">
        <v>0</v>
      </c>
      <c r="F251" t="s">
        <v>2485</v>
      </c>
      <c r="G251" t="s">
        <v>2736</v>
      </c>
      <c r="H251" t="s">
        <v>4967</v>
      </c>
      <c r="I251" t="s">
        <v>4969</v>
      </c>
      <c r="J251" t="s">
        <v>5012</v>
      </c>
      <c r="K251" t="s">
        <v>6376</v>
      </c>
      <c r="L251" t="s">
        <v>6396</v>
      </c>
      <c r="M251" t="str">
        <f>SUBSTITUTE(Table2[[#This Row],[category_tags]],"'",CHAR(130),11)</f>
        <v>['Agricultural', 'Food', 'Preparation', 'Meat, egg and fish', 'Raw meat', ÇBeef and veal']</v>
      </c>
      <c r="N251" t="str">
        <f>SUBSTITUTE(Table2[[#This Row],[category_tags]],"'",CHAR(131),12)</f>
        <v>['Agricultural', 'Food', 'Preparation', 'Meat, egg and fish', 'Raw meat', 'Beef and vealÉ]</v>
      </c>
      <c r="O251">
        <f>FIND(CHAR(130),Table2[[#This Row],[Column2]])</f>
        <v>75</v>
      </c>
      <c r="P251">
        <f>FIND(CHAR(131),Table2[[#This Row],[Column3]])</f>
        <v>89</v>
      </c>
      <c r="Q251" t="str">
        <f>IFERROR(MID(Table2[[#This Row],[category_tags]],Table2[[#This Row],[Column4]]+1,Table2[[#This Row],[Column5]]-Table2[[#This Row],[Column4]]-1),"")</f>
        <v>Beef and veal</v>
      </c>
      <c r="R251" t="str">
        <f>VLOOKUP(Table2[[#This Row],[ciqual_code]],brut_transformé!$D$2:$E$2480,2,FALSE)</f>
        <v>transformé</v>
      </c>
      <c r="S251" t="s">
        <v>5200</v>
      </c>
    </row>
    <row r="252" spans="1:19" x14ac:dyDescent="0.2">
      <c r="A252" t="s">
        <v>250</v>
      </c>
      <c r="B252">
        <v>6200</v>
      </c>
      <c r="C252" t="s">
        <v>2481</v>
      </c>
      <c r="D252">
        <v>2.31</v>
      </c>
      <c r="E252" t="b">
        <v>0</v>
      </c>
      <c r="F252" t="s">
        <v>2485</v>
      </c>
      <c r="G252" t="s">
        <v>2737</v>
      </c>
      <c r="H252" t="s">
        <v>4967</v>
      </c>
      <c r="I252" t="s">
        <v>4969</v>
      </c>
      <c r="J252" t="s">
        <v>5013</v>
      </c>
      <c r="K252" t="s">
        <v>6376</v>
      </c>
      <c r="L252" t="s">
        <v>6395</v>
      </c>
      <c r="M252" t="str">
        <f>SUBSTITUTE(Table2[[#This Row],[category_tags]],"'",CHAR(130),11)</f>
        <v>['Agricultural', 'Food', 'Preparation', 'Meat, egg and fish', 'Cooked meat', ÇBeef and veal']</v>
      </c>
      <c r="N252" t="str">
        <f>SUBSTITUTE(Table2[[#This Row],[category_tags]],"'",CHAR(131),12)</f>
        <v>['Agricultural', 'Food', 'Preparation', 'Meat, egg and fish', 'Cooked meat', 'Beef and vealÉ]</v>
      </c>
      <c r="O252">
        <f>FIND(CHAR(130),Table2[[#This Row],[Column2]])</f>
        <v>78</v>
      </c>
      <c r="P252">
        <f>FIND(CHAR(131),Table2[[#This Row],[Column3]])</f>
        <v>92</v>
      </c>
      <c r="Q252" t="str">
        <f>IFERROR(MID(Table2[[#This Row],[category_tags]],Table2[[#This Row],[Column4]]+1,Table2[[#This Row],[Column5]]-Table2[[#This Row],[Column4]]-1),"")</f>
        <v>Beef and veal</v>
      </c>
      <c r="R252" t="str">
        <f>VLOOKUP(Table2[[#This Row],[ciqual_code]],brut_transformé!$D$2:$E$2480,2,FALSE)</f>
        <v>transformé</v>
      </c>
      <c r="S252" t="s">
        <v>5201</v>
      </c>
    </row>
    <row r="253" spans="1:19" x14ac:dyDescent="0.2">
      <c r="A253" t="s">
        <v>251</v>
      </c>
      <c r="B253">
        <v>6160</v>
      </c>
      <c r="C253" t="s">
        <v>2481</v>
      </c>
      <c r="D253">
        <v>2.29</v>
      </c>
      <c r="E253" t="b">
        <v>0</v>
      </c>
      <c r="F253" t="s">
        <v>2485</v>
      </c>
      <c r="G253" t="s">
        <v>2738</v>
      </c>
      <c r="H253" t="s">
        <v>4967</v>
      </c>
      <c r="I253" t="s">
        <v>4969</v>
      </c>
      <c r="J253" t="s">
        <v>5012</v>
      </c>
      <c r="K253" t="s">
        <v>6376</v>
      </c>
      <c r="L253" t="s">
        <v>6396</v>
      </c>
      <c r="M253" t="str">
        <f>SUBSTITUTE(Table2[[#This Row],[category_tags]],"'",CHAR(130),11)</f>
        <v>['Agricultural', 'Food', 'Preparation', 'Meat, egg and fish', 'Raw meat', ÇBeef and veal']</v>
      </c>
      <c r="N253" t="str">
        <f>SUBSTITUTE(Table2[[#This Row],[category_tags]],"'",CHAR(131),12)</f>
        <v>['Agricultural', 'Food', 'Preparation', 'Meat, egg and fish', 'Raw meat', 'Beef and vealÉ]</v>
      </c>
      <c r="O253">
        <f>FIND(CHAR(130),Table2[[#This Row],[Column2]])</f>
        <v>75</v>
      </c>
      <c r="P253">
        <f>FIND(CHAR(131),Table2[[#This Row],[Column3]])</f>
        <v>89</v>
      </c>
      <c r="Q253" t="str">
        <f>IFERROR(MID(Table2[[#This Row],[category_tags]],Table2[[#This Row],[Column4]]+1,Table2[[#This Row],[Column5]]-Table2[[#This Row],[Column4]]-1),"")</f>
        <v>Beef and veal</v>
      </c>
      <c r="R253" t="str">
        <f>VLOOKUP(Table2[[#This Row],[ciqual_code]],brut_transformé!$D$2:$E$2480,2,FALSE)</f>
        <v>transformé</v>
      </c>
      <c r="S253" t="s">
        <v>5200</v>
      </c>
    </row>
    <row r="254" spans="1:19" x14ac:dyDescent="0.2">
      <c r="A254" t="s">
        <v>252</v>
      </c>
      <c r="B254">
        <v>6161</v>
      </c>
      <c r="C254" t="s">
        <v>2481</v>
      </c>
      <c r="D254">
        <v>2.31</v>
      </c>
      <c r="E254" t="b">
        <v>0</v>
      </c>
      <c r="F254" t="s">
        <v>2485</v>
      </c>
      <c r="G254" t="s">
        <v>2739</v>
      </c>
      <c r="H254" t="s">
        <v>4967</v>
      </c>
      <c r="I254" t="s">
        <v>4969</v>
      </c>
      <c r="J254" t="s">
        <v>5013</v>
      </c>
      <c r="K254" t="s">
        <v>6376</v>
      </c>
      <c r="L254" t="s">
        <v>6395</v>
      </c>
      <c r="M254" t="str">
        <f>SUBSTITUTE(Table2[[#This Row],[category_tags]],"'",CHAR(130),11)</f>
        <v>['Agricultural', 'Food', 'Preparation', 'Meat, egg and fish', 'Cooked meat', ÇBeef and veal']</v>
      </c>
      <c r="N254" t="str">
        <f>SUBSTITUTE(Table2[[#This Row],[category_tags]],"'",CHAR(131),12)</f>
        <v>['Agricultural', 'Food', 'Preparation', 'Meat, egg and fish', 'Cooked meat', 'Beef and vealÉ]</v>
      </c>
      <c r="O254">
        <f>FIND(CHAR(130),Table2[[#This Row],[Column2]])</f>
        <v>78</v>
      </c>
      <c r="P254">
        <f>FIND(CHAR(131),Table2[[#This Row],[Column3]])</f>
        <v>92</v>
      </c>
      <c r="Q254" t="str">
        <f>IFERROR(MID(Table2[[#This Row],[category_tags]],Table2[[#This Row],[Column4]]+1,Table2[[#This Row],[Column5]]-Table2[[#This Row],[Column4]]-1),"")</f>
        <v>Beef and veal</v>
      </c>
      <c r="R254" t="str">
        <f>VLOOKUP(Table2[[#This Row],[ciqual_code]],brut_transformé!$D$2:$E$2480,2,FALSE)</f>
        <v>transformé</v>
      </c>
      <c r="S254" t="s">
        <v>5202</v>
      </c>
    </row>
    <row r="255" spans="1:19" x14ac:dyDescent="0.2">
      <c r="A255" t="s">
        <v>253</v>
      </c>
      <c r="B255">
        <v>6162</v>
      </c>
      <c r="C255" t="s">
        <v>2481</v>
      </c>
      <c r="D255">
        <v>2.31</v>
      </c>
      <c r="E255" t="b">
        <v>0</v>
      </c>
      <c r="F255" t="s">
        <v>2485</v>
      </c>
      <c r="G255" t="s">
        <v>2740</v>
      </c>
      <c r="H255" t="s">
        <v>4967</v>
      </c>
      <c r="I255" t="s">
        <v>4969</v>
      </c>
      <c r="J255" t="s">
        <v>5013</v>
      </c>
      <c r="K255" t="s">
        <v>6376</v>
      </c>
      <c r="L255" t="s">
        <v>6395</v>
      </c>
      <c r="M255" t="str">
        <f>SUBSTITUTE(Table2[[#This Row],[category_tags]],"'",CHAR(130),11)</f>
        <v>['Agricultural', 'Food', 'Preparation', 'Meat, egg and fish', 'Cooked meat', ÇBeef and veal']</v>
      </c>
      <c r="N255" t="str">
        <f>SUBSTITUTE(Table2[[#This Row],[category_tags]],"'",CHAR(131),12)</f>
        <v>['Agricultural', 'Food', 'Preparation', 'Meat, egg and fish', 'Cooked meat', 'Beef and vealÉ]</v>
      </c>
      <c r="O255">
        <f>FIND(CHAR(130),Table2[[#This Row],[Column2]])</f>
        <v>78</v>
      </c>
      <c r="P255">
        <f>FIND(CHAR(131),Table2[[#This Row],[Column3]])</f>
        <v>92</v>
      </c>
      <c r="Q255" t="str">
        <f>IFERROR(MID(Table2[[#This Row],[category_tags]],Table2[[#This Row],[Column4]]+1,Table2[[#This Row],[Column5]]-Table2[[#This Row],[Column4]]-1),"")</f>
        <v>Beef and veal</v>
      </c>
      <c r="R255" t="str">
        <f>VLOOKUP(Table2[[#This Row],[ciqual_code]],brut_transformé!$D$2:$E$2480,2,FALSE)</f>
        <v>transformé</v>
      </c>
      <c r="S255" t="s">
        <v>5215</v>
      </c>
    </row>
    <row r="256" spans="1:19" x14ac:dyDescent="0.2">
      <c r="A256" t="s">
        <v>254</v>
      </c>
      <c r="B256">
        <v>26100</v>
      </c>
      <c r="C256" t="s">
        <v>2481</v>
      </c>
      <c r="D256">
        <v>3.68</v>
      </c>
      <c r="E256" t="b">
        <v>0</v>
      </c>
      <c r="F256" t="s">
        <v>2485</v>
      </c>
      <c r="G256" t="s">
        <v>2741</v>
      </c>
      <c r="H256" t="s">
        <v>4967</v>
      </c>
      <c r="I256" t="s">
        <v>4969</v>
      </c>
      <c r="J256" t="s">
        <v>4985</v>
      </c>
      <c r="K256" t="s">
        <v>6376</v>
      </c>
      <c r="L256" t="s">
        <v>6403</v>
      </c>
      <c r="M256" t="str">
        <f>SUBSTITUTE(Table2[[#This Row],[category_tags]],"'",CHAR(130),11)</f>
        <v>['Agricultural', 'Food', 'Preparation', 'Meat, egg and fish', 'Fish, raw']</v>
      </c>
      <c r="N256" t="str">
        <f>SUBSTITUTE(Table2[[#This Row],[category_tags]],"'",CHAR(131),12)</f>
        <v>['Agricultural', 'Food', 'Preparation', 'Meat, egg and fish', 'Fish, raw']</v>
      </c>
      <c r="O256" t="e">
        <f>FIND(CHAR(130),Table2[[#This Row],[Column2]])</f>
        <v>#VALUE!</v>
      </c>
      <c r="P256" t="e">
        <f>FIND(CHAR(131),Table2[[#This Row],[Column3]])</f>
        <v>#VALUE!</v>
      </c>
      <c r="Q256" t="str">
        <f>IFERROR(MID(Table2[[#This Row],[category_tags]],Table2[[#This Row],[Column4]]+1,Table2[[#This Row],[Column5]]-Table2[[#This Row],[Column4]]-1),"")</f>
        <v/>
      </c>
      <c r="R256" t="str">
        <f>VLOOKUP(Table2[[#This Row],[ciqual_code]],brut_transformé!$D$2:$E$2480,2,FALSE)</f>
        <v>transformé</v>
      </c>
      <c r="S256" t="s">
        <v>5216</v>
      </c>
    </row>
    <row r="257" spans="1:19" x14ac:dyDescent="0.2">
      <c r="A257" t="s">
        <v>255</v>
      </c>
      <c r="B257">
        <v>18905</v>
      </c>
      <c r="C257" t="s">
        <v>2481</v>
      </c>
      <c r="D257">
        <v>3.47</v>
      </c>
      <c r="E257" t="b">
        <v>0</v>
      </c>
      <c r="F257" t="s">
        <v>2485</v>
      </c>
      <c r="G257" t="s">
        <v>2742</v>
      </c>
      <c r="H257" t="s">
        <v>4967</v>
      </c>
      <c r="I257" t="s">
        <v>4969</v>
      </c>
      <c r="J257" t="s">
        <v>5015</v>
      </c>
      <c r="K257" t="s">
        <v>6378</v>
      </c>
      <c r="L257" t="s">
        <v>6420</v>
      </c>
      <c r="M257" t="str">
        <f>SUBSTITUTE(Table2[[#This Row],[category_tags]],"'",CHAR(130),11)</f>
        <v>['Agricultural', 'Food', 'Preparation', 'Beverages', 'Non-alcoholic beverages']</v>
      </c>
      <c r="N257" t="str">
        <f>SUBSTITUTE(Table2[[#This Row],[category_tags]],"'",CHAR(131),12)</f>
        <v>['Agricultural', 'Food', 'Preparation', 'Beverages', 'Non-alcoholic beverages']</v>
      </c>
      <c r="O257" t="e">
        <f>FIND(CHAR(130),Table2[[#This Row],[Column2]])</f>
        <v>#VALUE!</v>
      </c>
      <c r="P257" t="e">
        <f>FIND(CHAR(131),Table2[[#This Row],[Column3]])</f>
        <v>#VALUE!</v>
      </c>
      <c r="Q257" t="str">
        <f>IFERROR(MID(Table2[[#This Row],[category_tags]],Table2[[#This Row],[Column4]]+1,Table2[[#This Row],[Column5]]-Table2[[#This Row],[Column4]]-1),"")</f>
        <v/>
      </c>
      <c r="R257" t="str">
        <f>VLOOKUP(Table2[[#This Row],[ciqual_code]],brut_transformé!$D$2:$E$2480,2,FALSE)</f>
        <v>transformé</v>
      </c>
      <c r="S257" t="s">
        <v>5217</v>
      </c>
    </row>
    <row r="258" spans="1:19" x14ac:dyDescent="0.2">
      <c r="A258" t="s">
        <v>256</v>
      </c>
      <c r="B258">
        <v>18904</v>
      </c>
      <c r="C258" t="s">
        <v>2481</v>
      </c>
      <c r="D258">
        <v>3.56</v>
      </c>
      <c r="E258" t="b">
        <v>0</v>
      </c>
      <c r="F258" t="s">
        <v>2485</v>
      </c>
      <c r="G258" t="s">
        <v>2743</v>
      </c>
      <c r="H258" t="s">
        <v>4967</v>
      </c>
      <c r="I258" t="s">
        <v>4969</v>
      </c>
      <c r="J258" t="s">
        <v>5015</v>
      </c>
      <c r="K258" t="s">
        <v>6378</v>
      </c>
      <c r="L258" t="s">
        <v>6420</v>
      </c>
      <c r="M258" t="str">
        <f>SUBSTITUTE(Table2[[#This Row],[category_tags]],"'",CHAR(130),11)</f>
        <v>['Agricultural', 'Food', 'Preparation', 'Beverages', 'Non-alcoholic beverages']</v>
      </c>
      <c r="N258" t="str">
        <f>SUBSTITUTE(Table2[[#This Row],[category_tags]],"'",CHAR(131),12)</f>
        <v>['Agricultural', 'Food', 'Preparation', 'Beverages', 'Non-alcoholic beverages']</v>
      </c>
      <c r="O258" t="e">
        <f>FIND(CHAR(130),Table2[[#This Row],[Column2]])</f>
        <v>#VALUE!</v>
      </c>
      <c r="P258" t="e">
        <f>FIND(CHAR(131),Table2[[#This Row],[Column3]])</f>
        <v>#VALUE!</v>
      </c>
      <c r="Q258" t="str">
        <f>IFERROR(MID(Table2[[#This Row],[category_tags]],Table2[[#This Row],[Column4]]+1,Table2[[#This Row],[Column5]]-Table2[[#This Row],[Column4]]-1),"")</f>
        <v/>
      </c>
      <c r="R258" t="str">
        <f>VLOOKUP(Table2[[#This Row],[ciqual_code]],brut_transformé!$D$2:$E$2480,2,FALSE)</f>
        <v>transformé</v>
      </c>
      <c r="S258" t="s">
        <v>5218</v>
      </c>
    </row>
    <row r="259" spans="1:19" x14ac:dyDescent="0.2">
      <c r="A259" t="s">
        <v>257</v>
      </c>
      <c r="B259">
        <v>18107</v>
      </c>
      <c r="C259" t="s">
        <v>2481</v>
      </c>
      <c r="D259">
        <v>3.05</v>
      </c>
      <c r="E259" t="b">
        <v>0</v>
      </c>
      <c r="F259" t="s">
        <v>2485</v>
      </c>
      <c r="G259" t="s">
        <v>2744</v>
      </c>
      <c r="H259" t="s">
        <v>4967</v>
      </c>
      <c r="I259" t="s">
        <v>4969</v>
      </c>
      <c r="J259" t="s">
        <v>5015</v>
      </c>
      <c r="K259" t="s">
        <v>6378</v>
      </c>
      <c r="L259" t="s">
        <v>6420</v>
      </c>
      <c r="M259" t="str">
        <f>SUBSTITUTE(Table2[[#This Row],[category_tags]],"'",CHAR(130),11)</f>
        <v>['Agricultural', 'Food', 'Preparation', 'Beverages', 'Non-alcoholic beverages']</v>
      </c>
      <c r="N259" t="str">
        <f>SUBSTITUTE(Table2[[#This Row],[category_tags]],"'",CHAR(131),12)</f>
        <v>['Agricultural', 'Food', 'Preparation', 'Beverages', 'Non-alcoholic beverages']</v>
      </c>
      <c r="O259" t="e">
        <f>FIND(CHAR(130),Table2[[#This Row],[Column2]])</f>
        <v>#VALUE!</v>
      </c>
      <c r="P259" t="e">
        <f>FIND(CHAR(131),Table2[[#This Row],[Column3]])</f>
        <v>#VALUE!</v>
      </c>
      <c r="Q259" t="str">
        <f>IFERROR(MID(Table2[[#This Row],[category_tags]],Table2[[#This Row],[Column4]]+1,Table2[[#This Row],[Column5]]-Table2[[#This Row],[Column4]]-1),"")</f>
        <v/>
      </c>
      <c r="R259" t="str">
        <f>VLOOKUP(Table2[[#This Row],[ciqual_code]],brut_transformé!$D$2:$E$2480,2,FALSE)</f>
        <v>transformé</v>
      </c>
      <c r="S259" t="s">
        <v>5218</v>
      </c>
    </row>
    <row r="260" spans="1:19" x14ac:dyDescent="0.2">
      <c r="A260" t="s">
        <v>258</v>
      </c>
      <c r="B260">
        <v>18030</v>
      </c>
      <c r="C260" t="s">
        <v>2481</v>
      </c>
      <c r="D260">
        <v>2.96999999999999</v>
      </c>
      <c r="E260" t="b">
        <v>0</v>
      </c>
      <c r="F260" t="s">
        <v>2485</v>
      </c>
      <c r="G260" t="s">
        <v>2745</v>
      </c>
      <c r="H260" t="s">
        <v>4967</v>
      </c>
      <c r="I260" t="s">
        <v>4969</v>
      </c>
      <c r="J260" t="s">
        <v>5016</v>
      </c>
      <c r="K260" t="s">
        <v>6378</v>
      </c>
      <c r="L260" t="s">
        <v>6420</v>
      </c>
      <c r="M260" t="str">
        <f>SUBSTITUTE(Table2[[#This Row],[category_tags]],"'",CHAR(130),11)</f>
        <v>['Agricultural', 'Food', 'Preparation', 'Beverages', 'Non-alcoholic beverages', ÇSoft drinks']</v>
      </c>
      <c r="N260" t="str">
        <f>SUBSTITUTE(Table2[[#This Row],[category_tags]],"'",CHAR(131),12)</f>
        <v>['Agricultural', 'Food', 'Preparation', 'Beverages', 'Non-alcoholic beverages', 'Soft drinksÉ]</v>
      </c>
      <c r="O260">
        <f>FIND(CHAR(130),Table2[[#This Row],[Column2]])</f>
        <v>81</v>
      </c>
      <c r="P260">
        <f>FIND(CHAR(131),Table2[[#This Row],[Column3]])</f>
        <v>93</v>
      </c>
      <c r="Q260" t="str">
        <f>IFERROR(MID(Table2[[#This Row],[category_tags]],Table2[[#This Row],[Column4]]+1,Table2[[#This Row],[Column5]]-Table2[[#This Row],[Column4]]-1),"")</f>
        <v>Soft drinks</v>
      </c>
      <c r="R260" t="str">
        <f>VLOOKUP(Table2[[#This Row],[ciqual_code]],brut_transformé!$D$2:$E$2480,2,FALSE)</f>
        <v>transformé</v>
      </c>
      <c r="S260" t="s">
        <v>5219</v>
      </c>
    </row>
    <row r="261" spans="1:19" x14ac:dyDescent="0.2">
      <c r="A261" t="s">
        <v>259</v>
      </c>
      <c r="B261">
        <v>18028</v>
      </c>
      <c r="C261" t="s">
        <v>2481</v>
      </c>
      <c r="D261">
        <v>2.96999999999999</v>
      </c>
      <c r="E261" t="b">
        <v>0</v>
      </c>
      <c r="F261" t="s">
        <v>2485</v>
      </c>
      <c r="G261" t="s">
        <v>2746</v>
      </c>
      <c r="H261" t="s">
        <v>4967</v>
      </c>
      <c r="I261" t="s">
        <v>4969</v>
      </c>
      <c r="J261" t="s">
        <v>5016</v>
      </c>
      <c r="K261" t="s">
        <v>6378</v>
      </c>
      <c r="L261" t="s">
        <v>6420</v>
      </c>
      <c r="M261" t="str">
        <f>SUBSTITUTE(Table2[[#This Row],[category_tags]],"'",CHAR(130),11)</f>
        <v>['Agricultural', 'Food', 'Preparation', 'Beverages', 'Non-alcoholic beverages', ÇSoft drinks']</v>
      </c>
      <c r="N261" t="str">
        <f>SUBSTITUTE(Table2[[#This Row],[category_tags]],"'",CHAR(131),12)</f>
        <v>['Agricultural', 'Food', 'Preparation', 'Beverages', 'Non-alcoholic beverages', 'Soft drinksÉ]</v>
      </c>
      <c r="O261">
        <f>FIND(CHAR(130),Table2[[#This Row],[Column2]])</f>
        <v>81</v>
      </c>
      <c r="P261">
        <f>FIND(CHAR(131),Table2[[#This Row],[Column3]])</f>
        <v>93</v>
      </c>
      <c r="Q261" t="str">
        <f>IFERROR(MID(Table2[[#This Row],[category_tags]],Table2[[#This Row],[Column4]]+1,Table2[[#This Row],[Column5]]-Table2[[#This Row],[Column4]]-1),"")</f>
        <v>Soft drinks</v>
      </c>
      <c r="R261" t="str">
        <f>VLOOKUP(Table2[[#This Row],[ciqual_code]],brut_transformé!$D$2:$E$2480,2,FALSE)</f>
        <v>transformé</v>
      </c>
      <c r="S261" t="s">
        <v>5219</v>
      </c>
    </row>
    <row r="262" spans="1:19" x14ac:dyDescent="0.2">
      <c r="A262" t="s">
        <v>260</v>
      </c>
      <c r="B262">
        <v>18012</v>
      </c>
      <c r="C262" t="s">
        <v>2481</v>
      </c>
      <c r="D262">
        <v>2.96999999999999</v>
      </c>
      <c r="E262" t="b">
        <v>0</v>
      </c>
      <c r="F262" t="s">
        <v>2485</v>
      </c>
      <c r="G262" t="s">
        <v>2747</v>
      </c>
      <c r="H262" t="s">
        <v>4967</v>
      </c>
      <c r="I262" t="s">
        <v>4969</v>
      </c>
      <c r="J262" t="s">
        <v>5016</v>
      </c>
      <c r="K262" t="s">
        <v>6378</v>
      </c>
      <c r="L262" t="s">
        <v>6420</v>
      </c>
      <c r="M262" t="str">
        <f>SUBSTITUTE(Table2[[#This Row],[category_tags]],"'",CHAR(130),11)</f>
        <v>['Agricultural', 'Food', 'Preparation', 'Beverages', 'Non-alcoholic beverages', ÇSoft drinks']</v>
      </c>
      <c r="N262" t="str">
        <f>SUBSTITUTE(Table2[[#This Row],[category_tags]],"'",CHAR(131),12)</f>
        <v>['Agricultural', 'Food', 'Preparation', 'Beverages', 'Non-alcoholic beverages', 'Soft drinksÉ]</v>
      </c>
      <c r="O262">
        <f>FIND(CHAR(130),Table2[[#This Row],[Column2]])</f>
        <v>81</v>
      </c>
      <c r="P262">
        <f>FIND(CHAR(131),Table2[[#This Row],[Column3]])</f>
        <v>93</v>
      </c>
      <c r="Q262" t="str">
        <f>IFERROR(MID(Table2[[#This Row],[category_tags]],Table2[[#This Row],[Column4]]+1,Table2[[#This Row],[Column5]]-Table2[[#This Row],[Column4]]-1),"")</f>
        <v>Soft drinks</v>
      </c>
      <c r="R262" t="str">
        <f>VLOOKUP(Table2[[#This Row],[ciqual_code]],brut_transformé!$D$2:$E$2480,2,FALSE)</f>
        <v>transformé</v>
      </c>
      <c r="S262" t="s">
        <v>5219</v>
      </c>
    </row>
    <row r="263" spans="1:19" x14ac:dyDescent="0.2">
      <c r="A263" t="s">
        <v>261</v>
      </c>
      <c r="B263">
        <v>18343</v>
      </c>
      <c r="C263" t="s">
        <v>2481</v>
      </c>
      <c r="D263">
        <v>3.68</v>
      </c>
      <c r="E263" t="b">
        <v>0</v>
      </c>
      <c r="F263" t="s">
        <v>2485</v>
      </c>
      <c r="G263" t="s">
        <v>2748</v>
      </c>
      <c r="H263" t="s">
        <v>4967</v>
      </c>
      <c r="I263" t="s">
        <v>4969</v>
      </c>
      <c r="J263" t="s">
        <v>5017</v>
      </c>
      <c r="K263" t="s">
        <v>6378</v>
      </c>
      <c r="L263" t="s">
        <v>6420</v>
      </c>
      <c r="M263" t="str">
        <f>SUBSTITUTE(Table2[[#This Row],[category_tags]],"'",CHAR(130),11)</f>
        <v>['Agricultural', 'Food', 'Preparation', 'Beverages', 'Non-alcoholic beverages', ÇDairy beverages']</v>
      </c>
      <c r="N263" t="str">
        <f>SUBSTITUTE(Table2[[#This Row],[category_tags]],"'",CHAR(131),12)</f>
        <v>['Agricultural', 'Food', 'Preparation', 'Beverages', 'Non-alcoholic beverages', 'Dairy beveragesÉ]</v>
      </c>
      <c r="O263">
        <f>FIND(CHAR(130),Table2[[#This Row],[Column2]])</f>
        <v>81</v>
      </c>
      <c r="P263">
        <f>FIND(CHAR(131),Table2[[#This Row],[Column3]])</f>
        <v>97</v>
      </c>
      <c r="Q263" t="str">
        <f>IFERROR(MID(Table2[[#This Row],[category_tags]],Table2[[#This Row],[Column4]]+1,Table2[[#This Row],[Column5]]-Table2[[#This Row],[Column4]]-1),"")</f>
        <v>Dairy beverages</v>
      </c>
      <c r="R263" t="str">
        <f>VLOOKUP(Table2[[#This Row],[ciqual_code]],brut_transformé!$D$2:$E$2480,2,FALSE)</f>
        <v>transformé</v>
      </c>
      <c r="S263" t="s">
        <v>5220</v>
      </c>
    </row>
    <row r="264" spans="1:19" x14ac:dyDescent="0.2">
      <c r="A264" t="s">
        <v>262</v>
      </c>
      <c r="B264">
        <v>18902</v>
      </c>
      <c r="C264" t="s">
        <v>2481</v>
      </c>
      <c r="D264">
        <v>2.95</v>
      </c>
      <c r="E264" t="b">
        <v>0</v>
      </c>
      <c r="F264" t="s">
        <v>2485</v>
      </c>
      <c r="G264" t="s">
        <v>2749</v>
      </c>
      <c r="H264" t="s">
        <v>4967</v>
      </c>
      <c r="I264" t="s">
        <v>4969</v>
      </c>
      <c r="J264" t="s">
        <v>5015</v>
      </c>
      <c r="K264" t="s">
        <v>6378</v>
      </c>
      <c r="L264" t="s">
        <v>6420</v>
      </c>
      <c r="M264" t="str">
        <f>SUBSTITUTE(Table2[[#This Row],[category_tags]],"'",CHAR(130),11)</f>
        <v>['Agricultural', 'Food', 'Preparation', 'Beverages', 'Non-alcoholic beverages']</v>
      </c>
      <c r="N264" t="str">
        <f>SUBSTITUTE(Table2[[#This Row],[category_tags]],"'",CHAR(131),12)</f>
        <v>['Agricultural', 'Food', 'Preparation', 'Beverages', 'Non-alcoholic beverages']</v>
      </c>
      <c r="O264" t="e">
        <f>FIND(CHAR(130),Table2[[#This Row],[Column2]])</f>
        <v>#VALUE!</v>
      </c>
      <c r="P264" t="e">
        <f>FIND(CHAR(131),Table2[[#This Row],[Column3]])</f>
        <v>#VALUE!</v>
      </c>
      <c r="Q264" t="str">
        <f>IFERROR(MID(Table2[[#This Row],[category_tags]],Table2[[#This Row],[Column4]]+1,Table2[[#This Row],[Column5]]-Table2[[#This Row],[Column4]]-1),"")</f>
        <v/>
      </c>
      <c r="R264" t="str">
        <f>VLOOKUP(Table2[[#This Row],[ciqual_code]],brut_transformé!$D$2:$E$2480,2,FALSE)</f>
        <v>transformé</v>
      </c>
      <c r="S264" t="s">
        <v>5221</v>
      </c>
    </row>
    <row r="265" spans="1:19" x14ac:dyDescent="0.2">
      <c r="A265" t="s">
        <v>263</v>
      </c>
      <c r="B265">
        <v>18903</v>
      </c>
      <c r="C265" t="s">
        <v>2481</v>
      </c>
      <c r="D265">
        <v>2.95</v>
      </c>
      <c r="E265" t="b">
        <v>0</v>
      </c>
      <c r="F265" t="s">
        <v>2485</v>
      </c>
      <c r="G265" t="s">
        <v>2750</v>
      </c>
      <c r="H265" t="s">
        <v>4967</v>
      </c>
      <c r="I265" t="s">
        <v>4969</v>
      </c>
      <c r="J265" t="s">
        <v>5015</v>
      </c>
      <c r="K265" t="s">
        <v>6378</v>
      </c>
      <c r="L265" t="s">
        <v>6420</v>
      </c>
      <c r="M265" t="str">
        <f>SUBSTITUTE(Table2[[#This Row],[category_tags]],"'",CHAR(130),11)</f>
        <v>['Agricultural', 'Food', 'Preparation', 'Beverages', 'Non-alcoholic beverages']</v>
      </c>
      <c r="N265" t="str">
        <f>SUBSTITUTE(Table2[[#This Row],[category_tags]],"'",CHAR(131),12)</f>
        <v>['Agricultural', 'Food', 'Preparation', 'Beverages', 'Non-alcoholic beverages']</v>
      </c>
      <c r="O265" t="e">
        <f>FIND(CHAR(130),Table2[[#This Row],[Column2]])</f>
        <v>#VALUE!</v>
      </c>
      <c r="P265" t="e">
        <f>FIND(CHAR(131),Table2[[#This Row],[Column3]])</f>
        <v>#VALUE!</v>
      </c>
      <c r="Q265" t="str">
        <f>IFERROR(MID(Table2[[#This Row],[category_tags]],Table2[[#This Row],[Column4]]+1,Table2[[#This Row],[Column5]]-Table2[[#This Row],[Column4]]-1),"")</f>
        <v/>
      </c>
      <c r="R265" t="str">
        <f>VLOOKUP(Table2[[#This Row],[ciqual_code]],brut_transformé!$D$2:$E$2480,2,FALSE)</f>
        <v>transformé</v>
      </c>
      <c r="S265" t="s">
        <v>5221</v>
      </c>
    </row>
    <row r="266" spans="1:19" x14ac:dyDescent="0.2">
      <c r="A266" t="s">
        <v>264</v>
      </c>
      <c r="B266">
        <v>18900</v>
      </c>
      <c r="C266" t="s">
        <v>2481</v>
      </c>
      <c r="D266">
        <v>2.95</v>
      </c>
      <c r="E266" t="b">
        <v>0</v>
      </c>
      <c r="F266" t="s">
        <v>2485</v>
      </c>
      <c r="G266" t="s">
        <v>2751</v>
      </c>
      <c r="H266" t="s">
        <v>4967</v>
      </c>
      <c r="I266" t="s">
        <v>4969</v>
      </c>
      <c r="J266" t="s">
        <v>5015</v>
      </c>
      <c r="K266" t="s">
        <v>6378</v>
      </c>
      <c r="L266" t="s">
        <v>6420</v>
      </c>
      <c r="M266" t="str">
        <f>SUBSTITUTE(Table2[[#This Row],[category_tags]],"'",CHAR(130),11)</f>
        <v>['Agricultural', 'Food', 'Preparation', 'Beverages', 'Non-alcoholic beverages']</v>
      </c>
      <c r="N266" t="str">
        <f>SUBSTITUTE(Table2[[#This Row],[category_tags]],"'",CHAR(131),12)</f>
        <v>['Agricultural', 'Food', 'Preparation', 'Beverages', 'Non-alcoholic beverages']</v>
      </c>
      <c r="O266" t="e">
        <f>FIND(CHAR(130),Table2[[#This Row],[Column2]])</f>
        <v>#VALUE!</v>
      </c>
      <c r="P266" t="e">
        <f>FIND(CHAR(131),Table2[[#This Row],[Column3]])</f>
        <v>#VALUE!</v>
      </c>
      <c r="Q266" t="str">
        <f>IFERROR(MID(Table2[[#This Row],[category_tags]],Table2[[#This Row],[Column4]]+1,Table2[[#This Row],[Column5]]-Table2[[#This Row],[Column4]]-1),"")</f>
        <v/>
      </c>
      <c r="R266" t="str">
        <f>VLOOKUP(Table2[[#This Row],[ciqual_code]],brut_transformé!$D$2:$E$2480,2,FALSE)</f>
        <v>transformé</v>
      </c>
      <c r="S266" t="s">
        <v>5221</v>
      </c>
    </row>
    <row r="267" spans="1:19" x14ac:dyDescent="0.2">
      <c r="A267" t="s">
        <v>265</v>
      </c>
      <c r="B267">
        <v>18901</v>
      </c>
      <c r="C267" t="s">
        <v>2481</v>
      </c>
      <c r="D267">
        <v>2.95</v>
      </c>
      <c r="E267" t="b">
        <v>0</v>
      </c>
      <c r="F267" t="s">
        <v>2485</v>
      </c>
      <c r="G267" t="s">
        <v>2752</v>
      </c>
      <c r="H267" t="s">
        <v>4967</v>
      </c>
      <c r="I267" t="s">
        <v>4969</v>
      </c>
      <c r="J267" t="s">
        <v>5015</v>
      </c>
      <c r="K267" t="s">
        <v>6378</v>
      </c>
      <c r="L267" t="s">
        <v>6420</v>
      </c>
      <c r="M267" t="str">
        <f>SUBSTITUTE(Table2[[#This Row],[category_tags]],"'",CHAR(130),11)</f>
        <v>['Agricultural', 'Food', 'Preparation', 'Beverages', 'Non-alcoholic beverages']</v>
      </c>
      <c r="N267" t="str">
        <f>SUBSTITUTE(Table2[[#This Row],[category_tags]],"'",CHAR(131),12)</f>
        <v>['Agricultural', 'Food', 'Preparation', 'Beverages', 'Non-alcoholic beverages']</v>
      </c>
      <c r="O267" t="e">
        <f>FIND(CHAR(130),Table2[[#This Row],[Column2]])</f>
        <v>#VALUE!</v>
      </c>
      <c r="P267" t="e">
        <f>FIND(CHAR(131),Table2[[#This Row],[Column3]])</f>
        <v>#VALUE!</v>
      </c>
      <c r="Q267" t="str">
        <f>IFERROR(MID(Table2[[#This Row],[category_tags]],Table2[[#This Row],[Column4]]+1,Table2[[#This Row],[Column5]]-Table2[[#This Row],[Column4]]-1),"")</f>
        <v/>
      </c>
      <c r="R267" t="str">
        <f>VLOOKUP(Table2[[#This Row],[ciqual_code]],brut_transformé!$D$2:$E$2480,2,FALSE)</f>
        <v>transformé</v>
      </c>
      <c r="S267" t="s">
        <v>5221</v>
      </c>
    </row>
    <row r="268" spans="1:19" x14ac:dyDescent="0.2">
      <c r="A268" t="s">
        <v>266</v>
      </c>
      <c r="B268">
        <v>18065</v>
      </c>
      <c r="C268" t="s">
        <v>2481</v>
      </c>
      <c r="D268">
        <v>3.02</v>
      </c>
      <c r="E268" t="b">
        <v>0</v>
      </c>
      <c r="F268" t="s">
        <v>2485</v>
      </c>
      <c r="G268" t="s">
        <v>2753</v>
      </c>
      <c r="H268" t="s">
        <v>4967</v>
      </c>
      <c r="I268" t="s">
        <v>4969</v>
      </c>
      <c r="J268" t="s">
        <v>5016</v>
      </c>
      <c r="K268" t="s">
        <v>6378</v>
      </c>
      <c r="L268" t="s">
        <v>6420</v>
      </c>
      <c r="M268" t="str">
        <f>SUBSTITUTE(Table2[[#This Row],[category_tags]],"'",CHAR(130),11)</f>
        <v>['Agricultural', 'Food', 'Preparation', 'Beverages', 'Non-alcoholic beverages', ÇSoft drinks']</v>
      </c>
      <c r="N268" t="str">
        <f>SUBSTITUTE(Table2[[#This Row],[category_tags]],"'",CHAR(131),12)</f>
        <v>['Agricultural', 'Food', 'Preparation', 'Beverages', 'Non-alcoholic beverages', 'Soft drinksÉ]</v>
      </c>
      <c r="O268">
        <f>FIND(CHAR(130),Table2[[#This Row],[Column2]])</f>
        <v>81</v>
      </c>
      <c r="P268">
        <f>FIND(CHAR(131),Table2[[#This Row],[Column3]])</f>
        <v>93</v>
      </c>
      <c r="Q268" t="str">
        <f>IFERROR(MID(Table2[[#This Row],[category_tags]],Table2[[#This Row],[Column4]]+1,Table2[[#This Row],[Column5]]-Table2[[#This Row],[Column4]]-1),"")</f>
        <v>Soft drinks</v>
      </c>
      <c r="R268" t="str">
        <f>VLOOKUP(Table2[[#This Row],[ciqual_code]],brut_transformé!$D$2:$E$2480,2,FALSE)</f>
        <v>transformé</v>
      </c>
      <c r="S268" t="s">
        <v>5222</v>
      </c>
    </row>
    <row r="269" spans="1:19" x14ac:dyDescent="0.2">
      <c r="A269" t="s">
        <v>267</v>
      </c>
      <c r="B269">
        <v>18075</v>
      </c>
      <c r="C269" t="s">
        <v>2481</v>
      </c>
      <c r="D269">
        <v>2.74</v>
      </c>
      <c r="E269" t="b">
        <v>0</v>
      </c>
      <c r="F269" t="s">
        <v>2485</v>
      </c>
      <c r="G269" t="s">
        <v>2754</v>
      </c>
      <c r="H269" t="s">
        <v>4967</v>
      </c>
      <c r="I269" t="s">
        <v>4969</v>
      </c>
      <c r="J269" t="s">
        <v>5016</v>
      </c>
      <c r="K269" t="s">
        <v>6378</v>
      </c>
      <c r="L269" t="s">
        <v>6420</v>
      </c>
      <c r="M269" t="str">
        <f>SUBSTITUTE(Table2[[#This Row],[category_tags]],"'",CHAR(130),11)</f>
        <v>['Agricultural', 'Food', 'Preparation', 'Beverages', 'Non-alcoholic beverages', ÇSoft drinks']</v>
      </c>
      <c r="N269" t="str">
        <f>SUBSTITUTE(Table2[[#This Row],[category_tags]],"'",CHAR(131),12)</f>
        <v>['Agricultural', 'Food', 'Preparation', 'Beverages', 'Non-alcoholic beverages', 'Soft drinksÉ]</v>
      </c>
      <c r="O269">
        <f>FIND(CHAR(130),Table2[[#This Row],[Column2]])</f>
        <v>81</v>
      </c>
      <c r="P269">
        <f>FIND(CHAR(131),Table2[[#This Row],[Column3]])</f>
        <v>93</v>
      </c>
      <c r="Q269" t="str">
        <f>IFERROR(MID(Table2[[#This Row],[category_tags]],Table2[[#This Row],[Column4]]+1,Table2[[#This Row],[Column5]]-Table2[[#This Row],[Column4]]-1),"")</f>
        <v>Soft drinks</v>
      </c>
      <c r="R269" t="str">
        <f>VLOOKUP(Table2[[#This Row],[ciqual_code]],brut_transformé!$D$2:$E$2480,2,FALSE)</f>
        <v>transformé</v>
      </c>
      <c r="S269" t="s">
        <v>5222</v>
      </c>
    </row>
    <row r="270" spans="1:19" x14ac:dyDescent="0.2">
      <c r="A270" t="s">
        <v>268</v>
      </c>
      <c r="B270">
        <v>18015</v>
      </c>
      <c r="C270" t="s">
        <v>2481</v>
      </c>
      <c r="D270">
        <v>3.02</v>
      </c>
      <c r="E270" t="b">
        <v>0</v>
      </c>
      <c r="F270" t="s">
        <v>2485</v>
      </c>
      <c r="G270" t="s">
        <v>2755</v>
      </c>
      <c r="H270" t="s">
        <v>4967</v>
      </c>
      <c r="I270" t="s">
        <v>4969</v>
      </c>
      <c r="J270" t="s">
        <v>5016</v>
      </c>
      <c r="K270" t="s">
        <v>6378</v>
      </c>
      <c r="L270" t="s">
        <v>6420</v>
      </c>
      <c r="M270" t="str">
        <f>SUBSTITUTE(Table2[[#This Row],[category_tags]],"'",CHAR(130),11)</f>
        <v>['Agricultural', 'Food', 'Preparation', 'Beverages', 'Non-alcoholic beverages', ÇSoft drinks']</v>
      </c>
      <c r="N270" t="str">
        <f>SUBSTITUTE(Table2[[#This Row],[category_tags]],"'",CHAR(131),12)</f>
        <v>['Agricultural', 'Food', 'Preparation', 'Beverages', 'Non-alcoholic beverages', 'Soft drinksÉ]</v>
      </c>
      <c r="O270">
        <f>FIND(CHAR(130),Table2[[#This Row],[Column2]])</f>
        <v>81</v>
      </c>
      <c r="P270">
        <f>FIND(CHAR(131),Table2[[#This Row],[Column3]])</f>
        <v>93</v>
      </c>
      <c r="Q270" t="str">
        <f>IFERROR(MID(Table2[[#This Row],[category_tags]],Table2[[#This Row],[Column4]]+1,Table2[[#This Row],[Column5]]-Table2[[#This Row],[Column4]]-1),"")</f>
        <v>Soft drinks</v>
      </c>
      <c r="R270" t="str">
        <f>VLOOKUP(Table2[[#This Row],[ciqual_code]],brut_transformé!$D$2:$E$2480,2,FALSE)</f>
        <v>transformé</v>
      </c>
      <c r="S270" t="s">
        <v>5222</v>
      </c>
    </row>
    <row r="271" spans="1:19" x14ac:dyDescent="0.2">
      <c r="A271" t="s">
        <v>269</v>
      </c>
      <c r="B271">
        <v>13159</v>
      </c>
      <c r="C271" t="s">
        <v>2481</v>
      </c>
      <c r="D271">
        <v>3.04</v>
      </c>
      <c r="E271" t="b">
        <v>0</v>
      </c>
      <c r="F271" t="s">
        <v>2485</v>
      </c>
      <c r="G271" t="s">
        <v>2756</v>
      </c>
      <c r="H271" t="s">
        <v>4967</v>
      </c>
      <c r="I271" t="s">
        <v>4969</v>
      </c>
      <c r="J271" t="s">
        <v>5018</v>
      </c>
      <c r="K271" t="s">
        <v>6385</v>
      </c>
      <c r="L271" t="s">
        <v>6421</v>
      </c>
      <c r="M271" t="str">
        <f>SUBSTITUTE(Table2[[#This Row],[category_tags]],"'",CHAR(130),11)</f>
        <v>['Agricultural', 'Food', 'Preparation', 'Baby food', 'Baby milk and beverages']</v>
      </c>
      <c r="N271" t="str">
        <f>SUBSTITUTE(Table2[[#This Row],[category_tags]],"'",CHAR(131),12)</f>
        <v>['Agricultural', 'Food', 'Preparation', 'Baby food', 'Baby milk and beverages']</v>
      </c>
      <c r="O271" t="e">
        <f>FIND(CHAR(130),Table2[[#This Row],[Column2]])</f>
        <v>#VALUE!</v>
      </c>
      <c r="P271" t="e">
        <f>FIND(CHAR(131),Table2[[#This Row],[Column3]])</f>
        <v>#VALUE!</v>
      </c>
      <c r="Q271" t="str">
        <f>IFERROR(MID(Table2[[#This Row],[category_tags]],Table2[[#This Row],[Column4]]+1,Table2[[#This Row],[Column5]]-Table2[[#This Row],[Column4]]-1),"")</f>
        <v/>
      </c>
      <c r="R271" t="str">
        <f>VLOOKUP(Table2[[#This Row],[ciqual_code]],brut_transformé!$D$2:$E$2480,2,FALSE)</f>
        <v>transformé</v>
      </c>
      <c r="S271" t="s">
        <v>5223</v>
      </c>
    </row>
    <row r="272" spans="1:19" x14ac:dyDescent="0.2">
      <c r="A272" t="s">
        <v>270</v>
      </c>
      <c r="B272">
        <v>18106</v>
      </c>
      <c r="C272" t="s">
        <v>2481</v>
      </c>
      <c r="D272">
        <v>3.07</v>
      </c>
      <c r="E272" t="b">
        <v>0</v>
      </c>
      <c r="F272" t="s">
        <v>2485</v>
      </c>
      <c r="G272" t="s">
        <v>2757</v>
      </c>
      <c r="H272" t="s">
        <v>4967</v>
      </c>
      <c r="I272" t="s">
        <v>4969</v>
      </c>
      <c r="J272" t="s">
        <v>5019</v>
      </c>
      <c r="K272" t="s">
        <v>6378</v>
      </c>
      <c r="L272" t="s">
        <v>6420</v>
      </c>
      <c r="M272" t="str">
        <f>SUBSTITUTE(Table2[[#This Row],[category_tags]],"'",CHAR(130),11)</f>
        <v>['Agricultural', 'Food', 'Preparation', 'Beverages', 'Non-alcoholic beverages', ÇCoffee, tea, cocoa beverages, etc. ready to drink']</v>
      </c>
      <c r="N272" t="str">
        <f>SUBSTITUTE(Table2[[#This Row],[category_tags]],"'",CHAR(131),12)</f>
        <v>['Agricultural', 'Food', 'Preparation', 'Beverages', 'Non-alcoholic beverages', 'Coffee, tea, cocoa beverages, etc. ready to drinkÉ]</v>
      </c>
      <c r="O272">
        <f>FIND(CHAR(130),Table2[[#This Row],[Column2]])</f>
        <v>81</v>
      </c>
      <c r="P272">
        <f>FIND(CHAR(131),Table2[[#This Row],[Column3]])</f>
        <v>131</v>
      </c>
      <c r="Q272" t="str">
        <f>IFERROR(MID(Table2[[#This Row],[category_tags]],Table2[[#This Row],[Column4]]+1,Table2[[#This Row],[Column5]]-Table2[[#This Row],[Column4]]-1),"")</f>
        <v>Coffee, tea, cocoa beverages, etc. ready to drink</v>
      </c>
      <c r="R272" t="str">
        <f>VLOOKUP(Table2[[#This Row],[ciqual_code]],brut_transformé!$D$2:$E$2480,2,FALSE)</f>
        <v>transformé</v>
      </c>
      <c r="S272" t="s">
        <v>5224</v>
      </c>
    </row>
    <row r="273" spans="1:19" x14ac:dyDescent="0.2">
      <c r="A273" t="s">
        <v>271</v>
      </c>
      <c r="B273">
        <v>18104</v>
      </c>
      <c r="C273" t="s">
        <v>2481</v>
      </c>
      <c r="D273">
        <v>3.07</v>
      </c>
      <c r="E273" t="b">
        <v>0</v>
      </c>
      <c r="F273" t="s">
        <v>2485</v>
      </c>
      <c r="G273" t="s">
        <v>2758</v>
      </c>
      <c r="H273" t="s">
        <v>4967</v>
      </c>
      <c r="I273" t="s">
        <v>4969</v>
      </c>
      <c r="J273" t="s">
        <v>5019</v>
      </c>
      <c r="K273" t="s">
        <v>6378</v>
      </c>
      <c r="L273" t="s">
        <v>6420</v>
      </c>
      <c r="M273" t="str">
        <f>SUBSTITUTE(Table2[[#This Row],[category_tags]],"'",CHAR(130),11)</f>
        <v>['Agricultural', 'Food', 'Preparation', 'Beverages', 'Non-alcoholic beverages', ÇCoffee, tea, cocoa beverages, etc. ready to drink']</v>
      </c>
      <c r="N273" t="str">
        <f>SUBSTITUTE(Table2[[#This Row],[category_tags]],"'",CHAR(131),12)</f>
        <v>['Agricultural', 'Food', 'Preparation', 'Beverages', 'Non-alcoholic beverages', 'Coffee, tea, cocoa beverages, etc. ready to drinkÉ]</v>
      </c>
      <c r="O273">
        <f>FIND(CHAR(130),Table2[[#This Row],[Column2]])</f>
        <v>81</v>
      </c>
      <c r="P273">
        <f>FIND(CHAR(131),Table2[[#This Row],[Column3]])</f>
        <v>131</v>
      </c>
      <c r="Q273" t="str">
        <f>IFERROR(MID(Table2[[#This Row],[category_tags]],Table2[[#This Row],[Column4]]+1,Table2[[#This Row],[Column5]]-Table2[[#This Row],[Column4]]-1),"")</f>
        <v>Coffee, tea, cocoa beverages, etc. ready to drink</v>
      </c>
      <c r="R273" t="str">
        <f>VLOOKUP(Table2[[#This Row],[ciqual_code]],brut_transformé!$D$2:$E$2480,2,FALSE)</f>
        <v>transformé</v>
      </c>
      <c r="S273" t="s">
        <v>5224</v>
      </c>
    </row>
    <row r="274" spans="1:19" x14ac:dyDescent="0.2">
      <c r="A274" t="s">
        <v>272</v>
      </c>
      <c r="B274">
        <v>18353</v>
      </c>
      <c r="C274" t="s">
        <v>2481</v>
      </c>
      <c r="D274">
        <v>2.92</v>
      </c>
      <c r="E274" t="b">
        <v>0</v>
      </c>
      <c r="F274" t="s">
        <v>2485</v>
      </c>
      <c r="G274" t="s">
        <v>2759</v>
      </c>
      <c r="H274" t="s">
        <v>4967</v>
      </c>
      <c r="I274" t="s">
        <v>4969</v>
      </c>
      <c r="J274" t="s">
        <v>5016</v>
      </c>
      <c r="K274" t="s">
        <v>6378</v>
      </c>
      <c r="L274" t="s">
        <v>6420</v>
      </c>
      <c r="M274" t="str">
        <f>SUBSTITUTE(Table2[[#This Row],[category_tags]],"'",CHAR(130),11)</f>
        <v>['Agricultural', 'Food', 'Preparation', 'Beverages', 'Non-alcoholic beverages', ÇSoft drinks']</v>
      </c>
      <c r="N274" t="str">
        <f>SUBSTITUTE(Table2[[#This Row],[category_tags]],"'",CHAR(131),12)</f>
        <v>['Agricultural', 'Food', 'Preparation', 'Beverages', 'Non-alcoholic beverages', 'Soft drinksÉ]</v>
      </c>
      <c r="O274">
        <f>FIND(CHAR(130),Table2[[#This Row],[Column2]])</f>
        <v>81</v>
      </c>
      <c r="P274">
        <f>FIND(CHAR(131),Table2[[#This Row],[Column3]])</f>
        <v>93</v>
      </c>
      <c r="Q274" t="str">
        <f>IFERROR(MID(Table2[[#This Row],[category_tags]],Table2[[#This Row],[Column4]]+1,Table2[[#This Row],[Column5]]-Table2[[#This Row],[Column4]]-1),"")</f>
        <v>Soft drinks</v>
      </c>
      <c r="R274" t="str">
        <f>VLOOKUP(Table2[[#This Row],[ciqual_code]],brut_transformé!$D$2:$E$2480,2,FALSE)</f>
        <v>transformé</v>
      </c>
      <c r="S274" t="s">
        <v>5225</v>
      </c>
    </row>
    <row r="275" spans="1:19" x14ac:dyDescent="0.2">
      <c r="A275" t="s">
        <v>273</v>
      </c>
      <c r="B275">
        <v>18352</v>
      </c>
      <c r="C275" t="s">
        <v>2481</v>
      </c>
      <c r="D275">
        <v>3.2</v>
      </c>
      <c r="E275" t="b">
        <v>0</v>
      </c>
      <c r="F275" t="s">
        <v>2485</v>
      </c>
      <c r="G275" t="s">
        <v>2760</v>
      </c>
      <c r="H275" t="s">
        <v>4967</v>
      </c>
      <c r="I275" t="s">
        <v>4969</v>
      </c>
      <c r="J275" t="s">
        <v>5016</v>
      </c>
      <c r="K275" t="s">
        <v>6378</v>
      </c>
      <c r="L275" t="s">
        <v>6420</v>
      </c>
      <c r="M275" t="str">
        <f>SUBSTITUTE(Table2[[#This Row],[category_tags]],"'",CHAR(130),11)</f>
        <v>['Agricultural', 'Food', 'Preparation', 'Beverages', 'Non-alcoholic beverages', ÇSoft drinks']</v>
      </c>
      <c r="N275" t="str">
        <f>SUBSTITUTE(Table2[[#This Row],[category_tags]],"'",CHAR(131),12)</f>
        <v>['Agricultural', 'Food', 'Preparation', 'Beverages', 'Non-alcoholic beverages', 'Soft drinksÉ]</v>
      </c>
      <c r="O275">
        <f>FIND(CHAR(130),Table2[[#This Row],[Column2]])</f>
        <v>81</v>
      </c>
      <c r="P275">
        <f>FIND(CHAR(131),Table2[[#This Row],[Column3]])</f>
        <v>93</v>
      </c>
      <c r="Q275" t="str">
        <f>IFERROR(MID(Table2[[#This Row],[category_tags]],Table2[[#This Row],[Column4]]+1,Table2[[#This Row],[Column5]]-Table2[[#This Row],[Column4]]-1),"")</f>
        <v>Soft drinks</v>
      </c>
      <c r="R275" t="str">
        <f>VLOOKUP(Table2[[#This Row],[ciqual_code]],brut_transformé!$D$2:$E$2480,2,FALSE)</f>
        <v>transformé</v>
      </c>
      <c r="S275" t="s">
        <v>5225</v>
      </c>
    </row>
    <row r="276" spans="1:19" x14ac:dyDescent="0.2">
      <c r="A276" t="s">
        <v>274</v>
      </c>
      <c r="B276">
        <v>18340</v>
      </c>
      <c r="C276" t="s">
        <v>2481</v>
      </c>
      <c r="D276">
        <v>2.96999999999999</v>
      </c>
      <c r="E276" t="b">
        <v>0</v>
      </c>
      <c r="F276" t="s">
        <v>2485</v>
      </c>
      <c r="G276" t="s">
        <v>2761</v>
      </c>
      <c r="H276" t="s">
        <v>4967</v>
      </c>
      <c r="I276" t="s">
        <v>4969</v>
      </c>
      <c r="J276" t="s">
        <v>5016</v>
      </c>
      <c r="K276" t="s">
        <v>6378</v>
      </c>
      <c r="L276" t="s">
        <v>6420</v>
      </c>
      <c r="M276" t="str">
        <f>SUBSTITUTE(Table2[[#This Row],[category_tags]],"'",CHAR(130),11)</f>
        <v>['Agricultural', 'Food', 'Preparation', 'Beverages', 'Non-alcoholic beverages', ÇSoft drinks']</v>
      </c>
      <c r="N276" t="str">
        <f>SUBSTITUTE(Table2[[#This Row],[category_tags]],"'",CHAR(131),12)</f>
        <v>['Agricultural', 'Food', 'Preparation', 'Beverages', 'Non-alcoholic beverages', 'Soft drinksÉ]</v>
      </c>
      <c r="O276">
        <f>FIND(CHAR(130),Table2[[#This Row],[Column2]])</f>
        <v>81</v>
      </c>
      <c r="P276">
        <f>FIND(CHAR(131),Table2[[#This Row],[Column3]])</f>
        <v>93</v>
      </c>
      <c r="Q276" t="str">
        <f>IFERROR(MID(Table2[[#This Row],[category_tags]],Table2[[#This Row],[Column4]]+1,Table2[[#This Row],[Column5]]-Table2[[#This Row],[Column4]]-1),"")</f>
        <v>Soft drinks</v>
      </c>
      <c r="R276" t="str">
        <f>VLOOKUP(Table2[[#This Row],[ciqual_code]],brut_transformé!$D$2:$E$2480,2,FALSE)</f>
        <v>transformé</v>
      </c>
      <c r="S276" t="s">
        <v>5219</v>
      </c>
    </row>
    <row r="277" spans="1:19" x14ac:dyDescent="0.2">
      <c r="A277" t="s">
        <v>275</v>
      </c>
      <c r="B277">
        <v>18345</v>
      </c>
      <c r="C277" t="s">
        <v>2481</v>
      </c>
      <c r="D277">
        <v>2.96999999999999</v>
      </c>
      <c r="E277" t="b">
        <v>0</v>
      </c>
      <c r="F277" t="s">
        <v>2485</v>
      </c>
      <c r="G277" t="s">
        <v>2762</v>
      </c>
      <c r="H277" t="s">
        <v>4967</v>
      </c>
      <c r="I277" t="s">
        <v>4969</v>
      </c>
      <c r="J277" t="s">
        <v>5016</v>
      </c>
      <c r="K277" t="s">
        <v>6378</v>
      </c>
      <c r="L277" t="s">
        <v>6420</v>
      </c>
      <c r="M277" t="str">
        <f>SUBSTITUTE(Table2[[#This Row],[category_tags]],"'",CHAR(130),11)</f>
        <v>['Agricultural', 'Food', 'Preparation', 'Beverages', 'Non-alcoholic beverages', ÇSoft drinks']</v>
      </c>
      <c r="N277" t="str">
        <f>SUBSTITUTE(Table2[[#This Row],[category_tags]],"'",CHAR(131),12)</f>
        <v>['Agricultural', 'Food', 'Preparation', 'Beverages', 'Non-alcoholic beverages', 'Soft drinksÉ]</v>
      </c>
      <c r="O277">
        <f>FIND(CHAR(130),Table2[[#This Row],[Column2]])</f>
        <v>81</v>
      </c>
      <c r="P277">
        <f>FIND(CHAR(131),Table2[[#This Row],[Column3]])</f>
        <v>93</v>
      </c>
      <c r="Q277" t="str">
        <f>IFERROR(MID(Table2[[#This Row],[category_tags]],Table2[[#This Row],[Column4]]+1,Table2[[#This Row],[Column5]]-Table2[[#This Row],[Column4]]-1),"")</f>
        <v>Soft drinks</v>
      </c>
      <c r="R277" t="str">
        <f>VLOOKUP(Table2[[#This Row],[ciqual_code]],brut_transformé!$D$2:$E$2480,2,FALSE)</f>
        <v>transformé</v>
      </c>
      <c r="S277" t="s">
        <v>5219</v>
      </c>
    </row>
    <row r="278" spans="1:19" x14ac:dyDescent="0.2">
      <c r="A278" t="s">
        <v>276</v>
      </c>
      <c r="B278">
        <v>18049</v>
      </c>
      <c r="C278" t="s">
        <v>2481</v>
      </c>
      <c r="D278">
        <v>3.54</v>
      </c>
      <c r="E278" t="b">
        <v>0</v>
      </c>
      <c r="F278" t="s">
        <v>2485</v>
      </c>
      <c r="G278" t="s">
        <v>2763</v>
      </c>
      <c r="H278" t="s">
        <v>4967</v>
      </c>
      <c r="I278" t="s">
        <v>4969</v>
      </c>
      <c r="J278" t="s">
        <v>5016</v>
      </c>
      <c r="K278" t="s">
        <v>6378</v>
      </c>
      <c r="L278" t="s">
        <v>6420</v>
      </c>
      <c r="M278" t="str">
        <f>SUBSTITUTE(Table2[[#This Row],[category_tags]],"'",CHAR(130),11)</f>
        <v>['Agricultural', 'Food', 'Preparation', 'Beverages', 'Non-alcoholic beverages', ÇSoft drinks']</v>
      </c>
      <c r="N278" t="str">
        <f>SUBSTITUTE(Table2[[#This Row],[category_tags]],"'",CHAR(131),12)</f>
        <v>['Agricultural', 'Food', 'Preparation', 'Beverages', 'Non-alcoholic beverages', 'Soft drinksÉ]</v>
      </c>
      <c r="O278">
        <f>FIND(CHAR(130),Table2[[#This Row],[Column2]])</f>
        <v>81</v>
      </c>
      <c r="P278">
        <f>FIND(CHAR(131),Table2[[#This Row],[Column3]])</f>
        <v>93</v>
      </c>
      <c r="Q278" t="str">
        <f>IFERROR(MID(Table2[[#This Row],[category_tags]],Table2[[#This Row],[Column4]]+1,Table2[[#This Row],[Column5]]-Table2[[#This Row],[Column4]]-1),"")</f>
        <v>Soft drinks</v>
      </c>
      <c r="R278" t="str">
        <f>VLOOKUP(Table2[[#This Row],[ciqual_code]],brut_transformé!$D$2:$E$2480,2,FALSE)</f>
        <v>transformé</v>
      </c>
      <c r="S278" t="s">
        <v>5226</v>
      </c>
    </row>
    <row r="279" spans="1:19" x14ac:dyDescent="0.2">
      <c r="A279" t="s">
        <v>277</v>
      </c>
      <c r="B279">
        <v>18033</v>
      </c>
      <c r="C279" t="s">
        <v>2481</v>
      </c>
      <c r="D279">
        <v>3.54</v>
      </c>
      <c r="E279" t="b">
        <v>0</v>
      </c>
      <c r="F279" t="s">
        <v>2485</v>
      </c>
      <c r="G279" t="s">
        <v>2764</v>
      </c>
      <c r="H279" t="s">
        <v>4967</v>
      </c>
      <c r="I279" t="s">
        <v>4969</v>
      </c>
      <c r="J279" t="s">
        <v>5016</v>
      </c>
      <c r="K279" t="s">
        <v>6378</v>
      </c>
      <c r="L279" t="s">
        <v>6420</v>
      </c>
      <c r="M279" t="str">
        <f>SUBSTITUTE(Table2[[#This Row],[category_tags]],"'",CHAR(130),11)</f>
        <v>['Agricultural', 'Food', 'Preparation', 'Beverages', 'Non-alcoholic beverages', ÇSoft drinks']</v>
      </c>
      <c r="N279" t="str">
        <f>SUBSTITUTE(Table2[[#This Row],[category_tags]],"'",CHAR(131),12)</f>
        <v>['Agricultural', 'Food', 'Preparation', 'Beverages', 'Non-alcoholic beverages', 'Soft drinksÉ]</v>
      </c>
      <c r="O279">
        <f>FIND(CHAR(130),Table2[[#This Row],[Column2]])</f>
        <v>81</v>
      </c>
      <c r="P279">
        <f>FIND(CHAR(131),Table2[[#This Row],[Column3]])</f>
        <v>93</v>
      </c>
      <c r="Q279" t="str">
        <f>IFERROR(MID(Table2[[#This Row],[category_tags]],Table2[[#This Row],[Column4]]+1,Table2[[#This Row],[Column5]]-Table2[[#This Row],[Column4]]-1),"")</f>
        <v>Soft drinks</v>
      </c>
      <c r="R279" t="str">
        <f>VLOOKUP(Table2[[#This Row],[ciqual_code]],brut_transformé!$D$2:$E$2480,2,FALSE)</f>
        <v>transformé</v>
      </c>
      <c r="S279" t="s">
        <v>5226</v>
      </c>
    </row>
    <row r="280" spans="1:19" x14ac:dyDescent="0.2">
      <c r="A280" t="s">
        <v>278</v>
      </c>
      <c r="B280">
        <v>18019</v>
      </c>
      <c r="C280" t="s">
        <v>2481</v>
      </c>
      <c r="D280">
        <v>3.54</v>
      </c>
      <c r="E280" t="b">
        <v>0</v>
      </c>
      <c r="F280" t="s">
        <v>2485</v>
      </c>
      <c r="G280" t="s">
        <v>2765</v>
      </c>
      <c r="H280" t="s">
        <v>4967</v>
      </c>
      <c r="I280" t="s">
        <v>4969</v>
      </c>
      <c r="J280" t="s">
        <v>5016</v>
      </c>
      <c r="K280" t="s">
        <v>6378</v>
      </c>
      <c r="L280" t="s">
        <v>6420</v>
      </c>
      <c r="M280" t="str">
        <f>SUBSTITUTE(Table2[[#This Row],[category_tags]],"'",CHAR(130),11)</f>
        <v>['Agricultural', 'Food', 'Preparation', 'Beverages', 'Non-alcoholic beverages', ÇSoft drinks']</v>
      </c>
      <c r="N280" t="str">
        <f>SUBSTITUTE(Table2[[#This Row],[category_tags]],"'",CHAR(131),12)</f>
        <v>['Agricultural', 'Food', 'Preparation', 'Beverages', 'Non-alcoholic beverages', 'Soft drinksÉ]</v>
      </c>
      <c r="O280">
        <f>FIND(CHAR(130),Table2[[#This Row],[Column2]])</f>
        <v>81</v>
      </c>
      <c r="P280">
        <f>FIND(CHAR(131),Table2[[#This Row],[Column3]])</f>
        <v>93</v>
      </c>
      <c r="Q280" t="str">
        <f>IFERROR(MID(Table2[[#This Row],[category_tags]],Table2[[#This Row],[Column4]]+1,Table2[[#This Row],[Column5]]-Table2[[#This Row],[Column4]]-1),"")</f>
        <v>Soft drinks</v>
      </c>
      <c r="R280" t="str">
        <f>VLOOKUP(Table2[[#This Row],[ciqual_code]],brut_transformé!$D$2:$E$2480,2,FALSE)</f>
        <v>transformé</v>
      </c>
      <c r="S280" t="s">
        <v>5226</v>
      </c>
    </row>
    <row r="281" spans="1:19" x14ac:dyDescent="0.2">
      <c r="A281" t="s">
        <v>279</v>
      </c>
      <c r="B281">
        <v>18032</v>
      </c>
      <c r="C281" t="s">
        <v>2481</v>
      </c>
      <c r="D281">
        <v>2.6</v>
      </c>
      <c r="E281" t="b">
        <v>0</v>
      </c>
      <c r="F281" t="s">
        <v>2485</v>
      </c>
      <c r="G281" t="s">
        <v>2766</v>
      </c>
      <c r="H281" t="s">
        <v>4967</v>
      </c>
      <c r="I281" t="s">
        <v>4969</v>
      </c>
      <c r="J281" t="s">
        <v>5016</v>
      </c>
      <c r="K281" t="s">
        <v>6378</v>
      </c>
      <c r="L281" t="s">
        <v>6420</v>
      </c>
      <c r="M281" t="str">
        <f>SUBSTITUTE(Table2[[#This Row],[category_tags]],"'",CHAR(130),11)</f>
        <v>['Agricultural', 'Food', 'Preparation', 'Beverages', 'Non-alcoholic beverages', ÇSoft drinks']</v>
      </c>
      <c r="N281" t="str">
        <f>SUBSTITUTE(Table2[[#This Row],[category_tags]],"'",CHAR(131),12)</f>
        <v>['Agricultural', 'Food', 'Preparation', 'Beverages', 'Non-alcoholic beverages', 'Soft drinksÉ]</v>
      </c>
      <c r="O281">
        <f>FIND(CHAR(130),Table2[[#This Row],[Column2]])</f>
        <v>81</v>
      </c>
      <c r="P281">
        <f>FIND(CHAR(131),Table2[[#This Row],[Column3]])</f>
        <v>93</v>
      </c>
      <c r="Q281" t="str">
        <f>IFERROR(MID(Table2[[#This Row],[category_tags]],Table2[[#This Row],[Column4]]+1,Table2[[#This Row],[Column5]]-Table2[[#This Row],[Column4]]-1),"")</f>
        <v>Soft drinks</v>
      </c>
      <c r="R281" t="str">
        <f>VLOOKUP(Table2[[#This Row],[ciqual_code]],brut_transformé!$D$2:$E$2480,2,FALSE)</f>
        <v>transformé</v>
      </c>
      <c r="S281" t="s">
        <v>5227</v>
      </c>
    </row>
    <row r="282" spans="1:19" x14ac:dyDescent="0.2">
      <c r="A282" t="s">
        <v>280</v>
      </c>
      <c r="B282">
        <v>18026</v>
      </c>
      <c r="C282" t="s">
        <v>2481</v>
      </c>
      <c r="D282">
        <v>2.6</v>
      </c>
      <c r="E282" t="b">
        <v>0</v>
      </c>
      <c r="F282" t="s">
        <v>2485</v>
      </c>
      <c r="G282" t="s">
        <v>2767</v>
      </c>
      <c r="H282" t="s">
        <v>4967</v>
      </c>
      <c r="I282" t="s">
        <v>4969</v>
      </c>
      <c r="J282" t="s">
        <v>5016</v>
      </c>
      <c r="K282" t="s">
        <v>6378</v>
      </c>
      <c r="L282" t="s">
        <v>6420</v>
      </c>
      <c r="M282" t="str">
        <f>SUBSTITUTE(Table2[[#This Row],[category_tags]],"'",CHAR(130),11)</f>
        <v>['Agricultural', 'Food', 'Preparation', 'Beverages', 'Non-alcoholic beverages', ÇSoft drinks']</v>
      </c>
      <c r="N282" t="str">
        <f>SUBSTITUTE(Table2[[#This Row],[category_tags]],"'",CHAR(131),12)</f>
        <v>['Agricultural', 'Food', 'Preparation', 'Beverages', 'Non-alcoholic beverages', 'Soft drinksÉ]</v>
      </c>
      <c r="O282">
        <f>FIND(CHAR(130),Table2[[#This Row],[Column2]])</f>
        <v>81</v>
      </c>
      <c r="P282">
        <f>FIND(CHAR(131),Table2[[#This Row],[Column3]])</f>
        <v>93</v>
      </c>
      <c r="Q282" t="str">
        <f>IFERROR(MID(Table2[[#This Row],[category_tags]],Table2[[#This Row],[Column4]]+1,Table2[[#This Row],[Column5]]-Table2[[#This Row],[Column4]]-1),"")</f>
        <v>Soft drinks</v>
      </c>
      <c r="R282" t="str">
        <f>VLOOKUP(Table2[[#This Row],[ciqual_code]],brut_transformé!$D$2:$E$2480,2,FALSE)</f>
        <v>transformé</v>
      </c>
      <c r="S282" t="s">
        <v>5227</v>
      </c>
    </row>
    <row r="283" spans="1:19" x14ac:dyDescent="0.2">
      <c r="A283" t="s">
        <v>281</v>
      </c>
      <c r="B283">
        <v>18078</v>
      </c>
      <c r="C283" t="s">
        <v>2481</v>
      </c>
      <c r="D283">
        <v>2.6</v>
      </c>
      <c r="E283" t="b">
        <v>0</v>
      </c>
      <c r="F283" t="s">
        <v>2485</v>
      </c>
      <c r="G283" t="s">
        <v>2768</v>
      </c>
      <c r="H283" t="s">
        <v>4967</v>
      </c>
      <c r="I283" t="s">
        <v>4969</v>
      </c>
      <c r="J283" t="s">
        <v>5016</v>
      </c>
      <c r="K283" t="s">
        <v>6378</v>
      </c>
      <c r="L283" t="s">
        <v>6420</v>
      </c>
      <c r="M283" t="str">
        <f>SUBSTITUTE(Table2[[#This Row],[category_tags]],"'",CHAR(130),11)</f>
        <v>['Agricultural', 'Food', 'Preparation', 'Beverages', 'Non-alcoholic beverages', ÇSoft drinks']</v>
      </c>
      <c r="N283" t="str">
        <f>SUBSTITUTE(Table2[[#This Row],[category_tags]],"'",CHAR(131),12)</f>
        <v>['Agricultural', 'Food', 'Preparation', 'Beverages', 'Non-alcoholic beverages', 'Soft drinksÉ]</v>
      </c>
      <c r="O283">
        <f>FIND(CHAR(130),Table2[[#This Row],[Column2]])</f>
        <v>81</v>
      </c>
      <c r="P283">
        <f>FIND(CHAR(131),Table2[[#This Row],[Column3]])</f>
        <v>93</v>
      </c>
      <c r="Q283" t="str">
        <f>IFERROR(MID(Table2[[#This Row],[category_tags]],Table2[[#This Row],[Column4]]+1,Table2[[#This Row],[Column5]]-Table2[[#This Row],[Column4]]-1),"")</f>
        <v>Soft drinks</v>
      </c>
      <c r="R283" t="str">
        <f>VLOOKUP(Table2[[#This Row],[ciqual_code]],brut_transformé!$D$2:$E$2480,2,FALSE)</f>
        <v>transformé</v>
      </c>
      <c r="S283" t="s">
        <v>5227</v>
      </c>
    </row>
    <row r="284" spans="1:19" x14ac:dyDescent="0.2">
      <c r="A284" t="s">
        <v>282</v>
      </c>
      <c r="B284">
        <v>13162</v>
      </c>
      <c r="C284" t="s">
        <v>2481</v>
      </c>
      <c r="D284">
        <v>3.27</v>
      </c>
      <c r="E284" t="b">
        <v>0</v>
      </c>
      <c r="F284" t="s">
        <v>2485</v>
      </c>
      <c r="G284" t="s">
        <v>2769</v>
      </c>
      <c r="H284" t="s">
        <v>4967</v>
      </c>
      <c r="I284" t="s">
        <v>4969</v>
      </c>
      <c r="J284" t="s">
        <v>5018</v>
      </c>
      <c r="K284" t="s">
        <v>6385</v>
      </c>
      <c r="L284" t="s">
        <v>6421</v>
      </c>
      <c r="M284" t="str">
        <f>SUBSTITUTE(Table2[[#This Row],[category_tags]],"'",CHAR(130),11)</f>
        <v>['Agricultural', 'Food', 'Preparation', 'Baby food', 'Baby milk and beverages']</v>
      </c>
      <c r="N284" t="str">
        <f>SUBSTITUTE(Table2[[#This Row],[category_tags]],"'",CHAR(131),12)</f>
        <v>['Agricultural', 'Food', 'Preparation', 'Baby food', 'Baby milk and beverages']</v>
      </c>
      <c r="O284" t="e">
        <f>FIND(CHAR(130),Table2[[#This Row],[Column2]])</f>
        <v>#VALUE!</v>
      </c>
      <c r="P284" t="e">
        <f>FIND(CHAR(131),Table2[[#This Row],[Column3]])</f>
        <v>#VALUE!</v>
      </c>
      <c r="Q284" t="str">
        <f>IFERROR(MID(Table2[[#This Row],[category_tags]],Table2[[#This Row],[Column4]]+1,Table2[[#This Row],[Column5]]-Table2[[#This Row],[Column4]]-1),"")</f>
        <v/>
      </c>
      <c r="R284" t="str">
        <f>VLOOKUP(Table2[[#This Row],[ciqual_code]],brut_transformé!$D$2:$E$2480,2,FALSE)</f>
        <v>transformé</v>
      </c>
      <c r="S284" t="s">
        <v>5228</v>
      </c>
    </row>
    <row r="285" spans="1:19" x14ac:dyDescent="0.2">
      <c r="A285" t="s">
        <v>283</v>
      </c>
      <c r="B285">
        <v>13161</v>
      </c>
      <c r="C285" t="s">
        <v>2481</v>
      </c>
      <c r="D285">
        <v>3.28</v>
      </c>
      <c r="E285" t="b">
        <v>0</v>
      </c>
      <c r="F285" t="s">
        <v>2485</v>
      </c>
      <c r="G285" t="s">
        <v>2770</v>
      </c>
      <c r="H285" t="s">
        <v>4967</v>
      </c>
      <c r="I285" t="s">
        <v>4969</v>
      </c>
      <c r="J285" t="s">
        <v>5018</v>
      </c>
      <c r="K285" t="s">
        <v>6385</v>
      </c>
      <c r="L285" t="s">
        <v>6421</v>
      </c>
      <c r="M285" t="str">
        <f>SUBSTITUTE(Table2[[#This Row],[category_tags]],"'",CHAR(130),11)</f>
        <v>['Agricultural', 'Food', 'Preparation', 'Baby food', 'Baby milk and beverages']</v>
      </c>
      <c r="N285" t="str">
        <f>SUBSTITUTE(Table2[[#This Row],[category_tags]],"'",CHAR(131),12)</f>
        <v>['Agricultural', 'Food', 'Preparation', 'Baby food', 'Baby milk and beverages']</v>
      </c>
      <c r="O285" t="e">
        <f>FIND(CHAR(130),Table2[[#This Row],[Column2]])</f>
        <v>#VALUE!</v>
      </c>
      <c r="P285" t="e">
        <f>FIND(CHAR(131),Table2[[#This Row],[Column3]])</f>
        <v>#VALUE!</v>
      </c>
      <c r="Q285" t="str">
        <f>IFERROR(MID(Table2[[#This Row],[category_tags]],Table2[[#This Row],[Column4]]+1,Table2[[#This Row],[Column5]]-Table2[[#This Row],[Column4]]-1),"")</f>
        <v/>
      </c>
      <c r="R285" t="str">
        <f>VLOOKUP(Table2[[#This Row],[ciqual_code]],brut_transformé!$D$2:$E$2480,2,FALSE)</f>
        <v>transformé</v>
      </c>
      <c r="S285" t="s">
        <v>5229</v>
      </c>
    </row>
    <row r="286" spans="1:19" x14ac:dyDescent="0.2">
      <c r="A286" t="s">
        <v>284</v>
      </c>
      <c r="B286">
        <v>13173</v>
      </c>
      <c r="C286" t="s">
        <v>2481</v>
      </c>
      <c r="D286">
        <v>3.28</v>
      </c>
      <c r="E286" t="b">
        <v>0</v>
      </c>
      <c r="F286" t="s">
        <v>2485</v>
      </c>
      <c r="G286" t="s">
        <v>2771</v>
      </c>
      <c r="H286" t="s">
        <v>4967</v>
      </c>
      <c r="I286" t="s">
        <v>4969</v>
      </c>
      <c r="J286" t="s">
        <v>5018</v>
      </c>
      <c r="K286" t="s">
        <v>6385</v>
      </c>
      <c r="L286" t="s">
        <v>6421</v>
      </c>
      <c r="M286" t="str">
        <f>SUBSTITUTE(Table2[[#This Row],[category_tags]],"'",CHAR(130),11)</f>
        <v>['Agricultural', 'Food', 'Preparation', 'Baby food', 'Baby milk and beverages']</v>
      </c>
      <c r="N286" t="str">
        <f>SUBSTITUTE(Table2[[#This Row],[category_tags]],"'",CHAR(131),12)</f>
        <v>['Agricultural', 'Food', 'Preparation', 'Baby food', 'Baby milk and beverages']</v>
      </c>
      <c r="O286" t="e">
        <f>FIND(CHAR(130),Table2[[#This Row],[Column2]])</f>
        <v>#VALUE!</v>
      </c>
      <c r="P286" t="e">
        <f>FIND(CHAR(131),Table2[[#This Row],[Column3]])</f>
        <v>#VALUE!</v>
      </c>
      <c r="Q286" t="str">
        <f>IFERROR(MID(Table2[[#This Row],[category_tags]],Table2[[#This Row],[Column4]]+1,Table2[[#This Row],[Column5]]-Table2[[#This Row],[Column4]]-1),"")</f>
        <v/>
      </c>
      <c r="R286" t="str">
        <f>VLOOKUP(Table2[[#This Row],[ciqual_code]],brut_transformé!$D$2:$E$2480,2,FALSE)</f>
        <v>transformé</v>
      </c>
      <c r="S286" t="s">
        <v>5229</v>
      </c>
    </row>
    <row r="287" spans="1:19" x14ac:dyDescent="0.2">
      <c r="A287" t="s">
        <v>285</v>
      </c>
      <c r="B287">
        <v>13170</v>
      </c>
      <c r="C287" t="s">
        <v>2481</v>
      </c>
      <c r="D287">
        <v>3.28</v>
      </c>
      <c r="E287" t="b">
        <v>0</v>
      </c>
      <c r="F287" t="s">
        <v>2485</v>
      </c>
      <c r="G287" t="s">
        <v>2772</v>
      </c>
      <c r="H287" t="s">
        <v>4967</v>
      </c>
      <c r="I287" t="s">
        <v>4969</v>
      </c>
      <c r="J287" t="s">
        <v>5018</v>
      </c>
      <c r="K287" t="s">
        <v>6385</v>
      </c>
      <c r="L287" t="s">
        <v>6421</v>
      </c>
      <c r="M287" t="str">
        <f>SUBSTITUTE(Table2[[#This Row],[category_tags]],"'",CHAR(130),11)</f>
        <v>['Agricultural', 'Food', 'Preparation', 'Baby food', 'Baby milk and beverages']</v>
      </c>
      <c r="N287" t="str">
        <f>SUBSTITUTE(Table2[[#This Row],[category_tags]],"'",CHAR(131),12)</f>
        <v>['Agricultural', 'Food', 'Preparation', 'Baby food', 'Baby milk and beverages']</v>
      </c>
      <c r="O287" t="e">
        <f>FIND(CHAR(130),Table2[[#This Row],[Column2]])</f>
        <v>#VALUE!</v>
      </c>
      <c r="P287" t="e">
        <f>FIND(CHAR(131),Table2[[#This Row],[Column3]])</f>
        <v>#VALUE!</v>
      </c>
      <c r="Q287" t="str">
        <f>IFERROR(MID(Table2[[#This Row],[category_tags]],Table2[[#This Row],[Column4]]+1,Table2[[#This Row],[Column5]]-Table2[[#This Row],[Column4]]-1),"")</f>
        <v/>
      </c>
      <c r="R287" t="str">
        <f>VLOOKUP(Table2[[#This Row],[ciqual_code]],brut_transformé!$D$2:$E$2480,2,FALSE)</f>
        <v>transformé</v>
      </c>
      <c r="S287" t="s">
        <v>5229</v>
      </c>
    </row>
    <row r="288" spans="1:19" x14ac:dyDescent="0.2">
      <c r="A288" t="s">
        <v>286</v>
      </c>
      <c r="B288">
        <v>13163</v>
      </c>
      <c r="C288" t="s">
        <v>2481</v>
      </c>
      <c r="D288">
        <v>3.28</v>
      </c>
      <c r="E288" t="b">
        <v>0</v>
      </c>
      <c r="F288" t="s">
        <v>2485</v>
      </c>
      <c r="G288" t="s">
        <v>2773</v>
      </c>
      <c r="H288" t="s">
        <v>4967</v>
      </c>
      <c r="I288" t="s">
        <v>4969</v>
      </c>
      <c r="J288" t="s">
        <v>5018</v>
      </c>
      <c r="K288" t="s">
        <v>6385</v>
      </c>
      <c r="L288" t="s">
        <v>6421</v>
      </c>
      <c r="M288" t="str">
        <f>SUBSTITUTE(Table2[[#This Row],[category_tags]],"'",CHAR(130),11)</f>
        <v>['Agricultural', 'Food', 'Preparation', 'Baby food', 'Baby milk and beverages']</v>
      </c>
      <c r="N288" t="str">
        <f>SUBSTITUTE(Table2[[#This Row],[category_tags]],"'",CHAR(131),12)</f>
        <v>['Agricultural', 'Food', 'Preparation', 'Baby food', 'Baby milk and beverages']</v>
      </c>
      <c r="O288" t="e">
        <f>FIND(CHAR(130),Table2[[#This Row],[Column2]])</f>
        <v>#VALUE!</v>
      </c>
      <c r="P288" t="e">
        <f>FIND(CHAR(131),Table2[[#This Row],[Column3]])</f>
        <v>#VALUE!</v>
      </c>
      <c r="Q288" t="str">
        <f>IFERROR(MID(Table2[[#This Row],[category_tags]],Table2[[#This Row],[Column4]]+1,Table2[[#This Row],[Column5]]-Table2[[#This Row],[Column4]]-1),"")</f>
        <v/>
      </c>
      <c r="R288" t="str">
        <f>VLOOKUP(Table2[[#This Row],[ciqual_code]],brut_transformé!$D$2:$E$2480,2,FALSE)</f>
        <v>transformé</v>
      </c>
      <c r="S288" t="s">
        <v>5229</v>
      </c>
    </row>
    <row r="289" spans="1:19" x14ac:dyDescent="0.2">
      <c r="A289" t="s">
        <v>287</v>
      </c>
      <c r="B289">
        <v>13169</v>
      </c>
      <c r="C289" t="s">
        <v>2481</v>
      </c>
      <c r="D289">
        <v>3.28</v>
      </c>
      <c r="E289" t="b">
        <v>0</v>
      </c>
      <c r="F289" t="s">
        <v>2485</v>
      </c>
      <c r="G289" t="s">
        <v>2774</v>
      </c>
      <c r="H289" t="s">
        <v>4967</v>
      </c>
      <c r="I289" t="s">
        <v>4969</v>
      </c>
      <c r="J289" t="s">
        <v>5018</v>
      </c>
      <c r="K289" t="s">
        <v>6385</v>
      </c>
      <c r="L289" t="s">
        <v>6421</v>
      </c>
      <c r="M289" t="str">
        <f>SUBSTITUTE(Table2[[#This Row],[category_tags]],"'",CHAR(130),11)</f>
        <v>['Agricultural', 'Food', 'Preparation', 'Baby food', 'Baby milk and beverages']</v>
      </c>
      <c r="N289" t="str">
        <f>SUBSTITUTE(Table2[[#This Row],[category_tags]],"'",CHAR(131),12)</f>
        <v>['Agricultural', 'Food', 'Preparation', 'Baby food', 'Baby milk and beverages']</v>
      </c>
      <c r="O289" t="e">
        <f>FIND(CHAR(130),Table2[[#This Row],[Column2]])</f>
        <v>#VALUE!</v>
      </c>
      <c r="P289" t="e">
        <f>FIND(CHAR(131),Table2[[#This Row],[Column3]])</f>
        <v>#VALUE!</v>
      </c>
      <c r="Q289" t="str">
        <f>IFERROR(MID(Table2[[#This Row],[category_tags]],Table2[[#This Row],[Column4]]+1,Table2[[#This Row],[Column5]]-Table2[[#This Row],[Column4]]-1),"")</f>
        <v/>
      </c>
      <c r="R289" t="str">
        <f>VLOOKUP(Table2[[#This Row],[ciqual_code]],brut_transformé!$D$2:$E$2480,2,FALSE)</f>
        <v>transformé</v>
      </c>
      <c r="S289" t="s">
        <v>5229</v>
      </c>
    </row>
    <row r="290" spans="1:19" x14ac:dyDescent="0.2">
      <c r="A290" t="s">
        <v>288</v>
      </c>
      <c r="B290">
        <v>19127</v>
      </c>
      <c r="C290" t="s">
        <v>2481</v>
      </c>
      <c r="D290">
        <v>2.9</v>
      </c>
      <c r="E290" t="b">
        <v>0</v>
      </c>
      <c r="F290" t="s">
        <v>2485</v>
      </c>
      <c r="G290" t="s">
        <v>2775</v>
      </c>
      <c r="H290" t="s">
        <v>4967</v>
      </c>
      <c r="I290" t="s">
        <v>4969</v>
      </c>
      <c r="J290" t="s">
        <v>5017</v>
      </c>
      <c r="K290" t="s">
        <v>6378</v>
      </c>
      <c r="L290" t="s">
        <v>6420</v>
      </c>
      <c r="M290" t="str">
        <f>SUBSTITUTE(Table2[[#This Row],[category_tags]],"'",CHAR(130),11)</f>
        <v>['Agricultural', 'Food', 'Preparation', 'Beverages', 'Non-alcoholic beverages', ÇDairy beverages']</v>
      </c>
      <c r="N290" t="str">
        <f>SUBSTITUTE(Table2[[#This Row],[category_tags]],"'",CHAR(131),12)</f>
        <v>['Agricultural', 'Food', 'Preparation', 'Beverages', 'Non-alcoholic beverages', 'Dairy beveragesÉ]</v>
      </c>
      <c r="O290">
        <f>FIND(CHAR(130),Table2[[#This Row],[Column2]])</f>
        <v>81</v>
      </c>
      <c r="P290">
        <f>FIND(CHAR(131),Table2[[#This Row],[Column3]])</f>
        <v>97</v>
      </c>
      <c r="Q290" t="str">
        <f>IFERROR(MID(Table2[[#This Row],[category_tags]],Table2[[#This Row],[Column4]]+1,Table2[[#This Row],[Column5]]-Table2[[#This Row],[Column4]]-1),"")</f>
        <v>Dairy beverages</v>
      </c>
      <c r="R290" t="str">
        <f>VLOOKUP(Table2[[#This Row],[ciqual_code]],brut_transformé!$D$2:$E$2480,2,FALSE)</f>
        <v>transformé</v>
      </c>
      <c r="S290" t="s">
        <v>5230</v>
      </c>
    </row>
    <row r="291" spans="1:19" x14ac:dyDescent="0.2">
      <c r="A291" t="s">
        <v>289</v>
      </c>
      <c r="B291">
        <v>19122</v>
      </c>
      <c r="C291" t="s">
        <v>2481</v>
      </c>
      <c r="D291">
        <v>2.9</v>
      </c>
      <c r="E291" t="b">
        <v>0</v>
      </c>
      <c r="F291" t="s">
        <v>2485</v>
      </c>
      <c r="G291" t="s">
        <v>2776</v>
      </c>
      <c r="H291" t="s">
        <v>4967</v>
      </c>
      <c r="I291" t="s">
        <v>4969</v>
      </c>
      <c r="J291" t="s">
        <v>5017</v>
      </c>
      <c r="K291" t="s">
        <v>6378</v>
      </c>
      <c r="L291" t="s">
        <v>6420</v>
      </c>
      <c r="M291" t="str">
        <f>SUBSTITUTE(Table2[[#This Row],[category_tags]],"'",CHAR(130),11)</f>
        <v>['Agricultural', 'Food', 'Preparation', 'Beverages', 'Non-alcoholic beverages', ÇDairy beverages']</v>
      </c>
      <c r="N291" t="str">
        <f>SUBSTITUTE(Table2[[#This Row],[category_tags]],"'",CHAR(131),12)</f>
        <v>['Agricultural', 'Food', 'Preparation', 'Beverages', 'Non-alcoholic beverages', 'Dairy beveragesÉ]</v>
      </c>
      <c r="O291">
        <f>FIND(CHAR(130),Table2[[#This Row],[Column2]])</f>
        <v>81</v>
      </c>
      <c r="P291">
        <f>FIND(CHAR(131),Table2[[#This Row],[Column3]])</f>
        <v>97</v>
      </c>
      <c r="Q291" t="str">
        <f>IFERROR(MID(Table2[[#This Row],[category_tags]],Table2[[#This Row],[Column4]]+1,Table2[[#This Row],[Column5]]-Table2[[#This Row],[Column4]]-1),"")</f>
        <v>Dairy beverages</v>
      </c>
      <c r="R291" t="str">
        <f>VLOOKUP(Table2[[#This Row],[ciqual_code]],brut_transformé!$D$2:$E$2480,2,FALSE)</f>
        <v>transformé</v>
      </c>
      <c r="S291" t="s">
        <v>5230</v>
      </c>
    </row>
    <row r="292" spans="1:19" x14ac:dyDescent="0.2">
      <c r="A292" t="s">
        <v>290</v>
      </c>
      <c r="B292">
        <v>19508</v>
      </c>
      <c r="C292" t="s">
        <v>2481</v>
      </c>
      <c r="D292">
        <v>3.61</v>
      </c>
      <c r="E292" t="b">
        <v>0</v>
      </c>
      <c r="F292" t="s">
        <v>2485</v>
      </c>
      <c r="G292" t="s">
        <v>2777</v>
      </c>
      <c r="H292" t="s">
        <v>4967</v>
      </c>
      <c r="I292" t="s">
        <v>4969</v>
      </c>
      <c r="J292" t="s">
        <v>5020</v>
      </c>
      <c r="K292" t="s">
        <v>6381</v>
      </c>
      <c r="L292" t="s">
        <v>6422</v>
      </c>
      <c r="M292" t="str">
        <f>SUBSTITUTE(Table2[[#This Row],[category_tags]],"'",CHAR(130),11)</f>
        <v>['Agricultural', 'Food', 'Preparation', 'Milk and milk products', 'Dairy products and deserts', ÇYoghurts']</v>
      </c>
      <c r="N292" t="str">
        <f>SUBSTITUTE(Table2[[#This Row],[category_tags]],"'",CHAR(131),12)</f>
        <v>['Agricultural', 'Food', 'Preparation', 'Milk and milk products', 'Dairy products and deserts', 'YoghurtsÉ]</v>
      </c>
      <c r="O292">
        <f>FIND(CHAR(130),Table2[[#This Row],[Column2]])</f>
        <v>97</v>
      </c>
      <c r="P292">
        <f>FIND(CHAR(131),Table2[[#This Row],[Column3]])</f>
        <v>106</v>
      </c>
      <c r="Q292" t="str">
        <f>IFERROR(MID(Table2[[#This Row],[category_tags]],Table2[[#This Row],[Column4]]+1,Table2[[#This Row],[Column5]]-Table2[[#This Row],[Column4]]-1),"")</f>
        <v>Yoghurts</v>
      </c>
      <c r="R292" t="str">
        <f>VLOOKUP(Table2[[#This Row],[ciqual_code]],brut_transformé!$D$2:$E$2480,2,FALSE)</f>
        <v>transformé</v>
      </c>
      <c r="S292" t="s">
        <v>5231</v>
      </c>
    </row>
    <row r="293" spans="1:19" x14ac:dyDescent="0.2">
      <c r="A293" t="s">
        <v>291</v>
      </c>
      <c r="B293">
        <v>19535</v>
      </c>
      <c r="C293" t="s">
        <v>2481</v>
      </c>
      <c r="D293">
        <v>3.21</v>
      </c>
      <c r="E293" t="b">
        <v>0</v>
      </c>
      <c r="F293" t="s">
        <v>2485</v>
      </c>
      <c r="G293" t="s">
        <v>2778</v>
      </c>
      <c r="H293" t="s">
        <v>4967</v>
      </c>
      <c r="I293" t="s">
        <v>4969</v>
      </c>
      <c r="J293" t="s">
        <v>5020</v>
      </c>
      <c r="K293" t="s">
        <v>6381</v>
      </c>
      <c r="L293" t="s">
        <v>6422</v>
      </c>
      <c r="M293" t="str">
        <f>SUBSTITUTE(Table2[[#This Row],[category_tags]],"'",CHAR(130),11)</f>
        <v>['Agricultural', 'Food', 'Preparation', 'Milk and milk products', 'Dairy products and deserts', ÇYoghurts']</v>
      </c>
      <c r="N293" t="str">
        <f>SUBSTITUTE(Table2[[#This Row],[category_tags]],"'",CHAR(131),12)</f>
        <v>['Agricultural', 'Food', 'Preparation', 'Milk and milk products', 'Dairy products and deserts', 'YoghurtsÉ]</v>
      </c>
      <c r="O293">
        <f>FIND(CHAR(130),Table2[[#This Row],[Column2]])</f>
        <v>97</v>
      </c>
      <c r="P293">
        <f>FIND(CHAR(131),Table2[[#This Row],[Column3]])</f>
        <v>106</v>
      </c>
      <c r="Q293" t="str">
        <f>IFERROR(MID(Table2[[#This Row],[category_tags]],Table2[[#This Row],[Column4]]+1,Table2[[#This Row],[Column5]]-Table2[[#This Row],[Column4]]-1),"")</f>
        <v>Yoghurts</v>
      </c>
      <c r="R293" t="str">
        <f>VLOOKUP(Table2[[#This Row],[ciqual_code]],brut_transformé!$D$2:$E$2480,2,FALSE)</f>
        <v>transformé</v>
      </c>
      <c r="S293" t="s">
        <v>5231</v>
      </c>
    </row>
    <row r="294" spans="1:19" x14ac:dyDescent="0.2">
      <c r="A294" t="s">
        <v>292</v>
      </c>
      <c r="B294">
        <v>19537</v>
      </c>
      <c r="C294" t="s">
        <v>2481</v>
      </c>
      <c r="D294">
        <v>3.61</v>
      </c>
      <c r="E294" t="b">
        <v>0</v>
      </c>
      <c r="F294" t="s">
        <v>2485</v>
      </c>
      <c r="G294" t="s">
        <v>2779</v>
      </c>
      <c r="H294" t="s">
        <v>4967</v>
      </c>
      <c r="I294" t="s">
        <v>4969</v>
      </c>
      <c r="J294" t="s">
        <v>5020</v>
      </c>
      <c r="K294" t="s">
        <v>6381</v>
      </c>
      <c r="L294" t="s">
        <v>6422</v>
      </c>
      <c r="M294" t="str">
        <f>SUBSTITUTE(Table2[[#This Row],[category_tags]],"'",CHAR(130),11)</f>
        <v>['Agricultural', 'Food', 'Preparation', 'Milk and milk products', 'Dairy products and deserts', ÇYoghurts']</v>
      </c>
      <c r="N294" t="str">
        <f>SUBSTITUTE(Table2[[#This Row],[category_tags]],"'",CHAR(131),12)</f>
        <v>['Agricultural', 'Food', 'Preparation', 'Milk and milk products', 'Dairy products and deserts', 'YoghurtsÉ]</v>
      </c>
      <c r="O294">
        <f>FIND(CHAR(130),Table2[[#This Row],[Column2]])</f>
        <v>97</v>
      </c>
      <c r="P294">
        <f>FIND(CHAR(131),Table2[[#This Row],[Column3]])</f>
        <v>106</v>
      </c>
      <c r="Q294" t="str">
        <f>IFERROR(MID(Table2[[#This Row],[category_tags]],Table2[[#This Row],[Column4]]+1,Table2[[#This Row],[Column5]]-Table2[[#This Row],[Column4]]-1),"")</f>
        <v>Yoghurts</v>
      </c>
      <c r="R294" t="str">
        <f>VLOOKUP(Table2[[#This Row],[ciqual_code]],brut_transformé!$D$2:$E$2480,2,FALSE)</f>
        <v>transformé</v>
      </c>
      <c r="S294" t="s">
        <v>5231</v>
      </c>
    </row>
    <row r="295" spans="1:19" x14ac:dyDescent="0.2">
      <c r="A295" t="s">
        <v>293</v>
      </c>
      <c r="B295">
        <v>19538</v>
      </c>
      <c r="C295" t="s">
        <v>2481</v>
      </c>
      <c r="D295">
        <v>3.61</v>
      </c>
      <c r="E295" t="b">
        <v>0</v>
      </c>
      <c r="F295" t="s">
        <v>2485</v>
      </c>
      <c r="G295" t="s">
        <v>2780</v>
      </c>
      <c r="H295" t="s">
        <v>4967</v>
      </c>
      <c r="I295" t="s">
        <v>4969</v>
      </c>
      <c r="J295" t="s">
        <v>5020</v>
      </c>
      <c r="K295" t="s">
        <v>6381</v>
      </c>
      <c r="L295" t="s">
        <v>6422</v>
      </c>
      <c r="M295" t="str">
        <f>SUBSTITUTE(Table2[[#This Row],[category_tags]],"'",CHAR(130),11)</f>
        <v>['Agricultural', 'Food', 'Preparation', 'Milk and milk products', 'Dairy products and deserts', ÇYoghurts']</v>
      </c>
      <c r="N295" t="str">
        <f>SUBSTITUTE(Table2[[#This Row],[category_tags]],"'",CHAR(131),12)</f>
        <v>['Agricultural', 'Food', 'Preparation', 'Milk and milk products', 'Dairy products and deserts', 'YoghurtsÉ]</v>
      </c>
      <c r="O295">
        <f>FIND(CHAR(130),Table2[[#This Row],[Column2]])</f>
        <v>97</v>
      </c>
      <c r="P295">
        <f>FIND(CHAR(131),Table2[[#This Row],[Column3]])</f>
        <v>106</v>
      </c>
      <c r="Q295" t="str">
        <f>IFERROR(MID(Table2[[#This Row],[category_tags]],Table2[[#This Row],[Column4]]+1,Table2[[#This Row],[Column5]]-Table2[[#This Row],[Column4]]-1),"")</f>
        <v>Yoghurts</v>
      </c>
      <c r="R295" t="str">
        <f>VLOOKUP(Table2[[#This Row],[ciqual_code]],brut_transformé!$D$2:$E$2480,2,FALSE)</f>
        <v>transformé</v>
      </c>
      <c r="S295" t="s">
        <v>5231</v>
      </c>
    </row>
    <row r="296" spans="1:19" x14ac:dyDescent="0.2">
      <c r="A296" t="s">
        <v>294</v>
      </c>
      <c r="B296">
        <v>18304</v>
      </c>
      <c r="C296" t="s">
        <v>2481</v>
      </c>
      <c r="D296">
        <v>3.56</v>
      </c>
      <c r="E296" t="b">
        <v>0</v>
      </c>
      <c r="F296" t="s">
        <v>2485</v>
      </c>
      <c r="G296" t="s">
        <v>2781</v>
      </c>
      <c r="H296" t="s">
        <v>4967</v>
      </c>
      <c r="I296" t="s">
        <v>4969</v>
      </c>
      <c r="J296" t="s">
        <v>5016</v>
      </c>
      <c r="K296" t="s">
        <v>6378</v>
      </c>
      <c r="L296" t="s">
        <v>6420</v>
      </c>
      <c r="M296" t="str">
        <f>SUBSTITUTE(Table2[[#This Row],[category_tags]],"'",CHAR(130),11)</f>
        <v>['Agricultural', 'Food', 'Preparation', 'Beverages', 'Non-alcoholic beverages', ÇSoft drinks']</v>
      </c>
      <c r="N296" t="str">
        <f>SUBSTITUTE(Table2[[#This Row],[category_tags]],"'",CHAR(131),12)</f>
        <v>['Agricultural', 'Food', 'Preparation', 'Beverages', 'Non-alcoholic beverages', 'Soft drinksÉ]</v>
      </c>
      <c r="O296">
        <f>FIND(CHAR(130),Table2[[#This Row],[Column2]])</f>
        <v>81</v>
      </c>
      <c r="P296">
        <f>FIND(CHAR(131),Table2[[#This Row],[Column3]])</f>
        <v>93</v>
      </c>
      <c r="Q296" t="str">
        <f>IFERROR(MID(Table2[[#This Row],[category_tags]],Table2[[#This Row],[Column4]]+1,Table2[[#This Row],[Column5]]-Table2[[#This Row],[Column4]]-1),"")</f>
        <v>Soft drinks</v>
      </c>
      <c r="R296" t="str">
        <f>VLOOKUP(Table2[[#This Row],[ciqual_code]],brut_transformé!$D$2:$E$2480,2,FALSE)</f>
        <v>transformé</v>
      </c>
      <c r="S296" t="s">
        <v>5232</v>
      </c>
    </row>
    <row r="297" spans="1:19" x14ac:dyDescent="0.2">
      <c r="A297" t="s">
        <v>295</v>
      </c>
      <c r="B297">
        <v>18339</v>
      </c>
      <c r="C297" t="s">
        <v>2481</v>
      </c>
      <c r="D297">
        <v>3.56</v>
      </c>
      <c r="E297" t="b">
        <v>0</v>
      </c>
      <c r="F297" t="s">
        <v>2485</v>
      </c>
      <c r="G297" t="s">
        <v>2782</v>
      </c>
      <c r="H297" t="s">
        <v>4967</v>
      </c>
      <c r="I297" t="s">
        <v>4969</v>
      </c>
      <c r="J297" t="s">
        <v>5016</v>
      </c>
      <c r="K297" t="s">
        <v>6378</v>
      </c>
      <c r="L297" t="s">
        <v>6420</v>
      </c>
      <c r="M297" t="str">
        <f>SUBSTITUTE(Table2[[#This Row],[category_tags]],"'",CHAR(130),11)</f>
        <v>['Agricultural', 'Food', 'Preparation', 'Beverages', 'Non-alcoholic beverages', ÇSoft drinks']</v>
      </c>
      <c r="N297" t="str">
        <f>SUBSTITUTE(Table2[[#This Row],[category_tags]],"'",CHAR(131),12)</f>
        <v>['Agricultural', 'Food', 'Preparation', 'Beverages', 'Non-alcoholic beverages', 'Soft drinksÉ]</v>
      </c>
      <c r="O297">
        <f>FIND(CHAR(130),Table2[[#This Row],[Column2]])</f>
        <v>81</v>
      </c>
      <c r="P297">
        <f>FIND(CHAR(131),Table2[[#This Row],[Column3]])</f>
        <v>93</v>
      </c>
      <c r="Q297" t="str">
        <f>IFERROR(MID(Table2[[#This Row],[category_tags]],Table2[[#This Row],[Column4]]+1,Table2[[#This Row],[Column5]]-Table2[[#This Row],[Column4]]-1),"")</f>
        <v>Soft drinks</v>
      </c>
      <c r="R297" t="str">
        <f>VLOOKUP(Table2[[#This Row],[ciqual_code]],brut_transformé!$D$2:$E$2480,2,FALSE)</f>
        <v>transformé</v>
      </c>
      <c r="S297" t="s">
        <v>5232</v>
      </c>
    </row>
    <row r="298" spans="1:19" x14ac:dyDescent="0.2">
      <c r="A298" t="s">
        <v>296</v>
      </c>
      <c r="B298">
        <v>18023</v>
      </c>
      <c r="C298" t="s">
        <v>2481</v>
      </c>
      <c r="D298">
        <v>3.31</v>
      </c>
      <c r="E298" t="b">
        <v>0</v>
      </c>
      <c r="F298" t="s">
        <v>2485</v>
      </c>
      <c r="G298" t="s">
        <v>2783</v>
      </c>
      <c r="H298" t="s">
        <v>4967</v>
      </c>
      <c r="I298" t="s">
        <v>4969</v>
      </c>
      <c r="J298" t="s">
        <v>5016</v>
      </c>
      <c r="K298" t="s">
        <v>6378</v>
      </c>
      <c r="L298" t="s">
        <v>6420</v>
      </c>
      <c r="M298" t="str">
        <f>SUBSTITUTE(Table2[[#This Row],[category_tags]],"'",CHAR(130),11)</f>
        <v>['Agricultural', 'Food', 'Preparation', 'Beverages', 'Non-alcoholic beverages', ÇSoft drinks']</v>
      </c>
      <c r="N298" t="str">
        <f>SUBSTITUTE(Table2[[#This Row],[category_tags]],"'",CHAR(131),12)</f>
        <v>['Agricultural', 'Food', 'Preparation', 'Beverages', 'Non-alcoholic beverages', 'Soft drinksÉ]</v>
      </c>
      <c r="O298">
        <f>FIND(CHAR(130),Table2[[#This Row],[Column2]])</f>
        <v>81</v>
      </c>
      <c r="P298">
        <f>FIND(CHAR(131),Table2[[#This Row],[Column3]])</f>
        <v>93</v>
      </c>
      <c r="Q298" t="str">
        <f>IFERROR(MID(Table2[[#This Row],[category_tags]],Table2[[#This Row],[Column4]]+1,Table2[[#This Row],[Column5]]-Table2[[#This Row],[Column4]]-1),"")</f>
        <v>Soft drinks</v>
      </c>
      <c r="R298" t="str">
        <f>VLOOKUP(Table2[[#This Row],[ciqual_code]],brut_transformé!$D$2:$E$2480,2,FALSE)</f>
        <v>transformé</v>
      </c>
      <c r="S298" t="s">
        <v>5232</v>
      </c>
    </row>
    <row r="299" spans="1:19" x14ac:dyDescent="0.2">
      <c r="A299" t="s">
        <v>297</v>
      </c>
      <c r="B299">
        <v>18309</v>
      </c>
      <c r="C299" t="s">
        <v>2481</v>
      </c>
      <c r="D299">
        <v>3.56</v>
      </c>
      <c r="E299" t="b">
        <v>0</v>
      </c>
      <c r="F299" t="s">
        <v>2485</v>
      </c>
      <c r="G299" t="s">
        <v>2784</v>
      </c>
      <c r="H299" t="s">
        <v>4967</v>
      </c>
      <c r="I299" t="s">
        <v>4969</v>
      </c>
      <c r="J299" t="s">
        <v>5016</v>
      </c>
      <c r="K299" t="s">
        <v>6378</v>
      </c>
      <c r="L299" t="s">
        <v>6420</v>
      </c>
      <c r="M299" t="str">
        <f>SUBSTITUTE(Table2[[#This Row],[category_tags]],"'",CHAR(130),11)</f>
        <v>['Agricultural', 'Food', 'Preparation', 'Beverages', 'Non-alcoholic beverages', ÇSoft drinks']</v>
      </c>
      <c r="N299" t="str">
        <f>SUBSTITUTE(Table2[[#This Row],[category_tags]],"'",CHAR(131),12)</f>
        <v>['Agricultural', 'Food', 'Preparation', 'Beverages', 'Non-alcoholic beverages', 'Soft drinksÉ]</v>
      </c>
      <c r="O299">
        <f>FIND(CHAR(130),Table2[[#This Row],[Column2]])</f>
        <v>81</v>
      </c>
      <c r="P299">
        <f>FIND(CHAR(131),Table2[[#This Row],[Column3]])</f>
        <v>93</v>
      </c>
      <c r="Q299" t="str">
        <f>IFERROR(MID(Table2[[#This Row],[category_tags]],Table2[[#This Row],[Column4]]+1,Table2[[#This Row],[Column5]]-Table2[[#This Row],[Column4]]-1),"")</f>
        <v>Soft drinks</v>
      </c>
      <c r="R299" t="str">
        <f>VLOOKUP(Table2[[#This Row],[ciqual_code]],brut_transformé!$D$2:$E$2480,2,FALSE)</f>
        <v>transformé</v>
      </c>
      <c r="S299" t="s">
        <v>5232</v>
      </c>
    </row>
    <row r="300" spans="1:19" x14ac:dyDescent="0.2">
      <c r="A300" t="s">
        <v>298</v>
      </c>
      <c r="B300">
        <v>18021</v>
      </c>
      <c r="C300" t="s">
        <v>2481</v>
      </c>
      <c r="D300">
        <v>2.96999999999999</v>
      </c>
      <c r="E300" t="b">
        <v>0</v>
      </c>
      <c r="F300" t="s">
        <v>2485</v>
      </c>
      <c r="G300" t="s">
        <v>2785</v>
      </c>
      <c r="H300" t="s">
        <v>4967</v>
      </c>
      <c r="I300" t="s">
        <v>4969</v>
      </c>
      <c r="J300" t="s">
        <v>5016</v>
      </c>
      <c r="K300" t="s">
        <v>6378</v>
      </c>
      <c r="L300" t="s">
        <v>6420</v>
      </c>
      <c r="M300" t="str">
        <f>SUBSTITUTE(Table2[[#This Row],[category_tags]],"'",CHAR(130),11)</f>
        <v>['Agricultural', 'Food', 'Preparation', 'Beverages', 'Non-alcoholic beverages', ÇSoft drinks']</v>
      </c>
      <c r="N300" t="str">
        <f>SUBSTITUTE(Table2[[#This Row],[category_tags]],"'",CHAR(131),12)</f>
        <v>['Agricultural', 'Food', 'Preparation', 'Beverages', 'Non-alcoholic beverages', 'Soft drinksÉ]</v>
      </c>
      <c r="O300">
        <f>FIND(CHAR(130),Table2[[#This Row],[Column2]])</f>
        <v>81</v>
      </c>
      <c r="P300">
        <f>FIND(CHAR(131),Table2[[#This Row],[Column3]])</f>
        <v>93</v>
      </c>
      <c r="Q300" t="str">
        <f>IFERROR(MID(Table2[[#This Row],[category_tags]],Table2[[#This Row],[Column4]]+1,Table2[[#This Row],[Column5]]-Table2[[#This Row],[Column4]]-1),"")</f>
        <v>Soft drinks</v>
      </c>
      <c r="R300" t="str">
        <f>VLOOKUP(Table2[[#This Row],[ciqual_code]],brut_transformé!$D$2:$E$2480,2,FALSE)</f>
        <v>transformé</v>
      </c>
      <c r="S300" t="s">
        <v>5219</v>
      </c>
    </row>
    <row r="301" spans="1:19" x14ac:dyDescent="0.2">
      <c r="A301" t="s">
        <v>299</v>
      </c>
      <c r="B301">
        <v>18058</v>
      </c>
      <c r="C301" t="s">
        <v>2481</v>
      </c>
      <c r="D301">
        <v>2.95</v>
      </c>
      <c r="E301" t="b">
        <v>0</v>
      </c>
      <c r="F301" t="s">
        <v>2485</v>
      </c>
      <c r="G301" t="s">
        <v>2786</v>
      </c>
      <c r="H301" t="s">
        <v>4967</v>
      </c>
      <c r="I301" t="s">
        <v>4969</v>
      </c>
      <c r="J301" t="s">
        <v>5016</v>
      </c>
      <c r="K301" t="s">
        <v>6378</v>
      </c>
      <c r="L301" t="s">
        <v>6420</v>
      </c>
      <c r="M301" t="str">
        <f>SUBSTITUTE(Table2[[#This Row],[category_tags]],"'",CHAR(130),11)</f>
        <v>['Agricultural', 'Food', 'Preparation', 'Beverages', 'Non-alcoholic beverages', ÇSoft drinks']</v>
      </c>
      <c r="N301" t="str">
        <f>SUBSTITUTE(Table2[[#This Row],[category_tags]],"'",CHAR(131),12)</f>
        <v>['Agricultural', 'Food', 'Preparation', 'Beverages', 'Non-alcoholic beverages', 'Soft drinksÉ]</v>
      </c>
      <c r="O301">
        <f>FIND(CHAR(130),Table2[[#This Row],[Column2]])</f>
        <v>81</v>
      </c>
      <c r="P301">
        <f>FIND(CHAR(131),Table2[[#This Row],[Column3]])</f>
        <v>93</v>
      </c>
      <c r="Q301" t="str">
        <f>IFERROR(MID(Table2[[#This Row],[category_tags]],Table2[[#This Row],[Column4]]+1,Table2[[#This Row],[Column5]]-Table2[[#This Row],[Column4]]-1),"")</f>
        <v>Soft drinks</v>
      </c>
      <c r="R301" t="str">
        <f>VLOOKUP(Table2[[#This Row],[ciqual_code]],brut_transformé!$D$2:$E$2480,2,FALSE)</f>
        <v>transformé</v>
      </c>
      <c r="S301" t="s">
        <v>5233</v>
      </c>
    </row>
    <row r="302" spans="1:19" x14ac:dyDescent="0.2">
      <c r="A302" t="s">
        <v>300</v>
      </c>
      <c r="B302">
        <v>31091</v>
      </c>
      <c r="C302" t="s">
        <v>2481</v>
      </c>
      <c r="D302">
        <v>2.91</v>
      </c>
      <c r="E302" t="b">
        <v>0</v>
      </c>
      <c r="F302" t="s">
        <v>2485</v>
      </c>
      <c r="G302" t="s">
        <v>2787</v>
      </c>
      <c r="H302" t="s">
        <v>4967</v>
      </c>
      <c r="I302" t="s">
        <v>4969</v>
      </c>
      <c r="J302" t="s">
        <v>4994</v>
      </c>
      <c r="K302" t="s">
        <v>6382</v>
      </c>
      <c r="L302" t="s">
        <v>6411</v>
      </c>
      <c r="M302" t="str">
        <f>SUBSTITUTE(Table2[[#This Row],[category_tags]],"'",CHAR(130),11)</f>
        <v>['Agricultural', 'Food', 'Preparation', 'Sugar and confectionery', 'Chocolate and chocolate products']</v>
      </c>
      <c r="N302" t="str">
        <f>SUBSTITUTE(Table2[[#This Row],[category_tags]],"'",CHAR(131),12)</f>
        <v>['Agricultural', 'Food', 'Preparation', 'Sugar and confectionery', 'Chocolate and chocolate products']</v>
      </c>
      <c r="O302" t="e">
        <f>FIND(CHAR(130),Table2[[#This Row],[Column2]])</f>
        <v>#VALUE!</v>
      </c>
      <c r="P302" t="e">
        <f>FIND(CHAR(131),Table2[[#This Row],[Column3]])</f>
        <v>#VALUE!</v>
      </c>
      <c r="Q302" t="str">
        <f>IFERROR(MID(Table2[[#This Row],[category_tags]],Table2[[#This Row],[Column4]]+1,Table2[[#This Row],[Column5]]-Table2[[#This Row],[Column4]]-1),"")</f>
        <v/>
      </c>
      <c r="R302" t="str">
        <f>VLOOKUP(Table2[[#This Row],[ciqual_code]],brut_transformé!$D$2:$E$2480,2,FALSE)</f>
        <v>transformé</v>
      </c>
      <c r="S302" t="s">
        <v>5234</v>
      </c>
    </row>
    <row r="303" spans="1:19" x14ac:dyDescent="0.2">
      <c r="A303" t="s">
        <v>301</v>
      </c>
      <c r="B303">
        <v>31081</v>
      </c>
      <c r="C303" t="s">
        <v>2481</v>
      </c>
      <c r="D303">
        <v>3.64</v>
      </c>
      <c r="E303" t="b">
        <v>0</v>
      </c>
      <c r="F303" t="s">
        <v>2485</v>
      </c>
      <c r="G303" t="s">
        <v>2788</v>
      </c>
      <c r="H303" t="s">
        <v>4967</v>
      </c>
      <c r="I303" t="s">
        <v>4969</v>
      </c>
      <c r="J303" t="s">
        <v>5021</v>
      </c>
      <c r="K303" t="s">
        <v>6382</v>
      </c>
      <c r="L303" t="s">
        <v>6423</v>
      </c>
      <c r="M303" t="str">
        <f>SUBSTITUTE(Table2[[#This Row],[category_tags]],"'",CHAR(130),11)</f>
        <v>['Agricultural', 'Food', 'Preparation', 'Sugar and confectionery', 'Non-chocolate confectionery']</v>
      </c>
      <c r="N303" t="str">
        <f>SUBSTITUTE(Table2[[#This Row],[category_tags]],"'",CHAR(131),12)</f>
        <v>['Agricultural', 'Food', 'Preparation', 'Sugar and confectionery', 'Non-chocolate confectionery']</v>
      </c>
      <c r="O303" t="e">
        <f>FIND(CHAR(130),Table2[[#This Row],[Column2]])</f>
        <v>#VALUE!</v>
      </c>
      <c r="P303" t="e">
        <f>FIND(CHAR(131),Table2[[#This Row],[Column3]])</f>
        <v>#VALUE!</v>
      </c>
      <c r="Q303" t="str">
        <f>IFERROR(MID(Table2[[#This Row],[category_tags]],Table2[[#This Row],[Column4]]+1,Table2[[#This Row],[Column5]]-Table2[[#This Row],[Column4]]-1),"")</f>
        <v/>
      </c>
      <c r="R303" t="str">
        <f>VLOOKUP(Table2[[#This Row],[ciqual_code]],brut_transformé!$D$2:$E$2480,2,FALSE)</f>
        <v>transformé</v>
      </c>
      <c r="S303" t="s">
        <v>5235</v>
      </c>
    </row>
    <row r="304" spans="1:19" x14ac:dyDescent="0.2">
      <c r="A304" t="s">
        <v>302</v>
      </c>
      <c r="B304">
        <v>31059</v>
      </c>
      <c r="C304" t="s">
        <v>2481</v>
      </c>
      <c r="D304">
        <v>3.64</v>
      </c>
      <c r="E304" t="b">
        <v>0</v>
      </c>
      <c r="F304" t="s">
        <v>2485</v>
      </c>
      <c r="G304" t="s">
        <v>2789</v>
      </c>
      <c r="H304" t="s">
        <v>4967</v>
      </c>
      <c r="I304" t="s">
        <v>4969</v>
      </c>
      <c r="J304" t="s">
        <v>5021</v>
      </c>
      <c r="K304" t="s">
        <v>6382</v>
      </c>
      <c r="L304" t="s">
        <v>6423</v>
      </c>
      <c r="M304" t="str">
        <f>SUBSTITUTE(Table2[[#This Row],[category_tags]],"'",CHAR(130),11)</f>
        <v>['Agricultural', 'Food', 'Preparation', 'Sugar and confectionery', 'Non-chocolate confectionery']</v>
      </c>
      <c r="N304" t="str">
        <f>SUBSTITUTE(Table2[[#This Row],[category_tags]],"'",CHAR(131),12)</f>
        <v>['Agricultural', 'Food', 'Preparation', 'Sugar and confectionery', 'Non-chocolate confectionery']</v>
      </c>
      <c r="O304" t="e">
        <f>FIND(CHAR(130),Table2[[#This Row],[Column2]])</f>
        <v>#VALUE!</v>
      </c>
      <c r="P304" t="e">
        <f>FIND(CHAR(131),Table2[[#This Row],[Column3]])</f>
        <v>#VALUE!</v>
      </c>
      <c r="Q304" t="str">
        <f>IFERROR(MID(Table2[[#This Row],[category_tags]],Table2[[#This Row],[Column4]]+1,Table2[[#This Row],[Column5]]-Table2[[#This Row],[Column4]]-1),"")</f>
        <v/>
      </c>
      <c r="R304" t="str">
        <f>VLOOKUP(Table2[[#This Row],[ciqual_code]],brut_transformé!$D$2:$E$2480,2,FALSE)</f>
        <v>transformé</v>
      </c>
      <c r="S304" t="s">
        <v>5235</v>
      </c>
    </row>
    <row r="305" spans="1:19" x14ac:dyDescent="0.2">
      <c r="A305" t="s">
        <v>303</v>
      </c>
      <c r="B305">
        <v>31060</v>
      </c>
      <c r="C305" t="s">
        <v>2481</v>
      </c>
      <c r="D305">
        <v>3.64</v>
      </c>
      <c r="E305" t="b">
        <v>0</v>
      </c>
      <c r="F305" t="s">
        <v>2485</v>
      </c>
      <c r="G305" t="s">
        <v>2790</v>
      </c>
      <c r="H305" t="s">
        <v>4967</v>
      </c>
      <c r="I305" t="s">
        <v>4969</v>
      </c>
      <c r="J305" t="s">
        <v>5021</v>
      </c>
      <c r="K305" t="s">
        <v>6382</v>
      </c>
      <c r="L305" t="s">
        <v>6423</v>
      </c>
      <c r="M305" t="str">
        <f>SUBSTITUTE(Table2[[#This Row],[category_tags]],"'",CHAR(130),11)</f>
        <v>['Agricultural', 'Food', 'Preparation', 'Sugar and confectionery', 'Non-chocolate confectionery']</v>
      </c>
      <c r="N305" t="str">
        <f>SUBSTITUTE(Table2[[#This Row],[category_tags]],"'",CHAR(131),12)</f>
        <v>['Agricultural', 'Food', 'Preparation', 'Sugar and confectionery', 'Non-chocolate confectionery']</v>
      </c>
      <c r="O305" t="e">
        <f>FIND(CHAR(130),Table2[[#This Row],[Column2]])</f>
        <v>#VALUE!</v>
      </c>
      <c r="P305" t="e">
        <f>FIND(CHAR(131),Table2[[#This Row],[Column3]])</f>
        <v>#VALUE!</v>
      </c>
      <c r="Q305" t="str">
        <f>IFERROR(MID(Table2[[#This Row],[category_tags]],Table2[[#This Row],[Column4]]+1,Table2[[#This Row],[Column5]]-Table2[[#This Row],[Column4]]-1),"")</f>
        <v/>
      </c>
      <c r="R305" t="str">
        <f>VLOOKUP(Table2[[#This Row],[ciqual_code]],brut_transformé!$D$2:$E$2480,2,FALSE)</f>
        <v>transformé</v>
      </c>
      <c r="S305" t="s">
        <v>5235</v>
      </c>
    </row>
    <row r="306" spans="1:19" x14ac:dyDescent="0.2">
      <c r="A306" t="s">
        <v>304</v>
      </c>
      <c r="B306">
        <v>31003</v>
      </c>
      <c r="C306" t="s">
        <v>2481</v>
      </c>
      <c r="D306">
        <v>3.64</v>
      </c>
      <c r="E306" t="b">
        <v>0</v>
      </c>
      <c r="F306" t="s">
        <v>2485</v>
      </c>
      <c r="G306" t="s">
        <v>2791</v>
      </c>
      <c r="H306" t="s">
        <v>4967</v>
      </c>
      <c r="I306" t="s">
        <v>4969</v>
      </c>
      <c r="J306" t="s">
        <v>5021</v>
      </c>
      <c r="K306" t="s">
        <v>6382</v>
      </c>
      <c r="L306" t="s">
        <v>6423</v>
      </c>
      <c r="M306" t="str">
        <f>SUBSTITUTE(Table2[[#This Row],[category_tags]],"'",CHAR(130),11)</f>
        <v>['Agricultural', 'Food', 'Preparation', 'Sugar and confectionery', 'Non-chocolate confectionery']</v>
      </c>
      <c r="N306" t="str">
        <f>SUBSTITUTE(Table2[[#This Row],[category_tags]],"'",CHAR(131),12)</f>
        <v>['Agricultural', 'Food', 'Preparation', 'Sugar and confectionery', 'Non-chocolate confectionery']</v>
      </c>
      <c r="O306" t="e">
        <f>FIND(CHAR(130),Table2[[#This Row],[Column2]])</f>
        <v>#VALUE!</v>
      </c>
      <c r="P306" t="e">
        <f>FIND(CHAR(131),Table2[[#This Row],[Column3]])</f>
        <v>#VALUE!</v>
      </c>
      <c r="Q306" t="str">
        <f>IFERROR(MID(Table2[[#This Row],[category_tags]],Table2[[#This Row],[Column4]]+1,Table2[[#This Row],[Column5]]-Table2[[#This Row],[Column4]]-1),"")</f>
        <v/>
      </c>
      <c r="R306" t="str">
        <f>VLOOKUP(Table2[[#This Row],[ciqual_code]],brut_transformé!$D$2:$E$2480,2,FALSE)</f>
        <v>transformé</v>
      </c>
      <c r="S306" t="s">
        <v>5235</v>
      </c>
    </row>
    <row r="307" spans="1:19" x14ac:dyDescent="0.2">
      <c r="A307" t="s">
        <v>305</v>
      </c>
      <c r="B307">
        <v>26101</v>
      </c>
      <c r="C307" t="s">
        <v>2481</v>
      </c>
      <c r="D307">
        <v>3.64</v>
      </c>
      <c r="E307" t="b">
        <v>0</v>
      </c>
      <c r="F307" t="s">
        <v>2485</v>
      </c>
      <c r="G307" t="s">
        <v>2792</v>
      </c>
      <c r="H307" t="s">
        <v>4967</v>
      </c>
      <c r="I307" t="s">
        <v>4969</v>
      </c>
      <c r="J307" t="s">
        <v>4985</v>
      </c>
      <c r="K307" t="s">
        <v>6376</v>
      </c>
      <c r="L307" t="s">
        <v>6403</v>
      </c>
      <c r="M307" t="str">
        <f>SUBSTITUTE(Table2[[#This Row],[category_tags]],"'",CHAR(130),11)</f>
        <v>['Agricultural', 'Food', 'Preparation', 'Meat, egg and fish', 'Fish, raw']</v>
      </c>
      <c r="N307" t="str">
        <f>SUBSTITUTE(Table2[[#This Row],[category_tags]],"'",CHAR(131),12)</f>
        <v>['Agricultural', 'Food', 'Preparation', 'Meat, egg and fish', 'Fish, raw']</v>
      </c>
      <c r="O307" t="e">
        <f>FIND(CHAR(130),Table2[[#This Row],[Column2]])</f>
        <v>#VALUE!</v>
      </c>
      <c r="P307" t="e">
        <f>FIND(CHAR(131),Table2[[#This Row],[Column3]])</f>
        <v>#VALUE!</v>
      </c>
      <c r="Q307" t="str">
        <f>IFERROR(MID(Table2[[#This Row],[category_tags]],Table2[[#This Row],[Column4]]+1,Table2[[#This Row],[Column5]]-Table2[[#This Row],[Column4]]-1),"")</f>
        <v/>
      </c>
      <c r="R307" t="str">
        <f>VLOOKUP(Table2[[#This Row],[ciqual_code]],brut_transformé!$D$2:$E$2480,2,FALSE)</f>
        <v>transformé</v>
      </c>
      <c r="S307" t="s">
        <v>5236</v>
      </c>
    </row>
    <row r="308" spans="1:19" x14ac:dyDescent="0.2">
      <c r="A308" t="s">
        <v>306</v>
      </c>
      <c r="B308">
        <v>25412</v>
      </c>
      <c r="C308" t="s">
        <v>2481</v>
      </c>
      <c r="D308">
        <v>2.0699999999999998</v>
      </c>
      <c r="E308" t="b">
        <v>0</v>
      </c>
      <c r="F308" t="s">
        <v>2485</v>
      </c>
      <c r="G308" t="s">
        <v>2793</v>
      </c>
      <c r="H308" t="s">
        <v>4967</v>
      </c>
      <c r="I308" t="s">
        <v>4969</v>
      </c>
      <c r="J308" t="s">
        <v>5000</v>
      </c>
      <c r="K308" t="s">
        <v>6379</v>
      </c>
      <c r="L308" t="s">
        <v>6415</v>
      </c>
      <c r="M308" t="str">
        <f>SUBSTITUTE(Table2[[#This Row],[category_tags]],"'",CHAR(130),11)</f>
        <v>['Agricultural', 'Food', 'Preparation', 'Starters and dishes', 'Savoury pastries and other starters']</v>
      </c>
      <c r="N308" t="str">
        <f>SUBSTITUTE(Table2[[#This Row],[category_tags]],"'",CHAR(131),12)</f>
        <v>['Agricultural', 'Food', 'Preparation', 'Starters and dishes', 'Savoury pastries and other starters']</v>
      </c>
      <c r="O308" t="e">
        <f>FIND(CHAR(130),Table2[[#This Row],[Column2]])</f>
        <v>#VALUE!</v>
      </c>
      <c r="P308" t="e">
        <f>FIND(CHAR(131),Table2[[#This Row],[Column3]])</f>
        <v>#VALUE!</v>
      </c>
      <c r="Q308" t="str">
        <f>IFERROR(MID(Table2[[#This Row],[category_tags]],Table2[[#This Row],[Column4]]+1,Table2[[#This Row],[Column5]]-Table2[[#This Row],[Column4]]-1),"")</f>
        <v/>
      </c>
      <c r="R308" t="str">
        <f>VLOOKUP(Table2[[#This Row],[ciqual_code]],brut_transformé!$D$2:$E$2480,2,FALSE)</f>
        <v>transformé</v>
      </c>
      <c r="S308" t="s">
        <v>5237</v>
      </c>
    </row>
    <row r="309" spans="1:19" x14ac:dyDescent="0.2">
      <c r="A309" t="s">
        <v>307</v>
      </c>
      <c r="B309">
        <v>25503</v>
      </c>
      <c r="C309" t="s">
        <v>2481</v>
      </c>
      <c r="D309">
        <v>3.12</v>
      </c>
      <c r="E309" t="b">
        <v>0</v>
      </c>
      <c r="F309" t="s">
        <v>2485</v>
      </c>
      <c r="G309" t="s">
        <v>2794</v>
      </c>
      <c r="H309" t="s">
        <v>4967</v>
      </c>
      <c r="I309" t="s">
        <v>4969</v>
      </c>
      <c r="J309" t="s">
        <v>5000</v>
      </c>
      <c r="K309" t="s">
        <v>6379</v>
      </c>
      <c r="L309" t="s">
        <v>6415</v>
      </c>
      <c r="M309" t="str">
        <f>SUBSTITUTE(Table2[[#This Row],[category_tags]],"'",CHAR(130),11)</f>
        <v>['Agricultural', 'Food', 'Preparation', 'Starters and dishes', 'Savoury pastries and other starters']</v>
      </c>
      <c r="N309" t="str">
        <f>SUBSTITUTE(Table2[[#This Row],[category_tags]],"'",CHAR(131),12)</f>
        <v>['Agricultural', 'Food', 'Preparation', 'Starters and dishes', 'Savoury pastries and other starters']</v>
      </c>
      <c r="O309" t="e">
        <f>FIND(CHAR(130),Table2[[#This Row],[Column2]])</f>
        <v>#VALUE!</v>
      </c>
      <c r="P309" t="e">
        <f>FIND(CHAR(131),Table2[[#This Row],[Column3]])</f>
        <v>#VALUE!</v>
      </c>
      <c r="Q309" t="str">
        <f>IFERROR(MID(Table2[[#This Row],[category_tags]],Table2[[#This Row],[Column4]]+1,Table2[[#This Row],[Column5]]-Table2[[#This Row],[Column4]]-1),"")</f>
        <v/>
      </c>
      <c r="R309" t="str">
        <f>VLOOKUP(Table2[[#This Row],[ciqual_code]],brut_transformé!$D$2:$E$2480,2,FALSE)</f>
        <v>transformé</v>
      </c>
      <c r="S309" t="s">
        <v>5238</v>
      </c>
    </row>
    <row r="310" spans="1:19" x14ac:dyDescent="0.2">
      <c r="A310" t="s">
        <v>308</v>
      </c>
      <c r="B310">
        <v>31063</v>
      </c>
      <c r="C310" t="s">
        <v>2481</v>
      </c>
      <c r="D310">
        <v>2.54</v>
      </c>
      <c r="E310" t="b">
        <v>0</v>
      </c>
      <c r="F310" t="s">
        <v>2485</v>
      </c>
      <c r="G310" t="s">
        <v>2795</v>
      </c>
      <c r="H310" t="s">
        <v>4967</v>
      </c>
      <c r="I310" t="s">
        <v>4969</v>
      </c>
      <c r="J310" t="s">
        <v>4994</v>
      </c>
      <c r="K310" t="s">
        <v>6382</v>
      </c>
      <c r="L310" t="s">
        <v>6411</v>
      </c>
      <c r="M310" t="str">
        <f>SUBSTITUTE(Table2[[#This Row],[category_tags]],"'",CHAR(130),11)</f>
        <v>['Agricultural', 'Food', 'Preparation', 'Sugar and confectionery', 'Chocolate and chocolate products']</v>
      </c>
      <c r="N310" t="str">
        <f>SUBSTITUTE(Table2[[#This Row],[category_tags]],"'",CHAR(131),12)</f>
        <v>['Agricultural', 'Food', 'Preparation', 'Sugar and confectionery', 'Chocolate and chocolate products']</v>
      </c>
      <c r="O310" t="e">
        <f>FIND(CHAR(130),Table2[[#This Row],[Column2]])</f>
        <v>#VALUE!</v>
      </c>
      <c r="P310" t="e">
        <f>FIND(CHAR(131),Table2[[#This Row],[Column3]])</f>
        <v>#VALUE!</v>
      </c>
      <c r="Q310" t="str">
        <f>IFERROR(MID(Table2[[#This Row],[category_tags]],Table2[[#This Row],[Column4]]+1,Table2[[#This Row],[Column5]]-Table2[[#This Row],[Column4]]-1),"")</f>
        <v/>
      </c>
      <c r="R310" t="str">
        <f>VLOOKUP(Table2[[#This Row],[ciqual_code]],brut_transformé!$D$2:$E$2480,2,FALSE)</f>
        <v>transformé</v>
      </c>
      <c r="S310" t="s">
        <v>5234</v>
      </c>
    </row>
    <row r="311" spans="1:19" x14ac:dyDescent="0.2">
      <c r="A311" t="s">
        <v>309</v>
      </c>
      <c r="B311">
        <v>8803</v>
      </c>
      <c r="C311" t="s">
        <v>2481</v>
      </c>
      <c r="D311">
        <v>3.27</v>
      </c>
      <c r="E311" t="b">
        <v>0</v>
      </c>
      <c r="F311" t="s">
        <v>2485</v>
      </c>
      <c r="G311" t="s">
        <v>2796</v>
      </c>
      <c r="H311" t="s">
        <v>4967</v>
      </c>
      <c r="I311" t="s">
        <v>4969</v>
      </c>
      <c r="J311" t="s">
        <v>4986</v>
      </c>
      <c r="K311" t="s">
        <v>6376</v>
      </c>
      <c r="L311" t="s">
        <v>6404</v>
      </c>
      <c r="M311" t="str">
        <f>SUBSTITUTE(Table2[[#This Row],[category_tags]],"'",CHAR(130),11)</f>
        <v>['Agricultural', 'Food', 'Preparation', 'Meat, egg and fish', 'Delicatessen meat']</v>
      </c>
      <c r="N311" t="str">
        <f>SUBSTITUTE(Table2[[#This Row],[category_tags]],"'",CHAR(131),12)</f>
        <v>['Agricultural', 'Food', 'Preparation', 'Meat, egg and fish', 'Delicatessen meat']</v>
      </c>
      <c r="O311" t="e">
        <f>FIND(CHAR(130),Table2[[#This Row],[Column2]])</f>
        <v>#VALUE!</v>
      </c>
      <c r="P311" t="e">
        <f>FIND(CHAR(131),Table2[[#This Row],[Column3]])</f>
        <v>#VALUE!</v>
      </c>
      <c r="Q311" t="str">
        <f>IFERROR(MID(Table2[[#This Row],[category_tags]],Table2[[#This Row],[Column4]]+1,Table2[[#This Row],[Column5]]-Table2[[#This Row],[Column4]]-1),"")</f>
        <v/>
      </c>
      <c r="R311" t="str">
        <f>VLOOKUP(Table2[[#This Row],[ciqual_code]],brut_transformé!$D$2:$E$2480,2,FALSE)</f>
        <v>transformé</v>
      </c>
      <c r="S311" t="s">
        <v>5119</v>
      </c>
    </row>
    <row r="312" spans="1:19" x14ac:dyDescent="0.2">
      <c r="A312" t="s">
        <v>310</v>
      </c>
      <c r="B312">
        <v>8703</v>
      </c>
      <c r="C312" t="s">
        <v>2481</v>
      </c>
      <c r="D312">
        <v>2.35</v>
      </c>
      <c r="E312" t="b">
        <v>0</v>
      </c>
      <c r="F312" t="s">
        <v>2485</v>
      </c>
      <c r="G312" t="s">
        <v>2797</v>
      </c>
      <c r="H312" t="s">
        <v>4967</v>
      </c>
      <c r="I312" t="s">
        <v>4969</v>
      </c>
      <c r="J312" t="s">
        <v>4986</v>
      </c>
      <c r="K312" t="s">
        <v>6376</v>
      </c>
      <c r="L312" t="s">
        <v>6404</v>
      </c>
      <c r="M312" t="str">
        <f>SUBSTITUTE(Table2[[#This Row],[category_tags]],"'",CHAR(130),11)</f>
        <v>['Agricultural', 'Food', 'Preparation', 'Meat, egg and fish', 'Delicatessen meat']</v>
      </c>
      <c r="N312" t="str">
        <f>SUBSTITUTE(Table2[[#This Row],[category_tags]],"'",CHAR(131),12)</f>
        <v>['Agricultural', 'Food', 'Preparation', 'Meat, egg and fish', 'Delicatessen meat']</v>
      </c>
      <c r="O312" t="e">
        <f>FIND(CHAR(130),Table2[[#This Row],[Column2]])</f>
        <v>#VALUE!</v>
      </c>
      <c r="P312" t="e">
        <f>FIND(CHAR(131),Table2[[#This Row],[Column3]])</f>
        <v>#VALUE!</v>
      </c>
      <c r="Q312" t="str">
        <f>IFERROR(MID(Table2[[#This Row],[category_tags]],Table2[[#This Row],[Column4]]+1,Table2[[#This Row],[Column5]]-Table2[[#This Row],[Column4]]-1),"")</f>
        <v/>
      </c>
      <c r="R312" t="str">
        <f>VLOOKUP(Table2[[#This Row],[ciqual_code]],brut_transformé!$D$2:$E$2480,2,FALSE)</f>
        <v>transformé</v>
      </c>
      <c r="S312" t="s">
        <v>5239</v>
      </c>
    </row>
    <row r="313" spans="1:19" x14ac:dyDescent="0.2">
      <c r="A313" t="s">
        <v>311</v>
      </c>
      <c r="B313">
        <v>8704</v>
      </c>
      <c r="C313" t="s">
        <v>2481</v>
      </c>
      <c r="D313">
        <v>2.35</v>
      </c>
      <c r="E313" t="b">
        <v>0</v>
      </c>
      <c r="F313" t="s">
        <v>2485</v>
      </c>
      <c r="G313" t="s">
        <v>2798</v>
      </c>
      <c r="H313" t="s">
        <v>4967</v>
      </c>
      <c r="I313" t="s">
        <v>4969</v>
      </c>
      <c r="J313" t="s">
        <v>4986</v>
      </c>
      <c r="K313" t="s">
        <v>6376</v>
      </c>
      <c r="L313" t="s">
        <v>6404</v>
      </c>
      <c r="M313" t="str">
        <f>SUBSTITUTE(Table2[[#This Row],[category_tags]],"'",CHAR(130),11)</f>
        <v>['Agricultural', 'Food', 'Preparation', 'Meat, egg and fish', 'Delicatessen meat']</v>
      </c>
      <c r="N313" t="str">
        <f>SUBSTITUTE(Table2[[#This Row],[category_tags]],"'",CHAR(131),12)</f>
        <v>['Agricultural', 'Food', 'Preparation', 'Meat, egg and fish', 'Delicatessen meat']</v>
      </c>
      <c r="O313" t="e">
        <f>FIND(CHAR(130),Table2[[#This Row],[Column2]])</f>
        <v>#VALUE!</v>
      </c>
      <c r="P313" t="e">
        <f>FIND(CHAR(131),Table2[[#This Row],[Column3]])</f>
        <v>#VALUE!</v>
      </c>
      <c r="Q313" t="str">
        <f>IFERROR(MID(Table2[[#This Row],[category_tags]],Table2[[#This Row],[Column4]]+1,Table2[[#This Row],[Column5]]-Table2[[#This Row],[Column4]]-1),"")</f>
        <v/>
      </c>
      <c r="R313" t="str">
        <f>VLOOKUP(Table2[[#This Row],[ciqual_code]],brut_transformé!$D$2:$E$2480,2,FALSE)</f>
        <v>transformé</v>
      </c>
      <c r="S313" t="s">
        <v>5239</v>
      </c>
    </row>
    <row r="314" spans="1:19" x14ac:dyDescent="0.2">
      <c r="A314" t="s">
        <v>312</v>
      </c>
      <c r="B314">
        <v>25948</v>
      </c>
      <c r="C314" t="s">
        <v>2481</v>
      </c>
      <c r="D314">
        <v>2.77</v>
      </c>
      <c r="E314" t="b">
        <v>0</v>
      </c>
      <c r="F314" t="s">
        <v>2485</v>
      </c>
      <c r="G314" t="s">
        <v>2799</v>
      </c>
      <c r="H314" t="s">
        <v>4967</v>
      </c>
      <c r="I314" t="s">
        <v>4969</v>
      </c>
      <c r="J314" t="s">
        <v>5022</v>
      </c>
      <c r="K314" t="s">
        <v>6379</v>
      </c>
      <c r="L314" t="s">
        <v>6424</v>
      </c>
      <c r="M314" t="str">
        <f>SUBSTITUTE(Table2[[#This Row],[category_tags]],"'",CHAR(130),11)</f>
        <v>['Agricultural', 'Food', 'Preparation', 'Starters and dishes', 'Soup']</v>
      </c>
      <c r="N314" t="str">
        <f>SUBSTITUTE(Table2[[#This Row],[category_tags]],"'",CHAR(131),12)</f>
        <v>['Agricultural', 'Food', 'Preparation', 'Starters and dishes', 'Soup']</v>
      </c>
      <c r="O314" t="e">
        <f>FIND(CHAR(130),Table2[[#This Row],[Column2]])</f>
        <v>#VALUE!</v>
      </c>
      <c r="P314" t="e">
        <f>FIND(CHAR(131),Table2[[#This Row],[Column3]])</f>
        <v>#VALUE!</v>
      </c>
      <c r="Q314" t="str">
        <f>IFERROR(MID(Table2[[#This Row],[category_tags]],Table2[[#This Row],[Column4]]+1,Table2[[#This Row],[Column5]]-Table2[[#This Row],[Column4]]-1),"")</f>
        <v/>
      </c>
      <c r="R314" t="str">
        <f>VLOOKUP(Table2[[#This Row],[ciqual_code]],brut_transformé!$D$2:$E$2480,2,FALSE)</f>
        <v>transformé</v>
      </c>
      <c r="S314" t="s">
        <v>5240</v>
      </c>
    </row>
    <row r="315" spans="1:19" x14ac:dyDescent="0.2">
      <c r="A315" t="s">
        <v>313</v>
      </c>
      <c r="B315">
        <v>32129</v>
      </c>
      <c r="C315" t="s">
        <v>2481</v>
      </c>
      <c r="D315">
        <v>4.03</v>
      </c>
      <c r="E315" t="b">
        <v>0</v>
      </c>
      <c r="F315" t="s">
        <v>2485</v>
      </c>
      <c r="G315" t="s">
        <v>2800</v>
      </c>
      <c r="H315" t="s">
        <v>4967</v>
      </c>
      <c r="I315" t="s">
        <v>4969</v>
      </c>
      <c r="J315" t="s">
        <v>5023</v>
      </c>
      <c r="K315" t="s">
        <v>6380</v>
      </c>
      <c r="L315" t="s">
        <v>6412</v>
      </c>
      <c r="M315" t="str">
        <f>SUBSTITUTE(Table2[[#This Row],[category_tags]],"'",CHAR(130),11)</f>
        <v>['Agricultural', 'Food', 'Preparation', 'Cereal products', 'Biscuits and breakfast cereals', ÇBreakfast cereals']</v>
      </c>
      <c r="N315" t="str">
        <f>SUBSTITUTE(Table2[[#This Row],[category_tags]],"'",CHAR(131),12)</f>
        <v>['Agricultural', 'Food', 'Preparation', 'Cereal products', 'Biscuits and breakfast cereals', 'Breakfast cerealsÉ]</v>
      </c>
      <c r="O315">
        <f>FIND(CHAR(130),Table2[[#This Row],[Column2]])</f>
        <v>94</v>
      </c>
      <c r="P315">
        <f>FIND(CHAR(131),Table2[[#This Row],[Column3]])</f>
        <v>112</v>
      </c>
      <c r="Q315" t="str">
        <f>IFERROR(MID(Table2[[#This Row],[category_tags]],Table2[[#This Row],[Column4]]+1,Table2[[#This Row],[Column5]]-Table2[[#This Row],[Column4]]-1),"")</f>
        <v>Breakfast cereals</v>
      </c>
      <c r="R315" t="str">
        <f>VLOOKUP(Table2[[#This Row],[ciqual_code]],brut_transformé!$D$2:$E$2480,2,FALSE)</f>
        <v>transformé</v>
      </c>
      <c r="S315" t="s">
        <v>5241</v>
      </c>
    </row>
    <row r="316" spans="1:19" x14ac:dyDescent="0.2">
      <c r="A316" t="s">
        <v>314</v>
      </c>
      <c r="B316">
        <v>32133</v>
      </c>
      <c r="C316" t="s">
        <v>2481</v>
      </c>
      <c r="D316">
        <v>4.03</v>
      </c>
      <c r="E316" t="b">
        <v>0</v>
      </c>
      <c r="F316" t="s">
        <v>2485</v>
      </c>
      <c r="G316" t="s">
        <v>2801</v>
      </c>
      <c r="H316" t="s">
        <v>4967</v>
      </c>
      <c r="I316" t="s">
        <v>4969</v>
      </c>
      <c r="J316" t="s">
        <v>5023</v>
      </c>
      <c r="K316" t="s">
        <v>6380</v>
      </c>
      <c r="L316" t="s">
        <v>6412</v>
      </c>
      <c r="M316" t="str">
        <f>SUBSTITUTE(Table2[[#This Row],[category_tags]],"'",CHAR(130),11)</f>
        <v>['Agricultural', 'Food', 'Preparation', 'Cereal products', 'Biscuits and breakfast cereals', ÇBreakfast cereals']</v>
      </c>
      <c r="N316" t="str">
        <f>SUBSTITUTE(Table2[[#This Row],[category_tags]],"'",CHAR(131),12)</f>
        <v>['Agricultural', 'Food', 'Preparation', 'Cereal products', 'Biscuits and breakfast cereals', 'Breakfast cerealsÉ]</v>
      </c>
      <c r="O316">
        <f>FIND(CHAR(130),Table2[[#This Row],[Column2]])</f>
        <v>94</v>
      </c>
      <c r="P316">
        <f>FIND(CHAR(131),Table2[[#This Row],[Column3]])</f>
        <v>112</v>
      </c>
      <c r="Q316" t="str">
        <f>IFERROR(MID(Table2[[#This Row],[category_tags]],Table2[[#This Row],[Column4]]+1,Table2[[#This Row],[Column5]]-Table2[[#This Row],[Column4]]-1),"")</f>
        <v>Breakfast cereals</v>
      </c>
      <c r="R316" t="str">
        <f>VLOOKUP(Table2[[#This Row],[ciqual_code]],brut_transformé!$D$2:$E$2480,2,FALSE)</f>
        <v>transformé</v>
      </c>
      <c r="S316" t="s">
        <v>5241</v>
      </c>
    </row>
    <row r="317" spans="1:19" x14ac:dyDescent="0.2">
      <c r="A317" t="s">
        <v>315</v>
      </c>
      <c r="B317">
        <v>25211</v>
      </c>
      <c r="C317" t="s">
        <v>2481</v>
      </c>
      <c r="D317">
        <v>2.4300000000000002</v>
      </c>
      <c r="E317" t="b">
        <v>0</v>
      </c>
      <c r="F317" t="s">
        <v>2485</v>
      </c>
      <c r="G317" t="s">
        <v>2802</v>
      </c>
      <c r="H317" t="s">
        <v>4967</v>
      </c>
      <c r="I317" t="s">
        <v>4969</v>
      </c>
      <c r="J317" t="s">
        <v>5007</v>
      </c>
      <c r="K317" t="s">
        <v>6379</v>
      </c>
      <c r="L317" t="s">
        <v>6399</v>
      </c>
      <c r="M317" t="str">
        <f>SUBSTITUTE(Table2[[#This Row],[category_tags]],"'",CHAR(130),11)</f>
        <v>['Agricultural', 'Food', 'Preparation', 'Starters and dishes', 'Dishes', ÇMeat dishes, no garnish']</v>
      </c>
      <c r="N317" t="str">
        <f>SUBSTITUTE(Table2[[#This Row],[category_tags]],"'",CHAR(131),12)</f>
        <v>['Agricultural', 'Food', 'Preparation', 'Starters and dishes', 'Dishes', 'Meat dishes, no garnishÉ]</v>
      </c>
      <c r="O317">
        <f>FIND(CHAR(130),Table2[[#This Row],[Column2]])</f>
        <v>74</v>
      </c>
      <c r="P317">
        <f>FIND(CHAR(131),Table2[[#This Row],[Column3]])</f>
        <v>98</v>
      </c>
      <c r="Q317" t="str">
        <f>IFERROR(MID(Table2[[#This Row],[category_tags]],Table2[[#This Row],[Column4]]+1,Table2[[#This Row],[Column5]]-Table2[[#This Row],[Column4]]-1),"")</f>
        <v>Meat dishes, no garnish</v>
      </c>
      <c r="R317" t="str">
        <f>VLOOKUP(Table2[[#This Row],[ciqual_code]],brut_transformé!$D$2:$E$2480,2,FALSE)</f>
        <v>transformé</v>
      </c>
      <c r="S317" t="s">
        <v>5242</v>
      </c>
    </row>
    <row r="318" spans="1:19" x14ac:dyDescent="0.2">
      <c r="A318" t="s">
        <v>316</v>
      </c>
      <c r="B318">
        <v>9690</v>
      </c>
      <c r="C318" t="s">
        <v>2481</v>
      </c>
      <c r="E318" t="b">
        <v>0</v>
      </c>
      <c r="F318" t="s">
        <v>2485</v>
      </c>
      <c r="G318" t="s">
        <v>2803</v>
      </c>
      <c r="H318" t="s">
        <v>4967</v>
      </c>
      <c r="I318" t="s">
        <v>4969</v>
      </c>
      <c r="J318" t="s">
        <v>4983</v>
      </c>
      <c r="K318" t="s">
        <v>6380</v>
      </c>
      <c r="L318" t="s">
        <v>6401</v>
      </c>
      <c r="M318" t="str">
        <f>SUBSTITUTE(Table2[[#This Row],[category_tags]],"'",CHAR(130),11)</f>
        <v>['Agricultural', 'Food', 'Preparation', 'Cereal products', 'Pasta, rice and grains', ÇPasta, rice and grains, raw']</v>
      </c>
      <c r="N318" t="str">
        <f>SUBSTITUTE(Table2[[#This Row],[category_tags]],"'",CHAR(131),12)</f>
        <v>['Agricultural', 'Food', 'Preparation', 'Cereal products', 'Pasta, rice and grains', 'Pasta, rice and grains, rawÉ]</v>
      </c>
      <c r="O318">
        <f>FIND(CHAR(130),Table2[[#This Row],[Column2]])</f>
        <v>86</v>
      </c>
      <c r="P318">
        <f>FIND(CHAR(131),Table2[[#This Row],[Column3]])</f>
        <v>114</v>
      </c>
      <c r="Q318" t="str">
        <f>IFERROR(MID(Table2[[#This Row],[category_tags]],Table2[[#This Row],[Column4]]+1,Table2[[#This Row],[Column5]]-Table2[[#This Row],[Column4]]-1),"")</f>
        <v>Pasta, rice and grains, raw</v>
      </c>
      <c r="R318" t="str">
        <f>VLOOKUP(Table2[[#This Row],[ciqual_code]],brut_transformé!$D$2:$E$2480,2,FALSE)</f>
        <v>brut</v>
      </c>
      <c r="S318" t="s">
        <v>5110</v>
      </c>
    </row>
    <row r="319" spans="1:19" x14ac:dyDescent="0.2">
      <c r="A319" t="s">
        <v>317</v>
      </c>
      <c r="B319">
        <v>9691</v>
      </c>
      <c r="C319" t="s">
        <v>2481</v>
      </c>
      <c r="E319" t="b">
        <v>0</v>
      </c>
      <c r="F319" t="s">
        <v>2485</v>
      </c>
      <c r="G319" t="s">
        <v>2804</v>
      </c>
      <c r="H319" t="s">
        <v>4967</v>
      </c>
      <c r="I319" t="s">
        <v>4969</v>
      </c>
      <c r="J319" t="s">
        <v>5009</v>
      </c>
      <c r="K319" t="s">
        <v>6380</v>
      </c>
      <c r="L319" t="s">
        <v>6401</v>
      </c>
      <c r="M319" t="str">
        <f>SUBSTITUTE(Table2[[#This Row],[category_tags]],"'",CHAR(130),11)</f>
        <v>['Agricultural', 'Food', 'Preparation', 'Cereal products', 'Pasta, rice and grains', ÇPasta, rice and grains, cooked']</v>
      </c>
      <c r="N319" t="str">
        <f>SUBSTITUTE(Table2[[#This Row],[category_tags]],"'",CHAR(131),12)</f>
        <v>['Agricultural', 'Food', 'Preparation', 'Cereal products', 'Pasta, rice and grains', 'Pasta, rice and grains, cookedÉ]</v>
      </c>
      <c r="O319">
        <f>FIND(CHAR(130),Table2[[#This Row],[Column2]])</f>
        <v>86</v>
      </c>
      <c r="P319">
        <f>FIND(CHAR(131),Table2[[#This Row],[Column3]])</f>
        <v>117</v>
      </c>
      <c r="Q319" t="str">
        <f>IFERROR(MID(Table2[[#This Row],[category_tags]],Table2[[#This Row],[Column4]]+1,Table2[[#This Row],[Column5]]-Table2[[#This Row],[Column4]]-1),"")</f>
        <v>Pasta, rice and grains, cooked</v>
      </c>
      <c r="R319" t="str">
        <f>VLOOKUP(Table2[[#This Row],[ciqual_code]],brut_transformé!$D$2:$E$2480,2,FALSE)</f>
        <v>brut</v>
      </c>
      <c r="S319" t="s">
        <v>5243</v>
      </c>
    </row>
    <row r="320" spans="1:19" x14ac:dyDescent="0.2">
      <c r="A320" t="s">
        <v>318</v>
      </c>
      <c r="B320">
        <v>26170</v>
      </c>
      <c r="C320" t="s">
        <v>2481</v>
      </c>
      <c r="D320">
        <v>3.64</v>
      </c>
      <c r="E320" t="b">
        <v>0</v>
      </c>
      <c r="F320" t="s">
        <v>2485</v>
      </c>
      <c r="G320" t="s">
        <v>2805</v>
      </c>
      <c r="H320" t="s">
        <v>4967</v>
      </c>
      <c r="I320" t="s">
        <v>4969</v>
      </c>
      <c r="J320" t="s">
        <v>4985</v>
      </c>
      <c r="K320" t="s">
        <v>6376</v>
      </c>
      <c r="L320" t="s">
        <v>6403</v>
      </c>
      <c r="M320" t="str">
        <f>SUBSTITUTE(Table2[[#This Row],[category_tags]],"'",CHAR(130),11)</f>
        <v>['Agricultural', 'Food', 'Preparation', 'Meat, egg and fish', 'Fish, raw']</v>
      </c>
      <c r="N320" t="str">
        <f>SUBSTITUTE(Table2[[#This Row],[category_tags]],"'",CHAR(131),12)</f>
        <v>['Agricultural', 'Food', 'Preparation', 'Meat, egg and fish', 'Fish, raw']</v>
      </c>
      <c r="O320" t="e">
        <f>FIND(CHAR(130),Table2[[#This Row],[Column2]])</f>
        <v>#VALUE!</v>
      </c>
      <c r="P320" t="e">
        <f>FIND(CHAR(131),Table2[[#This Row],[Column3]])</f>
        <v>#VALUE!</v>
      </c>
      <c r="Q320" t="str">
        <f>IFERROR(MID(Table2[[#This Row],[category_tags]],Table2[[#This Row],[Column4]]+1,Table2[[#This Row],[Column5]]-Table2[[#This Row],[Column4]]-1),"")</f>
        <v/>
      </c>
      <c r="R320" t="str">
        <f>VLOOKUP(Table2[[#This Row],[ciqual_code]],brut_transformé!$D$2:$E$2480,2,FALSE)</f>
        <v>transformé</v>
      </c>
      <c r="S320" t="s">
        <v>5145</v>
      </c>
    </row>
    <row r="321" spans="1:19" x14ac:dyDescent="0.2">
      <c r="A321" t="s">
        <v>319</v>
      </c>
      <c r="B321">
        <v>28503</v>
      </c>
      <c r="C321" t="s">
        <v>2481</v>
      </c>
      <c r="D321">
        <v>2.5099999999999998</v>
      </c>
      <c r="E321" t="b">
        <v>0</v>
      </c>
      <c r="F321" t="s">
        <v>2485</v>
      </c>
      <c r="G321" t="s">
        <v>2806</v>
      </c>
      <c r="H321" t="s">
        <v>4967</v>
      </c>
      <c r="I321" t="s">
        <v>4969</v>
      </c>
      <c r="J321" t="s">
        <v>4986</v>
      </c>
      <c r="K321" t="s">
        <v>6376</v>
      </c>
      <c r="L321" t="s">
        <v>6404</v>
      </c>
      <c r="M321" t="str">
        <f>SUBSTITUTE(Table2[[#This Row],[category_tags]],"'",CHAR(130),11)</f>
        <v>['Agricultural', 'Food', 'Preparation', 'Meat, egg and fish', 'Delicatessen meat']</v>
      </c>
      <c r="N321" t="str">
        <f>SUBSTITUTE(Table2[[#This Row],[category_tags]],"'",CHAR(131),12)</f>
        <v>['Agricultural', 'Food', 'Preparation', 'Meat, egg and fish', 'Delicatessen meat']</v>
      </c>
      <c r="O321" t="e">
        <f>FIND(CHAR(130),Table2[[#This Row],[Column2]])</f>
        <v>#VALUE!</v>
      </c>
      <c r="P321" t="e">
        <f>FIND(CHAR(131),Table2[[#This Row],[Column3]])</f>
        <v>#VALUE!</v>
      </c>
      <c r="Q321" t="str">
        <f>IFERROR(MID(Table2[[#This Row],[category_tags]],Table2[[#This Row],[Column4]]+1,Table2[[#This Row],[Column5]]-Table2[[#This Row],[Column4]]-1),"")</f>
        <v/>
      </c>
      <c r="R321" t="str">
        <f>VLOOKUP(Table2[[#This Row],[ciqual_code]],brut_transformé!$D$2:$E$2480,2,FALSE)</f>
        <v>transformé</v>
      </c>
      <c r="S321" t="s">
        <v>5244</v>
      </c>
    </row>
    <row r="322" spans="1:19" x14ac:dyDescent="0.2">
      <c r="A322" t="s">
        <v>320</v>
      </c>
      <c r="B322">
        <v>25559</v>
      </c>
      <c r="C322" t="s">
        <v>2481</v>
      </c>
      <c r="D322">
        <v>2.3199999999999998</v>
      </c>
      <c r="E322" t="b">
        <v>0</v>
      </c>
      <c r="F322" t="s">
        <v>2485</v>
      </c>
      <c r="G322" t="s">
        <v>2807</v>
      </c>
      <c r="H322" t="s">
        <v>4967</v>
      </c>
      <c r="I322" t="s">
        <v>4969</v>
      </c>
      <c r="J322" t="s">
        <v>5000</v>
      </c>
      <c r="K322" t="s">
        <v>6379</v>
      </c>
      <c r="L322" t="s">
        <v>6415</v>
      </c>
      <c r="M322" t="str">
        <f>SUBSTITUTE(Table2[[#This Row],[category_tags]],"'",CHAR(130),11)</f>
        <v>['Agricultural', 'Food', 'Preparation', 'Starters and dishes', 'Savoury pastries and other starters']</v>
      </c>
      <c r="N322" t="str">
        <f>SUBSTITUTE(Table2[[#This Row],[category_tags]],"'",CHAR(131),12)</f>
        <v>['Agricultural', 'Food', 'Preparation', 'Starters and dishes', 'Savoury pastries and other starters']</v>
      </c>
      <c r="O322" t="e">
        <f>FIND(CHAR(130),Table2[[#This Row],[Column2]])</f>
        <v>#VALUE!</v>
      </c>
      <c r="P322" t="e">
        <f>FIND(CHAR(131),Table2[[#This Row],[Column3]])</f>
        <v>#VALUE!</v>
      </c>
      <c r="Q322" t="str">
        <f>IFERROR(MID(Table2[[#This Row],[category_tags]],Table2[[#This Row],[Column4]]+1,Table2[[#This Row],[Column5]]-Table2[[#This Row],[Column4]]-1),"")</f>
        <v/>
      </c>
      <c r="R322" t="str">
        <f>VLOOKUP(Table2[[#This Row],[ciqual_code]],brut_transformé!$D$2:$E$2480,2,FALSE)</f>
        <v>transformé</v>
      </c>
      <c r="S322" t="s">
        <v>5245</v>
      </c>
    </row>
    <row r="323" spans="1:19" x14ac:dyDescent="0.2">
      <c r="A323" t="s">
        <v>321</v>
      </c>
      <c r="B323">
        <v>25557</v>
      </c>
      <c r="C323" t="s">
        <v>2481</v>
      </c>
      <c r="D323">
        <v>2.3199999999999998</v>
      </c>
      <c r="E323" t="b">
        <v>0</v>
      </c>
      <c r="F323" t="s">
        <v>2485</v>
      </c>
      <c r="G323" t="s">
        <v>2808</v>
      </c>
      <c r="H323" t="s">
        <v>4967</v>
      </c>
      <c r="I323" t="s">
        <v>4969</v>
      </c>
      <c r="J323" t="s">
        <v>5000</v>
      </c>
      <c r="K323" t="s">
        <v>6379</v>
      </c>
      <c r="L323" t="s">
        <v>6415</v>
      </c>
      <c r="M323" t="str">
        <f>SUBSTITUTE(Table2[[#This Row],[category_tags]],"'",CHAR(130),11)</f>
        <v>['Agricultural', 'Food', 'Preparation', 'Starters and dishes', 'Savoury pastries and other starters']</v>
      </c>
      <c r="N323" t="str">
        <f>SUBSTITUTE(Table2[[#This Row],[category_tags]],"'",CHAR(131),12)</f>
        <v>['Agricultural', 'Food', 'Preparation', 'Starters and dishes', 'Savoury pastries and other starters']</v>
      </c>
      <c r="O323" t="e">
        <f>FIND(CHAR(130),Table2[[#This Row],[Column2]])</f>
        <v>#VALUE!</v>
      </c>
      <c r="P323" t="e">
        <f>FIND(CHAR(131),Table2[[#This Row],[Column3]])</f>
        <v>#VALUE!</v>
      </c>
      <c r="Q323" t="str">
        <f>IFERROR(MID(Table2[[#This Row],[category_tags]],Table2[[#This Row],[Column4]]+1,Table2[[#This Row],[Column5]]-Table2[[#This Row],[Column4]]-1),"")</f>
        <v/>
      </c>
      <c r="R323" t="str">
        <f>VLOOKUP(Table2[[#This Row],[ciqual_code]],brut_transformé!$D$2:$E$2480,2,FALSE)</f>
        <v>transformé</v>
      </c>
      <c r="S323" t="s">
        <v>5245</v>
      </c>
    </row>
    <row r="324" spans="1:19" x14ac:dyDescent="0.2">
      <c r="A324" t="s">
        <v>322</v>
      </c>
      <c r="B324">
        <v>25558</v>
      </c>
      <c r="C324" t="s">
        <v>2481</v>
      </c>
      <c r="D324">
        <v>2.3199999999999998</v>
      </c>
      <c r="E324" t="b">
        <v>0</v>
      </c>
      <c r="F324" t="s">
        <v>2485</v>
      </c>
      <c r="G324" t="s">
        <v>2809</v>
      </c>
      <c r="H324" t="s">
        <v>4967</v>
      </c>
      <c r="I324" t="s">
        <v>4969</v>
      </c>
      <c r="J324" t="s">
        <v>5000</v>
      </c>
      <c r="K324" t="s">
        <v>6379</v>
      </c>
      <c r="L324" t="s">
        <v>6415</v>
      </c>
      <c r="M324" t="str">
        <f>SUBSTITUTE(Table2[[#This Row],[category_tags]],"'",CHAR(130),11)</f>
        <v>['Agricultural', 'Food', 'Preparation', 'Starters and dishes', 'Savoury pastries and other starters']</v>
      </c>
      <c r="N324" t="str">
        <f>SUBSTITUTE(Table2[[#This Row],[category_tags]],"'",CHAR(131),12)</f>
        <v>['Agricultural', 'Food', 'Preparation', 'Starters and dishes', 'Savoury pastries and other starters']</v>
      </c>
      <c r="O324" t="e">
        <f>FIND(CHAR(130),Table2[[#This Row],[Column2]])</f>
        <v>#VALUE!</v>
      </c>
      <c r="P324" t="e">
        <f>FIND(CHAR(131),Table2[[#This Row],[Column3]])</f>
        <v>#VALUE!</v>
      </c>
      <c r="Q324" t="str">
        <f>IFERROR(MID(Table2[[#This Row],[category_tags]],Table2[[#This Row],[Column4]]+1,Table2[[#This Row],[Column5]]-Table2[[#This Row],[Column4]]-1),"")</f>
        <v/>
      </c>
      <c r="R324" t="str">
        <f>VLOOKUP(Table2[[#This Row],[ciqual_code]],brut_transformé!$D$2:$E$2480,2,FALSE)</f>
        <v>transformé</v>
      </c>
      <c r="S324" t="s">
        <v>5245</v>
      </c>
    </row>
    <row r="325" spans="1:19" x14ac:dyDescent="0.2">
      <c r="A325" t="s">
        <v>323</v>
      </c>
      <c r="B325">
        <v>25438</v>
      </c>
      <c r="C325" t="s">
        <v>2481</v>
      </c>
      <c r="D325">
        <v>2.3199999999999998</v>
      </c>
      <c r="E325" t="b">
        <v>0</v>
      </c>
      <c r="F325" t="s">
        <v>2485</v>
      </c>
      <c r="G325" t="s">
        <v>2810</v>
      </c>
      <c r="H325" t="s">
        <v>4967</v>
      </c>
      <c r="I325" t="s">
        <v>4969</v>
      </c>
      <c r="J325" t="s">
        <v>5000</v>
      </c>
      <c r="K325" t="s">
        <v>6379</v>
      </c>
      <c r="L325" t="s">
        <v>6415</v>
      </c>
      <c r="M325" t="str">
        <f>SUBSTITUTE(Table2[[#This Row],[category_tags]],"'",CHAR(130),11)</f>
        <v>['Agricultural', 'Food', 'Preparation', 'Starters and dishes', 'Savoury pastries and other starters']</v>
      </c>
      <c r="N325" t="str">
        <f>SUBSTITUTE(Table2[[#This Row],[category_tags]],"'",CHAR(131),12)</f>
        <v>['Agricultural', 'Food', 'Preparation', 'Starters and dishes', 'Savoury pastries and other starters']</v>
      </c>
      <c r="O325" t="e">
        <f>FIND(CHAR(130),Table2[[#This Row],[Column2]])</f>
        <v>#VALUE!</v>
      </c>
      <c r="P325" t="e">
        <f>FIND(CHAR(131),Table2[[#This Row],[Column3]])</f>
        <v>#VALUE!</v>
      </c>
      <c r="Q325" t="str">
        <f>IFERROR(MID(Table2[[#This Row],[category_tags]],Table2[[#This Row],[Column4]]+1,Table2[[#This Row],[Column5]]-Table2[[#This Row],[Column4]]-1),"")</f>
        <v/>
      </c>
      <c r="R325" t="str">
        <f>VLOOKUP(Table2[[#This Row],[ciqual_code]],brut_transformé!$D$2:$E$2480,2,FALSE)</f>
        <v>transformé</v>
      </c>
      <c r="S325" t="s">
        <v>5245</v>
      </c>
    </row>
    <row r="326" spans="1:19" x14ac:dyDescent="0.2">
      <c r="A326" t="s">
        <v>324</v>
      </c>
      <c r="B326">
        <v>12021</v>
      </c>
      <c r="C326" t="s">
        <v>2481</v>
      </c>
      <c r="D326">
        <v>2.2400000000000002</v>
      </c>
      <c r="E326" t="b">
        <v>0</v>
      </c>
      <c r="F326" t="s">
        <v>2485</v>
      </c>
      <c r="G326" t="s">
        <v>2811</v>
      </c>
      <c r="H326" t="s">
        <v>4967</v>
      </c>
      <c r="I326" t="s">
        <v>4969</v>
      </c>
      <c r="J326" t="s">
        <v>5024</v>
      </c>
      <c r="K326" t="s">
        <v>6381</v>
      </c>
      <c r="L326" t="s">
        <v>6406</v>
      </c>
      <c r="M326" t="str">
        <f>SUBSTITUTE(Table2[[#This Row],[category_tags]],"'",CHAR(130),11)</f>
        <v>['Agricultural', 'Food', 'Preparation', 'Milk and milk products', 'Cheese', ÇSoft cheeses']</v>
      </c>
      <c r="N326" t="str">
        <f>SUBSTITUTE(Table2[[#This Row],[category_tags]],"'",CHAR(131),12)</f>
        <v>['Agricultural', 'Food', 'Preparation', 'Milk and milk products', 'Cheese', 'Soft cheesesÉ]</v>
      </c>
      <c r="O326">
        <f>FIND(CHAR(130),Table2[[#This Row],[Column2]])</f>
        <v>77</v>
      </c>
      <c r="P326">
        <f>FIND(CHAR(131),Table2[[#This Row],[Column3]])</f>
        <v>90</v>
      </c>
      <c r="Q326" t="str">
        <f>IFERROR(MID(Table2[[#This Row],[category_tags]],Table2[[#This Row],[Column4]]+1,Table2[[#This Row],[Column5]]-Table2[[#This Row],[Column4]]-1),"")</f>
        <v>Soft cheeses</v>
      </c>
      <c r="R326" t="str">
        <f>VLOOKUP(Table2[[#This Row],[ciqual_code]],brut_transformé!$D$2:$E$2480,2,FALSE)</f>
        <v>brut</v>
      </c>
      <c r="S326" t="s">
        <v>5196</v>
      </c>
    </row>
    <row r="327" spans="1:19" x14ac:dyDescent="0.2">
      <c r="A327" t="s">
        <v>325</v>
      </c>
      <c r="B327">
        <v>12022</v>
      </c>
      <c r="C327" t="s">
        <v>2481</v>
      </c>
      <c r="D327">
        <v>2.2400000000000002</v>
      </c>
      <c r="E327" t="b">
        <v>0</v>
      </c>
      <c r="F327" t="s">
        <v>2485</v>
      </c>
      <c r="G327" t="s">
        <v>2812</v>
      </c>
      <c r="H327" t="s">
        <v>4967</v>
      </c>
      <c r="I327" t="s">
        <v>4969</v>
      </c>
      <c r="J327" t="s">
        <v>5024</v>
      </c>
      <c r="K327" t="s">
        <v>6381</v>
      </c>
      <c r="L327" t="s">
        <v>6406</v>
      </c>
      <c r="M327" t="str">
        <f>SUBSTITUTE(Table2[[#This Row],[category_tags]],"'",CHAR(130),11)</f>
        <v>['Agricultural', 'Food', 'Preparation', 'Milk and milk products', 'Cheese', ÇSoft cheeses']</v>
      </c>
      <c r="N327" t="str">
        <f>SUBSTITUTE(Table2[[#This Row],[category_tags]],"'",CHAR(131),12)</f>
        <v>['Agricultural', 'Food', 'Preparation', 'Milk and milk products', 'Cheese', 'Soft cheesesÉ]</v>
      </c>
      <c r="O327">
        <f>FIND(CHAR(130),Table2[[#This Row],[Column2]])</f>
        <v>77</v>
      </c>
      <c r="P327">
        <f>FIND(CHAR(131),Table2[[#This Row],[Column3]])</f>
        <v>90</v>
      </c>
      <c r="Q327" t="str">
        <f>IFERROR(MID(Table2[[#This Row],[category_tags]],Table2[[#This Row],[Column4]]+1,Table2[[#This Row],[Column5]]-Table2[[#This Row],[Column4]]-1),"")</f>
        <v>Soft cheeses</v>
      </c>
      <c r="R327" t="str">
        <f>VLOOKUP(Table2[[#This Row],[ciqual_code]],brut_transformé!$D$2:$E$2480,2,FALSE)</f>
        <v>brut</v>
      </c>
      <c r="S327" t="s">
        <v>5196</v>
      </c>
    </row>
    <row r="328" spans="1:19" x14ac:dyDescent="0.2">
      <c r="A328" t="s">
        <v>326</v>
      </c>
      <c r="B328">
        <v>12020</v>
      </c>
      <c r="C328" t="s">
        <v>2481</v>
      </c>
      <c r="D328">
        <v>2.2400000000000002</v>
      </c>
      <c r="E328" t="b">
        <v>0</v>
      </c>
      <c r="F328" t="s">
        <v>2485</v>
      </c>
      <c r="G328" t="s">
        <v>2813</v>
      </c>
      <c r="H328" t="s">
        <v>4967</v>
      </c>
      <c r="I328" t="s">
        <v>4969</v>
      </c>
      <c r="J328" t="s">
        <v>5024</v>
      </c>
      <c r="K328" t="s">
        <v>6381</v>
      </c>
      <c r="L328" t="s">
        <v>6406</v>
      </c>
      <c r="M328" t="str">
        <f>SUBSTITUTE(Table2[[#This Row],[category_tags]],"'",CHAR(130),11)</f>
        <v>['Agricultural', 'Food', 'Preparation', 'Milk and milk products', 'Cheese', ÇSoft cheeses']</v>
      </c>
      <c r="N328" t="str">
        <f>SUBSTITUTE(Table2[[#This Row],[category_tags]],"'",CHAR(131),12)</f>
        <v>['Agricultural', 'Food', 'Preparation', 'Milk and milk products', 'Cheese', 'Soft cheesesÉ]</v>
      </c>
      <c r="O328">
        <f>FIND(CHAR(130),Table2[[#This Row],[Column2]])</f>
        <v>77</v>
      </c>
      <c r="P328">
        <f>FIND(CHAR(131),Table2[[#This Row],[Column3]])</f>
        <v>90</v>
      </c>
      <c r="Q328" t="str">
        <f>IFERROR(MID(Table2[[#This Row],[category_tags]],Table2[[#This Row],[Column4]]+1,Table2[[#This Row],[Column5]]-Table2[[#This Row],[Column4]]-1),"")</f>
        <v>Soft cheeses</v>
      </c>
      <c r="R328" t="str">
        <f>VLOOKUP(Table2[[#This Row],[ciqual_code]],brut_transformé!$D$2:$E$2480,2,FALSE)</f>
        <v>brut</v>
      </c>
      <c r="S328" t="s">
        <v>5196</v>
      </c>
    </row>
    <row r="329" spans="1:19" x14ac:dyDescent="0.2">
      <c r="A329" t="s">
        <v>327</v>
      </c>
      <c r="B329">
        <v>7735</v>
      </c>
      <c r="C329" t="s">
        <v>2481</v>
      </c>
      <c r="D329">
        <v>2.19</v>
      </c>
      <c r="E329" t="b">
        <v>0</v>
      </c>
      <c r="F329" t="s">
        <v>2485</v>
      </c>
      <c r="G329" t="s">
        <v>2814</v>
      </c>
      <c r="H329" t="s">
        <v>4967</v>
      </c>
      <c r="I329" t="s">
        <v>4969</v>
      </c>
      <c r="J329" t="s">
        <v>5025</v>
      </c>
      <c r="K329" t="s">
        <v>6380</v>
      </c>
      <c r="L329" t="s">
        <v>6408</v>
      </c>
      <c r="M329" t="str">
        <f>SUBSTITUTE(Table2[[#This Row],[category_tags]],"'",CHAR(130),11)</f>
        <v>['Agricultural', 'Food', 'Preparation', 'Cereal products', 'Breads and pastries', ÇPastries']</v>
      </c>
      <c r="N329" t="str">
        <f>SUBSTITUTE(Table2[[#This Row],[category_tags]],"'",CHAR(131),12)</f>
        <v>['Agricultural', 'Food', 'Preparation', 'Cereal products', 'Breads and pastries', 'PastriesÉ]</v>
      </c>
      <c r="O329">
        <f>FIND(CHAR(130),Table2[[#This Row],[Column2]])</f>
        <v>83</v>
      </c>
      <c r="P329">
        <f>FIND(CHAR(131),Table2[[#This Row],[Column3]])</f>
        <v>92</v>
      </c>
      <c r="Q329" t="str">
        <f>IFERROR(MID(Table2[[#This Row],[category_tags]],Table2[[#This Row],[Column4]]+1,Table2[[#This Row],[Column5]]-Table2[[#This Row],[Column4]]-1),"")</f>
        <v>Pastries</v>
      </c>
      <c r="R329" t="str">
        <f>VLOOKUP(Table2[[#This Row],[ciqual_code]],brut_transformé!$D$2:$E$2480,2,FALSE)</f>
        <v>transformé</v>
      </c>
      <c r="S329" t="s">
        <v>5246</v>
      </c>
    </row>
    <row r="330" spans="1:19" x14ac:dyDescent="0.2">
      <c r="A330" t="s">
        <v>328</v>
      </c>
      <c r="B330">
        <v>7737</v>
      </c>
      <c r="C330" t="s">
        <v>2481</v>
      </c>
      <c r="D330">
        <v>2.4</v>
      </c>
      <c r="E330" t="b">
        <v>0</v>
      </c>
      <c r="F330" t="s">
        <v>2485</v>
      </c>
      <c r="G330" t="s">
        <v>2815</v>
      </c>
      <c r="H330" t="s">
        <v>4967</v>
      </c>
      <c r="I330" t="s">
        <v>4969</v>
      </c>
      <c r="J330" t="s">
        <v>5025</v>
      </c>
      <c r="K330" t="s">
        <v>6380</v>
      </c>
      <c r="L330" t="s">
        <v>6408</v>
      </c>
      <c r="M330" t="str">
        <f>SUBSTITUTE(Table2[[#This Row],[category_tags]],"'",CHAR(130),11)</f>
        <v>['Agricultural', 'Food', 'Preparation', 'Cereal products', 'Breads and pastries', ÇPastries']</v>
      </c>
      <c r="N330" t="str">
        <f>SUBSTITUTE(Table2[[#This Row],[category_tags]],"'",CHAR(131),12)</f>
        <v>['Agricultural', 'Food', 'Preparation', 'Cereal products', 'Breads and pastries', 'PastriesÉ]</v>
      </c>
      <c r="O330">
        <f>FIND(CHAR(130),Table2[[#This Row],[Column2]])</f>
        <v>83</v>
      </c>
      <c r="P330">
        <f>FIND(CHAR(131),Table2[[#This Row],[Column3]])</f>
        <v>92</v>
      </c>
      <c r="Q330" t="str">
        <f>IFERROR(MID(Table2[[#This Row],[category_tags]],Table2[[#This Row],[Column4]]+1,Table2[[#This Row],[Column5]]-Table2[[#This Row],[Column4]]-1),"")</f>
        <v>Pastries</v>
      </c>
      <c r="R330" t="str">
        <f>VLOOKUP(Table2[[#This Row],[ciqual_code]],brut_transformé!$D$2:$E$2480,2,FALSE)</f>
        <v>transformé</v>
      </c>
      <c r="S330" t="s">
        <v>5247</v>
      </c>
    </row>
    <row r="331" spans="1:19" x14ac:dyDescent="0.2">
      <c r="A331" t="s">
        <v>329</v>
      </c>
      <c r="B331">
        <v>7738</v>
      </c>
      <c r="C331" t="s">
        <v>2481</v>
      </c>
      <c r="D331">
        <v>3.18</v>
      </c>
      <c r="E331" t="b">
        <v>0</v>
      </c>
      <c r="F331" t="s">
        <v>2485</v>
      </c>
      <c r="G331" t="s">
        <v>2816</v>
      </c>
      <c r="H331" t="s">
        <v>4967</v>
      </c>
      <c r="I331" t="s">
        <v>4969</v>
      </c>
      <c r="J331" t="s">
        <v>5025</v>
      </c>
      <c r="K331" t="s">
        <v>6380</v>
      </c>
      <c r="L331" t="s">
        <v>6408</v>
      </c>
      <c r="M331" t="str">
        <f>SUBSTITUTE(Table2[[#This Row],[category_tags]],"'",CHAR(130),11)</f>
        <v>['Agricultural', 'Food', 'Preparation', 'Cereal products', 'Breads and pastries', ÇPastries']</v>
      </c>
      <c r="N331" t="str">
        <f>SUBSTITUTE(Table2[[#This Row],[category_tags]],"'",CHAR(131),12)</f>
        <v>['Agricultural', 'Food', 'Preparation', 'Cereal products', 'Breads and pastries', 'PastriesÉ]</v>
      </c>
      <c r="O331">
        <f>FIND(CHAR(130),Table2[[#This Row],[Column2]])</f>
        <v>83</v>
      </c>
      <c r="P331">
        <f>FIND(CHAR(131),Table2[[#This Row],[Column3]])</f>
        <v>92</v>
      </c>
      <c r="Q331" t="str">
        <f>IFERROR(MID(Table2[[#This Row],[category_tags]],Table2[[#This Row],[Column4]]+1,Table2[[#This Row],[Column5]]-Table2[[#This Row],[Column4]]-1),"")</f>
        <v>Pastries</v>
      </c>
      <c r="R331" t="str">
        <f>VLOOKUP(Table2[[#This Row],[ciqual_code]],brut_transformé!$D$2:$E$2480,2,FALSE)</f>
        <v>transformé</v>
      </c>
      <c r="S331" t="s">
        <v>5247</v>
      </c>
    </row>
    <row r="332" spans="1:19" x14ac:dyDescent="0.2">
      <c r="A332" t="s">
        <v>330</v>
      </c>
      <c r="B332">
        <v>7739</v>
      </c>
      <c r="C332" t="s">
        <v>2481</v>
      </c>
      <c r="D332">
        <v>2.13</v>
      </c>
      <c r="E332" t="b">
        <v>0</v>
      </c>
      <c r="F332" t="s">
        <v>2485</v>
      </c>
      <c r="G332" t="s">
        <v>2817</v>
      </c>
      <c r="H332" t="s">
        <v>4967</v>
      </c>
      <c r="I332" t="s">
        <v>4969</v>
      </c>
      <c r="J332" t="s">
        <v>5025</v>
      </c>
      <c r="K332" t="s">
        <v>6380</v>
      </c>
      <c r="L332" t="s">
        <v>6408</v>
      </c>
      <c r="M332" t="str">
        <f>SUBSTITUTE(Table2[[#This Row],[category_tags]],"'",CHAR(130),11)</f>
        <v>['Agricultural', 'Food', 'Preparation', 'Cereal products', 'Breads and pastries', ÇPastries']</v>
      </c>
      <c r="N332" t="str">
        <f>SUBSTITUTE(Table2[[#This Row],[category_tags]],"'",CHAR(131),12)</f>
        <v>['Agricultural', 'Food', 'Preparation', 'Cereal products', 'Breads and pastries', 'PastriesÉ]</v>
      </c>
      <c r="O332">
        <f>FIND(CHAR(130),Table2[[#This Row],[Column2]])</f>
        <v>83</v>
      </c>
      <c r="P332">
        <f>FIND(CHAR(131),Table2[[#This Row],[Column3]])</f>
        <v>92</v>
      </c>
      <c r="Q332" t="str">
        <f>IFERROR(MID(Table2[[#This Row],[category_tags]],Table2[[#This Row],[Column4]]+1,Table2[[#This Row],[Column5]]-Table2[[#This Row],[Column4]]-1),"")</f>
        <v>Pastries</v>
      </c>
      <c r="R332" t="str">
        <f>VLOOKUP(Table2[[#This Row],[ciqual_code]],brut_transformé!$D$2:$E$2480,2,FALSE)</f>
        <v>transformé</v>
      </c>
      <c r="S332" t="s">
        <v>5248</v>
      </c>
    </row>
    <row r="333" spans="1:19" x14ac:dyDescent="0.2">
      <c r="A333" t="s">
        <v>331</v>
      </c>
      <c r="B333">
        <v>7745</v>
      </c>
      <c r="C333" t="s">
        <v>2481</v>
      </c>
      <c r="D333">
        <v>2.13</v>
      </c>
      <c r="E333" t="b">
        <v>0</v>
      </c>
      <c r="F333" t="s">
        <v>2485</v>
      </c>
      <c r="G333" t="s">
        <v>2818</v>
      </c>
      <c r="H333" t="s">
        <v>4967</v>
      </c>
      <c r="I333" t="s">
        <v>4969</v>
      </c>
      <c r="J333" t="s">
        <v>5025</v>
      </c>
      <c r="K333" t="s">
        <v>6380</v>
      </c>
      <c r="L333" t="s">
        <v>6408</v>
      </c>
      <c r="M333" t="str">
        <f>SUBSTITUTE(Table2[[#This Row],[category_tags]],"'",CHAR(130),11)</f>
        <v>['Agricultural', 'Food', 'Preparation', 'Cereal products', 'Breads and pastries', ÇPastries']</v>
      </c>
      <c r="N333" t="str">
        <f>SUBSTITUTE(Table2[[#This Row],[category_tags]],"'",CHAR(131),12)</f>
        <v>['Agricultural', 'Food', 'Preparation', 'Cereal products', 'Breads and pastries', 'PastriesÉ]</v>
      </c>
      <c r="O333">
        <f>FIND(CHAR(130),Table2[[#This Row],[Column2]])</f>
        <v>83</v>
      </c>
      <c r="P333">
        <f>FIND(CHAR(131),Table2[[#This Row],[Column3]])</f>
        <v>92</v>
      </c>
      <c r="Q333" t="str">
        <f>IFERROR(MID(Table2[[#This Row],[category_tags]],Table2[[#This Row],[Column4]]+1,Table2[[#This Row],[Column5]]-Table2[[#This Row],[Column4]]-1),"")</f>
        <v>Pastries</v>
      </c>
      <c r="R333" t="str">
        <f>VLOOKUP(Table2[[#This Row],[ciqual_code]],brut_transformé!$D$2:$E$2480,2,FALSE)</f>
        <v>transformé</v>
      </c>
      <c r="S333" t="s">
        <v>5249</v>
      </c>
    </row>
    <row r="334" spans="1:19" x14ac:dyDescent="0.2">
      <c r="A334" t="s">
        <v>332</v>
      </c>
      <c r="B334">
        <v>7742</v>
      </c>
      <c r="C334" t="s">
        <v>2481</v>
      </c>
      <c r="D334">
        <v>2.13</v>
      </c>
      <c r="E334" t="b">
        <v>0</v>
      </c>
      <c r="F334" t="s">
        <v>2485</v>
      </c>
      <c r="G334" t="s">
        <v>2819</v>
      </c>
      <c r="H334" t="s">
        <v>4967</v>
      </c>
      <c r="I334" t="s">
        <v>4969</v>
      </c>
      <c r="J334" t="s">
        <v>5025</v>
      </c>
      <c r="K334" t="s">
        <v>6380</v>
      </c>
      <c r="L334" t="s">
        <v>6408</v>
      </c>
      <c r="M334" t="str">
        <f>SUBSTITUTE(Table2[[#This Row],[category_tags]],"'",CHAR(130),11)</f>
        <v>['Agricultural', 'Food', 'Preparation', 'Cereal products', 'Breads and pastries', ÇPastries']</v>
      </c>
      <c r="N334" t="str">
        <f>SUBSTITUTE(Table2[[#This Row],[category_tags]],"'",CHAR(131),12)</f>
        <v>['Agricultural', 'Food', 'Preparation', 'Cereal products', 'Breads and pastries', 'PastriesÉ]</v>
      </c>
      <c r="O334">
        <f>FIND(CHAR(130),Table2[[#This Row],[Column2]])</f>
        <v>83</v>
      </c>
      <c r="P334">
        <f>FIND(CHAR(131),Table2[[#This Row],[Column3]])</f>
        <v>92</v>
      </c>
      <c r="Q334" t="str">
        <f>IFERROR(MID(Table2[[#This Row],[category_tags]],Table2[[#This Row],[Column4]]+1,Table2[[#This Row],[Column5]]-Table2[[#This Row],[Column4]]-1),"")</f>
        <v>Pastries</v>
      </c>
      <c r="R334" t="str">
        <f>VLOOKUP(Table2[[#This Row],[ciqual_code]],brut_transformé!$D$2:$E$2480,2,FALSE)</f>
        <v>transformé</v>
      </c>
      <c r="S334" t="s">
        <v>5249</v>
      </c>
    </row>
    <row r="335" spans="1:19" x14ac:dyDescent="0.2">
      <c r="A335" t="s">
        <v>333</v>
      </c>
      <c r="B335">
        <v>7740</v>
      </c>
      <c r="C335" t="s">
        <v>2481</v>
      </c>
      <c r="D335">
        <v>2.13</v>
      </c>
      <c r="E335" t="b">
        <v>0</v>
      </c>
      <c r="F335" t="s">
        <v>2485</v>
      </c>
      <c r="G335" t="s">
        <v>2820</v>
      </c>
      <c r="H335" t="s">
        <v>4967</v>
      </c>
      <c r="I335" t="s">
        <v>4969</v>
      </c>
      <c r="J335" t="s">
        <v>5025</v>
      </c>
      <c r="K335" t="s">
        <v>6380</v>
      </c>
      <c r="L335" t="s">
        <v>6408</v>
      </c>
      <c r="M335" t="str">
        <f>SUBSTITUTE(Table2[[#This Row],[category_tags]],"'",CHAR(130),11)</f>
        <v>['Agricultural', 'Food', 'Preparation', 'Cereal products', 'Breads and pastries', ÇPastries']</v>
      </c>
      <c r="N335" t="str">
        <f>SUBSTITUTE(Table2[[#This Row],[category_tags]],"'",CHAR(131),12)</f>
        <v>['Agricultural', 'Food', 'Preparation', 'Cereal products', 'Breads and pastries', 'PastriesÉ]</v>
      </c>
      <c r="O335">
        <f>FIND(CHAR(130),Table2[[#This Row],[Column2]])</f>
        <v>83</v>
      </c>
      <c r="P335">
        <f>FIND(CHAR(131),Table2[[#This Row],[Column3]])</f>
        <v>92</v>
      </c>
      <c r="Q335" t="str">
        <f>IFERROR(MID(Table2[[#This Row],[category_tags]],Table2[[#This Row],[Column4]]+1,Table2[[#This Row],[Column5]]-Table2[[#This Row],[Column4]]-1),"")</f>
        <v>Pastries</v>
      </c>
      <c r="R335" t="str">
        <f>VLOOKUP(Table2[[#This Row],[ciqual_code]],brut_transformé!$D$2:$E$2480,2,FALSE)</f>
        <v>transformé</v>
      </c>
      <c r="S335" t="s">
        <v>5249</v>
      </c>
    </row>
    <row r="336" spans="1:19" x14ac:dyDescent="0.2">
      <c r="A336" t="s">
        <v>334</v>
      </c>
      <c r="B336">
        <v>7741</v>
      </c>
      <c r="C336" t="s">
        <v>2481</v>
      </c>
      <c r="D336">
        <v>2.34</v>
      </c>
      <c r="E336" t="b">
        <v>0</v>
      </c>
      <c r="F336" t="s">
        <v>2485</v>
      </c>
      <c r="G336" t="s">
        <v>2821</v>
      </c>
      <c r="H336" t="s">
        <v>4967</v>
      </c>
      <c r="I336" t="s">
        <v>4969</v>
      </c>
      <c r="J336" t="s">
        <v>5025</v>
      </c>
      <c r="K336" t="s">
        <v>6380</v>
      </c>
      <c r="L336" t="s">
        <v>6408</v>
      </c>
      <c r="M336" t="str">
        <f>SUBSTITUTE(Table2[[#This Row],[category_tags]],"'",CHAR(130),11)</f>
        <v>['Agricultural', 'Food', 'Preparation', 'Cereal products', 'Breads and pastries', ÇPastries']</v>
      </c>
      <c r="N336" t="str">
        <f>SUBSTITUTE(Table2[[#This Row],[category_tags]],"'",CHAR(131),12)</f>
        <v>['Agricultural', 'Food', 'Preparation', 'Cereal products', 'Breads and pastries', 'PastriesÉ]</v>
      </c>
      <c r="O336">
        <f>FIND(CHAR(130),Table2[[#This Row],[Column2]])</f>
        <v>83</v>
      </c>
      <c r="P336">
        <f>FIND(CHAR(131),Table2[[#This Row],[Column3]])</f>
        <v>92</v>
      </c>
      <c r="Q336" t="str">
        <f>IFERROR(MID(Table2[[#This Row],[category_tags]],Table2[[#This Row],[Column4]]+1,Table2[[#This Row],[Column5]]-Table2[[#This Row],[Column4]]-1),"")</f>
        <v>Pastries</v>
      </c>
      <c r="R336" t="str">
        <f>VLOOKUP(Table2[[#This Row],[ciqual_code]],brut_transformé!$D$2:$E$2480,2,FALSE)</f>
        <v>transformé</v>
      </c>
      <c r="S336" t="s">
        <v>5249</v>
      </c>
    </row>
    <row r="337" spans="1:19" x14ac:dyDescent="0.2">
      <c r="A337" t="s">
        <v>335</v>
      </c>
      <c r="B337">
        <v>25541</v>
      </c>
      <c r="C337" t="s">
        <v>2481</v>
      </c>
      <c r="D337">
        <v>2.8</v>
      </c>
      <c r="E337" t="b">
        <v>0</v>
      </c>
      <c r="F337" t="s">
        <v>2485</v>
      </c>
      <c r="G337" t="s">
        <v>2822</v>
      </c>
      <c r="H337" t="s">
        <v>4967</v>
      </c>
      <c r="I337" t="s">
        <v>4969</v>
      </c>
      <c r="J337" t="s">
        <v>5014</v>
      </c>
      <c r="K337" t="s">
        <v>6376</v>
      </c>
      <c r="L337" t="s">
        <v>6419</v>
      </c>
      <c r="M337" t="str">
        <f>SUBSTITUTE(Table2[[#This Row],[category_tags]],"'",CHAR(130),11)</f>
        <v>['Agricultural', 'Food', 'Preparation', 'Meat, egg and fish', 'Other meat products']</v>
      </c>
      <c r="N337" t="str">
        <f>SUBSTITUTE(Table2[[#This Row],[category_tags]],"'",CHAR(131),12)</f>
        <v>['Agricultural', 'Food', 'Preparation', 'Meat, egg and fish', 'Other meat products']</v>
      </c>
      <c r="O337" t="e">
        <f>FIND(CHAR(130),Table2[[#This Row],[Column2]])</f>
        <v>#VALUE!</v>
      </c>
      <c r="P337" t="e">
        <f>FIND(CHAR(131),Table2[[#This Row],[Column3]])</f>
        <v>#VALUE!</v>
      </c>
      <c r="Q337" t="str">
        <f>IFERROR(MID(Table2[[#This Row],[category_tags]],Table2[[#This Row],[Column4]]+1,Table2[[#This Row],[Column5]]-Table2[[#This Row],[Column4]]-1),"")</f>
        <v/>
      </c>
      <c r="R337" t="str">
        <f>VLOOKUP(Table2[[#This Row],[ciqual_code]],brut_transformé!$D$2:$E$2480,2,FALSE)</f>
        <v>transformé</v>
      </c>
      <c r="S337" t="s">
        <v>5250</v>
      </c>
    </row>
    <row r="338" spans="1:19" x14ac:dyDescent="0.2">
      <c r="A338" t="s">
        <v>336</v>
      </c>
      <c r="B338">
        <v>25505</v>
      </c>
      <c r="C338" t="s">
        <v>2481</v>
      </c>
      <c r="D338">
        <v>2.31</v>
      </c>
      <c r="E338" t="b">
        <v>0</v>
      </c>
      <c r="F338" t="s">
        <v>2485</v>
      </c>
      <c r="G338" t="s">
        <v>2823</v>
      </c>
      <c r="H338" t="s">
        <v>4967</v>
      </c>
      <c r="I338" t="s">
        <v>4969</v>
      </c>
      <c r="J338" t="s">
        <v>5014</v>
      </c>
      <c r="K338" t="s">
        <v>6376</v>
      </c>
      <c r="L338" t="s">
        <v>6419</v>
      </c>
      <c r="M338" t="str">
        <f>SUBSTITUTE(Table2[[#This Row],[category_tags]],"'",CHAR(130),11)</f>
        <v>['Agricultural', 'Food', 'Preparation', 'Meat, egg and fish', 'Other meat products']</v>
      </c>
      <c r="N338" t="str">
        <f>SUBSTITUTE(Table2[[#This Row],[category_tags]],"'",CHAR(131),12)</f>
        <v>['Agricultural', 'Food', 'Preparation', 'Meat, egg and fish', 'Other meat products']</v>
      </c>
      <c r="O338" t="e">
        <f>FIND(CHAR(130),Table2[[#This Row],[Column2]])</f>
        <v>#VALUE!</v>
      </c>
      <c r="P338" t="e">
        <f>FIND(CHAR(131),Table2[[#This Row],[Column3]])</f>
        <v>#VALUE!</v>
      </c>
      <c r="Q338" t="str">
        <f>IFERROR(MID(Table2[[#This Row],[category_tags]],Table2[[#This Row],[Column4]]+1,Table2[[#This Row],[Column5]]-Table2[[#This Row],[Column4]]-1),"")</f>
        <v/>
      </c>
      <c r="R338" t="str">
        <f>VLOOKUP(Table2[[#This Row],[ciqual_code]],brut_transformé!$D$2:$E$2480,2,FALSE)</f>
        <v>transformé</v>
      </c>
      <c r="S338" t="s">
        <v>5201</v>
      </c>
    </row>
    <row r="339" spans="1:19" x14ac:dyDescent="0.2">
      <c r="A339" t="s">
        <v>337</v>
      </c>
      <c r="B339">
        <v>25539</v>
      </c>
      <c r="C339" t="s">
        <v>2481</v>
      </c>
      <c r="D339">
        <v>3.76</v>
      </c>
      <c r="E339" t="b">
        <v>0</v>
      </c>
      <c r="F339" t="s">
        <v>2485</v>
      </c>
      <c r="G339" t="s">
        <v>2824</v>
      </c>
      <c r="H339" t="s">
        <v>4967</v>
      </c>
      <c r="I339" t="s">
        <v>4969</v>
      </c>
      <c r="J339" t="s">
        <v>5026</v>
      </c>
      <c r="K339" t="s">
        <v>6379</v>
      </c>
      <c r="L339" t="s">
        <v>6399</v>
      </c>
      <c r="M339" t="str">
        <f>SUBSTITUTE(Table2[[#This Row],[category_tags]],"'",CHAR(130),11)</f>
        <v>['Agricultural', 'Food', 'Preparation', 'Starters and dishes', 'Dishes', ÇFish dishes, no garnish']</v>
      </c>
      <c r="N339" t="str">
        <f>SUBSTITUTE(Table2[[#This Row],[category_tags]],"'",CHAR(131),12)</f>
        <v>['Agricultural', 'Food', 'Preparation', 'Starters and dishes', 'Dishes', 'Fish dishes, no garnishÉ]</v>
      </c>
      <c r="O339">
        <f>FIND(CHAR(130),Table2[[#This Row],[Column2]])</f>
        <v>74</v>
      </c>
      <c r="P339">
        <f>FIND(CHAR(131),Table2[[#This Row],[Column3]])</f>
        <v>98</v>
      </c>
      <c r="Q339" t="str">
        <f>IFERROR(MID(Table2[[#This Row],[category_tags]],Table2[[#This Row],[Column4]]+1,Table2[[#This Row],[Column5]]-Table2[[#This Row],[Column4]]-1),"")</f>
        <v>Fish dishes, no garnish</v>
      </c>
      <c r="R339" t="str">
        <f>VLOOKUP(Table2[[#This Row],[ciqual_code]],brut_transformé!$D$2:$E$2480,2,FALSE)</f>
        <v>transformé</v>
      </c>
      <c r="S339" t="s">
        <v>5251</v>
      </c>
    </row>
    <row r="340" spans="1:19" x14ac:dyDescent="0.2">
      <c r="A340" t="s">
        <v>338</v>
      </c>
      <c r="B340">
        <v>25566</v>
      </c>
      <c r="C340" t="s">
        <v>2481</v>
      </c>
      <c r="D340">
        <v>2.35</v>
      </c>
      <c r="E340" t="b">
        <v>0</v>
      </c>
      <c r="F340" t="s">
        <v>2485</v>
      </c>
      <c r="G340" t="s">
        <v>2825</v>
      </c>
      <c r="H340" t="s">
        <v>4967</v>
      </c>
      <c r="I340" t="s">
        <v>4969</v>
      </c>
      <c r="J340" t="s">
        <v>5014</v>
      </c>
      <c r="K340" t="s">
        <v>6376</v>
      </c>
      <c r="L340" t="s">
        <v>6419</v>
      </c>
      <c r="M340" t="str">
        <f>SUBSTITUTE(Table2[[#This Row],[category_tags]],"'",CHAR(130),11)</f>
        <v>['Agricultural', 'Food', 'Preparation', 'Meat, egg and fish', 'Other meat products']</v>
      </c>
      <c r="N340" t="str">
        <f>SUBSTITUTE(Table2[[#This Row],[category_tags]],"'",CHAR(131),12)</f>
        <v>['Agricultural', 'Food', 'Preparation', 'Meat, egg and fish', 'Other meat products']</v>
      </c>
      <c r="O340" t="e">
        <f>FIND(CHAR(130),Table2[[#This Row],[Column2]])</f>
        <v>#VALUE!</v>
      </c>
      <c r="P340" t="e">
        <f>FIND(CHAR(131),Table2[[#This Row],[Column3]])</f>
        <v>#VALUE!</v>
      </c>
      <c r="Q340" t="str">
        <f>IFERROR(MID(Table2[[#This Row],[category_tags]],Table2[[#This Row],[Column4]]+1,Table2[[#This Row],[Column5]]-Table2[[#This Row],[Column4]]-1),"")</f>
        <v/>
      </c>
      <c r="R340" t="str">
        <f>VLOOKUP(Table2[[#This Row],[ciqual_code]],brut_transformé!$D$2:$E$2480,2,FALSE)</f>
        <v>transformé</v>
      </c>
      <c r="S340" t="s">
        <v>5252</v>
      </c>
    </row>
    <row r="341" spans="1:19" x14ac:dyDescent="0.2">
      <c r="A341" t="s">
        <v>339</v>
      </c>
      <c r="B341">
        <v>25504</v>
      </c>
      <c r="C341" t="s">
        <v>2481</v>
      </c>
      <c r="D341">
        <v>2.67</v>
      </c>
      <c r="E341" t="b">
        <v>0</v>
      </c>
      <c r="F341" t="s">
        <v>2485</v>
      </c>
      <c r="G341" t="s">
        <v>2826</v>
      </c>
      <c r="H341" t="s">
        <v>4967</v>
      </c>
      <c r="I341" t="s">
        <v>4969</v>
      </c>
      <c r="J341" t="s">
        <v>5014</v>
      </c>
      <c r="K341" t="s">
        <v>6376</v>
      </c>
      <c r="L341" t="s">
        <v>6419</v>
      </c>
      <c r="M341" t="str">
        <f>SUBSTITUTE(Table2[[#This Row],[category_tags]],"'",CHAR(130),11)</f>
        <v>['Agricultural', 'Food', 'Preparation', 'Meat, egg and fish', 'Other meat products']</v>
      </c>
      <c r="N341" t="str">
        <f>SUBSTITUTE(Table2[[#This Row],[category_tags]],"'",CHAR(131),12)</f>
        <v>['Agricultural', 'Food', 'Preparation', 'Meat, egg and fish', 'Other meat products']</v>
      </c>
      <c r="O341" t="e">
        <f>FIND(CHAR(130),Table2[[#This Row],[Column2]])</f>
        <v>#VALUE!</v>
      </c>
      <c r="P341" t="e">
        <f>FIND(CHAR(131),Table2[[#This Row],[Column3]])</f>
        <v>#VALUE!</v>
      </c>
      <c r="Q341" t="str">
        <f>IFERROR(MID(Table2[[#This Row],[category_tags]],Table2[[#This Row],[Column4]]+1,Table2[[#This Row],[Column5]]-Table2[[#This Row],[Column4]]-1),"")</f>
        <v/>
      </c>
      <c r="R341" t="str">
        <f>VLOOKUP(Table2[[#This Row],[ciqual_code]],brut_transformé!$D$2:$E$2480,2,FALSE)</f>
        <v>transformé</v>
      </c>
      <c r="S341" t="s">
        <v>5253</v>
      </c>
    </row>
    <row r="342" spans="1:19" x14ac:dyDescent="0.2">
      <c r="A342" t="s">
        <v>340</v>
      </c>
      <c r="B342">
        <v>25506</v>
      </c>
      <c r="C342" t="s">
        <v>2481</v>
      </c>
      <c r="D342">
        <v>2.82</v>
      </c>
      <c r="E342" t="b">
        <v>0</v>
      </c>
      <c r="F342" t="s">
        <v>2485</v>
      </c>
      <c r="G342" t="s">
        <v>2827</v>
      </c>
      <c r="H342" t="s">
        <v>4967</v>
      </c>
      <c r="I342" t="s">
        <v>4969</v>
      </c>
      <c r="J342" t="s">
        <v>5014</v>
      </c>
      <c r="K342" t="s">
        <v>6376</v>
      </c>
      <c r="L342" t="s">
        <v>6419</v>
      </c>
      <c r="M342" t="str">
        <f>SUBSTITUTE(Table2[[#This Row],[category_tags]],"'",CHAR(130),11)</f>
        <v>['Agricultural', 'Food', 'Preparation', 'Meat, egg and fish', 'Other meat products']</v>
      </c>
      <c r="N342" t="str">
        <f>SUBSTITUTE(Table2[[#This Row],[category_tags]],"'",CHAR(131),12)</f>
        <v>['Agricultural', 'Food', 'Preparation', 'Meat, egg and fish', 'Other meat products']</v>
      </c>
      <c r="O342" t="e">
        <f>FIND(CHAR(130),Table2[[#This Row],[Column2]])</f>
        <v>#VALUE!</v>
      </c>
      <c r="P342" t="e">
        <f>FIND(CHAR(131),Table2[[#This Row],[Column3]])</f>
        <v>#VALUE!</v>
      </c>
      <c r="Q342" t="str">
        <f>IFERROR(MID(Table2[[#This Row],[category_tags]],Table2[[#This Row],[Column4]]+1,Table2[[#This Row],[Column5]]-Table2[[#This Row],[Column4]]-1),"")</f>
        <v/>
      </c>
      <c r="R342" t="str">
        <f>VLOOKUP(Table2[[#This Row],[ciqual_code]],brut_transformé!$D$2:$E$2480,2,FALSE)</f>
        <v>transformé</v>
      </c>
      <c r="S342" t="s">
        <v>5254</v>
      </c>
    </row>
    <row r="343" spans="1:19" x14ac:dyDescent="0.2">
      <c r="A343" t="s">
        <v>341</v>
      </c>
      <c r="B343">
        <v>20057</v>
      </c>
      <c r="C343" t="s">
        <v>2481</v>
      </c>
      <c r="D343">
        <v>2.4900000000000002</v>
      </c>
      <c r="E343" t="b">
        <v>0</v>
      </c>
      <c r="F343" t="s">
        <v>2485</v>
      </c>
      <c r="G343" t="s">
        <v>2828</v>
      </c>
      <c r="H343" t="s">
        <v>4967</v>
      </c>
      <c r="I343" t="s">
        <v>4969</v>
      </c>
      <c r="J343" t="s">
        <v>4988</v>
      </c>
      <c r="K343" t="s">
        <v>6375</v>
      </c>
      <c r="L343" t="s">
        <v>6405</v>
      </c>
      <c r="M343" t="str">
        <f>SUBSTITUTE(Table2[[#This Row],[category_tags]],"'",CHAR(130),11)</f>
        <v>['Agricultural', 'Food', 'Preparation', 'Fruits, vegetables, legumes and nuts', 'Vegetables', ÇVegetables, raw']</v>
      </c>
      <c r="N343" t="str">
        <f>SUBSTITUTE(Table2[[#This Row],[category_tags]],"'",CHAR(131),12)</f>
        <v>['Agricultural', 'Food', 'Preparation', 'Fruits, vegetables, legumes and nuts', 'Vegetables', 'Vegetables, rawÉ]</v>
      </c>
      <c r="O343">
        <f>FIND(CHAR(130),Table2[[#This Row],[Column2]])</f>
        <v>95</v>
      </c>
      <c r="P343">
        <f>FIND(CHAR(131),Table2[[#This Row],[Column3]])</f>
        <v>111</v>
      </c>
      <c r="Q343" t="str">
        <f>IFERROR(MID(Table2[[#This Row],[category_tags]],Table2[[#This Row],[Column4]]+1,Table2[[#This Row],[Column5]]-Table2[[#This Row],[Column4]]-1),"")</f>
        <v>Vegetables, raw</v>
      </c>
      <c r="R343" t="str">
        <f>VLOOKUP(Table2[[#This Row],[ciqual_code]],brut_transformé!$D$2:$E$2480,2,FALSE)</f>
        <v>brut</v>
      </c>
      <c r="S343" t="s">
        <v>5255</v>
      </c>
    </row>
    <row r="344" spans="1:19" x14ac:dyDescent="0.2">
      <c r="A344" t="s">
        <v>342</v>
      </c>
      <c r="B344">
        <v>20006</v>
      </c>
      <c r="C344" t="s">
        <v>2481</v>
      </c>
      <c r="D344">
        <v>2.95</v>
      </c>
      <c r="E344" t="b">
        <v>0</v>
      </c>
      <c r="F344" t="s">
        <v>2485</v>
      </c>
      <c r="G344" t="s">
        <v>2829</v>
      </c>
      <c r="H344" t="s">
        <v>4967</v>
      </c>
      <c r="I344" t="s">
        <v>4969</v>
      </c>
      <c r="J344" t="s">
        <v>4987</v>
      </c>
      <c r="K344" t="s">
        <v>6375</v>
      </c>
      <c r="L344" t="s">
        <v>6405</v>
      </c>
      <c r="M344" t="str">
        <f>SUBSTITUTE(Table2[[#This Row],[category_tags]],"'",CHAR(130),11)</f>
        <v>['Agricultural', 'Food', 'Preparation', 'Fruits, vegetables, legumes and nuts', 'Vegetables', ÇVegetables, cooked']</v>
      </c>
      <c r="N344" t="str">
        <f>SUBSTITUTE(Table2[[#This Row],[category_tags]],"'",CHAR(131),12)</f>
        <v>['Agricultural', 'Food', 'Preparation', 'Fruits, vegetables, legumes and nuts', 'Vegetables', 'Vegetables, cookedÉ]</v>
      </c>
      <c r="O344">
        <f>FIND(CHAR(130),Table2[[#This Row],[Column2]])</f>
        <v>95</v>
      </c>
      <c r="P344">
        <f>FIND(CHAR(131),Table2[[#This Row],[Column3]])</f>
        <v>114</v>
      </c>
      <c r="Q344" t="str">
        <f>IFERROR(MID(Table2[[#This Row],[category_tags]],Table2[[#This Row],[Column4]]+1,Table2[[#This Row],[Column5]]-Table2[[#This Row],[Column4]]-1),"")</f>
        <v>Vegetables, cooked</v>
      </c>
      <c r="R344" t="str">
        <f>VLOOKUP(Table2[[#This Row],[ciqual_code]],brut_transformé!$D$2:$E$2480,2,FALSE)</f>
        <v>brut</v>
      </c>
      <c r="S344" t="s">
        <v>5256</v>
      </c>
    </row>
    <row r="345" spans="1:19" x14ac:dyDescent="0.2">
      <c r="A345" t="s">
        <v>343</v>
      </c>
      <c r="B345">
        <v>20259</v>
      </c>
      <c r="C345" t="s">
        <v>2481</v>
      </c>
      <c r="D345">
        <v>2.95</v>
      </c>
      <c r="E345" t="b">
        <v>0</v>
      </c>
      <c r="F345" t="s">
        <v>2485</v>
      </c>
      <c r="G345" t="s">
        <v>2830</v>
      </c>
      <c r="H345" t="s">
        <v>4967</v>
      </c>
      <c r="I345" t="s">
        <v>4969</v>
      </c>
      <c r="J345" t="s">
        <v>4987</v>
      </c>
      <c r="K345" t="s">
        <v>6375</v>
      </c>
      <c r="L345" t="s">
        <v>6405</v>
      </c>
      <c r="M345" t="str">
        <f>SUBSTITUTE(Table2[[#This Row],[category_tags]],"'",CHAR(130),11)</f>
        <v>['Agricultural', 'Food', 'Preparation', 'Fruits, vegetables, legumes and nuts', 'Vegetables', ÇVegetables, cooked']</v>
      </c>
      <c r="N345" t="str">
        <f>SUBSTITUTE(Table2[[#This Row],[category_tags]],"'",CHAR(131),12)</f>
        <v>['Agricultural', 'Food', 'Preparation', 'Fruits, vegetables, legumes and nuts', 'Vegetables', 'Vegetables, cookedÉ]</v>
      </c>
      <c r="O345">
        <f>FIND(CHAR(130),Table2[[#This Row],[Column2]])</f>
        <v>95</v>
      </c>
      <c r="P345">
        <f>FIND(CHAR(131),Table2[[#This Row],[Column3]])</f>
        <v>114</v>
      </c>
      <c r="Q345" t="str">
        <f>IFERROR(MID(Table2[[#This Row],[category_tags]],Table2[[#This Row],[Column4]]+1,Table2[[#This Row],[Column5]]-Table2[[#This Row],[Column4]]-1),"")</f>
        <v>Vegetables, cooked</v>
      </c>
      <c r="R345" t="str">
        <f>VLOOKUP(Table2[[#This Row],[ciqual_code]],brut_transformé!$D$2:$E$2480,2,FALSE)</f>
        <v>brut</v>
      </c>
      <c r="S345" t="s">
        <v>5257</v>
      </c>
    </row>
    <row r="346" spans="1:19" x14ac:dyDescent="0.2">
      <c r="A346" t="s">
        <v>344</v>
      </c>
      <c r="B346">
        <v>20204</v>
      </c>
      <c r="C346" t="s">
        <v>2481</v>
      </c>
      <c r="E346" t="b">
        <v>0</v>
      </c>
      <c r="F346" t="s">
        <v>2485</v>
      </c>
      <c r="G346" t="s">
        <v>2831</v>
      </c>
      <c r="H346" t="s">
        <v>4967</v>
      </c>
      <c r="I346" t="s">
        <v>4969</v>
      </c>
      <c r="J346" t="s">
        <v>4988</v>
      </c>
      <c r="K346" t="s">
        <v>6375</v>
      </c>
      <c r="L346" t="s">
        <v>6405</v>
      </c>
      <c r="M346" t="str">
        <f>SUBSTITUTE(Table2[[#This Row],[category_tags]],"'",CHAR(130),11)</f>
        <v>['Agricultural', 'Food', 'Preparation', 'Fruits, vegetables, legumes and nuts', 'Vegetables', ÇVegetables, raw']</v>
      </c>
      <c r="N346" t="str">
        <f>SUBSTITUTE(Table2[[#This Row],[category_tags]],"'",CHAR(131),12)</f>
        <v>['Agricultural', 'Food', 'Preparation', 'Fruits, vegetables, legumes and nuts', 'Vegetables', 'Vegetables, rawÉ]</v>
      </c>
      <c r="O346">
        <f>FIND(CHAR(130),Table2[[#This Row],[Column2]])</f>
        <v>95</v>
      </c>
      <c r="P346">
        <f>FIND(CHAR(131),Table2[[#This Row],[Column3]])</f>
        <v>111</v>
      </c>
      <c r="Q346" t="str">
        <f>IFERROR(MID(Table2[[#This Row],[category_tags]],Table2[[#This Row],[Column4]]+1,Table2[[#This Row],[Column5]]-Table2[[#This Row],[Column4]]-1),"")</f>
        <v>Vegetables, raw</v>
      </c>
      <c r="R346" t="str">
        <f>VLOOKUP(Table2[[#This Row],[ciqual_code]],brut_transformé!$D$2:$E$2480,2,FALSE)</f>
        <v>transformé</v>
      </c>
      <c r="S346" t="s">
        <v>5258</v>
      </c>
    </row>
    <row r="347" spans="1:19" x14ac:dyDescent="0.2">
      <c r="A347" t="s">
        <v>345</v>
      </c>
      <c r="B347">
        <v>20205</v>
      </c>
      <c r="C347" t="s">
        <v>2481</v>
      </c>
      <c r="D347">
        <v>3.14</v>
      </c>
      <c r="E347" t="b">
        <v>0</v>
      </c>
      <c r="F347" t="s">
        <v>2485</v>
      </c>
      <c r="G347" t="s">
        <v>2832</v>
      </c>
      <c r="H347" t="s">
        <v>4967</v>
      </c>
      <c r="I347" t="s">
        <v>4969</v>
      </c>
      <c r="J347" t="s">
        <v>4987</v>
      </c>
      <c r="K347" t="s">
        <v>6375</v>
      </c>
      <c r="L347" t="s">
        <v>6405</v>
      </c>
      <c r="M347" t="str">
        <f>SUBSTITUTE(Table2[[#This Row],[category_tags]],"'",CHAR(130),11)</f>
        <v>['Agricultural', 'Food', 'Preparation', 'Fruits, vegetables, legumes and nuts', 'Vegetables', ÇVegetables, cooked']</v>
      </c>
      <c r="N347" t="str">
        <f>SUBSTITUTE(Table2[[#This Row],[category_tags]],"'",CHAR(131),12)</f>
        <v>['Agricultural', 'Food', 'Preparation', 'Fruits, vegetables, legumes and nuts', 'Vegetables', 'Vegetables, cookedÉ]</v>
      </c>
      <c r="O347">
        <f>FIND(CHAR(130),Table2[[#This Row],[Column2]])</f>
        <v>95</v>
      </c>
      <c r="P347">
        <f>FIND(CHAR(131),Table2[[#This Row],[Column3]])</f>
        <v>114</v>
      </c>
      <c r="Q347" t="str">
        <f>IFERROR(MID(Table2[[#This Row],[category_tags]],Table2[[#This Row],[Column4]]+1,Table2[[#This Row],[Column5]]-Table2[[#This Row],[Column4]]-1),"")</f>
        <v>Vegetables, cooked</v>
      </c>
      <c r="R347" t="str">
        <f>VLOOKUP(Table2[[#This Row],[ciqual_code]],brut_transformé!$D$2:$E$2480,2,FALSE)</f>
        <v>transformé</v>
      </c>
      <c r="S347" t="s">
        <v>5259</v>
      </c>
    </row>
    <row r="348" spans="1:19" x14ac:dyDescent="0.2">
      <c r="A348" t="s">
        <v>346</v>
      </c>
      <c r="B348">
        <v>23032</v>
      </c>
      <c r="C348" t="s">
        <v>2481</v>
      </c>
      <c r="D348">
        <v>2.19</v>
      </c>
      <c r="E348" t="b">
        <v>0</v>
      </c>
      <c r="F348" t="s">
        <v>2485</v>
      </c>
      <c r="G348" t="s">
        <v>2833</v>
      </c>
      <c r="H348" t="s">
        <v>4967</v>
      </c>
      <c r="I348" t="s">
        <v>4969</v>
      </c>
      <c r="J348" t="s">
        <v>4990</v>
      </c>
      <c r="K348" t="s">
        <v>6380</v>
      </c>
      <c r="L348" t="s">
        <v>6407</v>
      </c>
      <c r="M348" t="str">
        <f>SUBSTITUTE(Table2[[#This Row],[category_tags]],"'",CHAR(130),11)</f>
        <v>['Agricultural', 'Food', 'Preparation', 'Cereal products', 'Cakes']</v>
      </c>
      <c r="N348" t="str">
        <f>SUBSTITUTE(Table2[[#This Row],[category_tags]],"'",CHAR(131),12)</f>
        <v>['Agricultural', 'Food', 'Preparation', 'Cereal products', 'Cakes']</v>
      </c>
      <c r="O348" t="e">
        <f>FIND(CHAR(130),Table2[[#This Row],[Column2]])</f>
        <v>#VALUE!</v>
      </c>
      <c r="P348" t="e">
        <f>FIND(CHAR(131),Table2[[#This Row],[Column3]])</f>
        <v>#VALUE!</v>
      </c>
      <c r="Q348" t="str">
        <f>IFERROR(MID(Table2[[#This Row],[category_tags]],Table2[[#This Row],[Column4]]+1,Table2[[#This Row],[Column5]]-Table2[[#This Row],[Column4]]-1),"")</f>
        <v/>
      </c>
      <c r="R348" t="str">
        <f>VLOOKUP(Table2[[#This Row],[ciqual_code]],brut_transformé!$D$2:$E$2480,2,FALSE)</f>
        <v>transformé</v>
      </c>
      <c r="S348" t="s">
        <v>5260</v>
      </c>
    </row>
    <row r="349" spans="1:19" x14ac:dyDescent="0.2">
      <c r="A349" t="s">
        <v>347</v>
      </c>
      <c r="B349">
        <v>23030</v>
      </c>
      <c r="C349" t="s">
        <v>2481</v>
      </c>
      <c r="D349">
        <v>2.19</v>
      </c>
      <c r="E349" t="b">
        <v>0</v>
      </c>
      <c r="F349" t="s">
        <v>2485</v>
      </c>
      <c r="G349" t="s">
        <v>2834</v>
      </c>
      <c r="H349" t="s">
        <v>4967</v>
      </c>
      <c r="I349" t="s">
        <v>4969</v>
      </c>
      <c r="J349" t="s">
        <v>4990</v>
      </c>
      <c r="K349" t="s">
        <v>6380</v>
      </c>
      <c r="L349" t="s">
        <v>6407</v>
      </c>
      <c r="M349" t="str">
        <f>SUBSTITUTE(Table2[[#This Row],[category_tags]],"'",CHAR(130),11)</f>
        <v>['Agricultural', 'Food', 'Preparation', 'Cereal products', 'Cakes']</v>
      </c>
      <c r="N349" t="str">
        <f>SUBSTITUTE(Table2[[#This Row],[category_tags]],"'",CHAR(131),12)</f>
        <v>['Agricultural', 'Food', 'Preparation', 'Cereal products', 'Cakes']</v>
      </c>
      <c r="O349" t="e">
        <f>FIND(CHAR(130),Table2[[#This Row],[Column2]])</f>
        <v>#VALUE!</v>
      </c>
      <c r="P349" t="e">
        <f>FIND(CHAR(131),Table2[[#This Row],[Column3]])</f>
        <v>#VALUE!</v>
      </c>
      <c r="Q349" t="str">
        <f>IFERROR(MID(Table2[[#This Row],[category_tags]],Table2[[#This Row],[Column4]]+1,Table2[[#This Row],[Column5]]-Table2[[#This Row],[Column4]]-1),"")</f>
        <v/>
      </c>
      <c r="R349" t="str">
        <f>VLOOKUP(Table2[[#This Row],[ciqual_code]],brut_transformé!$D$2:$E$2480,2,FALSE)</f>
        <v>transformé</v>
      </c>
      <c r="S349" t="s">
        <v>5261</v>
      </c>
    </row>
    <row r="350" spans="1:19" x14ac:dyDescent="0.2">
      <c r="A350" t="s">
        <v>348</v>
      </c>
      <c r="B350">
        <v>39533</v>
      </c>
      <c r="C350" t="s">
        <v>2481</v>
      </c>
      <c r="D350">
        <v>3.08</v>
      </c>
      <c r="E350" t="b">
        <v>0</v>
      </c>
      <c r="F350" t="s">
        <v>2485</v>
      </c>
      <c r="G350" t="s">
        <v>2835</v>
      </c>
      <c r="H350" t="s">
        <v>4967</v>
      </c>
      <c r="I350" t="s">
        <v>4969</v>
      </c>
      <c r="J350" t="s">
        <v>5027</v>
      </c>
      <c r="K350" t="s">
        <v>6383</v>
      </c>
      <c r="L350" t="s">
        <v>6425</v>
      </c>
      <c r="M350" t="str">
        <f>SUBSTITUTE(Table2[[#This Row],[category_tags]],"'",CHAR(130),11)</f>
        <v>['Agricultural', 'Food', 'Preparation', 'Ice cream and sorbet', 'Frozen desserts']</v>
      </c>
      <c r="N350" t="str">
        <f>SUBSTITUTE(Table2[[#This Row],[category_tags]],"'",CHAR(131),12)</f>
        <v>['Agricultural', 'Food', 'Preparation', 'Ice cream and sorbet', 'Frozen desserts']</v>
      </c>
      <c r="O350" t="e">
        <f>FIND(CHAR(130),Table2[[#This Row],[Column2]])</f>
        <v>#VALUE!</v>
      </c>
      <c r="P350" t="e">
        <f>FIND(CHAR(131),Table2[[#This Row],[Column3]])</f>
        <v>#VALUE!</v>
      </c>
      <c r="Q350" t="str">
        <f>IFERROR(MID(Table2[[#This Row],[category_tags]],Table2[[#This Row],[Column4]]+1,Table2[[#This Row],[Column5]]-Table2[[#This Row],[Column4]]-1),"")</f>
        <v/>
      </c>
      <c r="R350" t="str">
        <f>VLOOKUP(Table2[[#This Row],[ciqual_code]],brut_transformé!$D$2:$E$2480,2,FALSE)</f>
        <v>transformé</v>
      </c>
      <c r="S350" t="s">
        <v>5155</v>
      </c>
    </row>
    <row r="351" spans="1:19" x14ac:dyDescent="0.2">
      <c r="A351" t="s">
        <v>349</v>
      </c>
      <c r="B351">
        <v>25416</v>
      </c>
      <c r="C351" t="s">
        <v>2481</v>
      </c>
      <c r="D351">
        <v>3.39</v>
      </c>
      <c r="E351" t="b">
        <v>0</v>
      </c>
      <c r="F351" t="s">
        <v>2485</v>
      </c>
      <c r="G351" t="s">
        <v>2836</v>
      </c>
      <c r="H351" t="s">
        <v>4967</v>
      </c>
      <c r="I351" t="s">
        <v>4969</v>
      </c>
      <c r="J351" t="s">
        <v>5028</v>
      </c>
      <c r="K351" t="s">
        <v>6379</v>
      </c>
      <c r="L351" t="s">
        <v>6426</v>
      </c>
      <c r="M351" t="str">
        <f>SUBSTITUTE(Table2[[#This Row],[category_tags]],"'",CHAR(130),11)</f>
        <v>['Agricultural', 'Food', 'Preparation', 'Starters and dishes', 'Sandwiches']</v>
      </c>
      <c r="N351" t="str">
        <f>SUBSTITUTE(Table2[[#This Row],[category_tags]],"'",CHAR(131),12)</f>
        <v>['Agricultural', 'Food', 'Preparation', 'Starters and dishes', 'Sandwiches']</v>
      </c>
      <c r="O351" t="e">
        <f>FIND(CHAR(130),Table2[[#This Row],[Column2]])</f>
        <v>#VALUE!</v>
      </c>
      <c r="P351" t="e">
        <f>FIND(CHAR(131),Table2[[#This Row],[Column3]])</f>
        <v>#VALUE!</v>
      </c>
      <c r="Q351" t="str">
        <f>IFERROR(MID(Table2[[#This Row],[category_tags]],Table2[[#This Row],[Column4]]+1,Table2[[#This Row],[Column5]]-Table2[[#This Row],[Column4]]-1),"")</f>
        <v/>
      </c>
      <c r="R351" t="str">
        <f>VLOOKUP(Table2[[#This Row],[ciqual_code]],brut_transformé!$D$2:$E$2480,2,FALSE)</f>
        <v>transformé</v>
      </c>
      <c r="S351" t="s">
        <v>5262</v>
      </c>
    </row>
    <row r="352" spans="1:19" x14ac:dyDescent="0.2">
      <c r="A352" t="s">
        <v>350</v>
      </c>
      <c r="B352">
        <v>25502</v>
      </c>
      <c r="C352" t="s">
        <v>2481</v>
      </c>
      <c r="D352">
        <v>2.42</v>
      </c>
      <c r="E352" t="b">
        <v>0</v>
      </c>
      <c r="F352" t="s">
        <v>2485</v>
      </c>
      <c r="G352" t="s">
        <v>2837</v>
      </c>
      <c r="H352" t="s">
        <v>4967</v>
      </c>
      <c r="I352" t="s">
        <v>4969</v>
      </c>
      <c r="J352" t="s">
        <v>5028</v>
      </c>
      <c r="K352" t="s">
        <v>6379</v>
      </c>
      <c r="L352" t="s">
        <v>6426</v>
      </c>
      <c r="M352" t="str">
        <f>SUBSTITUTE(Table2[[#This Row],[category_tags]],"'",CHAR(130),11)</f>
        <v>['Agricultural', 'Food', 'Preparation', 'Starters and dishes', 'Sandwiches']</v>
      </c>
      <c r="N352" t="str">
        <f>SUBSTITUTE(Table2[[#This Row],[category_tags]],"'",CHAR(131),12)</f>
        <v>['Agricultural', 'Food', 'Preparation', 'Starters and dishes', 'Sandwiches']</v>
      </c>
      <c r="O352" t="e">
        <f>FIND(CHAR(130),Table2[[#This Row],[Column2]])</f>
        <v>#VALUE!</v>
      </c>
      <c r="P352" t="e">
        <f>FIND(CHAR(131),Table2[[#This Row],[Column3]])</f>
        <v>#VALUE!</v>
      </c>
      <c r="Q352" t="str">
        <f>IFERROR(MID(Table2[[#This Row],[category_tags]],Table2[[#This Row],[Column4]]+1,Table2[[#This Row],[Column5]]-Table2[[#This Row],[Column4]]-1),"")</f>
        <v/>
      </c>
      <c r="R352" t="str">
        <f>VLOOKUP(Table2[[#This Row],[ciqual_code]],brut_transformé!$D$2:$E$2480,2,FALSE)</f>
        <v>transformé</v>
      </c>
      <c r="S352" t="s">
        <v>5263</v>
      </c>
    </row>
    <row r="353" spans="1:19" x14ac:dyDescent="0.2">
      <c r="A353" t="s">
        <v>351</v>
      </c>
      <c r="B353">
        <v>25459</v>
      </c>
      <c r="C353" t="s">
        <v>2481</v>
      </c>
      <c r="D353">
        <v>1.92</v>
      </c>
      <c r="E353" t="b">
        <v>0</v>
      </c>
      <c r="F353" t="s">
        <v>2485</v>
      </c>
      <c r="G353" t="s">
        <v>2838</v>
      </c>
      <c r="H353" t="s">
        <v>4967</v>
      </c>
      <c r="I353" t="s">
        <v>4969</v>
      </c>
      <c r="J353" t="s">
        <v>5029</v>
      </c>
      <c r="K353" t="s">
        <v>6379</v>
      </c>
      <c r="L353" t="s">
        <v>6427</v>
      </c>
      <c r="M353" t="str">
        <f>SUBSTITUTE(Table2[[#This Row],[category_tags]],"'",CHAR(130),11)</f>
        <v>['Agricultural', 'Food', 'Preparation', 'Starters and dishes', 'Pizzas, crepe and pies']</v>
      </c>
      <c r="N353" t="str">
        <f>SUBSTITUTE(Table2[[#This Row],[category_tags]],"'",CHAR(131),12)</f>
        <v>['Agricultural', 'Food', 'Preparation', 'Starters and dishes', 'Pizzas, crepe and pies']</v>
      </c>
      <c r="O353" t="e">
        <f>FIND(CHAR(130),Table2[[#This Row],[Column2]])</f>
        <v>#VALUE!</v>
      </c>
      <c r="P353" t="e">
        <f>FIND(CHAR(131),Table2[[#This Row],[Column3]])</f>
        <v>#VALUE!</v>
      </c>
      <c r="Q353" t="str">
        <f>IFERROR(MID(Table2[[#This Row],[category_tags]],Table2[[#This Row],[Column4]]+1,Table2[[#This Row],[Column5]]-Table2[[#This Row],[Column4]]-1),"")</f>
        <v/>
      </c>
      <c r="R353" t="str">
        <f>VLOOKUP(Table2[[#This Row],[ciqual_code]],brut_transformé!$D$2:$E$2480,2,FALSE)</f>
        <v>transformé</v>
      </c>
      <c r="S353" t="s">
        <v>5264</v>
      </c>
    </row>
    <row r="354" spans="1:19" x14ac:dyDescent="0.2">
      <c r="A354" t="s">
        <v>352</v>
      </c>
      <c r="B354">
        <v>26043</v>
      </c>
      <c r="C354" t="s">
        <v>2481</v>
      </c>
      <c r="D354">
        <v>3.64</v>
      </c>
      <c r="E354" t="b">
        <v>0</v>
      </c>
      <c r="F354" t="s">
        <v>2485</v>
      </c>
      <c r="G354" t="s">
        <v>2839</v>
      </c>
      <c r="H354" t="s">
        <v>4967</v>
      </c>
      <c r="I354" t="s">
        <v>4969</v>
      </c>
      <c r="J354" t="s">
        <v>4985</v>
      </c>
      <c r="K354" t="s">
        <v>6376</v>
      </c>
      <c r="L354" t="s">
        <v>6403</v>
      </c>
      <c r="M354" t="str">
        <f>SUBSTITUTE(Table2[[#This Row],[category_tags]],"'",CHAR(130),11)</f>
        <v>['Agricultural', 'Food', 'Preparation', 'Meat, egg and fish', 'Fish, raw']</v>
      </c>
      <c r="N354" t="str">
        <f>SUBSTITUTE(Table2[[#This Row],[category_tags]],"'",CHAR(131),12)</f>
        <v>['Agricultural', 'Food', 'Preparation', 'Meat, egg and fish', 'Fish, raw']</v>
      </c>
      <c r="O354" t="e">
        <f>FIND(CHAR(130),Table2[[#This Row],[Column2]])</f>
        <v>#VALUE!</v>
      </c>
      <c r="P354" t="e">
        <f>FIND(CHAR(131),Table2[[#This Row],[Column3]])</f>
        <v>#VALUE!</v>
      </c>
      <c r="Q354" t="str">
        <f>IFERROR(MID(Table2[[#This Row],[category_tags]],Table2[[#This Row],[Column4]]+1,Table2[[#This Row],[Column5]]-Table2[[#This Row],[Column4]]-1),"")</f>
        <v/>
      </c>
      <c r="R354" t="str">
        <f>VLOOKUP(Table2[[#This Row],[ciqual_code]],brut_transformé!$D$2:$E$2480,2,FALSE)</f>
        <v>transformé</v>
      </c>
      <c r="S354" t="s">
        <v>5265</v>
      </c>
    </row>
    <row r="355" spans="1:19" x14ac:dyDescent="0.2">
      <c r="A355" t="s">
        <v>353</v>
      </c>
      <c r="B355">
        <v>26025</v>
      </c>
      <c r="C355" t="s">
        <v>2481</v>
      </c>
      <c r="D355">
        <v>3.52</v>
      </c>
      <c r="E355" t="b">
        <v>0</v>
      </c>
      <c r="F355" t="s">
        <v>2485</v>
      </c>
      <c r="G355" t="s">
        <v>2840</v>
      </c>
      <c r="H355" t="s">
        <v>4967</v>
      </c>
      <c r="I355" t="s">
        <v>4969</v>
      </c>
      <c r="J355" t="s">
        <v>4993</v>
      </c>
      <c r="K355" t="s">
        <v>6376</v>
      </c>
      <c r="L355" t="s">
        <v>6410</v>
      </c>
      <c r="M355" t="str">
        <f>SUBSTITUTE(Table2[[#This Row],[category_tags]],"'",CHAR(130),11)</f>
        <v>['Agricultural', 'Food', 'Preparation', 'Meat, egg and fish', 'Fish, cooked']</v>
      </c>
      <c r="N355" t="str">
        <f>SUBSTITUTE(Table2[[#This Row],[category_tags]],"'",CHAR(131),12)</f>
        <v>['Agricultural', 'Food', 'Preparation', 'Meat, egg and fish', 'Fish, cooked']</v>
      </c>
      <c r="O355" t="e">
        <f>FIND(CHAR(130),Table2[[#This Row],[Column2]])</f>
        <v>#VALUE!</v>
      </c>
      <c r="P355" t="e">
        <f>FIND(CHAR(131),Table2[[#This Row],[Column3]])</f>
        <v>#VALUE!</v>
      </c>
      <c r="Q355" t="str">
        <f>IFERROR(MID(Table2[[#This Row],[category_tags]],Table2[[#This Row],[Column4]]+1,Table2[[#This Row],[Column5]]-Table2[[#This Row],[Column4]]-1),"")</f>
        <v/>
      </c>
      <c r="R355" t="str">
        <f>VLOOKUP(Table2[[#This Row],[ciqual_code]],brut_transformé!$D$2:$E$2480,2,FALSE)</f>
        <v>transformé</v>
      </c>
      <c r="S355" t="s">
        <v>5266</v>
      </c>
    </row>
    <row r="356" spans="1:19" x14ac:dyDescent="0.2">
      <c r="A356" t="s">
        <v>354</v>
      </c>
      <c r="B356">
        <v>26023</v>
      </c>
      <c r="C356" t="s">
        <v>2481</v>
      </c>
      <c r="D356">
        <v>3.52</v>
      </c>
      <c r="E356" t="b">
        <v>0</v>
      </c>
      <c r="F356" t="s">
        <v>2485</v>
      </c>
      <c r="G356" t="s">
        <v>2841</v>
      </c>
      <c r="H356" t="s">
        <v>4967</v>
      </c>
      <c r="I356" t="s">
        <v>4969</v>
      </c>
      <c r="J356" t="s">
        <v>4993</v>
      </c>
      <c r="K356" t="s">
        <v>6376</v>
      </c>
      <c r="L356" t="s">
        <v>6410</v>
      </c>
      <c r="M356" t="str">
        <f>SUBSTITUTE(Table2[[#This Row],[category_tags]],"'",CHAR(130),11)</f>
        <v>['Agricultural', 'Food', 'Preparation', 'Meat, egg and fish', 'Fish, cooked']</v>
      </c>
      <c r="N356" t="str">
        <f>SUBSTITUTE(Table2[[#This Row],[category_tags]],"'",CHAR(131),12)</f>
        <v>['Agricultural', 'Food', 'Preparation', 'Meat, egg and fish', 'Fish, cooked']</v>
      </c>
      <c r="O356" t="e">
        <f>FIND(CHAR(130),Table2[[#This Row],[Column2]])</f>
        <v>#VALUE!</v>
      </c>
      <c r="P356" t="e">
        <f>FIND(CHAR(131),Table2[[#This Row],[Column3]])</f>
        <v>#VALUE!</v>
      </c>
      <c r="Q356" t="str">
        <f>IFERROR(MID(Table2[[#This Row],[category_tags]],Table2[[#This Row],[Column4]]+1,Table2[[#This Row],[Column5]]-Table2[[#This Row],[Column4]]-1),"")</f>
        <v/>
      </c>
      <c r="R356" t="str">
        <f>VLOOKUP(Table2[[#This Row],[ciqual_code]],brut_transformé!$D$2:$E$2480,2,FALSE)</f>
        <v>transformé</v>
      </c>
      <c r="S356" t="s">
        <v>5266</v>
      </c>
    </row>
    <row r="357" spans="1:19" x14ac:dyDescent="0.2">
      <c r="A357" t="s">
        <v>355</v>
      </c>
      <c r="B357">
        <v>15001</v>
      </c>
      <c r="C357" t="s">
        <v>2481</v>
      </c>
      <c r="D357">
        <v>3.53</v>
      </c>
      <c r="E357" t="b">
        <v>0</v>
      </c>
      <c r="F357" t="s">
        <v>2485</v>
      </c>
      <c r="G357" t="s">
        <v>2842</v>
      </c>
      <c r="H357" t="s">
        <v>4967</v>
      </c>
      <c r="I357" t="s">
        <v>4969</v>
      </c>
      <c r="J357" t="s">
        <v>4982</v>
      </c>
      <c r="K357" t="s">
        <v>6375</v>
      </c>
      <c r="L357" t="s">
        <v>6400</v>
      </c>
      <c r="M357" t="str">
        <f>SUBSTITUTE(Table2[[#This Row],[category_tags]],"'",CHAR(130),11)</f>
        <v>['Agricultural', 'Food', 'Preparation', 'Fruits, vegetables, legumes and nuts', 'Nuts and seeds']</v>
      </c>
      <c r="N357" t="str">
        <f>SUBSTITUTE(Table2[[#This Row],[category_tags]],"'",CHAR(131),12)</f>
        <v>['Agricultural', 'Food', 'Preparation', 'Fruits, vegetables, legumes and nuts', 'Nuts and seeds']</v>
      </c>
      <c r="O357" t="e">
        <f>FIND(CHAR(130),Table2[[#This Row],[Column2]])</f>
        <v>#VALUE!</v>
      </c>
      <c r="P357" t="e">
        <f>FIND(CHAR(131),Table2[[#This Row],[Column3]])</f>
        <v>#VALUE!</v>
      </c>
      <c r="Q357" t="str">
        <f>IFERROR(MID(Table2[[#This Row],[category_tags]],Table2[[#This Row],[Column4]]+1,Table2[[#This Row],[Column5]]-Table2[[#This Row],[Column4]]-1),"")</f>
        <v/>
      </c>
      <c r="R357" t="str">
        <f>VLOOKUP(Table2[[#This Row],[ciqual_code]],brut_transformé!$D$2:$E$2480,2,FALSE)</f>
        <v>transformé</v>
      </c>
      <c r="S357" t="s">
        <v>5267</v>
      </c>
    </row>
    <row r="358" spans="1:19" x14ac:dyDescent="0.2">
      <c r="A358" t="s">
        <v>356</v>
      </c>
      <c r="B358">
        <v>15037</v>
      </c>
      <c r="C358" t="s">
        <v>2481</v>
      </c>
      <c r="D358">
        <v>4.0199999999999996</v>
      </c>
      <c r="E358" t="b">
        <v>0</v>
      </c>
      <c r="F358" t="s">
        <v>2485</v>
      </c>
      <c r="G358" t="s">
        <v>2843</v>
      </c>
      <c r="H358" t="s">
        <v>4967</v>
      </c>
      <c r="I358" t="s">
        <v>4969</v>
      </c>
      <c r="J358" t="s">
        <v>4982</v>
      </c>
      <c r="K358" t="s">
        <v>6375</v>
      </c>
      <c r="L358" t="s">
        <v>6400</v>
      </c>
      <c r="M358" t="str">
        <f>SUBSTITUTE(Table2[[#This Row],[category_tags]],"'",CHAR(130),11)</f>
        <v>['Agricultural', 'Food', 'Preparation', 'Fruits, vegetables, legumes and nuts', 'Nuts and seeds']</v>
      </c>
      <c r="N358" t="str">
        <f>SUBSTITUTE(Table2[[#This Row],[category_tags]],"'",CHAR(131),12)</f>
        <v>['Agricultural', 'Food', 'Preparation', 'Fruits, vegetables, legumes and nuts', 'Nuts and seeds']</v>
      </c>
      <c r="O358" t="e">
        <f>FIND(CHAR(130),Table2[[#This Row],[Column2]])</f>
        <v>#VALUE!</v>
      </c>
      <c r="P358" t="e">
        <f>FIND(CHAR(131),Table2[[#This Row],[Column3]])</f>
        <v>#VALUE!</v>
      </c>
      <c r="Q358" t="str">
        <f>IFERROR(MID(Table2[[#This Row],[category_tags]],Table2[[#This Row],[Column4]]+1,Table2[[#This Row],[Column5]]-Table2[[#This Row],[Column4]]-1),"")</f>
        <v/>
      </c>
      <c r="R358" t="str">
        <f>VLOOKUP(Table2[[#This Row],[ciqual_code]],brut_transformé!$D$2:$E$2480,2,FALSE)</f>
        <v>transformé</v>
      </c>
      <c r="S358" t="s">
        <v>5267</v>
      </c>
    </row>
    <row r="359" spans="1:19" x14ac:dyDescent="0.2">
      <c r="A359" t="s">
        <v>357</v>
      </c>
      <c r="B359">
        <v>15002</v>
      </c>
      <c r="C359" t="s">
        <v>2481</v>
      </c>
      <c r="D359">
        <v>4.0199999999999996</v>
      </c>
      <c r="E359" t="b">
        <v>0</v>
      </c>
      <c r="F359" t="s">
        <v>2485</v>
      </c>
      <c r="G359" t="s">
        <v>2844</v>
      </c>
      <c r="H359" t="s">
        <v>4967</v>
      </c>
      <c r="I359" t="s">
        <v>4969</v>
      </c>
      <c r="J359" t="s">
        <v>4982</v>
      </c>
      <c r="K359" t="s">
        <v>6375</v>
      </c>
      <c r="L359" t="s">
        <v>6400</v>
      </c>
      <c r="M359" t="str">
        <f>SUBSTITUTE(Table2[[#This Row],[category_tags]],"'",CHAR(130),11)</f>
        <v>['Agricultural', 'Food', 'Preparation', 'Fruits, vegetables, legumes and nuts', 'Nuts and seeds']</v>
      </c>
      <c r="N359" t="str">
        <f>SUBSTITUTE(Table2[[#This Row],[category_tags]],"'",CHAR(131),12)</f>
        <v>['Agricultural', 'Food', 'Preparation', 'Fruits, vegetables, legumes and nuts', 'Nuts and seeds']</v>
      </c>
      <c r="O359" t="e">
        <f>FIND(CHAR(130),Table2[[#This Row],[Column2]])</f>
        <v>#VALUE!</v>
      </c>
      <c r="P359" t="e">
        <f>FIND(CHAR(131),Table2[[#This Row],[Column3]])</f>
        <v>#VALUE!</v>
      </c>
      <c r="Q359" t="str">
        <f>IFERROR(MID(Table2[[#This Row],[category_tags]],Table2[[#This Row],[Column4]]+1,Table2[[#This Row],[Column5]]-Table2[[#This Row],[Column4]]-1),"")</f>
        <v/>
      </c>
      <c r="R359" t="str">
        <f>VLOOKUP(Table2[[#This Row],[ciqual_code]],brut_transformé!$D$2:$E$2480,2,FALSE)</f>
        <v>transformé</v>
      </c>
      <c r="S359" t="s">
        <v>5267</v>
      </c>
    </row>
    <row r="360" spans="1:19" x14ac:dyDescent="0.2">
      <c r="A360" t="s">
        <v>358</v>
      </c>
      <c r="B360">
        <v>38406</v>
      </c>
      <c r="C360" t="s">
        <v>2481</v>
      </c>
      <c r="D360">
        <v>2.96999999999999</v>
      </c>
      <c r="E360" t="b">
        <v>0</v>
      </c>
      <c r="F360" t="s">
        <v>2485</v>
      </c>
      <c r="G360" s="1" t="s">
        <v>2845</v>
      </c>
      <c r="H360" t="s">
        <v>4967</v>
      </c>
      <c r="I360" t="s">
        <v>4969</v>
      </c>
      <c r="J360" t="s">
        <v>5005</v>
      </c>
      <c r="K360" t="s">
        <v>6380</v>
      </c>
      <c r="L360" t="s">
        <v>6412</v>
      </c>
      <c r="M360" t="str">
        <f>SUBSTITUTE(Table2[[#This Row],[category_tags]],"'",CHAR(130),11)</f>
        <v>['Agricultural', 'Food', 'Preparation', 'Cereal products', 'Biscuits and breakfast cereals', ÇCrackers']</v>
      </c>
      <c r="N360" t="str">
        <f>SUBSTITUTE(Table2[[#This Row],[category_tags]],"'",CHAR(131),12)</f>
        <v>['Agricultural', 'Food', 'Preparation', 'Cereal products', 'Biscuits and breakfast cereals', 'CrackersÉ]</v>
      </c>
      <c r="O360">
        <f>FIND(CHAR(130),Table2[[#This Row],[Column2]])</f>
        <v>94</v>
      </c>
      <c r="P360">
        <f>FIND(CHAR(131),Table2[[#This Row],[Column3]])</f>
        <v>103</v>
      </c>
      <c r="Q360" t="str">
        <f>IFERROR(MID(Table2[[#This Row],[category_tags]],Table2[[#This Row],[Column4]]+1,Table2[[#This Row],[Column5]]-Table2[[#This Row],[Column4]]-1),"")</f>
        <v>Crackers</v>
      </c>
      <c r="R360" t="str">
        <f>VLOOKUP(Table2[[#This Row],[ciqual_code]],brut_transformé!$D$2:$E$2480,2,FALSE)</f>
        <v>transformé</v>
      </c>
      <c r="S360" t="s">
        <v>5268</v>
      </c>
    </row>
    <row r="361" spans="1:19" x14ac:dyDescent="0.2">
      <c r="A361" t="s">
        <v>359</v>
      </c>
      <c r="B361">
        <v>31042</v>
      </c>
      <c r="C361" t="s">
        <v>2481</v>
      </c>
      <c r="D361">
        <v>3.28</v>
      </c>
      <c r="E361" t="b">
        <v>0</v>
      </c>
      <c r="F361" t="s">
        <v>2485</v>
      </c>
      <c r="G361" t="s">
        <v>2846</v>
      </c>
      <c r="H361" t="s">
        <v>4967</v>
      </c>
      <c r="I361" t="s">
        <v>4969</v>
      </c>
      <c r="J361" t="s">
        <v>4994</v>
      </c>
      <c r="K361" t="s">
        <v>6382</v>
      </c>
      <c r="L361" t="s">
        <v>6411</v>
      </c>
      <c r="M361" t="str">
        <f>SUBSTITUTE(Table2[[#This Row],[category_tags]],"'",CHAR(130),11)</f>
        <v>['Agricultural', 'Food', 'Preparation', 'Sugar and confectionery', 'Chocolate and chocolate products']</v>
      </c>
      <c r="N361" t="str">
        <f>SUBSTITUTE(Table2[[#This Row],[category_tags]],"'",CHAR(131),12)</f>
        <v>['Agricultural', 'Food', 'Preparation', 'Sugar and confectionery', 'Chocolate and chocolate products']</v>
      </c>
      <c r="O361" t="e">
        <f>FIND(CHAR(130),Table2[[#This Row],[Column2]])</f>
        <v>#VALUE!</v>
      </c>
      <c r="P361" t="e">
        <f>FIND(CHAR(131),Table2[[#This Row],[Column3]])</f>
        <v>#VALUE!</v>
      </c>
      <c r="Q361" t="str">
        <f>IFERROR(MID(Table2[[#This Row],[category_tags]],Table2[[#This Row],[Column4]]+1,Table2[[#This Row],[Column5]]-Table2[[#This Row],[Column4]]-1),"")</f>
        <v/>
      </c>
      <c r="R361" t="str">
        <f>VLOOKUP(Table2[[#This Row],[ciqual_code]],brut_transformé!$D$2:$E$2480,2,FALSE)</f>
        <v>transformé</v>
      </c>
      <c r="S361" t="s">
        <v>5234</v>
      </c>
    </row>
    <row r="362" spans="1:19" x14ac:dyDescent="0.2">
      <c r="A362" t="s">
        <v>360</v>
      </c>
      <c r="B362">
        <v>18100</v>
      </c>
      <c r="C362" t="s">
        <v>2481</v>
      </c>
      <c r="D362">
        <v>2.77</v>
      </c>
      <c r="E362" t="b">
        <v>0</v>
      </c>
      <c r="F362" t="s">
        <v>2485</v>
      </c>
      <c r="G362" t="s">
        <v>2847</v>
      </c>
      <c r="H362" t="s">
        <v>4967</v>
      </c>
      <c r="I362" t="s">
        <v>4969</v>
      </c>
      <c r="J362" t="s">
        <v>5030</v>
      </c>
      <c r="K362" t="s">
        <v>6378</v>
      </c>
      <c r="L362" t="s">
        <v>6420</v>
      </c>
      <c r="M362" t="str">
        <f>SUBSTITUTE(Table2[[#This Row],[category_tags]],"'",CHAR(130),11)</f>
        <v>['Agricultural', 'Food', 'Preparation', 'Beverages', 'Non-alcoholic beverages', ÇBeverages, to reconstitute']</v>
      </c>
      <c r="N362" t="str">
        <f>SUBSTITUTE(Table2[[#This Row],[category_tags]],"'",CHAR(131),12)</f>
        <v>['Agricultural', 'Food', 'Preparation', 'Beverages', 'Non-alcoholic beverages', 'Beverages, to reconstituteÉ]</v>
      </c>
      <c r="O362">
        <f>FIND(CHAR(130),Table2[[#This Row],[Column2]])</f>
        <v>81</v>
      </c>
      <c r="P362">
        <f>FIND(CHAR(131),Table2[[#This Row],[Column3]])</f>
        <v>108</v>
      </c>
      <c r="Q362" t="str">
        <f>IFERROR(MID(Table2[[#This Row],[category_tags]],Table2[[#This Row],[Column4]]+1,Table2[[#This Row],[Column5]]-Table2[[#This Row],[Column4]]-1),"")</f>
        <v>Beverages, to reconstitute</v>
      </c>
      <c r="R362" t="str">
        <f>VLOOKUP(Table2[[#This Row],[ciqual_code]],brut_transformé!$D$2:$E$2480,2,FALSE)</f>
        <v>transformé</v>
      </c>
      <c r="S362" t="s">
        <v>5269</v>
      </c>
    </row>
    <row r="363" spans="1:19" x14ac:dyDescent="0.2">
      <c r="A363" t="s">
        <v>361</v>
      </c>
      <c r="B363">
        <v>18163</v>
      </c>
      <c r="C363" t="s">
        <v>2481</v>
      </c>
      <c r="D363">
        <v>2.63</v>
      </c>
      <c r="E363" t="b">
        <v>0</v>
      </c>
      <c r="F363" t="s">
        <v>2485</v>
      </c>
      <c r="G363" t="s">
        <v>2848</v>
      </c>
      <c r="H363" t="s">
        <v>4967</v>
      </c>
      <c r="I363" t="s">
        <v>4969</v>
      </c>
      <c r="J363" t="s">
        <v>5030</v>
      </c>
      <c r="K363" t="s">
        <v>6378</v>
      </c>
      <c r="L363" t="s">
        <v>6420</v>
      </c>
      <c r="M363" t="str">
        <f>SUBSTITUTE(Table2[[#This Row],[category_tags]],"'",CHAR(130),11)</f>
        <v>['Agricultural', 'Food', 'Preparation', 'Beverages', 'Non-alcoholic beverages', ÇBeverages, to reconstitute']</v>
      </c>
      <c r="N363" t="str">
        <f>SUBSTITUTE(Table2[[#This Row],[category_tags]],"'",CHAR(131),12)</f>
        <v>['Agricultural', 'Food', 'Preparation', 'Beverages', 'Non-alcoholic beverages', 'Beverages, to reconstituteÉ]</v>
      </c>
      <c r="O363">
        <f>FIND(CHAR(130),Table2[[#This Row],[Column2]])</f>
        <v>81</v>
      </c>
      <c r="P363">
        <f>FIND(CHAR(131),Table2[[#This Row],[Column3]])</f>
        <v>108</v>
      </c>
      <c r="Q363" t="str">
        <f>IFERROR(MID(Table2[[#This Row],[category_tags]],Table2[[#This Row],[Column4]]+1,Table2[[#This Row],[Column5]]-Table2[[#This Row],[Column4]]-1),"")</f>
        <v>Beverages, to reconstitute</v>
      </c>
      <c r="R363" t="str">
        <f>VLOOKUP(Table2[[#This Row],[ciqual_code]],brut_transformé!$D$2:$E$2480,2,FALSE)</f>
        <v>transformé</v>
      </c>
      <c r="S363" t="s">
        <v>5270</v>
      </c>
    </row>
    <row r="364" spans="1:19" x14ac:dyDescent="0.2">
      <c r="A364" t="s">
        <v>362</v>
      </c>
      <c r="B364">
        <v>18160</v>
      </c>
      <c r="C364" t="s">
        <v>2481</v>
      </c>
      <c r="D364">
        <v>2.63</v>
      </c>
      <c r="E364" t="b">
        <v>0</v>
      </c>
      <c r="F364" t="s">
        <v>2485</v>
      </c>
      <c r="G364" t="s">
        <v>2849</v>
      </c>
      <c r="H364" t="s">
        <v>4967</v>
      </c>
      <c r="I364" t="s">
        <v>4969</v>
      </c>
      <c r="J364" t="s">
        <v>5030</v>
      </c>
      <c r="K364" t="s">
        <v>6378</v>
      </c>
      <c r="L364" t="s">
        <v>6420</v>
      </c>
      <c r="M364" t="str">
        <f>SUBSTITUTE(Table2[[#This Row],[category_tags]],"'",CHAR(130),11)</f>
        <v>['Agricultural', 'Food', 'Preparation', 'Beverages', 'Non-alcoholic beverages', ÇBeverages, to reconstitute']</v>
      </c>
      <c r="N364" t="str">
        <f>SUBSTITUTE(Table2[[#This Row],[category_tags]],"'",CHAR(131),12)</f>
        <v>['Agricultural', 'Food', 'Preparation', 'Beverages', 'Non-alcoholic beverages', 'Beverages, to reconstituteÉ]</v>
      </c>
      <c r="O364">
        <f>FIND(CHAR(130),Table2[[#This Row],[Column2]])</f>
        <v>81</v>
      </c>
      <c r="P364">
        <f>FIND(CHAR(131),Table2[[#This Row],[Column3]])</f>
        <v>108</v>
      </c>
      <c r="Q364" t="str">
        <f>IFERROR(MID(Table2[[#This Row],[category_tags]],Table2[[#This Row],[Column4]]+1,Table2[[#This Row],[Column5]]-Table2[[#This Row],[Column4]]-1),"")</f>
        <v>Beverages, to reconstitute</v>
      </c>
      <c r="R364" t="str">
        <f>VLOOKUP(Table2[[#This Row],[ciqual_code]],brut_transformé!$D$2:$E$2480,2,FALSE)</f>
        <v>transformé</v>
      </c>
      <c r="S364" t="s">
        <v>5271</v>
      </c>
    </row>
    <row r="365" spans="1:19" x14ac:dyDescent="0.2">
      <c r="A365" t="s">
        <v>363</v>
      </c>
      <c r="B365">
        <v>18151</v>
      </c>
      <c r="C365" t="s">
        <v>2481</v>
      </c>
      <c r="D365">
        <v>3.06</v>
      </c>
      <c r="E365" t="b">
        <v>0</v>
      </c>
      <c r="F365" t="s">
        <v>2485</v>
      </c>
      <c r="G365" t="s">
        <v>2850</v>
      </c>
      <c r="H365" t="s">
        <v>4967</v>
      </c>
      <c r="I365" t="s">
        <v>4969</v>
      </c>
      <c r="J365" t="s">
        <v>5019</v>
      </c>
      <c r="K365" t="s">
        <v>6378</v>
      </c>
      <c r="L365" t="s">
        <v>6420</v>
      </c>
      <c r="M365" t="str">
        <f>SUBSTITUTE(Table2[[#This Row],[category_tags]],"'",CHAR(130),11)</f>
        <v>['Agricultural', 'Food', 'Preparation', 'Beverages', 'Non-alcoholic beverages', ÇCoffee, tea, cocoa beverages, etc. ready to drink']</v>
      </c>
      <c r="N365" t="str">
        <f>SUBSTITUTE(Table2[[#This Row],[category_tags]],"'",CHAR(131),12)</f>
        <v>['Agricultural', 'Food', 'Preparation', 'Beverages', 'Non-alcoholic beverages', 'Coffee, tea, cocoa beverages, etc. ready to drinkÉ]</v>
      </c>
      <c r="O365">
        <f>FIND(CHAR(130),Table2[[#This Row],[Column2]])</f>
        <v>81</v>
      </c>
      <c r="P365">
        <f>FIND(CHAR(131),Table2[[#This Row],[Column3]])</f>
        <v>131</v>
      </c>
      <c r="Q365" t="str">
        <f>IFERROR(MID(Table2[[#This Row],[category_tags]],Table2[[#This Row],[Column4]]+1,Table2[[#This Row],[Column5]]-Table2[[#This Row],[Column4]]-1),"")</f>
        <v>Coffee, tea, cocoa beverages, etc. ready to drink</v>
      </c>
      <c r="R365" t="str">
        <f>VLOOKUP(Table2[[#This Row],[ciqual_code]],brut_transformé!$D$2:$E$2480,2,FALSE)</f>
        <v>transformé</v>
      </c>
      <c r="S365" t="s">
        <v>5272</v>
      </c>
    </row>
    <row r="366" spans="1:19" x14ac:dyDescent="0.2">
      <c r="A366" t="s">
        <v>364</v>
      </c>
      <c r="B366">
        <v>18072</v>
      </c>
      <c r="C366" t="s">
        <v>2481</v>
      </c>
      <c r="D366">
        <v>3.18</v>
      </c>
      <c r="E366" t="b">
        <v>0</v>
      </c>
      <c r="F366" t="s">
        <v>2485</v>
      </c>
      <c r="G366" t="s">
        <v>2851</v>
      </c>
      <c r="H366" t="s">
        <v>4967</v>
      </c>
      <c r="I366" t="s">
        <v>4969</v>
      </c>
      <c r="J366" t="s">
        <v>5019</v>
      </c>
      <c r="K366" t="s">
        <v>6378</v>
      </c>
      <c r="L366" t="s">
        <v>6420</v>
      </c>
      <c r="M366" t="str">
        <f>SUBSTITUTE(Table2[[#This Row],[category_tags]],"'",CHAR(130),11)</f>
        <v>['Agricultural', 'Food', 'Preparation', 'Beverages', 'Non-alcoholic beverages', ÇCoffee, tea, cocoa beverages, etc. ready to drink']</v>
      </c>
      <c r="N366" t="str">
        <f>SUBSTITUTE(Table2[[#This Row],[category_tags]],"'",CHAR(131),12)</f>
        <v>['Agricultural', 'Food', 'Preparation', 'Beverages', 'Non-alcoholic beverages', 'Coffee, tea, cocoa beverages, etc. ready to drinkÉ]</v>
      </c>
      <c r="O366">
        <f>FIND(CHAR(130),Table2[[#This Row],[Column2]])</f>
        <v>81</v>
      </c>
      <c r="P366">
        <f>FIND(CHAR(131),Table2[[#This Row],[Column3]])</f>
        <v>131</v>
      </c>
      <c r="Q366" t="str">
        <f>IFERROR(MID(Table2[[#This Row],[category_tags]],Table2[[#This Row],[Column4]]+1,Table2[[#This Row],[Column5]]-Table2[[#This Row],[Column4]]-1),"")</f>
        <v>Coffee, tea, cocoa beverages, etc. ready to drink</v>
      </c>
      <c r="R366" t="str">
        <f>VLOOKUP(Table2[[#This Row],[ciqual_code]],brut_transformé!$D$2:$E$2480,2,FALSE)</f>
        <v>transformé</v>
      </c>
      <c r="S366" t="s">
        <v>5273</v>
      </c>
    </row>
    <row r="367" spans="1:19" x14ac:dyDescent="0.2">
      <c r="A367" t="s">
        <v>365</v>
      </c>
      <c r="B367">
        <v>18070</v>
      </c>
      <c r="C367" t="s">
        <v>2481</v>
      </c>
      <c r="D367">
        <v>3.01</v>
      </c>
      <c r="E367" t="b">
        <v>0</v>
      </c>
      <c r="F367" t="s">
        <v>2485</v>
      </c>
      <c r="G367" t="s">
        <v>2852</v>
      </c>
      <c r="H367" t="s">
        <v>4967</v>
      </c>
      <c r="I367" t="s">
        <v>4969</v>
      </c>
      <c r="J367" t="s">
        <v>5019</v>
      </c>
      <c r="K367" t="s">
        <v>6378</v>
      </c>
      <c r="L367" t="s">
        <v>6420</v>
      </c>
      <c r="M367" t="str">
        <f>SUBSTITUTE(Table2[[#This Row],[category_tags]],"'",CHAR(130),11)</f>
        <v>['Agricultural', 'Food', 'Preparation', 'Beverages', 'Non-alcoholic beverages', ÇCoffee, tea, cocoa beverages, etc. ready to drink']</v>
      </c>
      <c r="N367" t="str">
        <f>SUBSTITUTE(Table2[[#This Row],[category_tags]],"'",CHAR(131),12)</f>
        <v>['Agricultural', 'Food', 'Preparation', 'Beverages', 'Non-alcoholic beverages', 'Coffee, tea, cocoa beverages, etc. ready to drinkÉ]</v>
      </c>
      <c r="O367">
        <f>FIND(CHAR(130),Table2[[#This Row],[Column2]])</f>
        <v>81</v>
      </c>
      <c r="P367">
        <f>FIND(CHAR(131),Table2[[#This Row],[Column3]])</f>
        <v>131</v>
      </c>
      <c r="Q367" t="str">
        <f>IFERROR(MID(Table2[[#This Row],[category_tags]],Table2[[#This Row],[Column4]]+1,Table2[[#This Row],[Column5]]-Table2[[#This Row],[Column4]]-1),"")</f>
        <v>Coffee, tea, cocoa beverages, etc. ready to drink</v>
      </c>
      <c r="R367" t="str">
        <f>VLOOKUP(Table2[[#This Row],[ciqual_code]],brut_transformé!$D$2:$E$2480,2,FALSE)</f>
        <v>transformé</v>
      </c>
      <c r="S367" t="s">
        <v>5274</v>
      </c>
    </row>
    <row r="368" spans="1:19" x14ac:dyDescent="0.2">
      <c r="A368" t="s">
        <v>366</v>
      </c>
      <c r="B368">
        <v>18071</v>
      </c>
      <c r="C368" t="s">
        <v>2481</v>
      </c>
      <c r="D368">
        <v>3.01</v>
      </c>
      <c r="E368" t="b">
        <v>0</v>
      </c>
      <c r="F368" t="s">
        <v>2485</v>
      </c>
      <c r="G368" t="s">
        <v>2853</v>
      </c>
      <c r="H368" t="s">
        <v>4967</v>
      </c>
      <c r="I368" t="s">
        <v>4969</v>
      </c>
      <c r="J368" t="s">
        <v>5019</v>
      </c>
      <c r="K368" t="s">
        <v>6378</v>
      </c>
      <c r="L368" t="s">
        <v>6420</v>
      </c>
      <c r="M368" t="str">
        <f>SUBSTITUTE(Table2[[#This Row],[category_tags]],"'",CHAR(130),11)</f>
        <v>['Agricultural', 'Food', 'Preparation', 'Beverages', 'Non-alcoholic beverages', ÇCoffee, tea, cocoa beverages, etc. ready to drink']</v>
      </c>
      <c r="N368" t="str">
        <f>SUBSTITUTE(Table2[[#This Row],[category_tags]],"'",CHAR(131),12)</f>
        <v>['Agricultural', 'Food', 'Preparation', 'Beverages', 'Non-alcoholic beverages', 'Coffee, tea, cocoa beverages, etc. ready to drinkÉ]</v>
      </c>
      <c r="O368">
        <f>FIND(CHAR(130),Table2[[#This Row],[Column2]])</f>
        <v>81</v>
      </c>
      <c r="P368">
        <f>FIND(CHAR(131),Table2[[#This Row],[Column3]])</f>
        <v>131</v>
      </c>
      <c r="Q368" t="str">
        <f>IFERROR(MID(Table2[[#This Row],[category_tags]],Table2[[#This Row],[Column4]]+1,Table2[[#This Row],[Column5]]-Table2[[#This Row],[Column4]]-1),"")</f>
        <v>Coffee, tea, cocoa beverages, etc. ready to drink</v>
      </c>
      <c r="R368" t="str">
        <f>VLOOKUP(Table2[[#This Row],[ciqual_code]],brut_transformé!$D$2:$E$2480,2,FALSE)</f>
        <v>transformé</v>
      </c>
      <c r="S368" t="s">
        <v>5275</v>
      </c>
    </row>
    <row r="369" spans="1:19" x14ac:dyDescent="0.2">
      <c r="A369" t="s">
        <v>367</v>
      </c>
      <c r="B369">
        <v>18069</v>
      </c>
      <c r="C369" t="s">
        <v>2481</v>
      </c>
      <c r="D369">
        <v>3.49</v>
      </c>
      <c r="E369" t="b">
        <v>0</v>
      </c>
      <c r="F369" t="s">
        <v>2485</v>
      </c>
      <c r="G369" t="s">
        <v>2854</v>
      </c>
      <c r="H369" t="s">
        <v>4967</v>
      </c>
      <c r="I369" t="s">
        <v>4969</v>
      </c>
      <c r="J369" t="s">
        <v>5030</v>
      </c>
      <c r="K369" t="s">
        <v>6378</v>
      </c>
      <c r="L369" t="s">
        <v>6420</v>
      </c>
      <c r="M369" t="str">
        <f>SUBSTITUTE(Table2[[#This Row],[category_tags]],"'",CHAR(130),11)</f>
        <v>['Agricultural', 'Food', 'Preparation', 'Beverages', 'Non-alcoholic beverages', ÇBeverages, to reconstitute']</v>
      </c>
      <c r="N369" t="str">
        <f>SUBSTITUTE(Table2[[#This Row],[category_tags]],"'",CHAR(131),12)</f>
        <v>['Agricultural', 'Food', 'Preparation', 'Beverages', 'Non-alcoholic beverages', 'Beverages, to reconstituteÉ]</v>
      </c>
      <c r="O369">
        <f>FIND(CHAR(130),Table2[[#This Row],[Column2]])</f>
        <v>81</v>
      </c>
      <c r="P369">
        <f>FIND(CHAR(131),Table2[[#This Row],[Column3]])</f>
        <v>108</v>
      </c>
      <c r="Q369" t="str">
        <f>IFERROR(MID(Table2[[#This Row],[category_tags]],Table2[[#This Row],[Column4]]+1,Table2[[#This Row],[Column5]]-Table2[[#This Row],[Column4]]-1),"")</f>
        <v>Beverages, to reconstitute</v>
      </c>
      <c r="R369" t="str">
        <f>VLOOKUP(Table2[[#This Row],[ciqual_code]],brut_transformé!$D$2:$E$2480,2,FALSE)</f>
        <v>transformé</v>
      </c>
      <c r="S369" t="s">
        <v>5276</v>
      </c>
    </row>
    <row r="370" spans="1:19" x14ac:dyDescent="0.2">
      <c r="A370" t="s">
        <v>368</v>
      </c>
      <c r="B370">
        <v>18073</v>
      </c>
      <c r="C370" t="s">
        <v>2481</v>
      </c>
      <c r="D370">
        <v>3.18</v>
      </c>
      <c r="E370" t="b">
        <v>0</v>
      </c>
      <c r="F370" t="s">
        <v>2485</v>
      </c>
      <c r="G370" t="s">
        <v>2855</v>
      </c>
      <c r="H370" t="s">
        <v>4967</v>
      </c>
      <c r="I370" t="s">
        <v>4969</v>
      </c>
      <c r="J370" t="s">
        <v>5019</v>
      </c>
      <c r="K370" t="s">
        <v>6378</v>
      </c>
      <c r="L370" t="s">
        <v>6420</v>
      </c>
      <c r="M370" t="str">
        <f>SUBSTITUTE(Table2[[#This Row],[category_tags]],"'",CHAR(130),11)</f>
        <v>['Agricultural', 'Food', 'Preparation', 'Beverages', 'Non-alcoholic beverages', ÇCoffee, tea, cocoa beverages, etc. ready to drink']</v>
      </c>
      <c r="N370" t="str">
        <f>SUBSTITUTE(Table2[[#This Row],[category_tags]],"'",CHAR(131),12)</f>
        <v>['Agricultural', 'Food', 'Preparation', 'Beverages', 'Non-alcoholic beverages', 'Coffee, tea, cocoa beverages, etc. ready to drinkÉ]</v>
      </c>
      <c r="O370">
        <f>FIND(CHAR(130),Table2[[#This Row],[Column2]])</f>
        <v>81</v>
      </c>
      <c r="P370">
        <f>FIND(CHAR(131),Table2[[#This Row],[Column3]])</f>
        <v>131</v>
      </c>
      <c r="Q370" t="str">
        <f>IFERROR(MID(Table2[[#This Row],[category_tags]],Table2[[#This Row],[Column4]]+1,Table2[[#This Row],[Column5]]-Table2[[#This Row],[Column4]]-1),"")</f>
        <v>Coffee, tea, cocoa beverages, etc. ready to drink</v>
      </c>
      <c r="R370" t="str">
        <f>VLOOKUP(Table2[[#This Row],[ciqual_code]],brut_transformé!$D$2:$E$2480,2,FALSE)</f>
        <v>transformé</v>
      </c>
      <c r="S370" t="s">
        <v>5277</v>
      </c>
    </row>
    <row r="371" spans="1:19" x14ac:dyDescent="0.2">
      <c r="A371" t="s">
        <v>369</v>
      </c>
      <c r="B371">
        <v>18003</v>
      </c>
      <c r="C371" t="s">
        <v>2481</v>
      </c>
      <c r="D371">
        <v>3.02</v>
      </c>
      <c r="E371" t="b">
        <v>0</v>
      </c>
      <c r="F371" t="s">
        <v>2485</v>
      </c>
      <c r="G371" t="s">
        <v>2856</v>
      </c>
      <c r="H371" t="s">
        <v>4967</v>
      </c>
      <c r="I371" t="s">
        <v>4969</v>
      </c>
      <c r="J371" t="s">
        <v>5030</v>
      </c>
      <c r="K371" t="s">
        <v>6378</v>
      </c>
      <c r="L371" t="s">
        <v>6420</v>
      </c>
      <c r="M371" t="str">
        <f>SUBSTITUTE(Table2[[#This Row],[category_tags]],"'",CHAR(130),11)</f>
        <v>['Agricultural', 'Food', 'Preparation', 'Beverages', 'Non-alcoholic beverages', ÇBeverages, to reconstitute']</v>
      </c>
      <c r="N371" t="str">
        <f>SUBSTITUTE(Table2[[#This Row],[category_tags]],"'",CHAR(131),12)</f>
        <v>['Agricultural', 'Food', 'Preparation', 'Beverages', 'Non-alcoholic beverages', 'Beverages, to reconstituteÉ]</v>
      </c>
      <c r="O371">
        <f>FIND(CHAR(130),Table2[[#This Row],[Column2]])</f>
        <v>81</v>
      </c>
      <c r="P371">
        <f>FIND(CHAR(131),Table2[[#This Row],[Column3]])</f>
        <v>108</v>
      </c>
      <c r="Q371" t="str">
        <f>IFERROR(MID(Table2[[#This Row],[category_tags]],Table2[[#This Row],[Column4]]+1,Table2[[#This Row],[Column5]]-Table2[[#This Row],[Column4]]-1),"")</f>
        <v>Beverages, to reconstitute</v>
      </c>
      <c r="R371" t="str">
        <f>VLOOKUP(Table2[[#This Row],[ciqual_code]],brut_transformé!$D$2:$E$2480,2,FALSE)</f>
        <v>transformé</v>
      </c>
      <c r="S371" t="s">
        <v>5278</v>
      </c>
    </row>
    <row r="372" spans="1:19" x14ac:dyDescent="0.2">
      <c r="A372" t="s">
        <v>370</v>
      </c>
      <c r="B372">
        <v>18004</v>
      </c>
      <c r="C372" t="s">
        <v>2481</v>
      </c>
      <c r="D372">
        <v>3.01</v>
      </c>
      <c r="E372" t="b">
        <v>0</v>
      </c>
      <c r="F372" t="s">
        <v>2485</v>
      </c>
      <c r="G372" t="s">
        <v>2857</v>
      </c>
      <c r="H372" t="s">
        <v>4967</v>
      </c>
      <c r="I372" t="s">
        <v>4969</v>
      </c>
      <c r="J372" t="s">
        <v>5019</v>
      </c>
      <c r="K372" t="s">
        <v>6378</v>
      </c>
      <c r="L372" t="s">
        <v>6420</v>
      </c>
      <c r="M372" t="str">
        <f>SUBSTITUTE(Table2[[#This Row],[category_tags]],"'",CHAR(130),11)</f>
        <v>['Agricultural', 'Food', 'Preparation', 'Beverages', 'Non-alcoholic beverages', ÇCoffee, tea, cocoa beverages, etc. ready to drink']</v>
      </c>
      <c r="N372" t="str">
        <f>SUBSTITUTE(Table2[[#This Row],[category_tags]],"'",CHAR(131),12)</f>
        <v>['Agricultural', 'Food', 'Preparation', 'Beverages', 'Non-alcoholic beverages', 'Coffee, tea, cocoa beverages, etc. ready to drinkÉ]</v>
      </c>
      <c r="O372">
        <f>FIND(CHAR(130),Table2[[#This Row],[Column2]])</f>
        <v>81</v>
      </c>
      <c r="P372">
        <f>FIND(CHAR(131),Table2[[#This Row],[Column3]])</f>
        <v>131</v>
      </c>
      <c r="Q372" t="str">
        <f>IFERROR(MID(Table2[[#This Row],[category_tags]],Table2[[#This Row],[Column4]]+1,Table2[[#This Row],[Column5]]-Table2[[#This Row],[Column4]]-1),"")</f>
        <v>Coffee, tea, cocoa beverages, etc. ready to drink</v>
      </c>
      <c r="R372" t="str">
        <f>VLOOKUP(Table2[[#This Row],[ciqual_code]],brut_transformé!$D$2:$E$2480,2,FALSE)</f>
        <v>transformé</v>
      </c>
      <c r="S372" t="s">
        <v>5275</v>
      </c>
    </row>
    <row r="373" spans="1:19" x14ac:dyDescent="0.2">
      <c r="A373" t="s">
        <v>371</v>
      </c>
      <c r="B373">
        <v>18005</v>
      </c>
      <c r="C373" t="s">
        <v>2481</v>
      </c>
      <c r="D373">
        <v>3.49</v>
      </c>
      <c r="E373" t="b">
        <v>0</v>
      </c>
      <c r="F373" t="s">
        <v>2485</v>
      </c>
      <c r="G373" t="s">
        <v>2858</v>
      </c>
      <c r="H373" t="s">
        <v>4967</v>
      </c>
      <c r="I373" t="s">
        <v>4969</v>
      </c>
      <c r="J373" t="s">
        <v>5030</v>
      </c>
      <c r="K373" t="s">
        <v>6378</v>
      </c>
      <c r="L373" t="s">
        <v>6420</v>
      </c>
      <c r="M373" t="str">
        <f>SUBSTITUTE(Table2[[#This Row],[category_tags]],"'",CHAR(130),11)</f>
        <v>['Agricultural', 'Food', 'Preparation', 'Beverages', 'Non-alcoholic beverages', ÇBeverages, to reconstitute']</v>
      </c>
      <c r="N373" t="str">
        <f>SUBSTITUTE(Table2[[#This Row],[category_tags]],"'",CHAR(131),12)</f>
        <v>['Agricultural', 'Food', 'Preparation', 'Beverages', 'Non-alcoholic beverages', 'Beverages, to reconstituteÉ]</v>
      </c>
      <c r="O373">
        <f>FIND(CHAR(130),Table2[[#This Row],[Column2]])</f>
        <v>81</v>
      </c>
      <c r="P373">
        <f>FIND(CHAR(131),Table2[[#This Row],[Column3]])</f>
        <v>108</v>
      </c>
      <c r="Q373" t="str">
        <f>IFERROR(MID(Table2[[#This Row],[category_tags]],Table2[[#This Row],[Column4]]+1,Table2[[#This Row],[Column5]]-Table2[[#This Row],[Column4]]-1),"")</f>
        <v>Beverages, to reconstitute</v>
      </c>
      <c r="R373" t="str">
        <f>VLOOKUP(Table2[[#This Row],[ciqual_code]],brut_transformé!$D$2:$E$2480,2,FALSE)</f>
        <v>transformé</v>
      </c>
      <c r="S373" t="s">
        <v>5279</v>
      </c>
    </row>
    <row r="374" spans="1:19" x14ac:dyDescent="0.2">
      <c r="A374" t="s">
        <v>372</v>
      </c>
      <c r="B374">
        <v>36102</v>
      </c>
      <c r="C374" t="s">
        <v>2481</v>
      </c>
      <c r="D374">
        <v>3.11</v>
      </c>
      <c r="E374" t="b">
        <v>0</v>
      </c>
      <c r="F374" t="s">
        <v>2485</v>
      </c>
      <c r="G374" t="s">
        <v>2859</v>
      </c>
      <c r="H374" t="s">
        <v>4967</v>
      </c>
      <c r="I374" t="s">
        <v>4969</v>
      </c>
      <c r="J374" t="s">
        <v>5031</v>
      </c>
      <c r="K374" t="s">
        <v>6376</v>
      </c>
      <c r="L374" t="s">
        <v>6395</v>
      </c>
      <c r="M374" t="str">
        <f>SUBSTITUTE(Table2[[#This Row],[category_tags]],"'",CHAR(130),11)</f>
        <v>['Agricultural', 'Food', 'Preparation', 'Meat, egg and fish', 'Cooked meat', ÇOther meats']</v>
      </c>
      <c r="N374" t="str">
        <f>SUBSTITUTE(Table2[[#This Row],[category_tags]],"'",CHAR(131),12)</f>
        <v>['Agricultural', 'Food', 'Preparation', 'Meat, egg and fish', 'Cooked meat', 'Other meatsÉ]</v>
      </c>
      <c r="O374">
        <f>FIND(CHAR(130),Table2[[#This Row],[Column2]])</f>
        <v>78</v>
      </c>
      <c r="P374">
        <f>FIND(CHAR(131),Table2[[#This Row],[Column3]])</f>
        <v>90</v>
      </c>
      <c r="Q374" t="str">
        <f>IFERROR(MID(Table2[[#This Row],[category_tags]],Table2[[#This Row],[Column4]]+1,Table2[[#This Row],[Column5]]-Table2[[#This Row],[Column4]]-1),"")</f>
        <v>Other meats</v>
      </c>
      <c r="R374" t="str">
        <f>VLOOKUP(Table2[[#This Row],[ciqual_code]],brut_transformé!$D$2:$E$2480,2,FALSE)</f>
        <v>transformé</v>
      </c>
      <c r="S374" t="s">
        <v>5280</v>
      </c>
    </row>
    <row r="375" spans="1:19" x14ac:dyDescent="0.2">
      <c r="A375" t="s">
        <v>373</v>
      </c>
      <c r="B375">
        <v>23909</v>
      </c>
      <c r="C375" t="s">
        <v>2481</v>
      </c>
      <c r="D375">
        <v>2.13</v>
      </c>
      <c r="E375" t="b">
        <v>0</v>
      </c>
      <c r="F375" t="s">
        <v>2485</v>
      </c>
      <c r="G375" t="s">
        <v>2860</v>
      </c>
      <c r="H375" t="s">
        <v>4967</v>
      </c>
      <c r="I375" t="s">
        <v>4969</v>
      </c>
      <c r="J375" t="s">
        <v>4990</v>
      </c>
      <c r="K375" t="s">
        <v>6380</v>
      </c>
      <c r="L375" t="s">
        <v>6407</v>
      </c>
      <c r="M375" t="str">
        <f>SUBSTITUTE(Table2[[#This Row],[category_tags]],"'",CHAR(130),11)</f>
        <v>['Agricultural', 'Food', 'Preparation', 'Cereal products', 'Cakes']</v>
      </c>
      <c r="N375" t="str">
        <f>SUBSTITUTE(Table2[[#This Row],[category_tags]],"'",CHAR(131),12)</f>
        <v>['Agricultural', 'Food', 'Preparation', 'Cereal products', 'Cakes']</v>
      </c>
      <c r="O375" t="e">
        <f>FIND(CHAR(130),Table2[[#This Row],[Column2]])</f>
        <v>#VALUE!</v>
      </c>
      <c r="P375" t="e">
        <f>FIND(CHAR(131),Table2[[#This Row],[Column3]])</f>
        <v>#VALUE!</v>
      </c>
      <c r="Q375" t="str">
        <f>IFERROR(MID(Table2[[#This Row],[category_tags]],Table2[[#This Row],[Column4]]+1,Table2[[#This Row],[Column5]]-Table2[[#This Row],[Column4]]-1),"")</f>
        <v/>
      </c>
      <c r="R375" t="str">
        <f>VLOOKUP(Table2[[#This Row],[ciqual_code]],brut_transformé!$D$2:$E$2480,2,FALSE)</f>
        <v>transformé</v>
      </c>
      <c r="S375" t="s">
        <v>5281</v>
      </c>
    </row>
    <row r="376" spans="1:19" x14ac:dyDescent="0.2">
      <c r="A376" t="s">
        <v>374</v>
      </c>
      <c r="B376">
        <v>7814</v>
      </c>
      <c r="C376" t="s">
        <v>2481</v>
      </c>
      <c r="D376">
        <v>1.91</v>
      </c>
      <c r="E376" t="b">
        <v>0</v>
      </c>
      <c r="F376" t="s">
        <v>2485</v>
      </c>
      <c r="G376" t="s">
        <v>2861</v>
      </c>
      <c r="H376" t="s">
        <v>4967</v>
      </c>
      <c r="I376" t="s">
        <v>4969</v>
      </c>
      <c r="J376" t="s">
        <v>5000</v>
      </c>
      <c r="K376" t="s">
        <v>6379</v>
      </c>
      <c r="L376" t="s">
        <v>6415</v>
      </c>
      <c r="M376" t="str">
        <f>SUBSTITUTE(Table2[[#This Row],[category_tags]],"'",CHAR(130),11)</f>
        <v>['Agricultural', 'Food', 'Preparation', 'Starters and dishes', 'Savoury pastries and other starters']</v>
      </c>
      <c r="N376" t="str">
        <f>SUBSTITUTE(Table2[[#This Row],[category_tags]],"'",CHAR(131),12)</f>
        <v>['Agricultural', 'Food', 'Preparation', 'Starters and dishes', 'Savoury pastries and other starters']</v>
      </c>
      <c r="O376" t="e">
        <f>FIND(CHAR(130),Table2[[#This Row],[Column2]])</f>
        <v>#VALUE!</v>
      </c>
      <c r="P376" t="e">
        <f>FIND(CHAR(131),Table2[[#This Row],[Column3]])</f>
        <v>#VALUE!</v>
      </c>
      <c r="Q376" t="str">
        <f>IFERROR(MID(Table2[[#This Row],[category_tags]],Table2[[#This Row],[Column4]]+1,Table2[[#This Row],[Column5]]-Table2[[#This Row],[Column4]]-1),"")</f>
        <v/>
      </c>
      <c r="R376" t="str">
        <f>VLOOKUP(Table2[[#This Row],[ciqual_code]],brut_transformé!$D$2:$E$2480,2,FALSE)</f>
        <v>transformé</v>
      </c>
      <c r="S376" t="s">
        <v>5282</v>
      </c>
    </row>
    <row r="377" spans="1:19" x14ac:dyDescent="0.2">
      <c r="A377" t="s">
        <v>375</v>
      </c>
      <c r="B377">
        <v>31092</v>
      </c>
      <c r="C377" t="s">
        <v>2481</v>
      </c>
      <c r="D377">
        <v>3.63</v>
      </c>
      <c r="E377" t="b">
        <v>0</v>
      </c>
      <c r="F377" t="s">
        <v>2485</v>
      </c>
      <c r="G377" s="1" t="s">
        <v>2862</v>
      </c>
      <c r="H377" t="s">
        <v>4967</v>
      </c>
      <c r="I377" t="s">
        <v>4969</v>
      </c>
      <c r="J377" t="s">
        <v>5021</v>
      </c>
      <c r="K377" t="s">
        <v>6382</v>
      </c>
      <c r="L377" t="s">
        <v>6423</v>
      </c>
      <c r="M377" t="str">
        <f>SUBSTITUTE(Table2[[#This Row],[category_tags]],"'",CHAR(130),11)</f>
        <v>['Agricultural', 'Food', 'Preparation', 'Sugar and confectionery', 'Non-chocolate confectionery']</v>
      </c>
      <c r="N377" t="str">
        <f>SUBSTITUTE(Table2[[#This Row],[category_tags]],"'",CHAR(131),12)</f>
        <v>['Agricultural', 'Food', 'Preparation', 'Sugar and confectionery', 'Non-chocolate confectionery']</v>
      </c>
      <c r="O377" t="e">
        <f>FIND(CHAR(130),Table2[[#This Row],[Column2]])</f>
        <v>#VALUE!</v>
      </c>
      <c r="P377" t="e">
        <f>FIND(CHAR(131),Table2[[#This Row],[Column3]])</f>
        <v>#VALUE!</v>
      </c>
      <c r="Q377" t="str">
        <f>IFERROR(MID(Table2[[#This Row],[category_tags]],Table2[[#This Row],[Column4]]+1,Table2[[#This Row],[Column5]]-Table2[[#This Row],[Column4]]-1),"")</f>
        <v/>
      </c>
      <c r="R377" t="str">
        <f>VLOOKUP(Table2[[#This Row],[ciqual_code]],brut_transformé!$D$2:$E$2480,2,FALSE)</f>
        <v>transformé</v>
      </c>
      <c r="S377" t="s">
        <v>5283</v>
      </c>
    </row>
    <row r="378" spans="1:19" x14ac:dyDescent="0.2">
      <c r="A378" t="s">
        <v>376</v>
      </c>
      <c r="B378">
        <v>10002</v>
      </c>
      <c r="C378" t="s">
        <v>2481</v>
      </c>
      <c r="D378">
        <v>3.64</v>
      </c>
      <c r="E378" t="b">
        <v>0</v>
      </c>
      <c r="F378" t="s">
        <v>2485</v>
      </c>
      <c r="G378" t="s">
        <v>2863</v>
      </c>
      <c r="H378" t="s">
        <v>4967</v>
      </c>
      <c r="I378" t="s">
        <v>4969</v>
      </c>
      <c r="J378" t="s">
        <v>4974</v>
      </c>
      <c r="K378" t="s">
        <v>6376</v>
      </c>
      <c r="L378" t="s">
        <v>6393</v>
      </c>
      <c r="M378" t="str">
        <f>SUBSTITUTE(Table2[[#This Row],[category_tags]],"'",CHAR(130),11)</f>
        <v>['Agricultural', 'Food', 'Preparation', 'Meat, egg and fish', 'Fish products']</v>
      </c>
      <c r="N378" t="str">
        <f>SUBSTITUTE(Table2[[#This Row],[category_tags]],"'",CHAR(131),12)</f>
        <v>['Agricultural', 'Food', 'Preparation', 'Meat, egg and fish', 'Fish products']</v>
      </c>
      <c r="O378" t="e">
        <f>FIND(CHAR(130),Table2[[#This Row],[Column2]])</f>
        <v>#VALUE!</v>
      </c>
      <c r="P378" t="e">
        <f>FIND(CHAR(131),Table2[[#This Row],[Column3]])</f>
        <v>#VALUE!</v>
      </c>
      <c r="Q378" t="str">
        <f>IFERROR(MID(Table2[[#This Row],[category_tags]],Table2[[#This Row],[Column4]]+1,Table2[[#This Row],[Column5]]-Table2[[#This Row],[Column4]]-1),"")</f>
        <v/>
      </c>
      <c r="R378" t="str">
        <f>VLOOKUP(Table2[[#This Row],[ciqual_code]],brut_transformé!$D$2:$E$2480,2,FALSE)</f>
        <v>transformé</v>
      </c>
      <c r="S378" t="s">
        <v>5284</v>
      </c>
    </row>
    <row r="379" spans="1:19" x14ac:dyDescent="0.2">
      <c r="A379" t="s">
        <v>377</v>
      </c>
      <c r="B379">
        <v>10037</v>
      </c>
      <c r="C379" t="s">
        <v>2481</v>
      </c>
      <c r="D379">
        <v>3.52</v>
      </c>
      <c r="E379" t="b">
        <v>0</v>
      </c>
      <c r="F379" t="s">
        <v>2485</v>
      </c>
      <c r="G379" t="s">
        <v>2864</v>
      </c>
      <c r="H379" t="s">
        <v>4967</v>
      </c>
      <c r="I379" t="s">
        <v>4969</v>
      </c>
      <c r="J379" t="s">
        <v>5032</v>
      </c>
      <c r="K379" t="s">
        <v>6376</v>
      </c>
      <c r="L379" t="s">
        <v>6428</v>
      </c>
      <c r="M379" t="str">
        <f>SUBSTITUTE(Table2[[#This Row],[category_tags]],"'",CHAR(130),11)</f>
        <v>['Agricultural', 'Food', 'Preparation', 'Meat, egg and fish', 'Seafood, cooked']</v>
      </c>
      <c r="N379" t="str">
        <f>SUBSTITUTE(Table2[[#This Row],[category_tags]],"'",CHAR(131),12)</f>
        <v>['Agricultural', 'Food', 'Preparation', 'Meat, egg and fish', 'Seafood, cooked']</v>
      </c>
      <c r="O379" t="e">
        <f>FIND(CHAR(130),Table2[[#This Row],[Column2]])</f>
        <v>#VALUE!</v>
      </c>
      <c r="P379" t="e">
        <f>FIND(CHAR(131),Table2[[#This Row],[Column3]])</f>
        <v>#VALUE!</v>
      </c>
      <c r="Q379" t="str">
        <f>IFERROR(MID(Table2[[#This Row],[category_tags]],Table2[[#This Row],[Column4]]+1,Table2[[#This Row],[Column5]]-Table2[[#This Row],[Column4]]-1),"")</f>
        <v/>
      </c>
      <c r="R379" t="str">
        <f>VLOOKUP(Table2[[#This Row],[ciqual_code]],brut_transformé!$D$2:$E$2480,2,FALSE)</f>
        <v>transformé</v>
      </c>
      <c r="S379" t="s">
        <v>5285</v>
      </c>
    </row>
    <row r="380" spans="1:19" x14ac:dyDescent="0.2">
      <c r="A380" t="s">
        <v>378</v>
      </c>
      <c r="B380">
        <v>10001</v>
      </c>
      <c r="C380" t="s">
        <v>2481</v>
      </c>
      <c r="D380">
        <v>3.64</v>
      </c>
      <c r="E380" t="b">
        <v>0</v>
      </c>
      <c r="F380" t="s">
        <v>2485</v>
      </c>
      <c r="G380" t="s">
        <v>2865</v>
      </c>
      <c r="H380" t="s">
        <v>4967</v>
      </c>
      <c r="I380" t="s">
        <v>4969</v>
      </c>
      <c r="J380" t="s">
        <v>5033</v>
      </c>
      <c r="K380" t="s">
        <v>6376</v>
      </c>
      <c r="L380" t="s">
        <v>6429</v>
      </c>
      <c r="M380" t="str">
        <f>SUBSTITUTE(Table2[[#This Row],[category_tags]],"'",CHAR(130),11)</f>
        <v>['Agricultural', 'Food', 'Preparation', 'Meat, egg and fish', 'Seafood, raw']</v>
      </c>
      <c r="N380" t="str">
        <f>SUBSTITUTE(Table2[[#This Row],[category_tags]],"'",CHAR(131),12)</f>
        <v>['Agricultural', 'Food', 'Preparation', 'Meat, egg and fish', 'Seafood, raw']</v>
      </c>
      <c r="O380" t="e">
        <f>FIND(CHAR(130),Table2[[#This Row],[Column2]])</f>
        <v>#VALUE!</v>
      </c>
      <c r="P380" t="e">
        <f>FIND(CHAR(131),Table2[[#This Row],[Column3]])</f>
        <v>#VALUE!</v>
      </c>
      <c r="Q380" t="str">
        <f>IFERROR(MID(Table2[[#This Row],[category_tags]],Table2[[#This Row],[Column4]]+1,Table2[[#This Row],[Column5]]-Table2[[#This Row],[Column4]]-1),"")</f>
        <v/>
      </c>
      <c r="R380" t="str">
        <f>VLOOKUP(Table2[[#This Row],[ciqual_code]],brut_transformé!$D$2:$E$2480,2,FALSE)</f>
        <v>transformé</v>
      </c>
      <c r="S380" t="s">
        <v>5286</v>
      </c>
    </row>
    <row r="381" spans="1:19" x14ac:dyDescent="0.2">
      <c r="A381" t="s">
        <v>379</v>
      </c>
      <c r="B381">
        <v>10084</v>
      </c>
      <c r="C381" t="s">
        <v>2481</v>
      </c>
      <c r="D381">
        <v>3.52</v>
      </c>
      <c r="E381" t="b">
        <v>0</v>
      </c>
      <c r="F381" t="s">
        <v>2485</v>
      </c>
      <c r="G381" t="s">
        <v>2866</v>
      </c>
      <c r="H381" t="s">
        <v>4967</v>
      </c>
      <c r="I381" t="s">
        <v>4969</v>
      </c>
      <c r="J381" t="s">
        <v>5032</v>
      </c>
      <c r="K381" t="s">
        <v>6376</v>
      </c>
      <c r="L381" t="s">
        <v>6428</v>
      </c>
      <c r="M381" t="str">
        <f>SUBSTITUTE(Table2[[#This Row],[category_tags]],"'",CHAR(130),11)</f>
        <v>['Agricultural', 'Food', 'Preparation', 'Meat, egg and fish', 'Seafood, cooked']</v>
      </c>
      <c r="N381" t="str">
        <f>SUBSTITUTE(Table2[[#This Row],[category_tags]],"'",CHAR(131),12)</f>
        <v>['Agricultural', 'Food', 'Preparation', 'Meat, egg and fish', 'Seafood, cooked']</v>
      </c>
      <c r="O381" t="e">
        <f>FIND(CHAR(130),Table2[[#This Row],[Column2]])</f>
        <v>#VALUE!</v>
      </c>
      <c r="P381" t="e">
        <f>FIND(CHAR(131),Table2[[#This Row],[Column3]])</f>
        <v>#VALUE!</v>
      </c>
      <c r="Q381" t="str">
        <f>IFERROR(MID(Table2[[#This Row],[category_tags]],Table2[[#This Row],[Column4]]+1,Table2[[#This Row],[Column5]]-Table2[[#This Row],[Column4]]-1),"")</f>
        <v/>
      </c>
      <c r="R381" t="str">
        <f>VLOOKUP(Table2[[#This Row],[ciqual_code]],brut_transformé!$D$2:$E$2480,2,FALSE)</f>
        <v>transformé</v>
      </c>
      <c r="S381" t="s">
        <v>5287</v>
      </c>
    </row>
    <row r="382" spans="1:19" x14ac:dyDescent="0.2">
      <c r="A382" t="s">
        <v>380</v>
      </c>
      <c r="B382">
        <v>12006</v>
      </c>
      <c r="C382" t="s">
        <v>2481</v>
      </c>
      <c r="D382">
        <v>2.2400000000000002</v>
      </c>
      <c r="E382" t="b">
        <v>0</v>
      </c>
      <c r="F382" t="s">
        <v>2485</v>
      </c>
      <c r="G382" t="s">
        <v>2867</v>
      </c>
      <c r="H382" t="s">
        <v>4967</v>
      </c>
      <c r="I382" t="s">
        <v>4969</v>
      </c>
      <c r="J382" t="s">
        <v>5024</v>
      </c>
      <c r="K382" t="s">
        <v>6381</v>
      </c>
      <c r="L382" t="s">
        <v>6406</v>
      </c>
      <c r="M382" t="str">
        <f>SUBSTITUTE(Table2[[#This Row],[category_tags]],"'",CHAR(130),11)</f>
        <v>['Agricultural', 'Food', 'Preparation', 'Milk and milk products', 'Cheese', ÇSoft cheeses']</v>
      </c>
      <c r="N382" t="str">
        <f>SUBSTITUTE(Table2[[#This Row],[category_tags]],"'",CHAR(131),12)</f>
        <v>['Agricultural', 'Food', 'Preparation', 'Milk and milk products', 'Cheese', 'Soft cheesesÉ]</v>
      </c>
      <c r="O382">
        <f>FIND(CHAR(130),Table2[[#This Row],[Column2]])</f>
        <v>77</v>
      </c>
      <c r="P382">
        <f>FIND(CHAR(131),Table2[[#This Row],[Column3]])</f>
        <v>90</v>
      </c>
      <c r="Q382" t="str">
        <f>IFERROR(MID(Table2[[#This Row],[category_tags]],Table2[[#This Row],[Column4]]+1,Table2[[#This Row],[Column5]]-Table2[[#This Row],[Column4]]-1),"")</f>
        <v>Soft cheeses</v>
      </c>
      <c r="R382" t="str">
        <f>VLOOKUP(Table2[[#This Row],[ciqual_code]],brut_transformé!$D$2:$E$2480,2,FALSE)</f>
        <v>transformé</v>
      </c>
      <c r="S382" t="s">
        <v>5196</v>
      </c>
    </row>
    <row r="383" spans="1:19" x14ac:dyDescent="0.2">
      <c r="A383" t="s">
        <v>381</v>
      </c>
      <c r="B383">
        <v>12001</v>
      </c>
      <c r="C383" t="s">
        <v>2481</v>
      </c>
      <c r="D383">
        <v>1.81</v>
      </c>
      <c r="E383" t="b">
        <v>0</v>
      </c>
      <c r="F383" t="s">
        <v>2485</v>
      </c>
      <c r="G383" t="s">
        <v>2868</v>
      </c>
      <c r="H383" t="s">
        <v>4967</v>
      </c>
      <c r="I383" t="s">
        <v>4969</v>
      </c>
      <c r="J383" t="s">
        <v>5024</v>
      </c>
      <c r="K383" t="s">
        <v>6381</v>
      </c>
      <c r="L383" t="s">
        <v>6406</v>
      </c>
      <c r="M383" t="str">
        <f>SUBSTITUTE(Table2[[#This Row],[category_tags]],"'",CHAR(130),11)</f>
        <v>['Agricultural', 'Food', 'Preparation', 'Milk and milk products', 'Cheese', ÇSoft cheeses']</v>
      </c>
      <c r="N383" t="str">
        <f>SUBSTITUTE(Table2[[#This Row],[category_tags]],"'",CHAR(131),12)</f>
        <v>['Agricultural', 'Food', 'Preparation', 'Milk and milk products', 'Cheese', 'Soft cheesesÉ]</v>
      </c>
      <c r="O383">
        <f>FIND(CHAR(130),Table2[[#This Row],[Column2]])</f>
        <v>77</v>
      </c>
      <c r="P383">
        <f>FIND(CHAR(131),Table2[[#This Row],[Column3]])</f>
        <v>90</v>
      </c>
      <c r="Q383" t="str">
        <f>IFERROR(MID(Table2[[#This Row],[category_tags]],Table2[[#This Row],[Column4]]+1,Table2[[#This Row],[Column5]]-Table2[[#This Row],[Column4]]-1),"")</f>
        <v>Soft cheeses</v>
      </c>
      <c r="R383" t="str">
        <f>VLOOKUP(Table2[[#This Row],[ciqual_code]],brut_transformé!$D$2:$E$2480,2,FALSE)</f>
        <v>transformé</v>
      </c>
      <c r="S383" t="s">
        <v>5196</v>
      </c>
    </row>
    <row r="384" spans="1:19" x14ac:dyDescent="0.2">
      <c r="A384" t="s">
        <v>382</v>
      </c>
      <c r="B384">
        <v>25058</v>
      </c>
      <c r="C384" t="s">
        <v>2481</v>
      </c>
      <c r="D384">
        <v>2.4700000000000002</v>
      </c>
      <c r="E384" t="b">
        <v>0</v>
      </c>
      <c r="F384" t="s">
        <v>2485</v>
      </c>
      <c r="G384" t="s">
        <v>2869</v>
      </c>
      <c r="H384" t="s">
        <v>4967</v>
      </c>
      <c r="I384" t="s">
        <v>4969</v>
      </c>
      <c r="J384" t="s">
        <v>5007</v>
      </c>
      <c r="K384" t="s">
        <v>6379</v>
      </c>
      <c r="L384" t="s">
        <v>6399</v>
      </c>
      <c r="M384" t="str">
        <f>SUBSTITUTE(Table2[[#This Row],[category_tags]],"'",CHAR(130),11)</f>
        <v>['Agricultural', 'Food', 'Preparation', 'Starters and dishes', 'Dishes', ÇMeat dishes, no garnish']</v>
      </c>
      <c r="N384" t="str">
        <f>SUBSTITUTE(Table2[[#This Row],[category_tags]],"'",CHAR(131),12)</f>
        <v>['Agricultural', 'Food', 'Preparation', 'Starters and dishes', 'Dishes', 'Meat dishes, no garnishÉ]</v>
      </c>
      <c r="O384">
        <f>FIND(CHAR(130),Table2[[#This Row],[Column2]])</f>
        <v>74</v>
      </c>
      <c r="P384">
        <f>FIND(CHAR(131),Table2[[#This Row],[Column3]])</f>
        <v>98</v>
      </c>
      <c r="Q384" t="str">
        <f>IFERROR(MID(Table2[[#This Row],[category_tags]],Table2[[#This Row],[Column4]]+1,Table2[[#This Row],[Column5]]-Table2[[#This Row],[Column4]]-1),"")</f>
        <v>Meat dishes, no garnish</v>
      </c>
      <c r="R384" t="str">
        <f>VLOOKUP(Table2[[#This Row],[ciqual_code]],brut_transformé!$D$2:$E$2480,2,FALSE)</f>
        <v>transformé</v>
      </c>
      <c r="S384" t="s">
        <v>5288</v>
      </c>
    </row>
    <row r="385" spans="1:19" x14ac:dyDescent="0.2">
      <c r="A385" t="s">
        <v>383</v>
      </c>
      <c r="B385">
        <v>36203</v>
      </c>
      <c r="C385" t="s">
        <v>2481</v>
      </c>
      <c r="D385">
        <v>3.11</v>
      </c>
      <c r="E385" t="b">
        <v>0</v>
      </c>
      <c r="F385" t="s">
        <v>2485</v>
      </c>
      <c r="G385" t="s">
        <v>2870</v>
      </c>
      <c r="H385" t="s">
        <v>4967</v>
      </c>
      <c r="I385" t="s">
        <v>4969</v>
      </c>
      <c r="J385" t="s">
        <v>5034</v>
      </c>
      <c r="K385" t="s">
        <v>6376</v>
      </c>
      <c r="L385" t="s">
        <v>6396</v>
      </c>
      <c r="M385" t="str">
        <f>SUBSTITUTE(Table2[[#This Row],[category_tags]],"'",CHAR(130),11)</f>
        <v>['Agricultural', 'Food', 'Preparation', 'Meat, egg and fish', 'Raw meat', ÇOther meats']</v>
      </c>
      <c r="N385" t="str">
        <f>SUBSTITUTE(Table2[[#This Row],[category_tags]],"'",CHAR(131),12)</f>
        <v>['Agricultural', 'Food', 'Preparation', 'Meat, egg and fish', 'Raw meat', 'Other meatsÉ]</v>
      </c>
      <c r="O385">
        <f>FIND(CHAR(130),Table2[[#This Row],[Column2]])</f>
        <v>75</v>
      </c>
      <c r="P385">
        <f>FIND(CHAR(131),Table2[[#This Row],[Column3]])</f>
        <v>87</v>
      </c>
      <c r="Q385" t="str">
        <f>IFERROR(MID(Table2[[#This Row],[category_tags]],Table2[[#This Row],[Column4]]+1,Table2[[#This Row],[Column5]]-Table2[[#This Row],[Column4]]-1),"")</f>
        <v>Other meats</v>
      </c>
      <c r="R385" t="str">
        <f>VLOOKUP(Table2[[#This Row],[ciqual_code]],brut_transformé!$D$2:$E$2480,2,FALSE)</f>
        <v>transformé</v>
      </c>
      <c r="S385" t="s">
        <v>5289</v>
      </c>
    </row>
    <row r="386" spans="1:19" x14ac:dyDescent="0.2">
      <c r="A386" t="s">
        <v>384</v>
      </c>
      <c r="B386">
        <v>8111</v>
      </c>
      <c r="C386" t="s">
        <v>2481</v>
      </c>
      <c r="D386">
        <v>3.11</v>
      </c>
      <c r="E386" t="b">
        <v>0</v>
      </c>
      <c r="F386" t="s">
        <v>2485</v>
      </c>
      <c r="G386" t="s">
        <v>2871</v>
      </c>
      <c r="H386" t="s">
        <v>4967</v>
      </c>
      <c r="I386" t="s">
        <v>4969</v>
      </c>
      <c r="J386" t="s">
        <v>4986</v>
      </c>
      <c r="K386" t="s">
        <v>6376</v>
      </c>
      <c r="L386" t="s">
        <v>6404</v>
      </c>
      <c r="M386" t="str">
        <f>SUBSTITUTE(Table2[[#This Row],[category_tags]],"'",CHAR(130),11)</f>
        <v>['Agricultural', 'Food', 'Preparation', 'Meat, egg and fish', 'Delicatessen meat']</v>
      </c>
      <c r="N386" t="str">
        <f>SUBSTITUTE(Table2[[#This Row],[category_tags]],"'",CHAR(131),12)</f>
        <v>['Agricultural', 'Food', 'Preparation', 'Meat, egg and fish', 'Delicatessen meat']</v>
      </c>
      <c r="O386" t="e">
        <f>FIND(CHAR(130),Table2[[#This Row],[Column2]])</f>
        <v>#VALUE!</v>
      </c>
      <c r="P386" t="e">
        <f>FIND(CHAR(131),Table2[[#This Row],[Column3]])</f>
        <v>#VALUE!</v>
      </c>
      <c r="Q386" t="str">
        <f>IFERROR(MID(Table2[[#This Row],[category_tags]],Table2[[#This Row],[Column4]]+1,Table2[[#This Row],[Column5]]-Table2[[#This Row],[Column4]]-1),"")</f>
        <v/>
      </c>
      <c r="R386" t="str">
        <f>VLOOKUP(Table2[[#This Row],[ciqual_code]],brut_transformé!$D$2:$E$2480,2,FALSE)</f>
        <v>transformé</v>
      </c>
      <c r="S386" t="s">
        <v>5290</v>
      </c>
    </row>
    <row r="387" spans="1:19" x14ac:dyDescent="0.2">
      <c r="A387" t="s">
        <v>385</v>
      </c>
      <c r="B387">
        <v>36206</v>
      </c>
      <c r="C387" t="s">
        <v>2481</v>
      </c>
      <c r="D387">
        <v>3.11</v>
      </c>
      <c r="E387" t="b">
        <v>0</v>
      </c>
      <c r="F387" t="s">
        <v>2485</v>
      </c>
      <c r="G387" t="s">
        <v>2872</v>
      </c>
      <c r="H387" t="s">
        <v>4967</v>
      </c>
      <c r="I387" t="s">
        <v>4969</v>
      </c>
      <c r="J387" t="s">
        <v>5034</v>
      </c>
      <c r="K387" t="s">
        <v>6376</v>
      </c>
      <c r="L387" t="s">
        <v>6396</v>
      </c>
      <c r="M387" t="str">
        <f>SUBSTITUTE(Table2[[#This Row],[category_tags]],"'",CHAR(130),11)</f>
        <v>['Agricultural', 'Food', 'Preparation', 'Meat, egg and fish', 'Raw meat', ÇOther meats']</v>
      </c>
      <c r="N387" t="str">
        <f>SUBSTITUTE(Table2[[#This Row],[category_tags]],"'",CHAR(131),12)</f>
        <v>['Agricultural', 'Food', 'Preparation', 'Meat, egg and fish', 'Raw meat', 'Other meatsÉ]</v>
      </c>
      <c r="O387">
        <f>FIND(CHAR(130),Table2[[#This Row],[Column2]])</f>
        <v>75</v>
      </c>
      <c r="P387">
        <f>FIND(CHAR(131),Table2[[#This Row],[Column3]])</f>
        <v>87</v>
      </c>
      <c r="Q387" t="str">
        <f>IFERROR(MID(Table2[[#This Row],[category_tags]],Table2[[#This Row],[Column4]]+1,Table2[[#This Row],[Column5]]-Table2[[#This Row],[Column4]]-1),"")</f>
        <v>Other meats</v>
      </c>
      <c r="R387" t="str">
        <f>VLOOKUP(Table2[[#This Row],[ciqual_code]],brut_transformé!$D$2:$E$2480,2,FALSE)</f>
        <v>transformé</v>
      </c>
      <c r="S387" t="s">
        <v>5253</v>
      </c>
    </row>
    <row r="388" spans="1:19" x14ac:dyDescent="0.2">
      <c r="A388" t="s">
        <v>386</v>
      </c>
      <c r="B388">
        <v>36205</v>
      </c>
      <c r="C388" t="s">
        <v>2481</v>
      </c>
      <c r="D388">
        <v>3.11</v>
      </c>
      <c r="E388" t="b">
        <v>0</v>
      </c>
      <c r="F388" t="s">
        <v>2485</v>
      </c>
      <c r="G388" t="s">
        <v>2873</v>
      </c>
      <c r="H388" t="s">
        <v>4967</v>
      </c>
      <c r="I388" t="s">
        <v>4969</v>
      </c>
      <c r="J388" t="s">
        <v>5031</v>
      </c>
      <c r="K388" t="s">
        <v>6376</v>
      </c>
      <c r="L388" t="s">
        <v>6395</v>
      </c>
      <c r="M388" t="str">
        <f>SUBSTITUTE(Table2[[#This Row],[category_tags]],"'",CHAR(130),11)</f>
        <v>['Agricultural', 'Food', 'Preparation', 'Meat, egg and fish', 'Cooked meat', ÇOther meats']</v>
      </c>
      <c r="N388" t="str">
        <f>SUBSTITUTE(Table2[[#This Row],[category_tags]],"'",CHAR(131),12)</f>
        <v>['Agricultural', 'Food', 'Preparation', 'Meat, egg and fish', 'Cooked meat', 'Other meatsÉ]</v>
      </c>
      <c r="O388">
        <f>FIND(CHAR(130),Table2[[#This Row],[Column2]])</f>
        <v>78</v>
      </c>
      <c r="P388">
        <f>FIND(CHAR(131),Table2[[#This Row],[Column3]])</f>
        <v>90</v>
      </c>
      <c r="Q388" t="str">
        <f>IFERROR(MID(Table2[[#This Row],[category_tags]],Table2[[#This Row],[Column4]]+1,Table2[[#This Row],[Column5]]-Table2[[#This Row],[Column4]]-1),"")</f>
        <v>Other meats</v>
      </c>
      <c r="R388" t="str">
        <f>VLOOKUP(Table2[[#This Row],[ciqual_code]],brut_transformé!$D$2:$E$2480,2,FALSE)</f>
        <v>transformé</v>
      </c>
      <c r="S388" t="s">
        <v>5253</v>
      </c>
    </row>
    <row r="389" spans="1:19" x14ac:dyDescent="0.2">
      <c r="A389" t="s">
        <v>387</v>
      </c>
      <c r="B389">
        <v>36204</v>
      </c>
      <c r="C389" t="s">
        <v>2481</v>
      </c>
      <c r="D389">
        <v>3.11</v>
      </c>
      <c r="E389" t="b">
        <v>0</v>
      </c>
      <c r="F389" t="s">
        <v>2485</v>
      </c>
      <c r="G389" t="s">
        <v>2874</v>
      </c>
      <c r="H389" t="s">
        <v>4967</v>
      </c>
      <c r="I389" t="s">
        <v>4969</v>
      </c>
      <c r="J389" t="s">
        <v>5034</v>
      </c>
      <c r="K389" t="s">
        <v>6376</v>
      </c>
      <c r="L389" t="s">
        <v>6396</v>
      </c>
      <c r="M389" t="str">
        <f>SUBSTITUTE(Table2[[#This Row],[category_tags]],"'",CHAR(130),11)</f>
        <v>['Agricultural', 'Food', 'Preparation', 'Meat, egg and fish', 'Raw meat', ÇOther meats']</v>
      </c>
      <c r="N389" t="str">
        <f>SUBSTITUTE(Table2[[#This Row],[category_tags]],"'",CHAR(131),12)</f>
        <v>['Agricultural', 'Food', 'Preparation', 'Meat, egg and fish', 'Raw meat', 'Other meatsÉ]</v>
      </c>
      <c r="O389">
        <f>FIND(CHAR(130),Table2[[#This Row],[Column2]])</f>
        <v>75</v>
      </c>
      <c r="P389">
        <f>FIND(CHAR(131),Table2[[#This Row],[Column3]])</f>
        <v>87</v>
      </c>
      <c r="Q389" t="str">
        <f>IFERROR(MID(Table2[[#This Row],[category_tags]],Table2[[#This Row],[Column4]]+1,Table2[[#This Row],[Column5]]-Table2[[#This Row],[Column4]]-1),"")</f>
        <v>Other meats</v>
      </c>
      <c r="R389" t="str">
        <f>VLOOKUP(Table2[[#This Row],[ciqual_code]],brut_transformé!$D$2:$E$2480,2,FALSE)</f>
        <v>transformé</v>
      </c>
      <c r="S389" t="s">
        <v>5289</v>
      </c>
    </row>
    <row r="390" spans="1:19" x14ac:dyDescent="0.2">
      <c r="A390" t="s">
        <v>388</v>
      </c>
      <c r="B390">
        <v>36200</v>
      </c>
      <c r="C390" t="s">
        <v>2481</v>
      </c>
      <c r="D390">
        <v>2.67</v>
      </c>
      <c r="E390" t="b">
        <v>0</v>
      </c>
      <c r="F390" t="s">
        <v>2485</v>
      </c>
      <c r="G390" t="s">
        <v>2875</v>
      </c>
      <c r="H390" t="s">
        <v>4967</v>
      </c>
      <c r="I390" t="s">
        <v>4969</v>
      </c>
      <c r="J390" t="s">
        <v>5031</v>
      </c>
      <c r="K390" t="s">
        <v>6376</v>
      </c>
      <c r="L390" t="s">
        <v>6395</v>
      </c>
      <c r="M390" t="str">
        <f>SUBSTITUTE(Table2[[#This Row],[category_tags]],"'",CHAR(130),11)</f>
        <v>['Agricultural', 'Food', 'Preparation', 'Meat, egg and fish', 'Cooked meat', ÇOther meats']</v>
      </c>
      <c r="N390" t="str">
        <f>SUBSTITUTE(Table2[[#This Row],[category_tags]],"'",CHAR(131),12)</f>
        <v>['Agricultural', 'Food', 'Preparation', 'Meat, egg and fish', 'Cooked meat', 'Other meatsÉ]</v>
      </c>
      <c r="O390">
        <f>FIND(CHAR(130),Table2[[#This Row],[Column2]])</f>
        <v>78</v>
      </c>
      <c r="P390">
        <f>FIND(CHAR(131),Table2[[#This Row],[Column3]])</f>
        <v>90</v>
      </c>
      <c r="Q390" t="str">
        <f>IFERROR(MID(Table2[[#This Row],[category_tags]],Table2[[#This Row],[Column4]]+1,Table2[[#This Row],[Column5]]-Table2[[#This Row],[Column4]]-1),"")</f>
        <v>Other meats</v>
      </c>
      <c r="R390" t="str">
        <f>VLOOKUP(Table2[[#This Row],[ciqual_code]],brut_transformé!$D$2:$E$2480,2,FALSE)</f>
        <v>transformé</v>
      </c>
      <c r="S390" t="s">
        <v>5280</v>
      </c>
    </row>
    <row r="391" spans="1:19" x14ac:dyDescent="0.2">
      <c r="A391" t="s">
        <v>389</v>
      </c>
      <c r="B391">
        <v>36201</v>
      </c>
      <c r="C391" t="s">
        <v>2481</v>
      </c>
      <c r="D391">
        <v>3.11</v>
      </c>
      <c r="E391" t="b">
        <v>0</v>
      </c>
      <c r="F391" t="s">
        <v>2485</v>
      </c>
      <c r="G391" t="s">
        <v>2876</v>
      </c>
      <c r="H391" t="s">
        <v>4967</v>
      </c>
      <c r="I391" t="s">
        <v>4969</v>
      </c>
      <c r="J391" t="s">
        <v>5034</v>
      </c>
      <c r="K391" t="s">
        <v>6376</v>
      </c>
      <c r="L391" t="s">
        <v>6396</v>
      </c>
      <c r="M391" t="str">
        <f>SUBSTITUTE(Table2[[#This Row],[category_tags]],"'",CHAR(130),11)</f>
        <v>['Agricultural', 'Food', 'Preparation', 'Meat, egg and fish', 'Raw meat', ÇOther meats']</v>
      </c>
      <c r="N391" t="str">
        <f>SUBSTITUTE(Table2[[#This Row],[category_tags]],"'",CHAR(131),12)</f>
        <v>['Agricultural', 'Food', 'Preparation', 'Meat, egg and fish', 'Raw meat', 'Other meatsÉ]</v>
      </c>
      <c r="O391">
        <f>FIND(CHAR(130),Table2[[#This Row],[Column2]])</f>
        <v>75</v>
      </c>
      <c r="P391">
        <f>FIND(CHAR(131),Table2[[#This Row],[Column3]])</f>
        <v>87</v>
      </c>
      <c r="Q391" t="str">
        <f>IFERROR(MID(Table2[[#This Row],[category_tags]],Table2[[#This Row],[Column4]]+1,Table2[[#This Row],[Column5]]-Table2[[#This Row],[Column4]]-1),"")</f>
        <v>Other meats</v>
      </c>
      <c r="R391" t="str">
        <f>VLOOKUP(Table2[[#This Row],[ciqual_code]],brut_transformé!$D$2:$E$2480,2,FALSE)</f>
        <v>transformé</v>
      </c>
      <c r="S391" t="s">
        <v>5289</v>
      </c>
    </row>
    <row r="392" spans="1:19" x14ac:dyDescent="0.2">
      <c r="A392" t="s">
        <v>390</v>
      </c>
      <c r="B392">
        <v>36202</v>
      </c>
      <c r="C392" t="s">
        <v>2481</v>
      </c>
      <c r="D392">
        <v>2.67</v>
      </c>
      <c r="E392" t="b">
        <v>0</v>
      </c>
      <c r="F392" t="s">
        <v>2485</v>
      </c>
      <c r="G392" t="s">
        <v>2877</v>
      </c>
      <c r="H392" t="s">
        <v>4967</v>
      </c>
      <c r="I392" t="s">
        <v>4969</v>
      </c>
      <c r="J392" t="s">
        <v>5031</v>
      </c>
      <c r="K392" t="s">
        <v>6376</v>
      </c>
      <c r="L392" t="s">
        <v>6395</v>
      </c>
      <c r="M392" t="str">
        <f>SUBSTITUTE(Table2[[#This Row],[category_tags]],"'",CHAR(130),11)</f>
        <v>['Agricultural', 'Food', 'Preparation', 'Meat, egg and fish', 'Cooked meat', ÇOther meats']</v>
      </c>
      <c r="N392" t="str">
        <f>SUBSTITUTE(Table2[[#This Row],[category_tags]],"'",CHAR(131),12)</f>
        <v>['Agricultural', 'Food', 'Preparation', 'Meat, egg and fish', 'Cooked meat', 'Other meatsÉ]</v>
      </c>
      <c r="O392">
        <f>FIND(CHAR(130),Table2[[#This Row],[Column2]])</f>
        <v>78</v>
      </c>
      <c r="P392">
        <f>FIND(CHAR(131),Table2[[#This Row],[Column3]])</f>
        <v>90</v>
      </c>
      <c r="Q392" t="str">
        <f>IFERROR(MID(Table2[[#This Row],[category_tags]],Table2[[#This Row],[Column4]]+1,Table2[[#This Row],[Column5]]-Table2[[#This Row],[Column4]]-1),"")</f>
        <v>Other meats</v>
      </c>
      <c r="R392" t="str">
        <f>VLOOKUP(Table2[[#This Row],[ciqual_code]],brut_transformé!$D$2:$E$2480,2,FALSE)</f>
        <v>transformé</v>
      </c>
      <c r="S392" t="s">
        <v>5280</v>
      </c>
    </row>
    <row r="393" spans="1:19" x14ac:dyDescent="0.2">
      <c r="A393" t="s">
        <v>391</v>
      </c>
      <c r="B393">
        <v>23022</v>
      </c>
      <c r="C393" t="s">
        <v>2481</v>
      </c>
      <c r="D393">
        <v>2.13</v>
      </c>
      <c r="E393" t="b">
        <v>0</v>
      </c>
      <c r="F393" t="s">
        <v>2485</v>
      </c>
      <c r="G393" t="s">
        <v>2878</v>
      </c>
      <c r="H393" t="s">
        <v>4967</v>
      </c>
      <c r="I393" t="s">
        <v>4969</v>
      </c>
      <c r="J393" t="s">
        <v>4990</v>
      </c>
      <c r="K393" t="s">
        <v>6380</v>
      </c>
      <c r="L393" t="s">
        <v>6407</v>
      </c>
      <c r="M393" t="str">
        <f>SUBSTITUTE(Table2[[#This Row],[category_tags]],"'",CHAR(130),11)</f>
        <v>['Agricultural', 'Food', 'Preparation', 'Cereal products', 'Cakes']</v>
      </c>
      <c r="N393" t="str">
        <f>SUBSTITUTE(Table2[[#This Row],[category_tags]],"'",CHAR(131),12)</f>
        <v>['Agricultural', 'Food', 'Preparation', 'Cereal products', 'Cakes']</v>
      </c>
      <c r="O393" t="e">
        <f>FIND(CHAR(130),Table2[[#This Row],[Column2]])</f>
        <v>#VALUE!</v>
      </c>
      <c r="P393" t="e">
        <f>FIND(CHAR(131),Table2[[#This Row],[Column3]])</f>
        <v>#VALUE!</v>
      </c>
      <c r="Q393" t="str">
        <f>IFERROR(MID(Table2[[#This Row],[category_tags]],Table2[[#This Row],[Column4]]+1,Table2[[#This Row],[Column5]]-Table2[[#This Row],[Column4]]-1),"")</f>
        <v/>
      </c>
      <c r="R393" t="str">
        <f>VLOOKUP(Table2[[#This Row],[ciqual_code]],brut_transformé!$D$2:$E$2480,2,FALSE)</f>
        <v>transformé</v>
      </c>
      <c r="S393" t="s">
        <v>5291</v>
      </c>
    </row>
    <row r="394" spans="1:19" x14ac:dyDescent="0.2">
      <c r="A394" t="s">
        <v>392</v>
      </c>
      <c r="B394">
        <v>13113</v>
      </c>
      <c r="C394" t="s">
        <v>2481</v>
      </c>
      <c r="D394">
        <v>3.12</v>
      </c>
      <c r="E394" t="b">
        <v>0</v>
      </c>
      <c r="F394" t="s">
        <v>2485</v>
      </c>
      <c r="G394" t="s">
        <v>2879</v>
      </c>
      <c r="H394" t="s">
        <v>4967</v>
      </c>
      <c r="I394" t="s">
        <v>4969</v>
      </c>
      <c r="J394" t="s">
        <v>4972</v>
      </c>
      <c r="K394" t="s">
        <v>6375</v>
      </c>
      <c r="L394" t="s">
        <v>6392</v>
      </c>
      <c r="M394" t="str">
        <f>SUBSTITUTE(Table2[[#This Row],[category_tags]],"'",CHAR(130),11)</f>
        <v>['Agricultural', 'Food', 'Preparation', 'Fruits, vegetables, legumes and nuts', 'Fruits', ÇFresh fruits']</v>
      </c>
      <c r="N394" t="str">
        <f>SUBSTITUTE(Table2[[#This Row],[category_tags]],"'",CHAR(131),12)</f>
        <v>['Agricultural', 'Food', 'Preparation', 'Fruits, vegetables, legumes and nuts', 'Fruits', 'Fresh fruitsÉ]</v>
      </c>
      <c r="O394">
        <f>FIND(CHAR(130),Table2[[#This Row],[Column2]])</f>
        <v>91</v>
      </c>
      <c r="P394">
        <f>FIND(CHAR(131),Table2[[#This Row],[Column3]])</f>
        <v>104</v>
      </c>
      <c r="Q394" t="str">
        <f>IFERROR(MID(Table2[[#This Row],[category_tags]],Table2[[#This Row],[Column4]]+1,Table2[[#This Row],[Column5]]-Table2[[#This Row],[Column4]]-1),"")</f>
        <v>Fresh fruits</v>
      </c>
      <c r="R394" t="str">
        <f>VLOOKUP(Table2[[#This Row],[ciqual_code]],brut_transformé!$D$2:$E$2480,2,FALSE)</f>
        <v>brut</v>
      </c>
      <c r="S394" t="s">
        <v>5292</v>
      </c>
    </row>
    <row r="395" spans="1:19" x14ac:dyDescent="0.2">
      <c r="A395" t="s">
        <v>393</v>
      </c>
      <c r="B395">
        <v>11025</v>
      </c>
      <c r="C395" t="s">
        <v>2481</v>
      </c>
      <c r="D395">
        <v>3.37</v>
      </c>
      <c r="E395" t="b">
        <v>0</v>
      </c>
      <c r="F395" t="s">
        <v>2485</v>
      </c>
      <c r="G395" t="s">
        <v>2880</v>
      </c>
      <c r="H395" t="s">
        <v>4967</v>
      </c>
      <c r="I395" t="s">
        <v>4969</v>
      </c>
      <c r="J395" t="s">
        <v>5035</v>
      </c>
      <c r="K395" t="s">
        <v>6377</v>
      </c>
      <c r="L395" t="s">
        <v>6430</v>
      </c>
      <c r="M395" t="str">
        <f>SUBSTITUTE(Table2[[#This Row],[category_tags]],"'",CHAR(130),11)</f>
        <v>['Agricultural', 'Food', 'Preparation', 'Miscellaneous', 'Spices']</v>
      </c>
      <c r="N395" t="str">
        <f>SUBSTITUTE(Table2[[#This Row],[category_tags]],"'",CHAR(131),12)</f>
        <v>['Agricultural', 'Food', 'Preparation', 'Miscellaneous', 'Spices']</v>
      </c>
      <c r="O395" t="e">
        <f>FIND(CHAR(130),Table2[[#This Row],[Column2]])</f>
        <v>#VALUE!</v>
      </c>
      <c r="P395" t="e">
        <f>FIND(CHAR(131),Table2[[#This Row],[Column3]])</f>
        <v>#VALUE!</v>
      </c>
      <c r="Q395" t="str">
        <f>IFERROR(MID(Table2[[#This Row],[category_tags]],Table2[[#This Row],[Column4]]+1,Table2[[#This Row],[Column5]]-Table2[[#This Row],[Column4]]-1),"")</f>
        <v/>
      </c>
      <c r="R395" t="str">
        <f>VLOOKUP(Table2[[#This Row],[ciqual_code]],brut_transformé!$D$2:$E$2480,2,FALSE)</f>
        <v>brut</v>
      </c>
      <c r="S395" t="s">
        <v>5293</v>
      </c>
    </row>
    <row r="396" spans="1:19" x14ac:dyDescent="0.2">
      <c r="A396" t="s">
        <v>394</v>
      </c>
      <c r="B396">
        <v>12722</v>
      </c>
      <c r="C396" t="s">
        <v>2481</v>
      </c>
      <c r="D396">
        <v>2.2400000000000002</v>
      </c>
      <c r="E396" t="b">
        <v>0</v>
      </c>
      <c r="F396" t="s">
        <v>2485</v>
      </c>
      <c r="G396" t="s">
        <v>2881</v>
      </c>
      <c r="H396" t="s">
        <v>4967</v>
      </c>
      <c r="I396" t="s">
        <v>4969</v>
      </c>
      <c r="J396" t="s">
        <v>4989</v>
      </c>
      <c r="K396" t="s">
        <v>6381</v>
      </c>
      <c r="L396" t="s">
        <v>6406</v>
      </c>
      <c r="M396" t="str">
        <f>SUBSTITUTE(Table2[[#This Row],[category_tags]],"'",CHAR(130),11)</f>
        <v>['Agricultural', 'Food', 'Preparation', 'Milk and milk products', 'Cheese', ÇSemihard cheeses']</v>
      </c>
      <c r="N396" t="str">
        <f>SUBSTITUTE(Table2[[#This Row],[category_tags]],"'",CHAR(131),12)</f>
        <v>['Agricultural', 'Food', 'Preparation', 'Milk and milk products', 'Cheese', 'Semihard cheesesÉ]</v>
      </c>
      <c r="O396">
        <f>FIND(CHAR(130),Table2[[#This Row],[Column2]])</f>
        <v>77</v>
      </c>
      <c r="P396">
        <f>FIND(CHAR(131),Table2[[#This Row],[Column3]])</f>
        <v>94</v>
      </c>
      <c r="Q396" t="str">
        <f>IFERROR(MID(Table2[[#This Row],[category_tags]],Table2[[#This Row],[Column4]]+1,Table2[[#This Row],[Column5]]-Table2[[#This Row],[Column4]]-1),"")</f>
        <v>Semihard cheeses</v>
      </c>
      <c r="R396" t="str">
        <f>VLOOKUP(Table2[[#This Row],[ciqual_code]],brut_transformé!$D$2:$E$2480,2,FALSE)</f>
        <v>brut</v>
      </c>
      <c r="S396" t="s">
        <v>5128</v>
      </c>
    </row>
    <row r="397" spans="1:19" x14ac:dyDescent="0.2">
      <c r="A397" t="s">
        <v>395</v>
      </c>
      <c r="B397">
        <v>12723</v>
      </c>
      <c r="C397" t="s">
        <v>2481</v>
      </c>
      <c r="D397">
        <v>2.2400000000000002</v>
      </c>
      <c r="E397" t="b">
        <v>0</v>
      </c>
      <c r="F397" t="s">
        <v>2485</v>
      </c>
      <c r="G397" t="s">
        <v>2882</v>
      </c>
      <c r="H397" t="s">
        <v>4967</v>
      </c>
      <c r="I397" t="s">
        <v>4969</v>
      </c>
      <c r="J397" t="s">
        <v>4989</v>
      </c>
      <c r="K397" t="s">
        <v>6381</v>
      </c>
      <c r="L397" t="s">
        <v>6406</v>
      </c>
      <c r="M397" t="str">
        <f>SUBSTITUTE(Table2[[#This Row],[category_tags]],"'",CHAR(130),11)</f>
        <v>['Agricultural', 'Food', 'Preparation', 'Milk and milk products', 'Cheese', ÇSemihard cheeses']</v>
      </c>
      <c r="N397" t="str">
        <f>SUBSTITUTE(Table2[[#This Row],[category_tags]],"'",CHAR(131),12)</f>
        <v>['Agricultural', 'Food', 'Preparation', 'Milk and milk products', 'Cheese', 'Semihard cheesesÉ]</v>
      </c>
      <c r="O397">
        <f>FIND(CHAR(130),Table2[[#This Row],[Column2]])</f>
        <v>77</v>
      </c>
      <c r="P397">
        <f>FIND(CHAR(131),Table2[[#This Row],[Column3]])</f>
        <v>94</v>
      </c>
      <c r="Q397" t="str">
        <f>IFERROR(MID(Table2[[#This Row],[category_tags]],Table2[[#This Row],[Column4]]+1,Table2[[#This Row],[Column5]]-Table2[[#This Row],[Column4]]-1),"")</f>
        <v>Semihard cheeses</v>
      </c>
      <c r="R397" t="str">
        <f>VLOOKUP(Table2[[#This Row],[ciqual_code]],brut_transformé!$D$2:$E$2480,2,FALSE)</f>
        <v>brut</v>
      </c>
      <c r="S397" t="s">
        <v>5128</v>
      </c>
    </row>
    <row r="398" spans="1:19" x14ac:dyDescent="0.2">
      <c r="A398" t="s">
        <v>396</v>
      </c>
      <c r="B398">
        <v>26108</v>
      </c>
      <c r="C398" t="s">
        <v>2481</v>
      </c>
      <c r="D398">
        <v>3.68</v>
      </c>
      <c r="E398" t="b">
        <v>0</v>
      </c>
      <c r="F398" t="s">
        <v>2485</v>
      </c>
      <c r="G398" t="s">
        <v>2883</v>
      </c>
      <c r="H398" t="s">
        <v>4967</v>
      </c>
      <c r="I398" t="s">
        <v>4969</v>
      </c>
      <c r="J398" t="s">
        <v>4985</v>
      </c>
      <c r="K398" t="s">
        <v>6376</v>
      </c>
      <c r="L398" t="s">
        <v>6403</v>
      </c>
      <c r="M398" t="str">
        <f>SUBSTITUTE(Table2[[#This Row],[category_tags]],"'",CHAR(130),11)</f>
        <v>['Agricultural', 'Food', 'Preparation', 'Meat, egg and fish', 'Fish, raw']</v>
      </c>
      <c r="N398" t="str">
        <f>SUBSTITUTE(Table2[[#This Row],[category_tags]],"'",CHAR(131),12)</f>
        <v>['Agricultural', 'Food', 'Preparation', 'Meat, egg and fish', 'Fish, raw']</v>
      </c>
      <c r="O398" t="e">
        <f>FIND(CHAR(130),Table2[[#This Row],[Column2]])</f>
        <v>#VALUE!</v>
      </c>
      <c r="P398" t="e">
        <f>FIND(CHAR(131),Table2[[#This Row],[Column3]])</f>
        <v>#VALUE!</v>
      </c>
      <c r="Q398" t="str">
        <f>IFERROR(MID(Table2[[#This Row],[category_tags]],Table2[[#This Row],[Column4]]+1,Table2[[#This Row],[Column5]]-Table2[[#This Row],[Column4]]-1),"")</f>
        <v/>
      </c>
      <c r="R398" t="str">
        <f>VLOOKUP(Table2[[#This Row],[ciqual_code]],brut_transformé!$D$2:$E$2480,2,FALSE)</f>
        <v>transformé</v>
      </c>
      <c r="S398" t="s">
        <v>5236</v>
      </c>
    </row>
    <row r="399" spans="1:19" x14ac:dyDescent="0.2">
      <c r="A399" t="s">
        <v>397</v>
      </c>
      <c r="B399">
        <v>13054</v>
      </c>
      <c r="C399" t="s">
        <v>2481</v>
      </c>
      <c r="D399">
        <v>3.12</v>
      </c>
      <c r="E399" t="b">
        <v>0</v>
      </c>
      <c r="F399" t="s">
        <v>2485</v>
      </c>
      <c r="G399" t="s">
        <v>2884</v>
      </c>
      <c r="H399" t="s">
        <v>4967</v>
      </c>
      <c r="I399" t="s">
        <v>4969</v>
      </c>
      <c r="J399" t="s">
        <v>4972</v>
      </c>
      <c r="K399" t="s">
        <v>6375</v>
      </c>
      <c r="L399" t="s">
        <v>6392</v>
      </c>
      <c r="M399" t="str">
        <f>SUBSTITUTE(Table2[[#This Row],[category_tags]],"'",CHAR(130),11)</f>
        <v>['Agricultural', 'Food', 'Preparation', 'Fruits, vegetables, legumes and nuts', 'Fruits', ÇFresh fruits']</v>
      </c>
      <c r="N399" t="str">
        <f>SUBSTITUTE(Table2[[#This Row],[category_tags]],"'",CHAR(131),12)</f>
        <v>['Agricultural', 'Food', 'Preparation', 'Fruits, vegetables, legumes and nuts', 'Fruits', 'Fresh fruitsÉ]</v>
      </c>
      <c r="O399">
        <f>FIND(CHAR(130),Table2[[#This Row],[Column2]])</f>
        <v>91</v>
      </c>
      <c r="P399">
        <f>FIND(CHAR(131),Table2[[#This Row],[Column3]])</f>
        <v>104</v>
      </c>
      <c r="Q399" t="str">
        <f>IFERROR(MID(Table2[[#This Row],[category_tags]],Table2[[#This Row],[Column4]]+1,Table2[[#This Row],[Column5]]-Table2[[#This Row],[Column4]]-1),"")</f>
        <v>Fresh fruits</v>
      </c>
      <c r="R399" t="str">
        <f>VLOOKUP(Table2[[#This Row],[ciqual_code]],brut_transformé!$D$2:$E$2480,2,FALSE)</f>
        <v>brut</v>
      </c>
      <c r="S399" t="s">
        <v>5294</v>
      </c>
    </row>
    <row r="400" spans="1:19" x14ac:dyDescent="0.2">
      <c r="A400" t="s">
        <v>398</v>
      </c>
      <c r="B400">
        <v>26157</v>
      </c>
      <c r="C400" t="s">
        <v>2481</v>
      </c>
      <c r="D400">
        <v>3.64</v>
      </c>
      <c r="E400" t="b">
        <v>0</v>
      </c>
      <c r="F400" t="s">
        <v>2485</v>
      </c>
      <c r="G400" t="s">
        <v>2885</v>
      </c>
      <c r="H400" t="s">
        <v>4967</v>
      </c>
      <c r="I400" t="s">
        <v>4969</v>
      </c>
      <c r="J400" t="s">
        <v>4985</v>
      </c>
      <c r="K400" t="s">
        <v>6376</v>
      </c>
      <c r="L400" t="s">
        <v>6403</v>
      </c>
      <c r="M400" t="str">
        <f>SUBSTITUTE(Table2[[#This Row],[category_tags]],"'",CHAR(130),11)</f>
        <v>['Agricultural', 'Food', 'Preparation', 'Meat, egg and fish', 'Fish, raw']</v>
      </c>
      <c r="N400" t="str">
        <f>SUBSTITUTE(Table2[[#This Row],[category_tags]],"'",CHAR(131),12)</f>
        <v>['Agricultural', 'Food', 'Preparation', 'Meat, egg and fish', 'Fish, raw']</v>
      </c>
      <c r="O400" t="e">
        <f>FIND(CHAR(130),Table2[[#This Row],[Column2]])</f>
        <v>#VALUE!</v>
      </c>
      <c r="P400" t="e">
        <f>FIND(CHAR(131),Table2[[#This Row],[Column3]])</f>
        <v>#VALUE!</v>
      </c>
      <c r="Q400" t="str">
        <f>IFERROR(MID(Table2[[#This Row],[category_tags]],Table2[[#This Row],[Column4]]+1,Table2[[#This Row],[Column5]]-Table2[[#This Row],[Column4]]-1),"")</f>
        <v/>
      </c>
      <c r="R400" t="str">
        <f>VLOOKUP(Table2[[#This Row],[ciqual_code]],brut_transformé!$D$2:$E$2480,2,FALSE)</f>
        <v>transformé</v>
      </c>
      <c r="S400" t="s">
        <v>5295</v>
      </c>
    </row>
    <row r="401" spans="1:19" x14ac:dyDescent="0.2">
      <c r="A401" t="s">
        <v>399</v>
      </c>
      <c r="B401">
        <v>11075</v>
      </c>
      <c r="C401" t="s">
        <v>2481</v>
      </c>
      <c r="D401">
        <v>4.3099999999999996</v>
      </c>
      <c r="E401" t="b">
        <v>0</v>
      </c>
      <c r="F401" t="s">
        <v>2485</v>
      </c>
      <c r="G401" t="s">
        <v>2886</v>
      </c>
      <c r="H401" t="s">
        <v>4967</v>
      </c>
      <c r="I401" t="s">
        <v>4969</v>
      </c>
      <c r="J401" t="s">
        <v>5035</v>
      </c>
      <c r="K401" t="s">
        <v>6377</v>
      </c>
      <c r="L401" t="s">
        <v>6430</v>
      </c>
      <c r="M401" t="str">
        <f>SUBSTITUTE(Table2[[#This Row],[category_tags]],"'",CHAR(130),11)</f>
        <v>['Agricultural', 'Food', 'Preparation', 'Miscellaneous', 'Spices']</v>
      </c>
      <c r="N401" t="str">
        <f>SUBSTITUTE(Table2[[#This Row],[category_tags]],"'",CHAR(131),12)</f>
        <v>['Agricultural', 'Food', 'Preparation', 'Miscellaneous', 'Spices']</v>
      </c>
      <c r="O401" t="e">
        <f>FIND(CHAR(130),Table2[[#This Row],[Column2]])</f>
        <v>#VALUE!</v>
      </c>
      <c r="P401" t="e">
        <f>FIND(CHAR(131),Table2[[#This Row],[Column3]])</f>
        <v>#VALUE!</v>
      </c>
      <c r="Q401" t="str">
        <f>IFERROR(MID(Table2[[#This Row],[category_tags]],Table2[[#This Row],[Column4]]+1,Table2[[#This Row],[Column5]]-Table2[[#This Row],[Column4]]-1),"")</f>
        <v/>
      </c>
      <c r="R401" t="str">
        <f>VLOOKUP(Table2[[#This Row],[ciqual_code]],brut_transformé!$D$2:$E$2480,2,FALSE)</f>
        <v>brut</v>
      </c>
      <c r="S401" t="s">
        <v>5296</v>
      </c>
    </row>
    <row r="402" spans="1:19" x14ac:dyDescent="0.2">
      <c r="A402" t="s">
        <v>400</v>
      </c>
      <c r="B402">
        <v>26084</v>
      </c>
      <c r="C402" t="s">
        <v>2481</v>
      </c>
      <c r="D402">
        <v>3.64</v>
      </c>
      <c r="E402" t="b">
        <v>0</v>
      </c>
      <c r="F402" t="s">
        <v>2485</v>
      </c>
      <c r="G402" t="s">
        <v>2887</v>
      </c>
      <c r="H402" t="s">
        <v>4967</v>
      </c>
      <c r="I402" t="s">
        <v>4969</v>
      </c>
      <c r="J402" t="s">
        <v>4985</v>
      </c>
      <c r="K402" t="s">
        <v>6376</v>
      </c>
      <c r="L402" t="s">
        <v>6403</v>
      </c>
      <c r="M402" t="str">
        <f>SUBSTITUTE(Table2[[#This Row],[category_tags]],"'",CHAR(130),11)</f>
        <v>['Agricultural', 'Food', 'Preparation', 'Meat, egg and fish', 'Fish, raw']</v>
      </c>
      <c r="N402" t="str">
        <f>SUBSTITUTE(Table2[[#This Row],[category_tags]],"'",CHAR(131),12)</f>
        <v>['Agricultural', 'Food', 'Preparation', 'Meat, egg and fish', 'Fish, raw']</v>
      </c>
      <c r="O402" t="e">
        <f>FIND(CHAR(130),Table2[[#This Row],[Column2]])</f>
        <v>#VALUE!</v>
      </c>
      <c r="P402" t="e">
        <f>FIND(CHAR(131),Table2[[#This Row],[Column3]])</f>
        <v>#VALUE!</v>
      </c>
      <c r="Q402" t="str">
        <f>IFERROR(MID(Table2[[#This Row],[category_tags]],Table2[[#This Row],[Column4]]+1,Table2[[#This Row],[Column5]]-Table2[[#This Row],[Column4]]-1),"")</f>
        <v/>
      </c>
      <c r="R402" t="str">
        <f>VLOOKUP(Table2[[#This Row],[ciqual_code]],brut_transformé!$D$2:$E$2480,2,FALSE)</f>
        <v>transformé</v>
      </c>
      <c r="S402" t="s">
        <v>5265</v>
      </c>
    </row>
    <row r="403" spans="1:19" x14ac:dyDescent="0.2">
      <c r="A403" t="s">
        <v>401</v>
      </c>
      <c r="B403">
        <v>20054</v>
      </c>
      <c r="C403" t="s">
        <v>2481</v>
      </c>
      <c r="D403">
        <v>2.6</v>
      </c>
      <c r="E403" t="b">
        <v>0</v>
      </c>
      <c r="F403" t="s">
        <v>2485</v>
      </c>
      <c r="G403" t="s">
        <v>2888</v>
      </c>
      <c r="H403" t="s">
        <v>4967</v>
      </c>
      <c r="I403" t="s">
        <v>4969</v>
      </c>
      <c r="J403" t="s">
        <v>4988</v>
      </c>
      <c r="K403" t="s">
        <v>6375</v>
      </c>
      <c r="L403" t="s">
        <v>6405</v>
      </c>
      <c r="M403" t="str">
        <f>SUBSTITUTE(Table2[[#This Row],[category_tags]],"'",CHAR(130),11)</f>
        <v>['Agricultural', 'Food', 'Preparation', 'Fruits, vegetables, legumes and nuts', 'Vegetables', ÇVegetables, raw']</v>
      </c>
      <c r="N403" t="str">
        <f>SUBSTITUTE(Table2[[#This Row],[category_tags]],"'",CHAR(131),12)</f>
        <v>['Agricultural', 'Food', 'Preparation', 'Fruits, vegetables, legumes and nuts', 'Vegetables', 'Vegetables, rawÉ]</v>
      </c>
      <c r="O403">
        <f>FIND(CHAR(130),Table2[[#This Row],[Column2]])</f>
        <v>95</v>
      </c>
      <c r="P403">
        <f>FIND(CHAR(131),Table2[[#This Row],[Column3]])</f>
        <v>111</v>
      </c>
      <c r="Q403" t="str">
        <f>IFERROR(MID(Table2[[#This Row],[category_tags]],Table2[[#This Row],[Column4]]+1,Table2[[#This Row],[Column5]]-Table2[[#This Row],[Column4]]-1),"")</f>
        <v>Vegetables, raw</v>
      </c>
      <c r="R403" t="str">
        <f>VLOOKUP(Table2[[#This Row],[ciqual_code]],brut_transformé!$D$2:$E$2480,2,FALSE)</f>
        <v>brut</v>
      </c>
      <c r="S403" t="s">
        <v>5297</v>
      </c>
    </row>
    <row r="404" spans="1:19" x14ac:dyDescent="0.2">
      <c r="A404" t="s">
        <v>402</v>
      </c>
      <c r="B404">
        <v>20241</v>
      </c>
      <c r="C404" t="s">
        <v>2481</v>
      </c>
      <c r="E404" t="b">
        <v>0</v>
      </c>
      <c r="F404" t="s">
        <v>2485</v>
      </c>
      <c r="G404" t="s">
        <v>2889</v>
      </c>
      <c r="H404" t="s">
        <v>4967</v>
      </c>
      <c r="I404" t="s">
        <v>4969</v>
      </c>
      <c r="J404" t="s">
        <v>4987</v>
      </c>
      <c r="K404" t="s">
        <v>6375</v>
      </c>
      <c r="L404" t="s">
        <v>6405</v>
      </c>
      <c r="M404" t="str">
        <f>SUBSTITUTE(Table2[[#This Row],[category_tags]],"'",CHAR(130),11)</f>
        <v>['Agricultural', 'Food', 'Preparation', 'Fruits, vegetables, legumes and nuts', 'Vegetables', ÇVegetables, cooked']</v>
      </c>
      <c r="N404" t="str">
        <f>SUBSTITUTE(Table2[[#This Row],[category_tags]],"'",CHAR(131),12)</f>
        <v>['Agricultural', 'Food', 'Preparation', 'Fruits, vegetables, legumes and nuts', 'Vegetables', 'Vegetables, cookedÉ]</v>
      </c>
      <c r="O404">
        <f>FIND(CHAR(130),Table2[[#This Row],[Column2]])</f>
        <v>95</v>
      </c>
      <c r="P404">
        <f>FIND(CHAR(131),Table2[[#This Row],[Column3]])</f>
        <v>114</v>
      </c>
      <c r="Q404" t="str">
        <f>IFERROR(MID(Table2[[#This Row],[category_tags]],Table2[[#This Row],[Column4]]+1,Table2[[#This Row],[Column5]]-Table2[[#This Row],[Column4]]-1),"")</f>
        <v>Vegetables, cooked</v>
      </c>
      <c r="R404" t="str">
        <f>VLOOKUP(Table2[[#This Row],[ciqual_code]],brut_transformé!$D$2:$E$2480,2,FALSE)</f>
        <v>brut</v>
      </c>
      <c r="S404" t="s">
        <v>5298</v>
      </c>
    </row>
    <row r="405" spans="1:19" x14ac:dyDescent="0.2">
      <c r="A405" t="s">
        <v>403</v>
      </c>
      <c r="B405">
        <v>20007</v>
      </c>
      <c r="C405" t="s">
        <v>2481</v>
      </c>
      <c r="D405">
        <v>2.89</v>
      </c>
      <c r="E405" t="b">
        <v>0</v>
      </c>
      <c r="F405" t="s">
        <v>2485</v>
      </c>
      <c r="G405" t="s">
        <v>2890</v>
      </c>
      <c r="H405" t="s">
        <v>4967</v>
      </c>
      <c r="I405" t="s">
        <v>4969</v>
      </c>
      <c r="J405" t="s">
        <v>4987</v>
      </c>
      <c r="K405" t="s">
        <v>6375</v>
      </c>
      <c r="L405" t="s">
        <v>6405</v>
      </c>
      <c r="M405" t="str">
        <f>SUBSTITUTE(Table2[[#This Row],[category_tags]],"'",CHAR(130),11)</f>
        <v>['Agricultural', 'Food', 'Preparation', 'Fruits, vegetables, legumes and nuts', 'Vegetables', ÇVegetables, cooked']</v>
      </c>
      <c r="N405" t="str">
        <f>SUBSTITUTE(Table2[[#This Row],[category_tags]],"'",CHAR(131),12)</f>
        <v>['Agricultural', 'Food', 'Preparation', 'Fruits, vegetables, legumes and nuts', 'Vegetables', 'Vegetables, cookedÉ]</v>
      </c>
      <c r="O405">
        <f>FIND(CHAR(130),Table2[[#This Row],[Column2]])</f>
        <v>95</v>
      </c>
      <c r="P405">
        <f>FIND(CHAR(131),Table2[[#This Row],[Column3]])</f>
        <v>114</v>
      </c>
      <c r="Q405" t="str">
        <f>IFERROR(MID(Table2[[#This Row],[category_tags]],Table2[[#This Row],[Column4]]+1,Table2[[#This Row],[Column5]]-Table2[[#This Row],[Column4]]-1),"")</f>
        <v>Vegetables, cooked</v>
      </c>
      <c r="R405" t="str">
        <f>VLOOKUP(Table2[[#This Row],[ciqual_code]],brut_transformé!$D$2:$E$2480,2,FALSE)</f>
        <v>transformé</v>
      </c>
      <c r="S405" t="s">
        <v>5299</v>
      </c>
    </row>
    <row r="406" spans="1:19" x14ac:dyDescent="0.2">
      <c r="A406" t="s">
        <v>404</v>
      </c>
      <c r="B406">
        <v>20009</v>
      </c>
      <c r="C406" t="s">
        <v>2481</v>
      </c>
      <c r="D406">
        <v>2.15</v>
      </c>
      <c r="E406" t="b">
        <v>0</v>
      </c>
      <c r="F406" t="s">
        <v>2485</v>
      </c>
      <c r="G406" t="s">
        <v>2891</v>
      </c>
      <c r="H406" t="s">
        <v>4967</v>
      </c>
      <c r="I406" t="s">
        <v>4969</v>
      </c>
      <c r="J406" t="s">
        <v>4988</v>
      </c>
      <c r="K406" t="s">
        <v>6375</v>
      </c>
      <c r="L406" t="s">
        <v>6405</v>
      </c>
      <c r="M406" t="str">
        <f>SUBSTITUTE(Table2[[#This Row],[category_tags]],"'",CHAR(130),11)</f>
        <v>['Agricultural', 'Food', 'Preparation', 'Fruits, vegetables, legumes and nuts', 'Vegetables', ÇVegetables, raw']</v>
      </c>
      <c r="N406" t="str">
        <f>SUBSTITUTE(Table2[[#This Row],[category_tags]],"'",CHAR(131),12)</f>
        <v>['Agricultural', 'Food', 'Preparation', 'Fruits, vegetables, legumes and nuts', 'Vegetables', 'Vegetables, rawÉ]</v>
      </c>
      <c r="O406">
        <f>FIND(CHAR(130),Table2[[#This Row],[Column2]])</f>
        <v>95</v>
      </c>
      <c r="P406">
        <f>FIND(CHAR(131),Table2[[#This Row],[Column3]])</f>
        <v>111</v>
      </c>
      <c r="Q406" t="str">
        <f>IFERROR(MID(Table2[[#This Row],[category_tags]],Table2[[#This Row],[Column4]]+1,Table2[[#This Row],[Column5]]-Table2[[#This Row],[Column4]]-1),"")</f>
        <v>Vegetables, raw</v>
      </c>
      <c r="R406" t="str">
        <f>VLOOKUP(Table2[[#This Row],[ciqual_code]],brut_transformé!$D$2:$E$2480,2,FALSE)</f>
        <v>brut</v>
      </c>
      <c r="S406" t="s">
        <v>5300</v>
      </c>
    </row>
    <row r="407" spans="1:19" x14ac:dyDescent="0.2">
      <c r="A407" t="s">
        <v>405</v>
      </c>
      <c r="B407">
        <v>20008</v>
      </c>
      <c r="C407" t="s">
        <v>2481</v>
      </c>
      <c r="D407">
        <v>2.78</v>
      </c>
      <c r="E407" t="b">
        <v>0</v>
      </c>
      <c r="F407" t="s">
        <v>2485</v>
      </c>
      <c r="G407" t="s">
        <v>2892</v>
      </c>
      <c r="H407" t="s">
        <v>4967</v>
      </c>
      <c r="I407" t="s">
        <v>4969</v>
      </c>
      <c r="J407" t="s">
        <v>4987</v>
      </c>
      <c r="K407" t="s">
        <v>6375</v>
      </c>
      <c r="L407" t="s">
        <v>6405</v>
      </c>
      <c r="M407" t="str">
        <f>SUBSTITUTE(Table2[[#This Row],[category_tags]],"'",CHAR(130),11)</f>
        <v>['Agricultural', 'Food', 'Preparation', 'Fruits, vegetables, legumes and nuts', 'Vegetables', ÇVegetables, cooked']</v>
      </c>
      <c r="N407" t="str">
        <f>SUBSTITUTE(Table2[[#This Row],[category_tags]],"'",CHAR(131),12)</f>
        <v>['Agricultural', 'Food', 'Preparation', 'Fruits, vegetables, legumes and nuts', 'Vegetables', 'Vegetables, cookedÉ]</v>
      </c>
      <c r="O407">
        <f>FIND(CHAR(130),Table2[[#This Row],[Column2]])</f>
        <v>95</v>
      </c>
      <c r="P407">
        <f>FIND(CHAR(131),Table2[[#This Row],[Column3]])</f>
        <v>114</v>
      </c>
      <c r="Q407" t="str">
        <f>IFERROR(MID(Table2[[#This Row],[category_tags]],Table2[[#This Row],[Column4]]+1,Table2[[#This Row],[Column5]]-Table2[[#This Row],[Column4]]-1),"")</f>
        <v>Vegetables, cooked</v>
      </c>
      <c r="R407" t="str">
        <f>VLOOKUP(Table2[[#This Row],[ciqual_code]],brut_transformé!$D$2:$E$2480,2,FALSE)</f>
        <v>brut</v>
      </c>
      <c r="S407" t="s">
        <v>5301</v>
      </c>
    </row>
    <row r="408" spans="1:19" x14ac:dyDescent="0.2">
      <c r="A408" t="s">
        <v>406</v>
      </c>
      <c r="B408">
        <v>20261</v>
      </c>
      <c r="C408" t="s">
        <v>2481</v>
      </c>
      <c r="D408">
        <v>2.78</v>
      </c>
      <c r="E408" t="b">
        <v>0</v>
      </c>
      <c r="F408" t="s">
        <v>2485</v>
      </c>
      <c r="G408" t="s">
        <v>2893</v>
      </c>
      <c r="H408" t="s">
        <v>4967</v>
      </c>
      <c r="I408" t="s">
        <v>4969</v>
      </c>
      <c r="J408" t="s">
        <v>4987</v>
      </c>
      <c r="K408" t="s">
        <v>6375</v>
      </c>
      <c r="L408" t="s">
        <v>6405</v>
      </c>
      <c r="M408" t="str">
        <f>SUBSTITUTE(Table2[[#This Row],[category_tags]],"'",CHAR(130),11)</f>
        <v>['Agricultural', 'Food', 'Preparation', 'Fruits, vegetables, legumes and nuts', 'Vegetables', ÇVegetables, cooked']</v>
      </c>
      <c r="N408" t="str">
        <f>SUBSTITUTE(Table2[[#This Row],[category_tags]],"'",CHAR(131),12)</f>
        <v>['Agricultural', 'Food', 'Preparation', 'Fruits, vegetables, legumes and nuts', 'Vegetables', 'Vegetables, cookedÉ]</v>
      </c>
      <c r="O408">
        <f>FIND(CHAR(130),Table2[[#This Row],[Column2]])</f>
        <v>95</v>
      </c>
      <c r="P408">
        <f>FIND(CHAR(131),Table2[[#This Row],[Column3]])</f>
        <v>114</v>
      </c>
      <c r="Q408" t="str">
        <f>IFERROR(MID(Table2[[#This Row],[category_tags]],Table2[[#This Row],[Column4]]+1,Table2[[#This Row],[Column5]]-Table2[[#This Row],[Column4]]-1),"")</f>
        <v>Vegetables, cooked</v>
      </c>
      <c r="R408" t="str">
        <f>VLOOKUP(Table2[[#This Row],[ciqual_code]],brut_transformé!$D$2:$E$2480,2,FALSE)</f>
        <v>brut</v>
      </c>
      <c r="S408" t="s">
        <v>5302</v>
      </c>
    </row>
    <row r="409" spans="1:19" x14ac:dyDescent="0.2">
      <c r="A409" t="s">
        <v>407</v>
      </c>
      <c r="B409">
        <v>20208</v>
      </c>
      <c r="C409" t="s">
        <v>2481</v>
      </c>
      <c r="D409">
        <v>2.7</v>
      </c>
      <c r="E409" t="b">
        <v>0</v>
      </c>
      <c r="F409" t="s">
        <v>2485</v>
      </c>
      <c r="G409" t="s">
        <v>2894</v>
      </c>
      <c r="H409" t="s">
        <v>4967</v>
      </c>
      <c r="I409" t="s">
        <v>4969</v>
      </c>
      <c r="J409" t="s">
        <v>4988</v>
      </c>
      <c r="K409" t="s">
        <v>6375</v>
      </c>
      <c r="L409" t="s">
        <v>6405</v>
      </c>
      <c r="M409" t="str">
        <f>SUBSTITUTE(Table2[[#This Row],[category_tags]],"'",CHAR(130),11)</f>
        <v>['Agricultural', 'Food', 'Preparation', 'Fruits, vegetables, legumes and nuts', 'Vegetables', ÇVegetables, raw']</v>
      </c>
      <c r="N409" t="str">
        <f>SUBSTITUTE(Table2[[#This Row],[category_tags]],"'",CHAR(131),12)</f>
        <v>['Agricultural', 'Food', 'Preparation', 'Fruits, vegetables, legumes and nuts', 'Vegetables', 'Vegetables, rawÉ]</v>
      </c>
      <c r="O409">
        <f>FIND(CHAR(130),Table2[[#This Row],[Column2]])</f>
        <v>95</v>
      </c>
      <c r="P409">
        <f>FIND(CHAR(131),Table2[[#This Row],[Column3]])</f>
        <v>111</v>
      </c>
      <c r="Q409" t="str">
        <f>IFERROR(MID(Table2[[#This Row],[category_tags]],Table2[[#This Row],[Column4]]+1,Table2[[#This Row],[Column5]]-Table2[[#This Row],[Column4]]-1),"")</f>
        <v>Vegetables, raw</v>
      </c>
      <c r="R409" t="str">
        <f>VLOOKUP(Table2[[#This Row],[ciqual_code]],brut_transformé!$D$2:$E$2480,2,FALSE)</f>
        <v>transformé</v>
      </c>
      <c r="S409" t="s">
        <v>5303</v>
      </c>
    </row>
    <row r="410" spans="1:19" x14ac:dyDescent="0.2">
      <c r="A410" t="s">
        <v>408</v>
      </c>
      <c r="B410">
        <v>20209</v>
      </c>
      <c r="C410" t="s">
        <v>2481</v>
      </c>
      <c r="D410">
        <v>2.98</v>
      </c>
      <c r="E410" t="b">
        <v>0</v>
      </c>
      <c r="F410" t="s">
        <v>2485</v>
      </c>
      <c r="G410" t="s">
        <v>2895</v>
      </c>
      <c r="H410" t="s">
        <v>4967</v>
      </c>
      <c r="I410" t="s">
        <v>4969</v>
      </c>
      <c r="J410" t="s">
        <v>4987</v>
      </c>
      <c r="K410" t="s">
        <v>6375</v>
      </c>
      <c r="L410" t="s">
        <v>6405</v>
      </c>
      <c r="M410" t="str">
        <f>SUBSTITUTE(Table2[[#This Row],[category_tags]],"'",CHAR(130),11)</f>
        <v>['Agricultural', 'Food', 'Preparation', 'Fruits, vegetables, legumes and nuts', 'Vegetables', ÇVegetables, cooked']</v>
      </c>
      <c r="N410" t="str">
        <f>SUBSTITUTE(Table2[[#This Row],[category_tags]],"'",CHAR(131),12)</f>
        <v>['Agricultural', 'Food', 'Preparation', 'Fruits, vegetables, legumes and nuts', 'Vegetables', 'Vegetables, cookedÉ]</v>
      </c>
      <c r="O410">
        <f>FIND(CHAR(130),Table2[[#This Row],[Column2]])</f>
        <v>95</v>
      </c>
      <c r="P410">
        <f>FIND(CHAR(131),Table2[[#This Row],[Column3]])</f>
        <v>114</v>
      </c>
      <c r="Q410" t="str">
        <f>IFERROR(MID(Table2[[#This Row],[category_tags]],Table2[[#This Row],[Column4]]+1,Table2[[#This Row],[Column5]]-Table2[[#This Row],[Column4]]-1),"")</f>
        <v>Vegetables, cooked</v>
      </c>
      <c r="R410" t="str">
        <f>VLOOKUP(Table2[[#This Row],[ciqual_code]],brut_transformé!$D$2:$E$2480,2,FALSE)</f>
        <v>transformé</v>
      </c>
      <c r="S410" t="s">
        <v>5304</v>
      </c>
    </row>
    <row r="411" spans="1:19" x14ac:dyDescent="0.2">
      <c r="A411" t="s">
        <v>409</v>
      </c>
      <c r="B411">
        <v>25537</v>
      </c>
      <c r="C411" t="s">
        <v>2481</v>
      </c>
      <c r="D411">
        <v>3.68</v>
      </c>
      <c r="E411" t="b">
        <v>0</v>
      </c>
      <c r="F411" t="s">
        <v>2485</v>
      </c>
      <c r="G411" t="s">
        <v>2896</v>
      </c>
      <c r="H411" t="s">
        <v>4967</v>
      </c>
      <c r="I411" t="s">
        <v>4969</v>
      </c>
      <c r="J411" t="s">
        <v>4974</v>
      </c>
      <c r="K411" t="s">
        <v>6376</v>
      </c>
      <c r="L411" t="s">
        <v>6393</v>
      </c>
      <c r="M411" t="str">
        <f>SUBSTITUTE(Table2[[#This Row],[category_tags]],"'",CHAR(130),11)</f>
        <v>['Agricultural', 'Food', 'Preparation', 'Meat, egg and fish', 'Fish products']</v>
      </c>
      <c r="N411" t="str">
        <f>SUBSTITUTE(Table2[[#This Row],[category_tags]],"'",CHAR(131),12)</f>
        <v>['Agricultural', 'Food', 'Preparation', 'Meat, egg and fish', 'Fish products']</v>
      </c>
      <c r="O411" t="e">
        <f>FIND(CHAR(130),Table2[[#This Row],[Column2]])</f>
        <v>#VALUE!</v>
      </c>
      <c r="P411" t="e">
        <f>FIND(CHAR(131),Table2[[#This Row],[Column3]])</f>
        <v>#VALUE!</v>
      </c>
      <c r="Q411" t="str">
        <f>IFERROR(MID(Table2[[#This Row],[category_tags]],Table2[[#This Row],[Column4]]+1,Table2[[#This Row],[Column5]]-Table2[[#This Row],[Column4]]-1),"")</f>
        <v/>
      </c>
      <c r="R411" t="str">
        <f>VLOOKUP(Table2[[#This Row],[ciqual_code]],brut_transformé!$D$2:$E$2480,2,FALSE)</f>
        <v>transformé</v>
      </c>
      <c r="S411" t="s">
        <v>5305</v>
      </c>
    </row>
    <row r="412" spans="1:19" x14ac:dyDescent="0.2">
      <c r="A412" t="s">
        <v>410</v>
      </c>
      <c r="B412">
        <v>27003</v>
      </c>
      <c r="C412" t="s">
        <v>2481</v>
      </c>
      <c r="D412">
        <v>3.68</v>
      </c>
      <c r="E412" t="b">
        <v>0</v>
      </c>
      <c r="F412" t="s">
        <v>2485</v>
      </c>
      <c r="G412" t="s">
        <v>2897</v>
      </c>
      <c r="H412" t="s">
        <v>4967</v>
      </c>
      <c r="I412" t="s">
        <v>4969</v>
      </c>
      <c r="J412" t="s">
        <v>4985</v>
      </c>
      <c r="K412" t="s">
        <v>6376</v>
      </c>
      <c r="L412" t="s">
        <v>6403</v>
      </c>
      <c r="M412" t="str">
        <f>SUBSTITUTE(Table2[[#This Row],[category_tags]],"'",CHAR(130),11)</f>
        <v>['Agricultural', 'Food', 'Preparation', 'Meat, egg and fish', 'Fish, raw']</v>
      </c>
      <c r="N412" t="str">
        <f>SUBSTITUTE(Table2[[#This Row],[category_tags]],"'",CHAR(131),12)</f>
        <v>['Agricultural', 'Food', 'Preparation', 'Meat, egg and fish', 'Fish, raw']</v>
      </c>
      <c r="O412" t="e">
        <f>FIND(CHAR(130),Table2[[#This Row],[Column2]])</f>
        <v>#VALUE!</v>
      </c>
      <c r="P412" t="e">
        <f>FIND(CHAR(131),Table2[[#This Row],[Column3]])</f>
        <v>#VALUE!</v>
      </c>
      <c r="Q412" t="str">
        <f>IFERROR(MID(Table2[[#This Row],[category_tags]],Table2[[#This Row],[Column4]]+1,Table2[[#This Row],[Column5]]-Table2[[#This Row],[Column4]]-1),"")</f>
        <v/>
      </c>
      <c r="R412" t="str">
        <f>VLOOKUP(Table2[[#This Row],[ciqual_code]],brut_transformé!$D$2:$E$2480,2,FALSE)</f>
        <v>transformé</v>
      </c>
      <c r="S412" t="s">
        <v>5306</v>
      </c>
    </row>
    <row r="413" spans="1:19" x14ac:dyDescent="0.2">
      <c r="A413" t="s">
        <v>411</v>
      </c>
      <c r="B413">
        <v>27004</v>
      </c>
      <c r="C413" t="s">
        <v>2481</v>
      </c>
      <c r="D413">
        <v>3.56</v>
      </c>
      <c r="E413" t="b">
        <v>0</v>
      </c>
      <c r="F413" t="s">
        <v>2485</v>
      </c>
      <c r="G413" t="s">
        <v>2898</v>
      </c>
      <c r="H413" t="s">
        <v>4967</v>
      </c>
      <c r="I413" t="s">
        <v>4969</v>
      </c>
      <c r="J413" t="s">
        <v>4993</v>
      </c>
      <c r="K413" t="s">
        <v>6376</v>
      </c>
      <c r="L413" t="s">
        <v>6410</v>
      </c>
      <c r="M413" t="str">
        <f>SUBSTITUTE(Table2[[#This Row],[category_tags]],"'",CHAR(130),11)</f>
        <v>['Agricultural', 'Food', 'Preparation', 'Meat, egg and fish', 'Fish, cooked']</v>
      </c>
      <c r="N413" t="str">
        <f>SUBSTITUTE(Table2[[#This Row],[category_tags]],"'",CHAR(131),12)</f>
        <v>['Agricultural', 'Food', 'Preparation', 'Meat, egg and fish', 'Fish, cooked']</v>
      </c>
      <c r="O413" t="e">
        <f>FIND(CHAR(130),Table2[[#This Row],[Column2]])</f>
        <v>#VALUE!</v>
      </c>
      <c r="P413" t="e">
        <f>FIND(CHAR(131),Table2[[#This Row],[Column3]])</f>
        <v>#VALUE!</v>
      </c>
      <c r="Q413" t="str">
        <f>IFERROR(MID(Table2[[#This Row],[category_tags]],Table2[[#This Row],[Column4]]+1,Table2[[#This Row],[Column5]]-Table2[[#This Row],[Column4]]-1),"")</f>
        <v/>
      </c>
      <c r="R413" t="str">
        <f>VLOOKUP(Table2[[#This Row],[ciqual_code]],brut_transformé!$D$2:$E$2480,2,FALSE)</f>
        <v>transformé</v>
      </c>
      <c r="S413" t="s">
        <v>5307</v>
      </c>
    </row>
    <row r="414" spans="1:19" x14ac:dyDescent="0.2">
      <c r="A414" t="s">
        <v>412</v>
      </c>
      <c r="B414">
        <v>12025</v>
      </c>
      <c r="C414" t="s">
        <v>2481</v>
      </c>
      <c r="D414">
        <v>2.2400000000000002</v>
      </c>
      <c r="E414" t="b">
        <v>0</v>
      </c>
      <c r="F414" t="s">
        <v>2485</v>
      </c>
      <c r="G414" t="s">
        <v>2899</v>
      </c>
      <c r="H414" t="s">
        <v>4967</v>
      </c>
      <c r="I414" t="s">
        <v>4969</v>
      </c>
      <c r="J414" t="s">
        <v>5024</v>
      </c>
      <c r="K414" t="s">
        <v>6381</v>
      </c>
      <c r="L414" t="s">
        <v>6406</v>
      </c>
      <c r="M414" t="str">
        <f>SUBSTITUTE(Table2[[#This Row],[category_tags]],"'",CHAR(130),11)</f>
        <v>['Agricultural', 'Food', 'Preparation', 'Milk and milk products', 'Cheese', ÇSoft cheeses']</v>
      </c>
      <c r="N414" t="str">
        <f>SUBSTITUTE(Table2[[#This Row],[category_tags]],"'",CHAR(131),12)</f>
        <v>['Agricultural', 'Food', 'Preparation', 'Milk and milk products', 'Cheese', 'Soft cheesesÉ]</v>
      </c>
      <c r="O414">
        <f>FIND(CHAR(130),Table2[[#This Row],[Column2]])</f>
        <v>77</v>
      </c>
      <c r="P414">
        <f>FIND(CHAR(131),Table2[[#This Row],[Column3]])</f>
        <v>90</v>
      </c>
      <c r="Q414" t="str">
        <f>IFERROR(MID(Table2[[#This Row],[category_tags]],Table2[[#This Row],[Column4]]+1,Table2[[#This Row],[Column5]]-Table2[[#This Row],[Column4]]-1),"")</f>
        <v>Soft cheeses</v>
      </c>
      <c r="R414" t="str">
        <f>VLOOKUP(Table2[[#This Row],[ciqual_code]],brut_transformé!$D$2:$E$2480,2,FALSE)</f>
        <v>brut</v>
      </c>
      <c r="S414" t="s">
        <v>5196</v>
      </c>
    </row>
    <row r="415" spans="1:19" x14ac:dyDescent="0.2">
      <c r="A415" t="s">
        <v>413</v>
      </c>
      <c r="B415">
        <v>26003</v>
      </c>
      <c r="C415" t="s">
        <v>2481</v>
      </c>
      <c r="D415">
        <v>3.52</v>
      </c>
      <c r="E415" t="b">
        <v>0</v>
      </c>
      <c r="F415" t="s">
        <v>2485</v>
      </c>
      <c r="G415" t="s">
        <v>2900</v>
      </c>
      <c r="H415" t="s">
        <v>4967</v>
      </c>
      <c r="I415" t="s">
        <v>4969</v>
      </c>
      <c r="J415" t="s">
        <v>4993</v>
      </c>
      <c r="K415" t="s">
        <v>6376</v>
      </c>
      <c r="L415" t="s">
        <v>6410</v>
      </c>
      <c r="M415" t="str">
        <f>SUBSTITUTE(Table2[[#This Row],[category_tags]],"'",CHAR(130),11)</f>
        <v>['Agricultural', 'Food', 'Preparation', 'Meat, egg and fish', 'Fish, cooked']</v>
      </c>
      <c r="N415" t="str">
        <f>SUBSTITUTE(Table2[[#This Row],[category_tags]],"'",CHAR(131),12)</f>
        <v>['Agricultural', 'Food', 'Preparation', 'Meat, egg and fish', 'Fish, cooked']</v>
      </c>
      <c r="O415" t="e">
        <f>FIND(CHAR(130),Table2[[#This Row],[Column2]])</f>
        <v>#VALUE!</v>
      </c>
      <c r="P415" t="e">
        <f>FIND(CHAR(131),Table2[[#This Row],[Column3]])</f>
        <v>#VALUE!</v>
      </c>
      <c r="Q415" t="str">
        <f>IFERROR(MID(Table2[[#This Row],[category_tags]],Table2[[#This Row],[Column4]]+1,Table2[[#This Row],[Column5]]-Table2[[#This Row],[Column4]]-1),"")</f>
        <v/>
      </c>
      <c r="R415" t="str">
        <f>VLOOKUP(Table2[[#This Row],[ciqual_code]],brut_transformé!$D$2:$E$2480,2,FALSE)</f>
        <v>transformé</v>
      </c>
      <c r="S415" t="s">
        <v>5308</v>
      </c>
    </row>
    <row r="416" spans="1:19" x14ac:dyDescent="0.2">
      <c r="A416" t="s">
        <v>414</v>
      </c>
      <c r="B416">
        <v>26002</v>
      </c>
      <c r="C416" t="s">
        <v>2481</v>
      </c>
      <c r="D416">
        <v>3.74</v>
      </c>
      <c r="E416" t="b">
        <v>0</v>
      </c>
      <c r="F416" t="s">
        <v>2485</v>
      </c>
      <c r="G416" t="s">
        <v>2901</v>
      </c>
      <c r="H416" t="s">
        <v>4967</v>
      </c>
      <c r="I416" t="s">
        <v>4969</v>
      </c>
      <c r="J416" t="s">
        <v>4974</v>
      </c>
      <c r="K416" t="s">
        <v>6376</v>
      </c>
      <c r="L416" t="s">
        <v>6393</v>
      </c>
      <c r="M416" t="str">
        <f>SUBSTITUTE(Table2[[#This Row],[category_tags]],"'",CHAR(130),11)</f>
        <v>['Agricultural', 'Food', 'Preparation', 'Meat, egg and fish', 'Fish products']</v>
      </c>
      <c r="N416" t="str">
        <f>SUBSTITUTE(Table2[[#This Row],[category_tags]],"'",CHAR(131),12)</f>
        <v>['Agricultural', 'Food', 'Preparation', 'Meat, egg and fish', 'Fish products']</v>
      </c>
      <c r="O416" t="e">
        <f>FIND(CHAR(130),Table2[[#This Row],[Column2]])</f>
        <v>#VALUE!</v>
      </c>
      <c r="P416" t="e">
        <f>FIND(CHAR(131),Table2[[#This Row],[Column3]])</f>
        <v>#VALUE!</v>
      </c>
      <c r="Q416" t="str">
        <f>IFERROR(MID(Table2[[#This Row],[category_tags]],Table2[[#This Row],[Column4]]+1,Table2[[#This Row],[Column5]]-Table2[[#This Row],[Column4]]-1),"")</f>
        <v/>
      </c>
      <c r="R416" t="str">
        <f>VLOOKUP(Table2[[#This Row],[ciqual_code]],brut_transformé!$D$2:$E$2480,2,FALSE)</f>
        <v>transformé</v>
      </c>
      <c r="S416" t="s">
        <v>5309</v>
      </c>
    </row>
    <row r="417" spans="1:19" x14ac:dyDescent="0.2">
      <c r="A417" t="s">
        <v>415</v>
      </c>
      <c r="B417">
        <v>11064</v>
      </c>
      <c r="C417" t="s">
        <v>2481</v>
      </c>
      <c r="D417">
        <v>3.95</v>
      </c>
      <c r="E417" t="b">
        <v>0</v>
      </c>
      <c r="F417" t="s">
        <v>2485</v>
      </c>
      <c r="G417" t="s">
        <v>2902</v>
      </c>
      <c r="H417" t="s">
        <v>4967</v>
      </c>
      <c r="I417" t="s">
        <v>4969</v>
      </c>
      <c r="J417" t="s">
        <v>5035</v>
      </c>
      <c r="K417" t="s">
        <v>6377</v>
      </c>
      <c r="L417" t="s">
        <v>6430</v>
      </c>
      <c r="M417" t="str">
        <f>SUBSTITUTE(Table2[[#This Row],[category_tags]],"'",CHAR(130),11)</f>
        <v>['Agricultural', 'Food', 'Preparation', 'Miscellaneous', 'Spices']</v>
      </c>
      <c r="N417" t="str">
        <f>SUBSTITUTE(Table2[[#This Row],[category_tags]],"'",CHAR(131),12)</f>
        <v>['Agricultural', 'Food', 'Preparation', 'Miscellaneous', 'Spices']</v>
      </c>
      <c r="O417" t="e">
        <f>FIND(CHAR(130),Table2[[#This Row],[Column2]])</f>
        <v>#VALUE!</v>
      </c>
      <c r="P417" t="e">
        <f>FIND(CHAR(131),Table2[[#This Row],[Column3]])</f>
        <v>#VALUE!</v>
      </c>
      <c r="Q417" t="str">
        <f>IFERROR(MID(Table2[[#This Row],[category_tags]],Table2[[#This Row],[Column4]]+1,Table2[[#This Row],[Column5]]-Table2[[#This Row],[Column4]]-1),"")</f>
        <v/>
      </c>
      <c r="R417" t="str">
        <f>VLOOKUP(Table2[[#This Row],[ciqual_code]],brut_transformé!$D$2:$E$2480,2,FALSE)</f>
        <v>brut</v>
      </c>
      <c r="S417" t="s">
        <v>5310</v>
      </c>
    </row>
    <row r="418" spans="1:19" x14ac:dyDescent="0.2">
      <c r="A418" t="s">
        <v>416</v>
      </c>
      <c r="B418">
        <v>13007</v>
      </c>
      <c r="C418" t="s">
        <v>2481</v>
      </c>
      <c r="D418">
        <v>2.92</v>
      </c>
      <c r="E418" t="b">
        <v>0</v>
      </c>
      <c r="F418" t="s">
        <v>2485</v>
      </c>
      <c r="G418" t="s">
        <v>2903</v>
      </c>
      <c r="H418" t="s">
        <v>4967</v>
      </c>
      <c r="I418" t="s">
        <v>4969</v>
      </c>
      <c r="J418" t="s">
        <v>4972</v>
      </c>
      <c r="K418" t="s">
        <v>6375</v>
      </c>
      <c r="L418" t="s">
        <v>6392</v>
      </c>
      <c r="M418" t="str">
        <f>SUBSTITUTE(Table2[[#This Row],[category_tags]],"'",CHAR(130),11)</f>
        <v>['Agricultural', 'Food', 'Preparation', 'Fruits, vegetables, legumes and nuts', 'Fruits', ÇFresh fruits']</v>
      </c>
      <c r="N418" t="str">
        <f>SUBSTITUTE(Table2[[#This Row],[category_tags]],"'",CHAR(131),12)</f>
        <v>['Agricultural', 'Food', 'Preparation', 'Fruits, vegetables, legumes and nuts', 'Fruits', 'Fresh fruitsÉ]</v>
      </c>
      <c r="O418">
        <f>FIND(CHAR(130),Table2[[#This Row],[Column2]])</f>
        <v>91</v>
      </c>
      <c r="P418">
        <f>FIND(CHAR(131),Table2[[#This Row],[Column3]])</f>
        <v>104</v>
      </c>
      <c r="Q418" t="str">
        <f>IFERROR(MID(Table2[[#This Row],[category_tags]],Table2[[#This Row],[Column4]]+1,Table2[[#This Row],[Column5]]-Table2[[#This Row],[Column4]]-1),"")</f>
        <v>Fresh fruits</v>
      </c>
      <c r="R418" t="str">
        <f>VLOOKUP(Table2[[#This Row],[ciqual_code]],brut_transformé!$D$2:$E$2480,2,FALSE)</f>
        <v>brut</v>
      </c>
      <c r="S418" t="s">
        <v>5311</v>
      </c>
    </row>
    <row r="419" spans="1:19" x14ac:dyDescent="0.2">
      <c r="A419" t="s">
        <v>417</v>
      </c>
      <c r="B419">
        <v>25099</v>
      </c>
      <c r="C419" t="s">
        <v>2481</v>
      </c>
      <c r="D419">
        <v>2.5499999999999998</v>
      </c>
      <c r="E419" t="b">
        <v>0</v>
      </c>
      <c r="F419" t="s">
        <v>2485</v>
      </c>
      <c r="G419" t="s">
        <v>2904</v>
      </c>
      <c r="H419" t="s">
        <v>4967</v>
      </c>
      <c r="I419" t="s">
        <v>4969</v>
      </c>
      <c r="J419" t="s">
        <v>5011</v>
      </c>
      <c r="K419" t="s">
        <v>6379</v>
      </c>
      <c r="L419" t="s">
        <v>6399</v>
      </c>
      <c r="M419" t="str">
        <f>SUBSTITUTE(Table2[[#This Row],[category_tags]],"'",CHAR(130),11)</f>
        <v>['Agricultural', 'Food', 'Preparation', 'Starters and dishes', 'Dishes', ÇMeat dishes, with vegetables/legume']</v>
      </c>
      <c r="N419" t="str">
        <f>SUBSTITUTE(Table2[[#This Row],[category_tags]],"'",CHAR(131),12)</f>
        <v>['Agricultural', 'Food', 'Preparation', 'Starters and dishes', 'Dishes', 'Meat dishes, with vegetables/legumeÉ]</v>
      </c>
      <c r="O419">
        <f>FIND(CHAR(130),Table2[[#This Row],[Column2]])</f>
        <v>74</v>
      </c>
      <c r="P419">
        <f>FIND(CHAR(131),Table2[[#This Row],[Column3]])</f>
        <v>110</v>
      </c>
      <c r="Q419" t="str">
        <f>IFERROR(MID(Table2[[#This Row],[category_tags]],Table2[[#This Row],[Column4]]+1,Table2[[#This Row],[Column5]]-Table2[[#This Row],[Column4]]-1),"")</f>
        <v>Meat dishes, with vegetables/legume</v>
      </c>
      <c r="R419" t="str">
        <f>VLOOKUP(Table2[[#This Row],[ciqual_code]],brut_transformé!$D$2:$E$2480,2,FALSE)</f>
        <v>transformé</v>
      </c>
      <c r="S419" t="s">
        <v>5312</v>
      </c>
    </row>
    <row r="420" spans="1:19" x14ac:dyDescent="0.2">
      <c r="A420" t="s">
        <v>418</v>
      </c>
      <c r="B420">
        <v>25098</v>
      </c>
      <c r="C420" t="s">
        <v>2481</v>
      </c>
      <c r="D420">
        <v>2.5</v>
      </c>
      <c r="E420" t="b">
        <v>0</v>
      </c>
      <c r="F420" t="s">
        <v>2485</v>
      </c>
      <c r="G420" t="s">
        <v>2905</v>
      </c>
      <c r="H420" t="s">
        <v>4967</v>
      </c>
      <c r="I420" t="s">
        <v>4969</v>
      </c>
      <c r="J420" t="s">
        <v>5011</v>
      </c>
      <c r="K420" t="s">
        <v>6379</v>
      </c>
      <c r="L420" t="s">
        <v>6399</v>
      </c>
      <c r="M420" t="str">
        <f>SUBSTITUTE(Table2[[#This Row],[category_tags]],"'",CHAR(130),11)</f>
        <v>['Agricultural', 'Food', 'Preparation', 'Starters and dishes', 'Dishes', ÇMeat dishes, with vegetables/legume']</v>
      </c>
      <c r="N420" t="str">
        <f>SUBSTITUTE(Table2[[#This Row],[category_tags]],"'",CHAR(131),12)</f>
        <v>['Agricultural', 'Food', 'Preparation', 'Starters and dishes', 'Dishes', 'Meat dishes, with vegetables/legumeÉ]</v>
      </c>
      <c r="O420">
        <f>FIND(CHAR(130),Table2[[#This Row],[Column2]])</f>
        <v>74</v>
      </c>
      <c r="P420">
        <f>FIND(CHAR(131),Table2[[#This Row],[Column3]])</f>
        <v>110</v>
      </c>
      <c r="Q420" t="str">
        <f>IFERROR(MID(Table2[[#This Row],[category_tags]],Table2[[#This Row],[Column4]]+1,Table2[[#This Row],[Column5]]-Table2[[#This Row],[Column4]]-1),"")</f>
        <v>Meat dishes, with vegetables/legume</v>
      </c>
      <c r="R420" t="str">
        <f>VLOOKUP(Table2[[#This Row],[ciqual_code]],brut_transformé!$D$2:$E$2480,2,FALSE)</f>
        <v>transformé</v>
      </c>
      <c r="S420" t="s">
        <v>5313</v>
      </c>
    </row>
    <row r="421" spans="1:19" x14ac:dyDescent="0.2">
      <c r="A421" t="s">
        <v>419</v>
      </c>
      <c r="B421">
        <v>25002</v>
      </c>
      <c r="C421" t="s">
        <v>2481</v>
      </c>
      <c r="D421">
        <v>2.82</v>
      </c>
      <c r="E421" t="b">
        <v>0</v>
      </c>
      <c r="F421" t="s">
        <v>2485</v>
      </c>
      <c r="G421" t="s">
        <v>2906</v>
      </c>
      <c r="H421" t="s">
        <v>4967</v>
      </c>
      <c r="I421" t="s">
        <v>4969</v>
      </c>
      <c r="J421" t="s">
        <v>5011</v>
      </c>
      <c r="K421" t="s">
        <v>6379</v>
      </c>
      <c r="L421" t="s">
        <v>6399</v>
      </c>
      <c r="M421" t="str">
        <f>SUBSTITUTE(Table2[[#This Row],[category_tags]],"'",CHAR(130),11)</f>
        <v>['Agricultural', 'Food', 'Preparation', 'Starters and dishes', 'Dishes', ÇMeat dishes, with vegetables/legume']</v>
      </c>
      <c r="N421" t="str">
        <f>SUBSTITUTE(Table2[[#This Row],[category_tags]],"'",CHAR(131),12)</f>
        <v>['Agricultural', 'Food', 'Preparation', 'Starters and dishes', 'Dishes', 'Meat dishes, with vegetables/legumeÉ]</v>
      </c>
      <c r="O421">
        <f>FIND(CHAR(130),Table2[[#This Row],[Column2]])</f>
        <v>74</v>
      </c>
      <c r="P421">
        <f>FIND(CHAR(131),Table2[[#This Row],[Column3]])</f>
        <v>110</v>
      </c>
      <c r="Q421" t="str">
        <f>IFERROR(MID(Table2[[#This Row],[category_tags]],Table2[[#This Row],[Column4]]+1,Table2[[#This Row],[Column5]]-Table2[[#This Row],[Column4]]-1),"")</f>
        <v>Meat dishes, with vegetables/legume</v>
      </c>
      <c r="R421" t="str">
        <f>VLOOKUP(Table2[[#This Row],[ciqual_code]],brut_transformé!$D$2:$E$2480,2,FALSE)</f>
        <v>transformé</v>
      </c>
      <c r="S421" t="s">
        <v>5314</v>
      </c>
    </row>
    <row r="422" spans="1:19" x14ac:dyDescent="0.2">
      <c r="A422" t="s">
        <v>420</v>
      </c>
      <c r="B422">
        <v>20078</v>
      </c>
      <c r="C422" t="s">
        <v>2481</v>
      </c>
      <c r="D422">
        <v>2.96999999999999</v>
      </c>
      <c r="E422" t="b">
        <v>0</v>
      </c>
      <c r="F422" t="s">
        <v>2485</v>
      </c>
      <c r="G422" t="s">
        <v>2907</v>
      </c>
      <c r="H422" t="s">
        <v>4967</v>
      </c>
      <c r="I422" t="s">
        <v>4969</v>
      </c>
      <c r="J422" t="s">
        <v>4987</v>
      </c>
      <c r="K422" t="s">
        <v>6375</v>
      </c>
      <c r="L422" t="s">
        <v>6405</v>
      </c>
      <c r="M422" t="str">
        <f>SUBSTITUTE(Table2[[#This Row],[category_tags]],"'",CHAR(130),11)</f>
        <v>['Agricultural', 'Food', 'Preparation', 'Fruits, vegetables, legumes and nuts', 'Vegetables', ÇVegetables, cooked']</v>
      </c>
      <c r="N422" t="str">
        <f>SUBSTITUTE(Table2[[#This Row],[category_tags]],"'",CHAR(131),12)</f>
        <v>['Agricultural', 'Food', 'Preparation', 'Fruits, vegetables, legumes and nuts', 'Vegetables', 'Vegetables, cookedÉ]</v>
      </c>
      <c r="O422">
        <f>FIND(CHAR(130),Table2[[#This Row],[Column2]])</f>
        <v>95</v>
      </c>
      <c r="P422">
        <f>FIND(CHAR(131),Table2[[#This Row],[Column3]])</f>
        <v>114</v>
      </c>
      <c r="Q422" t="str">
        <f>IFERROR(MID(Table2[[#This Row],[category_tags]],Table2[[#This Row],[Column4]]+1,Table2[[#This Row],[Column5]]-Table2[[#This Row],[Column4]]-1),"")</f>
        <v>Vegetables, cooked</v>
      </c>
      <c r="R422" t="str">
        <f>VLOOKUP(Table2[[#This Row],[ciqual_code]],brut_transformé!$D$2:$E$2480,2,FALSE)</f>
        <v>transformé</v>
      </c>
      <c r="S422" t="s">
        <v>5315</v>
      </c>
    </row>
    <row r="423" spans="1:19" x14ac:dyDescent="0.2">
      <c r="A423" t="s">
        <v>421</v>
      </c>
      <c r="B423">
        <v>20023</v>
      </c>
      <c r="C423" t="s">
        <v>2481</v>
      </c>
      <c r="D423">
        <v>2.3199999999999998</v>
      </c>
      <c r="E423" t="b">
        <v>0</v>
      </c>
      <c r="F423" t="s">
        <v>2485</v>
      </c>
      <c r="G423" t="s">
        <v>2908</v>
      </c>
      <c r="H423" t="s">
        <v>4967</v>
      </c>
      <c r="I423" t="s">
        <v>4969</v>
      </c>
      <c r="J423" t="s">
        <v>4988</v>
      </c>
      <c r="K423" t="s">
        <v>6375</v>
      </c>
      <c r="L423" t="s">
        <v>6405</v>
      </c>
      <c r="M423" t="str">
        <f>SUBSTITUTE(Table2[[#This Row],[category_tags]],"'",CHAR(130),11)</f>
        <v>['Agricultural', 'Food', 'Preparation', 'Fruits, vegetables, legumes and nuts', 'Vegetables', ÇVegetables, raw']</v>
      </c>
      <c r="N423" t="str">
        <f>SUBSTITUTE(Table2[[#This Row],[category_tags]],"'",CHAR(131),12)</f>
        <v>['Agricultural', 'Food', 'Preparation', 'Fruits, vegetables, legumes and nuts', 'Vegetables', 'Vegetables, rawÉ]</v>
      </c>
      <c r="O423">
        <f>FIND(CHAR(130),Table2[[#This Row],[Column2]])</f>
        <v>95</v>
      </c>
      <c r="P423">
        <f>FIND(CHAR(131),Table2[[#This Row],[Column3]])</f>
        <v>111</v>
      </c>
      <c r="Q423" t="str">
        <f>IFERROR(MID(Table2[[#This Row],[category_tags]],Table2[[#This Row],[Column4]]+1,Table2[[#This Row],[Column5]]-Table2[[#This Row],[Column4]]-1),"")</f>
        <v>Vegetables, raw</v>
      </c>
      <c r="R423" t="str">
        <f>VLOOKUP(Table2[[#This Row],[ciqual_code]],brut_transformé!$D$2:$E$2480,2,FALSE)</f>
        <v>brut</v>
      </c>
      <c r="S423" t="s">
        <v>5316</v>
      </c>
    </row>
    <row r="424" spans="1:19" x14ac:dyDescent="0.2">
      <c r="A424" t="s">
        <v>422</v>
      </c>
      <c r="B424">
        <v>20024</v>
      </c>
      <c r="C424" t="s">
        <v>2481</v>
      </c>
      <c r="D424">
        <v>2.86</v>
      </c>
      <c r="E424" t="b">
        <v>0</v>
      </c>
      <c r="F424" t="s">
        <v>2485</v>
      </c>
      <c r="G424" t="s">
        <v>2909</v>
      </c>
      <c r="H424" t="s">
        <v>4967</v>
      </c>
      <c r="I424" t="s">
        <v>4969</v>
      </c>
      <c r="J424" t="s">
        <v>4987</v>
      </c>
      <c r="K424" t="s">
        <v>6375</v>
      </c>
      <c r="L424" t="s">
        <v>6405</v>
      </c>
      <c r="M424" t="str">
        <f>SUBSTITUTE(Table2[[#This Row],[category_tags]],"'",CHAR(130),11)</f>
        <v>['Agricultural', 'Food', 'Preparation', 'Fruits, vegetables, legumes and nuts', 'Vegetables', ÇVegetables, cooked']</v>
      </c>
      <c r="N424" t="str">
        <f>SUBSTITUTE(Table2[[#This Row],[category_tags]],"'",CHAR(131),12)</f>
        <v>['Agricultural', 'Food', 'Preparation', 'Fruits, vegetables, legumes and nuts', 'Vegetables', 'Vegetables, cookedÉ]</v>
      </c>
      <c r="O424">
        <f>FIND(CHAR(130),Table2[[#This Row],[Column2]])</f>
        <v>95</v>
      </c>
      <c r="P424">
        <f>FIND(CHAR(131),Table2[[#This Row],[Column3]])</f>
        <v>114</v>
      </c>
      <c r="Q424" t="str">
        <f>IFERROR(MID(Table2[[#This Row],[category_tags]],Table2[[#This Row],[Column4]]+1,Table2[[#This Row],[Column5]]-Table2[[#This Row],[Column4]]-1),"")</f>
        <v>Vegetables, cooked</v>
      </c>
      <c r="R424" t="str">
        <f>VLOOKUP(Table2[[#This Row],[ciqual_code]],brut_transformé!$D$2:$E$2480,2,FALSE)</f>
        <v>brut</v>
      </c>
      <c r="S424" t="s">
        <v>5317</v>
      </c>
    </row>
    <row r="425" spans="1:19" x14ac:dyDescent="0.2">
      <c r="A425" t="s">
        <v>423</v>
      </c>
      <c r="B425">
        <v>25600</v>
      </c>
      <c r="C425" t="s">
        <v>2481</v>
      </c>
      <c r="D425">
        <v>2.66</v>
      </c>
      <c r="E425" t="b">
        <v>0</v>
      </c>
      <c r="F425" t="s">
        <v>2485</v>
      </c>
      <c r="G425" t="s">
        <v>2910</v>
      </c>
      <c r="H425" t="s">
        <v>4967</v>
      </c>
      <c r="I425" t="s">
        <v>4969</v>
      </c>
      <c r="J425" t="s">
        <v>5036</v>
      </c>
      <c r="K425" t="s">
        <v>6379</v>
      </c>
      <c r="L425" t="s">
        <v>6431</v>
      </c>
      <c r="M425" t="str">
        <f>SUBSTITUTE(Table2[[#This Row],[category_tags]],"'",CHAR(130),11)</f>
        <v>['Agricultural', 'Food', 'Preparation', 'Starters and dishes', 'Mixed salads']</v>
      </c>
      <c r="N425" t="str">
        <f>SUBSTITUTE(Table2[[#This Row],[category_tags]],"'",CHAR(131),12)</f>
        <v>['Agricultural', 'Food', 'Preparation', 'Starters and dishes', 'Mixed salads']</v>
      </c>
      <c r="O425" t="e">
        <f>FIND(CHAR(130),Table2[[#This Row],[Column2]])</f>
        <v>#VALUE!</v>
      </c>
      <c r="P425" t="e">
        <f>FIND(CHAR(131),Table2[[#This Row],[Column3]])</f>
        <v>#VALUE!</v>
      </c>
      <c r="Q425" t="str">
        <f>IFERROR(MID(Table2[[#This Row],[category_tags]],Table2[[#This Row],[Column4]]+1,Table2[[#This Row],[Column5]]-Table2[[#This Row],[Column4]]-1),"")</f>
        <v/>
      </c>
      <c r="R425" t="str">
        <f>VLOOKUP(Table2[[#This Row],[ciqual_code]],brut_transformé!$D$2:$E$2480,2,FALSE)</f>
        <v>transformé</v>
      </c>
      <c r="S425" t="s">
        <v>5318</v>
      </c>
    </row>
    <row r="426" spans="1:19" x14ac:dyDescent="0.2">
      <c r="A426" t="s">
        <v>424</v>
      </c>
      <c r="B426">
        <v>20055</v>
      </c>
      <c r="C426" t="s">
        <v>2481</v>
      </c>
      <c r="D426">
        <v>2.5499999999999998</v>
      </c>
      <c r="E426" t="b">
        <v>0</v>
      </c>
      <c r="F426" t="s">
        <v>2485</v>
      </c>
      <c r="G426" t="s">
        <v>2911</v>
      </c>
      <c r="H426" t="s">
        <v>4967</v>
      </c>
      <c r="I426" t="s">
        <v>4969</v>
      </c>
      <c r="J426" t="s">
        <v>4988</v>
      </c>
      <c r="K426" t="s">
        <v>6375</v>
      </c>
      <c r="L426" t="s">
        <v>6405</v>
      </c>
      <c r="M426" t="str">
        <f>SUBSTITUTE(Table2[[#This Row],[category_tags]],"'",CHAR(130),11)</f>
        <v>['Agricultural', 'Food', 'Preparation', 'Fruits, vegetables, legumes and nuts', 'Vegetables', ÇVegetables, raw']</v>
      </c>
      <c r="N426" t="str">
        <f>SUBSTITUTE(Table2[[#This Row],[category_tags]],"'",CHAR(131),12)</f>
        <v>['Agricultural', 'Food', 'Preparation', 'Fruits, vegetables, legumes and nuts', 'Vegetables', 'Vegetables, rawÉ]</v>
      </c>
      <c r="O426">
        <f>FIND(CHAR(130),Table2[[#This Row],[Column2]])</f>
        <v>95</v>
      </c>
      <c r="P426">
        <f>FIND(CHAR(131),Table2[[#This Row],[Column3]])</f>
        <v>111</v>
      </c>
      <c r="Q426" t="str">
        <f>IFERROR(MID(Table2[[#This Row],[category_tags]],Table2[[#This Row],[Column4]]+1,Table2[[#This Row],[Column5]]-Table2[[#This Row],[Column4]]-1),"")</f>
        <v>Vegetables, raw</v>
      </c>
      <c r="R426" t="str">
        <f>VLOOKUP(Table2[[#This Row],[ciqual_code]],brut_transformé!$D$2:$E$2480,2,FALSE)</f>
        <v>brut</v>
      </c>
      <c r="S426" t="s">
        <v>5300</v>
      </c>
    </row>
    <row r="427" spans="1:19" x14ac:dyDescent="0.2">
      <c r="A427" t="s">
        <v>425</v>
      </c>
      <c r="B427">
        <v>20025</v>
      </c>
      <c r="C427" t="s">
        <v>2481</v>
      </c>
      <c r="D427">
        <v>2.98</v>
      </c>
      <c r="E427" t="b">
        <v>0</v>
      </c>
      <c r="F427" t="s">
        <v>2485</v>
      </c>
      <c r="G427" t="s">
        <v>2912</v>
      </c>
      <c r="H427" t="s">
        <v>4967</v>
      </c>
      <c r="I427" t="s">
        <v>4969</v>
      </c>
      <c r="J427" t="s">
        <v>4987</v>
      </c>
      <c r="K427" t="s">
        <v>6375</v>
      </c>
      <c r="L427" t="s">
        <v>6405</v>
      </c>
      <c r="M427" t="str">
        <f>SUBSTITUTE(Table2[[#This Row],[category_tags]],"'",CHAR(130),11)</f>
        <v>['Agricultural', 'Food', 'Preparation', 'Fruits, vegetables, legumes and nuts', 'Vegetables', ÇVegetables, cooked']</v>
      </c>
      <c r="N427" t="str">
        <f>SUBSTITUTE(Table2[[#This Row],[category_tags]],"'",CHAR(131),12)</f>
        <v>['Agricultural', 'Food', 'Preparation', 'Fruits, vegetables, legumes and nuts', 'Vegetables', 'Vegetables, cookedÉ]</v>
      </c>
      <c r="O427">
        <f>FIND(CHAR(130),Table2[[#This Row],[Column2]])</f>
        <v>95</v>
      </c>
      <c r="P427">
        <f>FIND(CHAR(131),Table2[[#This Row],[Column3]])</f>
        <v>114</v>
      </c>
      <c r="Q427" t="str">
        <f>IFERROR(MID(Table2[[#This Row],[category_tags]],Table2[[#This Row],[Column4]]+1,Table2[[#This Row],[Column5]]-Table2[[#This Row],[Column4]]-1),"")</f>
        <v>Vegetables, cooked</v>
      </c>
      <c r="R427" t="str">
        <f>VLOOKUP(Table2[[#This Row],[ciqual_code]],brut_transformé!$D$2:$E$2480,2,FALSE)</f>
        <v>brut</v>
      </c>
      <c r="S427" t="s">
        <v>5301</v>
      </c>
    </row>
    <row r="428" spans="1:19" x14ac:dyDescent="0.2">
      <c r="A428" t="s">
        <v>426</v>
      </c>
      <c r="B428">
        <v>20278</v>
      </c>
      <c r="C428" t="s">
        <v>2481</v>
      </c>
      <c r="D428">
        <v>2.98</v>
      </c>
      <c r="E428" t="b">
        <v>0</v>
      </c>
      <c r="F428" t="s">
        <v>2485</v>
      </c>
      <c r="G428" t="s">
        <v>2913</v>
      </c>
      <c r="H428" t="s">
        <v>4967</v>
      </c>
      <c r="I428" t="s">
        <v>4969</v>
      </c>
      <c r="J428" t="s">
        <v>4987</v>
      </c>
      <c r="K428" t="s">
        <v>6375</v>
      </c>
      <c r="L428" t="s">
        <v>6405</v>
      </c>
      <c r="M428" t="str">
        <f>SUBSTITUTE(Table2[[#This Row],[category_tags]],"'",CHAR(130),11)</f>
        <v>['Agricultural', 'Food', 'Preparation', 'Fruits, vegetables, legumes and nuts', 'Vegetables', ÇVegetables, cooked']</v>
      </c>
      <c r="N428" t="str">
        <f>SUBSTITUTE(Table2[[#This Row],[category_tags]],"'",CHAR(131),12)</f>
        <v>['Agricultural', 'Food', 'Preparation', 'Fruits, vegetables, legumes and nuts', 'Vegetables', 'Vegetables, cookedÉ]</v>
      </c>
      <c r="O428">
        <f>FIND(CHAR(130),Table2[[#This Row],[Column2]])</f>
        <v>95</v>
      </c>
      <c r="P428">
        <f>FIND(CHAR(131),Table2[[#This Row],[Column3]])</f>
        <v>114</v>
      </c>
      <c r="Q428" t="str">
        <f>IFERROR(MID(Table2[[#This Row],[category_tags]],Table2[[#This Row],[Column4]]+1,Table2[[#This Row],[Column5]]-Table2[[#This Row],[Column4]]-1),"")</f>
        <v>Vegetables, cooked</v>
      </c>
      <c r="R428" t="str">
        <f>VLOOKUP(Table2[[#This Row],[ciqual_code]],brut_transformé!$D$2:$E$2480,2,FALSE)</f>
        <v>brut</v>
      </c>
      <c r="S428" t="s">
        <v>5302</v>
      </c>
    </row>
    <row r="429" spans="1:19" x14ac:dyDescent="0.2">
      <c r="A429" t="s">
        <v>427</v>
      </c>
      <c r="B429">
        <v>32013</v>
      </c>
      <c r="C429" t="s">
        <v>2481</v>
      </c>
      <c r="D429">
        <v>3.71</v>
      </c>
      <c r="E429" t="b">
        <v>0</v>
      </c>
      <c r="F429" t="s">
        <v>2485</v>
      </c>
      <c r="G429" t="s">
        <v>2914</v>
      </c>
      <c r="H429" t="s">
        <v>4967</v>
      </c>
      <c r="I429" t="s">
        <v>4969</v>
      </c>
      <c r="J429" t="s">
        <v>5023</v>
      </c>
      <c r="K429" t="s">
        <v>6380</v>
      </c>
      <c r="L429" t="s">
        <v>6412</v>
      </c>
      <c r="M429" t="str">
        <f>SUBSTITUTE(Table2[[#This Row],[category_tags]],"'",CHAR(130),11)</f>
        <v>['Agricultural', 'Food', 'Preparation', 'Cereal products', 'Biscuits and breakfast cereals', ÇBreakfast cereals']</v>
      </c>
      <c r="N429" t="str">
        <f>SUBSTITUTE(Table2[[#This Row],[category_tags]],"'",CHAR(131),12)</f>
        <v>['Agricultural', 'Food', 'Preparation', 'Cereal products', 'Biscuits and breakfast cereals', 'Breakfast cerealsÉ]</v>
      </c>
      <c r="O429">
        <f>FIND(CHAR(130),Table2[[#This Row],[Column2]])</f>
        <v>94</v>
      </c>
      <c r="P429">
        <f>FIND(CHAR(131),Table2[[#This Row],[Column3]])</f>
        <v>112</v>
      </c>
      <c r="Q429" t="str">
        <f>IFERROR(MID(Table2[[#This Row],[category_tags]],Table2[[#This Row],[Column4]]+1,Table2[[#This Row],[Column5]]-Table2[[#This Row],[Column4]]-1),"")</f>
        <v>Breakfast cereals</v>
      </c>
      <c r="R429" t="str">
        <f>VLOOKUP(Table2[[#This Row],[ciqual_code]],brut_transformé!$D$2:$E$2480,2,FALSE)</f>
        <v>transformé</v>
      </c>
      <c r="S429" t="s">
        <v>5319</v>
      </c>
    </row>
    <row r="430" spans="1:19" x14ac:dyDescent="0.2">
      <c r="A430" t="s">
        <v>428</v>
      </c>
      <c r="B430">
        <v>32134</v>
      </c>
      <c r="C430" t="s">
        <v>2481</v>
      </c>
      <c r="D430">
        <v>4.03</v>
      </c>
      <c r="E430" t="b">
        <v>0</v>
      </c>
      <c r="F430" t="s">
        <v>2485</v>
      </c>
      <c r="G430" t="s">
        <v>2915</v>
      </c>
      <c r="H430" t="s">
        <v>4967</v>
      </c>
      <c r="I430" t="s">
        <v>4969</v>
      </c>
      <c r="J430" t="s">
        <v>5023</v>
      </c>
      <c r="K430" t="s">
        <v>6380</v>
      </c>
      <c r="L430" t="s">
        <v>6412</v>
      </c>
      <c r="M430" t="str">
        <f>SUBSTITUTE(Table2[[#This Row],[category_tags]],"'",CHAR(130),11)</f>
        <v>['Agricultural', 'Food', 'Preparation', 'Cereal products', 'Biscuits and breakfast cereals', ÇBreakfast cereals']</v>
      </c>
      <c r="N430" t="str">
        <f>SUBSTITUTE(Table2[[#This Row],[category_tags]],"'",CHAR(131),12)</f>
        <v>['Agricultural', 'Food', 'Preparation', 'Cereal products', 'Biscuits and breakfast cereals', 'Breakfast cerealsÉ]</v>
      </c>
      <c r="O430">
        <f>FIND(CHAR(130),Table2[[#This Row],[Column2]])</f>
        <v>94</v>
      </c>
      <c r="P430">
        <f>FIND(CHAR(131),Table2[[#This Row],[Column3]])</f>
        <v>112</v>
      </c>
      <c r="Q430" t="str">
        <f>IFERROR(MID(Table2[[#This Row],[category_tags]],Table2[[#This Row],[Column4]]+1,Table2[[#This Row],[Column5]]-Table2[[#This Row],[Column4]]-1),"")</f>
        <v>Breakfast cereals</v>
      </c>
      <c r="R430" t="str">
        <f>VLOOKUP(Table2[[#This Row],[ciqual_code]],brut_transformé!$D$2:$E$2480,2,FALSE)</f>
        <v>transformé</v>
      </c>
      <c r="S430" t="s">
        <v>5241</v>
      </c>
    </row>
    <row r="431" spans="1:19" x14ac:dyDescent="0.2">
      <c r="A431" t="s">
        <v>429</v>
      </c>
      <c r="B431">
        <v>13167</v>
      </c>
      <c r="C431" t="s">
        <v>2481</v>
      </c>
      <c r="D431">
        <v>3.71</v>
      </c>
      <c r="E431" t="b">
        <v>0</v>
      </c>
      <c r="F431" t="s">
        <v>2485</v>
      </c>
      <c r="G431" t="s">
        <v>2916</v>
      </c>
      <c r="H431" t="s">
        <v>4967</v>
      </c>
      <c r="I431" t="s">
        <v>4969</v>
      </c>
      <c r="J431" t="s">
        <v>5006</v>
      </c>
      <c r="K431" t="s">
        <v>6385</v>
      </c>
      <c r="L431" t="s">
        <v>6418</v>
      </c>
      <c r="M431" t="str">
        <f>SUBSTITUTE(Table2[[#This Row],[category_tags]],"'",CHAR(130),11)</f>
        <v>['Agricultural', 'Food', 'Preparation', 'Baby food', 'Baby biscuits and cereals']</v>
      </c>
      <c r="N431" t="str">
        <f>SUBSTITUTE(Table2[[#This Row],[category_tags]],"'",CHAR(131),12)</f>
        <v>['Agricultural', 'Food', 'Preparation', 'Baby food', 'Baby biscuits and cereals']</v>
      </c>
      <c r="O431" t="e">
        <f>FIND(CHAR(130),Table2[[#This Row],[Column2]])</f>
        <v>#VALUE!</v>
      </c>
      <c r="P431" t="e">
        <f>FIND(CHAR(131),Table2[[#This Row],[Column3]])</f>
        <v>#VALUE!</v>
      </c>
      <c r="Q431" t="str">
        <f>IFERROR(MID(Table2[[#This Row],[category_tags]],Table2[[#This Row],[Column4]]+1,Table2[[#This Row],[Column5]]-Table2[[#This Row],[Column4]]-1),"")</f>
        <v/>
      </c>
      <c r="R431" t="str">
        <f>VLOOKUP(Table2[[#This Row],[ciqual_code]],brut_transformé!$D$2:$E$2480,2,FALSE)</f>
        <v>transformé</v>
      </c>
      <c r="S431" t="s">
        <v>5320</v>
      </c>
    </row>
    <row r="432" spans="1:19" x14ac:dyDescent="0.2">
      <c r="A432" t="s">
        <v>430</v>
      </c>
      <c r="B432">
        <v>13168</v>
      </c>
      <c r="C432" t="s">
        <v>2481</v>
      </c>
      <c r="D432">
        <v>3.71</v>
      </c>
      <c r="E432" t="b">
        <v>0</v>
      </c>
      <c r="F432" t="s">
        <v>2485</v>
      </c>
      <c r="G432" t="s">
        <v>2917</v>
      </c>
      <c r="H432" t="s">
        <v>4967</v>
      </c>
      <c r="I432" t="s">
        <v>4969</v>
      </c>
      <c r="J432" t="s">
        <v>5006</v>
      </c>
      <c r="K432" t="s">
        <v>6385</v>
      </c>
      <c r="L432" t="s">
        <v>6418</v>
      </c>
      <c r="M432" t="str">
        <f>SUBSTITUTE(Table2[[#This Row],[category_tags]],"'",CHAR(130),11)</f>
        <v>['Agricultural', 'Food', 'Preparation', 'Baby food', 'Baby biscuits and cereals']</v>
      </c>
      <c r="N432" t="str">
        <f>SUBSTITUTE(Table2[[#This Row],[category_tags]],"'",CHAR(131),12)</f>
        <v>['Agricultural', 'Food', 'Preparation', 'Baby food', 'Baby biscuits and cereals']</v>
      </c>
      <c r="O432" t="e">
        <f>FIND(CHAR(130),Table2[[#This Row],[Column2]])</f>
        <v>#VALUE!</v>
      </c>
      <c r="P432" t="e">
        <f>FIND(CHAR(131),Table2[[#This Row],[Column3]])</f>
        <v>#VALUE!</v>
      </c>
      <c r="Q432" t="str">
        <f>IFERROR(MID(Table2[[#This Row],[category_tags]],Table2[[#This Row],[Column4]]+1,Table2[[#This Row],[Column5]]-Table2[[#This Row],[Column4]]-1),"")</f>
        <v/>
      </c>
      <c r="R432" t="str">
        <f>VLOOKUP(Table2[[#This Row],[ciqual_code]],brut_transformé!$D$2:$E$2480,2,FALSE)</f>
        <v>transformé</v>
      </c>
      <c r="S432" t="s">
        <v>5320</v>
      </c>
    </row>
    <row r="433" spans="1:19" x14ac:dyDescent="0.2">
      <c r="A433" t="s">
        <v>431</v>
      </c>
      <c r="B433">
        <v>32028</v>
      </c>
      <c r="C433" t="s">
        <v>2481</v>
      </c>
      <c r="D433">
        <v>3.71</v>
      </c>
      <c r="E433" t="b">
        <v>0</v>
      </c>
      <c r="F433" t="s">
        <v>2485</v>
      </c>
      <c r="G433" t="s">
        <v>2918</v>
      </c>
      <c r="H433" t="s">
        <v>4967</v>
      </c>
      <c r="I433" t="s">
        <v>4969</v>
      </c>
      <c r="J433" t="s">
        <v>5023</v>
      </c>
      <c r="K433" t="s">
        <v>6380</v>
      </c>
      <c r="L433" t="s">
        <v>6412</v>
      </c>
      <c r="M433" t="str">
        <f>SUBSTITUTE(Table2[[#This Row],[category_tags]],"'",CHAR(130),11)</f>
        <v>['Agricultural', 'Food', 'Preparation', 'Cereal products', 'Biscuits and breakfast cereals', ÇBreakfast cereals']</v>
      </c>
      <c r="N433" t="str">
        <f>SUBSTITUTE(Table2[[#This Row],[category_tags]],"'",CHAR(131),12)</f>
        <v>['Agricultural', 'Food', 'Preparation', 'Cereal products', 'Biscuits and breakfast cereals', 'Breakfast cerealsÉ]</v>
      </c>
      <c r="O433">
        <f>FIND(CHAR(130),Table2[[#This Row],[Column2]])</f>
        <v>94</v>
      </c>
      <c r="P433">
        <f>FIND(CHAR(131),Table2[[#This Row],[Column3]])</f>
        <v>112</v>
      </c>
      <c r="Q433" t="str">
        <f>IFERROR(MID(Table2[[#This Row],[category_tags]],Table2[[#This Row],[Column4]]+1,Table2[[#This Row],[Column5]]-Table2[[#This Row],[Column4]]-1),"")</f>
        <v>Breakfast cereals</v>
      </c>
      <c r="R433" t="str">
        <f>VLOOKUP(Table2[[#This Row],[ciqual_code]],brut_transformé!$D$2:$E$2480,2,FALSE)</f>
        <v>transformé</v>
      </c>
      <c r="S433" t="s">
        <v>5319</v>
      </c>
    </row>
    <row r="434" spans="1:19" x14ac:dyDescent="0.2">
      <c r="A434" t="s">
        <v>432</v>
      </c>
      <c r="B434">
        <v>32022</v>
      </c>
      <c r="C434" t="s">
        <v>2481</v>
      </c>
      <c r="D434">
        <v>3.71</v>
      </c>
      <c r="E434" t="b">
        <v>0</v>
      </c>
      <c r="F434" t="s">
        <v>2485</v>
      </c>
      <c r="G434" t="s">
        <v>2919</v>
      </c>
      <c r="H434" t="s">
        <v>4967</v>
      </c>
      <c r="I434" t="s">
        <v>4969</v>
      </c>
      <c r="J434" t="s">
        <v>5023</v>
      </c>
      <c r="K434" t="s">
        <v>6380</v>
      </c>
      <c r="L434" t="s">
        <v>6412</v>
      </c>
      <c r="M434" t="str">
        <f>SUBSTITUTE(Table2[[#This Row],[category_tags]],"'",CHAR(130),11)</f>
        <v>['Agricultural', 'Food', 'Preparation', 'Cereal products', 'Biscuits and breakfast cereals', ÇBreakfast cereals']</v>
      </c>
      <c r="N434" t="str">
        <f>SUBSTITUTE(Table2[[#This Row],[category_tags]],"'",CHAR(131),12)</f>
        <v>['Agricultural', 'Food', 'Preparation', 'Cereal products', 'Biscuits and breakfast cereals', 'Breakfast cerealsÉ]</v>
      </c>
      <c r="O434">
        <f>FIND(CHAR(130),Table2[[#This Row],[Column2]])</f>
        <v>94</v>
      </c>
      <c r="P434">
        <f>FIND(CHAR(131),Table2[[#This Row],[Column3]])</f>
        <v>112</v>
      </c>
      <c r="Q434" t="str">
        <f>IFERROR(MID(Table2[[#This Row],[category_tags]],Table2[[#This Row],[Column4]]+1,Table2[[#This Row],[Column5]]-Table2[[#This Row],[Column4]]-1),"")</f>
        <v>Breakfast cereals</v>
      </c>
      <c r="R434" t="str">
        <f>VLOOKUP(Table2[[#This Row],[ciqual_code]],brut_transformé!$D$2:$E$2480,2,FALSE)</f>
        <v>transformé</v>
      </c>
      <c r="S434" t="s">
        <v>5319</v>
      </c>
    </row>
    <row r="435" spans="1:19" x14ac:dyDescent="0.2">
      <c r="A435" t="s">
        <v>433</v>
      </c>
      <c r="B435">
        <v>32029</v>
      </c>
      <c r="C435" t="s">
        <v>2481</v>
      </c>
      <c r="D435">
        <v>4.03</v>
      </c>
      <c r="E435" t="b">
        <v>0</v>
      </c>
      <c r="F435" t="s">
        <v>2485</v>
      </c>
      <c r="G435" t="s">
        <v>2920</v>
      </c>
      <c r="H435" t="s">
        <v>4967</v>
      </c>
      <c r="I435" t="s">
        <v>4969</v>
      </c>
      <c r="J435" t="s">
        <v>5023</v>
      </c>
      <c r="K435" t="s">
        <v>6380</v>
      </c>
      <c r="L435" t="s">
        <v>6412</v>
      </c>
      <c r="M435" t="str">
        <f>SUBSTITUTE(Table2[[#This Row],[category_tags]],"'",CHAR(130),11)</f>
        <v>['Agricultural', 'Food', 'Preparation', 'Cereal products', 'Biscuits and breakfast cereals', ÇBreakfast cereals']</v>
      </c>
      <c r="N435" t="str">
        <f>SUBSTITUTE(Table2[[#This Row],[category_tags]],"'",CHAR(131),12)</f>
        <v>['Agricultural', 'Food', 'Preparation', 'Cereal products', 'Biscuits and breakfast cereals', 'Breakfast cerealsÉ]</v>
      </c>
      <c r="O435">
        <f>FIND(CHAR(130),Table2[[#This Row],[Column2]])</f>
        <v>94</v>
      </c>
      <c r="P435">
        <f>FIND(CHAR(131),Table2[[#This Row],[Column3]])</f>
        <v>112</v>
      </c>
      <c r="Q435" t="str">
        <f>IFERROR(MID(Table2[[#This Row],[category_tags]],Table2[[#This Row],[Column4]]+1,Table2[[#This Row],[Column5]]-Table2[[#This Row],[Column4]]-1),"")</f>
        <v>Breakfast cereals</v>
      </c>
      <c r="R435" t="str">
        <f>VLOOKUP(Table2[[#This Row],[ciqual_code]],brut_transformé!$D$2:$E$2480,2,FALSE)</f>
        <v>transformé</v>
      </c>
      <c r="S435" t="s">
        <v>5241</v>
      </c>
    </row>
    <row r="436" spans="1:19" x14ac:dyDescent="0.2">
      <c r="A436" t="s">
        <v>434</v>
      </c>
      <c r="B436">
        <v>32025</v>
      </c>
      <c r="C436" t="s">
        <v>2481</v>
      </c>
      <c r="D436">
        <v>4.03</v>
      </c>
      <c r="E436" t="b">
        <v>0</v>
      </c>
      <c r="F436" t="s">
        <v>2485</v>
      </c>
      <c r="G436" t="s">
        <v>2921</v>
      </c>
      <c r="H436" t="s">
        <v>4967</v>
      </c>
      <c r="I436" t="s">
        <v>4969</v>
      </c>
      <c r="J436" t="s">
        <v>5023</v>
      </c>
      <c r="K436" t="s">
        <v>6380</v>
      </c>
      <c r="L436" t="s">
        <v>6412</v>
      </c>
      <c r="M436" t="str">
        <f>SUBSTITUTE(Table2[[#This Row],[category_tags]],"'",CHAR(130),11)</f>
        <v>['Agricultural', 'Food', 'Preparation', 'Cereal products', 'Biscuits and breakfast cereals', ÇBreakfast cereals']</v>
      </c>
      <c r="N436" t="str">
        <f>SUBSTITUTE(Table2[[#This Row],[category_tags]],"'",CHAR(131),12)</f>
        <v>['Agricultural', 'Food', 'Preparation', 'Cereal products', 'Biscuits and breakfast cereals', 'Breakfast cerealsÉ]</v>
      </c>
      <c r="O436">
        <f>FIND(CHAR(130),Table2[[#This Row],[Column2]])</f>
        <v>94</v>
      </c>
      <c r="P436">
        <f>FIND(CHAR(131),Table2[[#This Row],[Column3]])</f>
        <v>112</v>
      </c>
      <c r="Q436" t="str">
        <f>IFERROR(MID(Table2[[#This Row],[category_tags]],Table2[[#This Row],[Column4]]+1,Table2[[#This Row],[Column5]]-Table2[[#This Row],[Column4]]-1),"")</f>
        <v>Breakfast cereals</v>
      </c>
      <c r="R436" t="str">
        <f>VLOOKUP(Table2[[#This Row],[ciqual_code]],brut_transformé!$D$2:$E$2480,2,FALSE)</f>
        <v>transformé</v>
      </c>
      <c r="S436" t="s">
        <v>5241</v>
      </c>
    </row>
    <row r="437" spans="1:19" x14ac:dyDescent="0.2">
      <c r="A437" t="s">
        <v>435</v>
      </c>
      <c r="B437">
        <v>32023</v>
      </c>
      <c r="C437" t="s">
        <v>2481</v>
      </c>
      <c r="D437">
        <v>4.03</v>
      </c>
      <c r="E437" t="b">
        <v>0</v>
      </c>
      <c r="F437" t="s">
        <v>2485</v>
      </c>
      <c r="G437" t="s">
        <v>2922</v>
      </c>
      <c r="H437" t="s">
        <v>4967</v>
      </c>
      <c r="I437" t="s">
        <v>4969</v>
      </c>
      <c r="J437" t="s">
        <v>5023</v>
      </c>
      <c r="K437" t="s">
        <v>6380</v>
      </c>
      <c r="L437" t="s">
        <v>6412</v>
      </c>
      <c r="M437" t="str">
        <f>SUBSTITUTE(Table2[[#This Row],[category_tags]],"'",CHAR(130),11)</f>
        <v>['Agricultural', 'Food', 'Preparation', 'Cereal products', 'Biscuits and breakfast cereals', ÇBreakfast cereals']</v>
      </c>
      <c r="N437" t="str">
        <f>SUBSTITUTE(Table2[[#This Row],[category_tags]],"'",CHAR(131),12)</f>
        <v>['Agricultural', 'Food', 'Preparation', 'Cereal products', 'Biscuits and breakfast cereals', 'Breakfast cerealsÉ]</v>
      </c>
      <c r="O437">
        <f>FIND(CHAR(130),Table2[[#This Row],[Column2]])</f>
        <v>94</v>
      </c>
      <c r="P437">
        <f>FIND(CHAR(131),Table2[[#This Row],[Column3]])</f>
        <v>112</v>
      </c>
      <c r="Q437" t="str">
        <f>IFERROR(MID(Table2[[#This Row],[category_tags]],Table2[[#This Row],[Column4]]+1,Table2[[#This Row],[Column5]]-Table2[[#This Row],[Column4]]-1),"")</f>
        <v>Breakfast cereals</v>
      </c>
      <c r="R437" t="str">
        <f>VLOOKUP(Table2[[#This Row],[ciqual_code]],brut_transformé!$D$2:$E$2480,2,FALSE)</f>
        <v>transformé</v>
      </c>
      <c r="S437" t="s">
        <v>5241</v>
      </c>
    </row>
    <row r="438" spans="1:19" x14ac:dyDescent="0.2">
      <c r="A438" t="s">
        <v>436</v>
      </c>
      <c r="B438">
        <v>32030</v>
      </c>
      <c r="C438" t="s">
        <v>2481</v>
      </c>
      <c r="D438">
        <v>4.03</v>
      </c>
      <c r="E438" t="b">
        <v>0</v>
      </c>
      <c r="F438" t="s">
        <v>2485</v>
      </c>
      <c r="G438" t="s">
        <v>2923</v>
      </c>
      <c r="H438" t="s">
        <v>4967</v>
      </c>
      <c r="I438" t="s">
        <v>4969</v>
      </c>
      <c r="J438" t="s">
        <v>5023</v>
      </c>
      <c r="K438" t="s">
        <v>6380</v>
      </c>
      <c r="L438" t="s">
        <v>6412</v>
      </c>
      <c r="M438" t="str">
        <f>SUBSTITUTE(Table2[[#This Row],[category_tags]],"'",CHAR(130),11)</f>
        <v>['Agricultural', 'Food', 'Preparation', 'Cereal products', 'Biscuits and breakfast cereals', ÇBreakfast cereals']</v>
      </c>
      <c r="N438" t="str">
        <f>SUBSTITUTE(Table2[[#This Row],[category_tags]],"'",CHAR(131),12)</f>
        <v>['Agricultural', 'Food', 'Preparation', 'Cereal products', 'Biscuits and breakfast cereals', 'Breakfast cerealsÉ]</v>
      </c>
      <c r="O438">
        <f>FIND(CHAR(130),Table2[[#This Row],[Column2]])</f>
        <v>94</v>
      </c>
      <c r="P438">
        <f>FIND(CHAR(131),Table2[[#This Row],[Column3]])</f>
        <v>112</v>
      </c>
      <c r="Q438" t="str">
        <f>IFERROR(MID(Table2[[#This Row],[category_tags]],Table2[[#This Row],[Column4]]+1,Table2[[#This Row],[Column5]]-Table2[[#This Row],[Column4]]-1),"")</f>
        <v>Breakfast cereals</v>
      </c>
      <c r="R438" t="str">
        <f>VLOOKUP(Table2[[#This Row],[ciqual_code]],brut_transformé!$D$2:$E$2480,2,FALSE)</f>
        <v>transformé</v>
      </c>
      <c r="S438" t="s">
        <v>5241</v>
      </c>
    </row>
    <row r="439" spans="1:19" x14ac:dyDescent="0.2">
      <c r="A439" t="s">
        <v>437</v>
      </c>
      <c r="B439">
        <v>32021</v>
      </c>
      <c r="C439" t="s">
        <v>2481</v>
      </c>
      <c r="D439">
        <v>4.03</v>
      </c>
      <c r="E439" t="b">
        <v>0</v>
      </c>
      <c r="F439" t="s">
        <v>2485</v>
      </c>
      <c r="G439" t="s">
        <v>2924</v>
      </c>
      <c r="H439" t="s">
        <v>4967</v>
      </c>
      <c r="I439" t="s">
        <v>4969</v>
      </c>
      <c r="J439" t="s">
        <v>5023</v>
      </c>
      <c r="K439" t="s">
        <v>6380</v>
      </c>
      <c r="L439" t="s">
        <v>6412</v>
      </c>
      <c r="M439" t="str">
        <f>SUBSTITUTE(Table2[[#This Row],[category_tags]],"'",CHAR(130),11)</f>
        <v>['Agricultural', 'Food', 'Preparation', 'Cereal products', 'Biscuits and breakfast cereals', ÇBreakfast cereals']</v>
      </c>
      <c r="N439" t="str">
        <f>SUBSTITUTE(Table2[[#This Row],[category_tags]],"'",CHAR(131),12)</f>
        <v>['Agricultural', 'Food', 'Preparation', 'Cereal products', 'Biscuits and breakfast cereals', 'Breakfast cerealsÉ]</v>
      </c>
      <c r="O439">
        <f>FIND(CHAR(130),Table2[[#This Row],[Column2]])</f>
        <v>94</v>
      </c>
      <c r="P439">
        <f>FIND(CHAR(131),Table2[[#This Row],[Column3]])</f>
        <v>112</v>
      </c>
      <c r="Q439" t="str">
        <f>IFERROR(MID(Table2[[#This Row],[category_tags]],Table2[[#This Row],[Column4]]+1,Table2[[#This Row],[Column5]]-Table2[[#This Row],[Column4]]-1),"")</f>
        <v>Breakfast cereals</v>
      </c>
      <c r="R439" t="str">
        <f>VLOOKUP(Table2[[#This Row],[ciqual_code]],brut_transformé!$D$2:$E$2480,2,FALSE)</f>
        <v>transformé</v>
      </c>
      <c r="S439" t="s">
        <v>5241</v>
      </c>
    </row>
    <row r="440" spans="1:19" x14ac:dyDescent="0.2">
      <c r="A440" t="s">
        <v>438</v>
      </c>
      <c r="B440">
        <v>32001</v>
      </c>
      <c r="C440" t="s">
        <v>2481</v>
      </c>
      <c r="D440">
        <v>3.71</v>
      </c>
      <c r="E440" t="b">
        <v>0</v>
      </c>
      <c r="F440" t="s">
        <v>2485</v>
      </c>
      <c r="G440" t="s">
        <v>2925</v>
      </c>
      <c r="H440" t="s">
        <v>4967</v>
      </c>
      <c r="I440" t="s">
        <v>4969</v>
      </c>
      <c r="J440" t="s">
        <v>5023</v>
      </c>
      <c r="K440" t="s">
        <v>6380</v>
      </c>
      <c r="L440" t="s">
        <v>6412</v>
      </c>
      <c r="M440" t="str">
        <f>SUBSTITUTE(Table2[[#This Row],[category_tags]],"'",CHAR(130),11)</f>
        <v>['Agricultural', 'Food', 'Preparation', 'Cereal products', 'Biscuits and breakfast cereals', ÇBreakfast cereals']</v>
      </c>
      <c r="N440" t="str">
        <f>SUBSTITUTE(Table2[[#This Row],[category_tags]],"'",CHAR(131),12)</f>
        <v>['Agricultural', 'Food', 'Preparation', 'Cereal products', 'Biscuits and breakfast cereals', 'Breakfast cerealsÉ]</v>
      </c>
      <c r="O440">
        <f>FIND(CHAR(130),Table2[[#This Row],[Column2]])</f>
        <v>94</v>
      </c>
      <c r="P440">
        <f>FIND(CHAR(131),Table2[[#This Row],[Column3]])</f>
        <v>112</v>
      </c>
      <c r="Q440" t="str">
        <f>IFERROR(MID(Table2[[#This Row],[category_tags]],Table2[[#This Row],[Column4]]+1,Table2[[#This Row],[Column5]]-Table2[[#This Row],[Column4]]-1),"")</f>
        <v>Breakfast cereals</v>
      </c>
      <c r="R440" t="str">
        <f>VLOOKUP(Table2[[#This Row],[ciqual_code]],brut_transformé!$D$2:$E$2480,2,FALSE)</f>
        <v>transformé</v>
      </c>
      <c r="S440" t="s">
        <v>5319</v>
      </c>
    </row>
    <row r="441" spans="1:19" x14ac:dyDescent="0.2">
      <c r="A441" t="s">
        <v>439</v>
      </c>
      <c r="B441">
        <v>32017</v>
      </c>
      <c r="C441" t="s">
        <v>2481</v>
      </c>
      <c r="D441">
        <v>3.71</v>
      </c>
      <c r="E441" t="b">
        <v>0</v>
      </c>
      <c r="F441" t="s">
        <v>2485</v>
      </c>
      <c r="G441" t="s">
        <v>2926</v>
      </c>
      <c r="H441" t="s">
        <v>4967</v>
      </c>
      <c r="I441" t="s">
        <v>4969</v>
      </c>
      <c r="J441" t="s">
        <v>5023</v>
      </c>
      <c r="K441" t="s">
        <v>6380</v>
      </c>
      <c r="L441" t="s">
        <v>6412</v>
      </c>
      <c r="M441" t="str">
        <f>SUBSTITUTE(Table2[[#This Row],[category_tags]],"'",CHAR(130),11)</f>
        <v>['Agricultural', 'Food', 'Preparation', 'Cereal products', 'Biscuits and breakfast cereals', ÇBreakfast cereals']</v>
      </c>
      <c r="N441" t="str">
        <f>SUBSTITUTE(Table2[[#This Row],[category_tags]],"'",CHAR(131),12)</f>
        <v>['Agricultural', 'Food', 'Preparation', 'Cereal products', 'Biscuits and breakfast cereals', 'Breakfast cerealsÉ]</v>
      </c>
      <c r="O441">
        <f>FIND(CHAR(130),Table2[[#This Row],[Column2]])</f>
        <v>94</v>
      </c>
      <c r="P441">
        <f>FIND(CHAR(131),Table2[[#This Row],[Column3]])</f>
        <v>112</v>
      </c>
      <c r="Q441" t="str">
        <f>IFERROR(MID(Table2[[#This Row],[category_tags]],Table2[[#This Row],[Column4]]+1,Table2[[#This Row],[Column5]]-Table2[[#This Row],[Column4]]-1),"")</f>
        <v>Breakfast cereals</v>
      </c>
      <c r="R441" t="str">
        <f>VLOOKUP(Table2[[#This Row],[ciqual_code]],brut_transformé!$D$2:$E$2480,2,FALSE)</f>
        <v>transformé</v>
      </c>
      <c r="S441" t="s">
        <v>5319</v>
      </c>
    </row>
    <row r="442" spans="1:19" x14ac:dyDescent="0.2">
      <c r="A442" t="s">
        <v>440</v>
      </c>
      <c r="B442">
        <v>32016</v>
      </c>
      <c r="C442" t="s">
        <v>2481</v>
      </c>
      <c r="D442">
        <v>3.71</v>
      </c>
      <c r="E442" t="b">
        <v>0</v>
      </c>
      <c r="F442" t="s">
        <v>2485</v>
      </c>
      <c r="G442" t="s">
        <v>2927</v>
      </c>
      <c r="H442" t="s">
        <v>4967</v>
      </c>
      <c r="I442" t="s">
        <v>4969</v>
      </c>
      <c r="J442" t="s">
        <v>5023</v>
      </c>
      <c r="K442" t="s">
        <v>6380</v>
      </c>
      <c r="L442" t="s">
        <v>6412</v>
      </c>
      <c r="M442" t="str">
        <f>SUBSTITUTE(Table2[[#This Row],[category_tags]],"'",CHAR(130),11)</f>
        <v>['Agricultural', 'Food', 'Preparation', 'Cereal products', 'Biscuits and breakfast cereals', ÇBreakfast cereals']</v>
      </c>
      <c r="N442" t="str">
        <f>SUBSTITUTE(Table2[[#This Row],[category_tags]],"'",CHAR(131),12)</f>
        <v>['Agricultural', 'Food', 'Preparation', 'Cereal products', 'Biscuits and breakfast cereals', 'Breakfast cerealsÉ]</v>
      </c>
      <c r="O442">
        <f>FIND(CHAR(130),Table2[[#This Row],[Column2]])</f>
        <v>94</v>
      </c>
      <c r="P442">
        <f>FIND(CHAR(131),Table2[[#This Row],[Column3]])</f>
        <v>112</v>
      </c>
      <c r="Q442" t="str">
        <f>IFERROR(MID(Table2[[#This Row],[category_tags]],Table2[[#This Row],[Column4]]+1,Table2[[#This Row],[Column5]]-Table2[[#This Row],[Column4]]-1),"")</f>
        <v>Breakfast cereals</v>
      </c>
      <c r="R442" t="str">
        <f>VLOOKUP(Table2[[#This Row],[ciqual_code]],brut_transformé!$D$2:$E$2480,2,FALSE)</f>
        <v>transformé</v>
      </c>
      <c r="S442" t="s">
        <v>5319</v>
      </c>
    </row>
    <row r="443" spans="1:19" x14ac:dyDescent="0.2">
      <c r="A443" t="s">
        <v>441</v>
      </c>
      <c r="B443">
        <v>32018</v>
      </c>
      <c r="C443" t="s">
        <v>2481</v>
      </c>
      <c r="D443">
        <v>3.71</v>
      </c>
      <c r="E443" t="b">
        <v>0</v>
      </c>
      <c r="F443" t="s">
        <v>2485</v>
      </c>
      <c r="G443" t="s">
        <v>2928</v>
      </c>
      <c r="H443" t="s">
        <v>4967</v>
      </c>
      <c r="I443" t="s">
        <v>4969</v>
      </c>
      <c r="J443" t="s">
        <v>5023</v>
      </c>
      <c r="K443" t="s">
        <v>6380</v>
      </c>
      <c r="L443" t="s">
        <v>6412</v>
      </c>
      <c r="M443" t="str">
        <f>SUBSTITUTE(Table2[[#This Row],[category_tags]],"'",CHAR(130),11)</f>
        <v>['Agricultural', 'Food', 'Preparation', 'Cereal products', 'Biscuits and breakfast cereals', ÇBreakfast cereals']</v>
      </c>
      <c r="N443" t="str">
        <f>SUBSTITUTE(Table2[[#This Row],[category_tags]],"'",CHAR(131),12)</f>
        <v>['Agricultural', 'Food', 'Preparation', 'Cereal products', 'Biscuits and breakfast cereals', 'Breakfast cerealsÉ]</v>
      </c>
      <c r="O443">
        <f>FIND(CHAR(130),Table2[[#This Row],[Column2]])</f>
        <v>94</v>
      </c>
      <c r="P443">
        <f>FIND(CHAR(131),Table2[[#This Row],[Column3]])</f>
        <v>112</v>
      </c>
      <c r="Q443" t="str">
        <f>IFERROR(MID(Table2[[#This Row],[category_tags]],Table2[[#This Row],[Column4]]+1,Table2[[#This Row],[Column5]]-Table2[[#This Row],[Column4]]-1),"")</f>
        <v>Breakfast cereals</v>
      </c>
      <c r="R443" t="str">
        <f>VLOOKUP(Table2[[#This Row],[ciqual_code]],brut_transformé!$D$2:$E$2480,2,FALSE)</f>
        <v>transformé</v>
      </c>
      <c r="S443" t="s">
        <v>5319</v>
      </c>
    </row>
    <row r="444" spans="1:19" x14ac:dyDescent="0.2">
      <c r="A444" t="s">
        <v>442</v>
      </c>
      <c r="B444">
        <v>32008</v>
      </c>
      <c r="C444" t="s">
        <v>2481</v>
      </c>
      <c r="D444">
        <v>3.33</v>
      </c>
      <c r="E444" t="b">
        <v>0</v>
      </c>
      <c r="F444" t="s">
        <v>2485</v>
      </c>
      <c r="G444" t="s">
        <v>2929</v>
      </c>
      <c r="H444" t="s">
        <v>4967</v>
      </c>
      <c r="I444" t="s">
        <v>4969</v>
      </c>
      <c r="J444" t="s">
        <v>5023</v>
      </c>
      <c r="K444" t="s">
        <v>6380</v>
      </c>
      <c r="L444" t="s">
        <v>6412</v>
      </c>
      <c r="M444" t="str">
        <f>SUBSTITUTE(Table2[[#This Row],[category_tags]],"'",CHAR(130),11)</f>
        <v>['Agricultural', 'Food', 'Preparation', 'Cereal products', 'Biscuits and breakfast cereals', ÇBreakfast cereals']</v>
      </c>
      <c r="N444" t="str">
        <f>SUBSTITUTE(Table2[[#This Row],[category_tags]],"'",CHAR(131),12)</f>
        <v>['Agricultural', 'Food', 'Preparation', 'Cereal products', 'Biscuits and breakfast cereals', 'Breakfast cerealsÉ]</v>
      </c>
      <c r="O444">
        <f>FIND(CHAR(130),Table2[[#This Row],[Column2]])</f>
        <v>94</v>
      </c>
      <c r="P444">
        <f>FIND(CHAR(131),Table2[[#This Row],[Column3]])</f>
        <v>112</v>
      </c>
      <c r="Q444" t="str">
        <f>IFERROR(MID(Table2[[#This Row],[category_tags]],Table2[[#This Row],[Column4]]+1,Table2[[#This Row],[Column5]]-Table2[[#This Row],[Column4]]-1),"")</f>
        <v>Breakfast cereals</v>
      </c>
      <c r="R444" t="str">
        <f>VLOOKUP(Table2[[#This Row],[ciqual_code]],brut_transformé!$D$2:$E$2480,2,FALSE)</f>
        <v>transformé</v>
      </c>
      <c r="S444" t="s">
        <v>5319</v>
      </c>
    </row>
    <row r="445" spans="1:19" x14ac:dyDescent="0.2">
      <c r="A445" t="s">
        <v>443</v>
      </c>
      <c r="B445">
        <v>32002</v>
      </c>
      <c r="C445" t="s">
        <v>2481</v>
      </c>
      <c r="D445">
        <v>4.03</v>
      </c>
      <c r="E445" t="b">
        <v>0</v>
      </c>
      <c r="F445" t="s">
        <v>2485</v>
      </c>
      <c r="G445" t="s">
        <v>2930</v>
      </c>
      <c r="H445" t="s">
        <v>4967</v>
      </c>
      <c r="I445" t="s">
        <v>4969</v>
      </c>
      <c r="J445" t="s">
        <v>5023</v>
      </c>
      <c r="K445" t="s">
        <v>6380</v>
      </c>
      <c r="L445" t="s">
        <v>6412</v>
      </c>
      <c r="M445" t="str">
        <f>SUBSTITUTE(Table2[[#This Row],[category_tags]],"'",CHAR(130),11)</f>
        <v>['Agricultural', 'Food', 'Preparation', 'Cereal products', 'Biscuits and breakfast cereals', ÇBreakfast cereals']</v>
      </c>
      <c r="N445" t="str">
        <f>SUBSTITUTE(Table2[[#This Row],[category_tags]],"'",CHAR(131),12)</f>
        <v>['Agricultural', 'Food', 'Preparation', 'Cereal products', 'Biscuits and breakfast cereals', 'Breakfast cerealsÉ]</v>
      </c>
      <c r="O445">
        <f>FIND(CHAR(130),Table2[[#This Row],[Column2]])</f>
        <v>94</v>
      </c>
      <c r="P445">
        <f>FIND(CHAR(131),Table2[[#This Row],[Column3]])</f>
        <v>112</v>
      </c>
      <c r="Q445" t="str">
        <f>IFERROR(MID(Table2[[#This Row],[category_tags]],Table2[[#This Row],[Column4]]+1,Table2[[#This Row],[Column5]]-Table2[[#This Row],[Column4]]-1),"")</f>
        <v>Breakfast cereals</v>
      </c>
      <c r="R445" t="str">
        <f>VLOOKUP(Table2[[#This Row],[ciqual_code]],brut_transformé!$D$2:$E$2480,2,FALSE)</f>
        <v>transformé</v>
      </c>
      <c r="S445" t="s">
        <v>5241</v>
      </c>
    </row>
    <row r="446" spans="1:19" x14ac:dyDescent="0.2">
      <c r="A446" t="s">
        <v>444</v>
      </c>
      <c r="B446">
        <v>32116</v>
      </c>
      <c r="C446" t="s">
        <v>2481</v>
      </c>
      <c r="D446">
        <v>4.03</v>
      </c>
      <c r="E446" t="b">
        <v>0</v>
      </c>
      <c r="F446" t="s">
        <v>2485</v>
      </c>
      <c r="G446" t="s">
        <v>2931</v>
      </c>
      <c r="H446" t="s">
        <v>4967</v>
      </c>
      <c r="I446" t="s">
        <v>4969</v>
      </c>
      <c r="J446" t="s">
        <v>5023</v>
      </c>
      <c r="K446" t="s">
        <v>6380</v>
      </c>
      <c r="L446" t="s">
        <v>6412</v>
      </c>
      <c r="M446" t="str">
        <f>SUBSTITUTE(Table2[[#This Row],[category_tags]],"'",CHAR(130),11)</f>
        <v>['Agricultural', 'Food', 'Preparation', 'Cereal products', 'Biscuits and breakfast cereals', ÇBreakfast cereals']</v>
      </c>
      <c r="N446" t="str">
        <f>SUBSTITUTE(Table2[[#This Row],[category_tags]],"'",CHAR(131),12)</f>
        <v>['Agricultural', 'Food', 'Preparation', 'Cereal products', 'Biscuits and breakfast cereals', 'Breakfast cerealsÉ]</v>
      </c>
      <c r="O446">
        <f>FIND(CHAR(130),Table2[[#This Row],[Column2]])</f>
        <v>94</v>
      </c>
      <c r="P446">
        <f>FIND(CHAR(131),Table2[[#This Row],[Column3]])</f>
        <v>112</v>
      </c>
      <c r="Q446" t="str">
        <f>IFERROR(MID(Table2[[#This Row],[category_tags]],Table2[[#This Row],[Column4]]+1,Table2[[#This Row],[Column5]]-Table2[[#This Row],[Column4]]-1),"")</f>
        <v>Breakfast cereals</v>
      </c>
      <c r="R446" t="str">
        <f>VLOOKUP(Table2[[#This Row],[ciqual_code]],brut_transformé!$D$2:$E$2480,2,FALSE)</f>
        <v>transformé</v>
      </c>
      <c r="S446" t="s">
        <v>5241</v>
      </c>
    </row>
    <row r="447" spans="1:19" x14ac:dyDescent="0.2">
      <c r="A447" t="s">
        <v>445</v>
      </c>
      <c r="B447">
        <v>11002</v>
      </c>
      <c r="C447" t="s">
        <v>2481</v>
      </c>
      <c r="D447">
        <v>3.95</v>
      </c>
      <c r="E447" t="b">
        <v>0</v>
      </c>
      <c r="F447" t="s">
        <v>2485</v>
      </c>
      <c r="G447" t="s">
        <v>2932</v>
      </c>
      <c r="H447" t="s">
        <v>4967</v>
      </c>
      <c r="I447" t="s">
        <v>4969</v>
      </c>
      <c r="J447" t="s">
        <v>4979</v>
      </c>
      <c r="K447" t="s">
        <v>6377</v>
      </c>
      <c r="L447" t="s">
        <v>6397</v>
      </c>
      <c r="M447" t="str">
        <f>SUBSTITUTE(Table2[[#This Row],[category_tags]],"'",CHAR(130),11)</f>
        <v>['Agricultural', 'Food', 'Preparation', 'Miscellaneous', 'Herbs', ÇFresh herbs']</v>
      </c>
      <c r="N447" t="str">
        <f>SUBSTITUTE(Table2[[#This Row],[category_tags]],"'",CHAR(131),12)</f>
        <v>['Agricultural', 'Food', 'Preparation', 'Miscellaneous', 'Herbs', 'Fresh herbsÉ]</v>
      </c>
      <c r="O447">
        <f>FIND(CHAR(130),Table2[[#This Row],[Column2]])</f>
        <v>67</v>
      </c>
      <c r="P447">
        <f>FIND(CHAR(131),Table2[[#This Row],[Column3]])</f>
        <v>79</v>
      </c>
      <c r="Q447" t="str">
        <f>IFERROR(MID(Table2[[#This Row],[category_tags]],Table2[[#This Row],[Column4]]+1,Table2[[#This Row],[Column5]]-Table2[[#This Row],[Column4]]-1),"")</f>
        <v>Fresh herbs</v>
      </c>
      <c r="R447" t="str">
        <f>VLOOKUP(Table2[[#This Row],[ciqual_code]],brut_transformé!$D$2:$E$2480,2,FALSE)</f>
        <v>brut</v>
      </c>
      <c r="S447" t="s">
        <v>5120</v>
      </c>
    </row>
    <row r="448" spans="1:19" x14ac:dyDescent="0.2">
      <c r="A448" t="s">
        <v>446</v>
      </c>
      <c r="B448">
        <v>13008</v>
      </c>
      <c r="C448" t="s">
        <v>2481</v>
      </c>
      <c r="D448">
        <v>2.2000000000000002</v>
      </c>
      <c r="E448" t="b">
        <v>0</v>
      </c>
      <c r="F448" t="s">
        <v>2485</v>
      </c>
      <c r="G448" t="s">
        <v>2933</v>
      </c>
      <c r="H448" t="s">
        <v>4967</v>
      </c>
      <c r="I448" t="s">
        <v>4969</v>
      </c>
      <c r="J448" t="s">
        <v>4972</v>
      </c>
      <c r="K448" t="s">
        <v>6375</v>
      </c>
      <c r="L448" t="s">
        <v>6392</v>
      </c>
      <c r="M448" t="str">
        <f>SUBSTITUTE(Table2[[#This Row],[category_tags]],"'",CHAR(130),11)</f>
        <v>['Agricultural', 'Food', 'Preparation', 'Fruits, vegetables, legumes and nuts', 'Fruits', ÇFresh fruits']</v>
      </c>
      <c r="N448" t="str">
        <f>SUBSTITUTE(Table2[[#This Row],[category_tags]],"'",CHAR(131),12)</f>
        <v>['Agricultural', 'Food', 'Preparation', 'Fruits, vegetables, legumes and nuts', 'Fruits', 'Fresh fruitsÉ]</v>
      </c>
      <c r="O448">
        <f>FIND(CHAR(130),Table2[[#This Row],[Column2]])</f>
        <v>91</v>
      </c>
      <c r="P448">
        <f>FIND(CHAR(131),Table2[[#This Row],[Column3]])</f>
        <v>104</v>
      </c>
      <c r="Q448" t="str">
        <f>IFERROR(MID(Table2[[#This Row],[category_tags]],Table2[[#This Row],[Column4]]+1,Table2[[#This Row],[Column5]]-Table2[[#This Row],[Column4]]-1),"")</f>
        <v>Fresh fruits</v>
      </c>
      <c r="R448" t="str">
        <f>VLOOKUP(Table2[[#This Row],[ciqual_code]],brut_transformé!$D$2:$E$2480,2,FALSE)</f>
        <v>brut</v>
      </c>
      <c r="S448" t="s">
        <v>5321</v>
      </c>
    </row>
    <row r="449" spans="1:19" x14ac:dyDescent="0.2">
      <c r="A449" t="s">
        <v>447</v>
      </c>
      <c r="B449">
        <v>30730</v>
      </c>
      <c r="C449" t="s">
        <v>2481</v>
      </c>
      <c r="D449">
        <v>2.4900000000000002</v>
      </c>
      <c r="E449" t="b">
        <v>0</v>
      </c>
      <c r="F449" t="s">
        <v>2485</v>
      </c>
      <c r="G449" t="s">
        <v>2934</v>
      </c>
      <c r="H449" t="s">
        <v>4967</v>
      </c>
      <c r="I449" t="s">
        <v>4969</v>
      </c>
      <c r="J449" t="s">
        <v>4986</v>
      </c>
      <c r="K449" t="s">
        <v>6376</v>
      </c>
      <c r="L449" t="s">
        <v>6404</v>
      </c>
      <c r="M449" t="str">
        <f>SUBSTITUTE(Table2[[#This Row],[category_tags]],"'",CHAR(130),11)</f>
        <v>['Agricultural', 'Food', 'Preparation', 'Meat, egg and fish', 'Delicatessen meat']</v>
      </c>
      <c r="N449" t="str">
        <f>SUBSTITUTE(Table2[[#This Row],[category_tags]],"'",CHAR(131),12)</f>
        <v>['Agricultural', 'Food', 'Preparation', 'Meat, egg and fish', 'Delicatessen meat']</v>
      </c>
      <c r="O449" t="e">
        <f>FIND(CHAR(130),Table2[[#This Row],[Column2]])</f>
        <v>#VALUE!</v>
      </c>
      <c r="P449" t="e">
        <f>FIND(CHAR(131),Table2[[#This Row],[Column3]])</f>
        <v>#VALUE!</v>
      </c>
      <c r="Q449" t="str">
        <f>IFERROR(MID(Table2[[#This Row],[category_tags]],Table2[[#This Row],[Column4]]+1,Table2[[#This Row],[Column5]]-Table2[[#This Row],[Column4]]-1),"")</f>
        <v/>
      </c>
      <c r="R449" t="str">
        <f>VLOOKUP(Table2[[#This Row],[ciqual_code]],brut_transformé!$D$2:$E$2480,2,FALSE)</f>
        <v>transformé</v>
      </c>
      <c r="S449" t="s">
        <v>5322</v>
      </c>
    </row>
    <row r="450" spans="1:19" x14ac:dyDescent="0.2">
      <c r="A450" t="s">
        <v>448</v>
      </c>
      <c r="B450">
        <v>30732</v>
      </c>
      <c r="C450" t="s">
        <v>2481</v>
      </c>
      <c r="D450">
        <v>2.4900000000000002</v>
      </c>
      <c r="E450" t="b">
        <v>0</v>
      </c>
      <c r="F450" t="s">
        <v>2485</v>
      </c>
      <c r="G450" t="s">
        <v>2935</v>
      </c>
      <c r="H450" t="s">
        <v>4967</v>
      </c>
      <c r="I450" t="s">
        <v>4969</v>
      </c>
      <c r="J450" t="s">
        <v>4986</v>
      </c>
      <c r="K450" t="s">
        <v>6376</v>
      </c>
      <c r="L450" t="s">
        <v>6404</v>
      </c>
      <c r="M450" t="str">
        <f>SUBSTITUTE(Table2[[#This Row],[category_tags]],"'",CHAR(130),11)</f>
        <v>['Agricultural', 'Food', 'Preparation', 'Meat, egg and fish', 'Delicatessen meat']</v>
      </c>
      <c r="N450" t="str">
        <f>SUBSTITUTE(Table2[[#This Row],[category_tags]],"'",CHAR(131),12)</f>
        <v>['Agricultural', 'Food', 'Preparation', 'Meat, egg and fish', 'Delicatessen meat']</v>
      </c>
      <c r="O450" t="e">
        <f>FIND(CHAR(130),Table2[[#This Row],[Column2]])</f>
        <v>#VALUE!</v>
      </c>
      <c r="P450" t="e">
        <f>FIND(CHAR(131),Table2[[#This Row],[Column3]])</f>
        <v>#VALUE!</v>
      </c>
      <c r="Q450" t="str">
        <f>IFERROR(MID(Table2[[#This Row],[category_tags]],Table2[[#This Row],[Column4]]+1,Table2[[#This Row],[Column5]]-Table2[[#This Row],[Column4]]-1),"")</f>
        <v/>
      </c>
      <c r="R450" t="str">
        <f>VLOOKUP(Table2[[#This Row],[ciqual_code]],brut_transformé!$D$2:$E$2480,2,FALSE)</f>
        <v>transformé</v>
      </c>
      <c r="S450" t="s">
        <v>5323</v>
      </c>
    </row>
    <row r="451" spans="1:19" x14ac:dyDescent="0.2">
      <c r="A451" t="s">
        <v>449</v>
      </c>
      <c r="B451">
        <v>30731</v>
      </c>
      <c r="C451" t="s">
        <v>2481</v>
      </c>
      <c r="D451">
        <v>2.4900000000000002</v>
      </c>
      <c r="E451" t="b">
        <v>0</v>
      </c>
      <c r="F451" t="s">
        <v>2485</v>
      </c>
      <c r="G451" t="s">
        <v>2936</v>
      </c>
      <c r="H451" t="s">
        <v>4967</v>
      </c>
      <c r="I451" t="s">
        <v>4969</v>
      </c>
      <c r="J451" t="s">
        <v>4986</v>
      </c>
      <c r="K451" t="s">
        <v>6376</v>
      </c>
      <c r="L451" t="s">
        <v>6404</v>
      </c>
      <c r="M451" t="str">
        <f>SUBSTITUTE(Table2[[#This Row],[category_tags]],"'",CHAR(130),11)</f>
        <v>['Agricultural', 'Food', 'Preparation', 'Meat, egg and fish', 'Delicatessen meat']</v>
      </c>
      <c r="N451" t="str">
        <f>SUBSTITUTE(Table2[[#This Row],[category_tags]],"'",CHAR(131),12)</f>
        <v>['Agricultural', 'Food', 'Preparation', 'Meat, egg and fish', 'Delicatessen meat']</v>
      </c>
      <c r="O451" t="e">
        <f>FIND(CHAR(130),Table2[[#This Row],[Column2]])</f>
        <v>#VALUE!</v>
      </c>
      <c r="P451" t="e">
        <f>FIND(CHAR(131),Table2[[#This Row],[Column3]])</f>
        <v>#VALUE!</v>
      </c>
      <c r="Q451" t="str">
        <f>IFERROR(MID(Table2[[#This Row],[category_tags]],Table2[[#This Row],[Column4]]+1,Table2[[#This Row],[Column5]]-Table2[[#This Row],[Column4]]-1),"")</f>
        <v/>
      </c>
      <c r="R451" t="str">
        <f>VLOOKUP(Table2[[#This Row],[ciqual_code]],brut_transformé!$D$2:$E$2480,2,FALSE)</f>
        <v>transformé</v>
      </c>
      <c r="S451" t="s">
        <v>5323</v>
      </c>
    </row>
    <row r="452" spans="1:19" x14ac:dyDescent="0.2">
      <c r="A452" t="s">
        <v>450</v>
      </c>
      <c r="B452">
        <v>40002</v>
      </c>
      <c r="C452" t="s">
        <v>2481</v>
      </c>
      <c r="D452">
        <v>2.63</v>
      </c>
      <c r="E452" t="b">
        <v>0</v>
      </c>
      <c r="F452" t="s">
        <v>2485</v>
      </c>
      <c r="G452" t="s">
        <v>2937</v>
      </c>
      <c r="H452" t="s">
        <v>4967</v>
      </c>
      <c r="I452" t="s">
        <v>4969</v>
      </c>
      <c r="J452" t="s">
        <v>5037</v>
      </c>
      <c r="K452" t="s">
        <v>6376</v>
      </c>
      <c r="L452" t="s">
        <v>6396</v>
      </c>
      <c r="M452" t="str">
        <f>SUBSTITUTE(Table2[[#This Row],[category_tags]],"'",CHAR(130),11)</f>
        <v>['Agricultural', 'Food', 'Preparation', 'Meat, egg and fish', 'Raw meat', ÇOffals']</v>
      </c>
      <c r="N452" t="str">
        <f>SUBSTITUTE(Table2[[#This Row],[category_tags]],"'",CHAR(131),12)</f>
        <v>['Agricultural', 'Food', 'Preparation', 'Meat, egg and fish', 'Raw meat', 'OffalsÉ]</v>
      </c>
      <c r="O452">
        <f>FIND(CHAR(130),Table2[[#This Row],[Column2]])</f>
        <v>75</v>
      </c>
      <c r="P452">
        <f>FIND(CHAR(131),Table2[[#This Row],[Column3]])</f>
        <v>82</v>
      </c>
      <c r="Q452" t="str">
        <f>IFERROR(MID(Table2[[#This Row],[category_tags]],Table2[[#This Row],[Column4]]+1,Table2[[#This Row],[Column5]]-Table2[[#This Row],[Column4]]-1),"")</f>
        <v>Offals</v>
      </c>
      <c r="R452" t="str">
        <f>VLOOKUP(Table2[[#This Row],[ciqual_code]],brut_transformé!$D$2:$E$2480,2,FALSE)</f>
        <v>transformé</v>
      </c>
      <c r="S452" t="s">
        <v>5324</v>
      </c>
    </row>
    <row r="453" spans="1:19" x14ac:dyDescent="0.2">
      <c r="A453" t="s">
        <v>451</v>
      </c>
      <c r="B453">
        <v>40003</v>
      </c>
      <c r="C453" t="s">
        <v>2481</v>
      </c>
      <c r="D453">
        <v>2.65</v>
      </c>
      <c r="E453" t="b">
        <v>0</v>
      </c>
      <c r="F453" t="s">
        <v>2485</v>
      </c>
      <c r="G453" t="s">
        <v>2938</v>
      </c>
      <c r="H453" t="s">
        <v>4967</v>
      </c>
      <c r="I453" t="s">
        <v>4969</v>
      </c>
      <c r="J453" t="s">
        <v>5038</v>
      </c>
      <c r="K453" t="s">
        <v>6376</v>
      </c>
      <c r="L453" t="s">
        <v>6395</v>
      </c>
      <c r="M453" t="str">
        <f>SUBSTITUTE(Table2[[#This Row],[category_tags]],"'",CHAR(130),11)</f>
        <v>['Agricultural', 'Food', 'Preparation', 'Meat, egg and fish', 'Cooked meat', ÇOffals']</v>
      </c>
      <c r="N453" t="str">
        <f>SUBSTITUTE(Table2[[#This Row],[category_tags]],"'",CHAR(131),12)</f>
        <v>['Agricultural', 'Food', 'Preparation', 'Meat, egg and fish', 'Cooked meat', 'OffalsÉ]</v>
      </c>
      <c r="O453">
        <f>FIND(CHAR(130),Table2[[#This Row],[Column2]])</f>
        <v>78</v>
      </c>
      <c r="P453">
        <f>FIND(CHAR(131),Table2[[#This Row],[Column3]])</f>
        <v>85</v>
      </c>
      <c r="Q453" t="str">
        <f>IFERROR(MID(Table2[[#This Row],[category_tags]],Table2[[#This Row],[Column4]]+1,Table2[[#This Row],[Column5]]-Table2[[#This Row],[Column4]]-1),"")</f>
        <v>Offals</v>
      </c>
      <c r="R453" t="str">
        <f>VLOOKUP(Table2[[#This Row],[ciqual_code]],brut_transformé!$D$2:$E$2480,2,FALSE)</f>
        <v>transformé</v>
      </c>
      <c r="S453" t="s">
        <v>5325</v>
      </c>
    </row>
    <row r="454" spans="1:19" x14ac:dyDescent="0.2">
      <c r="A454" t="s">
        <v>452</v>
      </c>
      <c r="B454">
        <v>40004</v>
      </c>
      <c r="C454" t="s">
        <v>2481</v>
      </c>
      <c r="D454">
        <v>2.4900000000000002</v>
      </c>
      <c r="E454" t="b">
        <v>0</v>
      </c>
      <c r="F454" t="s">
        <v>2485</v>
      </c>
      <c r="G454" t="s">
        <v>2939</v>
      </c>
      <c r="H454" t="s">
        <v>4967</v>
      </c>
      <c r="I454" t="s">
        <v>4969</v>
      </c>
      <c r="J454" t="s">
        <v>5038</v>
      </c>
      <c r="K454" t="s">
        <v>6376</v>
      </c>
      <c r="L454" t="s">
        <v>6395</v>
      </c>
      <c r="M454" t="str">
        <f>SUBSTITUTE(Table2[[#This Row],[category_tags]],"'",CHAR(130),11)</f>
        <v>['Agricultural', 'Food', 'Preparation', 'Meat, egg and fish', 'Cooked meat', ÇOffals']</v>
      </c>
      <c r="N454" t="str">
        <f>SUBSTITUTE(Table2[[#This Row],[category_tags]],"'",CHAR(131),12)</f>
        <v>['Agricultural', 'Food', 'Preparation', 'Meat, egg and fish', 'Cooked meat', 'OffalsÉ]</v>
      </c>
      <c r="O454">
        <f>FIND(CHAR(130),Table2[[#This Row],[Column2]])</f>
        <v>78</v>
      </c>
      <c r="P454">
        <f>FIND(CHAR(131),Table2[[#This Row],[Column3]])</f>
        <v>85</v>
      </c>
      <c r="Q454" t="str">
        <f>IFERROR(MID(Table2[[#This Row],[category_tags]],Table2[[#This Row],[Column4]]+1,Table2[[#This Row],[Column5]]-Table2[[#This Row],[Column4]]-1),"")</f>
        <v>Offals</v>
      </c>
      <c r="R454" t="str">
        <f>VLOOKUP(Table2[[#This Row],[ciqual_code]],brut_transformé!$D$2:$E$2480,2,FALSE)</f>
        <v>transformé</v>
      </c>
      <c r="S454" t="s">
        <v>5326</v>
      </c>
    </row>
    <row r="455" spans="1:19" x14ac:dyDescent="0.2">
      <c r="A455" t="s">
        <v>453</v>
      </c>
      <c r="B455">
        <v>40005</v>
      </c>
      <c r="C455" t="s">
        <v>2481</v>
      </c>
      <c r="D455">
        <v>2.4700000000000002</v>
      </c>
      <c r="E455" t="b">
        <v>0</v>
      </c>
      <c r="F455" t="s">
        <v>2485</v>
      </c>
      <c r="G455" t="s">
        <v>2940</v>
      </c>
      <c r="H455" t="s">
        <v>4967</v>
      </c>
      <c r="I455" t="s">
        <v>4969</v>
      </c>
      <c r="J455" t="s">
        <v>5037</v>
      </c>
      <c r="K455" t="s">
        <v>6376</v>
      </c>
      <c r="L455" t="s">
        <v>6396</v>
      </c>
      <c r="M455" t="str">
        <f>SUBSTITUTE(Table2[[#This Row],[category_tags]],"'",CHAR(130),11)</f>
        <v>['Agricultural', 'Food', 'Preparation', 'Meat, egg and fish', 'Raw meat', ÇOffals']</v>
      </c>
      <c r="N455" t="str">
        <f>SUBSTITUTE(Table2[[#This Row],[category_tags]],"'",CHAR(131),12)</f>
        <v>['Agricultural', 'Food', 'Preparation', 'Meat, egg and fish', 'Raw meat', 'OffalsÉ]</v>
      </c>
      <c r="O455">
        <f>FIND(CHAR(130),Table2[[#This Row],[Column2]])</f>
        <v>75</v>
      </c>
      <c r="P455">
        <f>FIND(CHAR(131),Table2[[#This Row],[Column3]])</f>
        <v>82</v>
      </c>
      <c r="Q455" t="str">
        <f>IFERROR(MID(Table2[[#This Row],[category_tags]],Table2[[#This Row],[Column4]]+1,Table2[[#This Row],[Column5]]-Table2[[#This Row],[Column4]]-1),"")</f>
        <v>Offals</v>
      </c>
      <c r="R455" t="str">
        <f>VLOOKUP(Table2[[#This Row],[ciqual_code]],brut_transformé!$D$2:$E$2480,2,FALSE)</f>
        <v>transformé</v>
      </c>
      <c r="S455" t="s">
        <v>5327</v>
      </c>
    </row>
    <row r="456" spans="1:19" x14ac:dyDescent="0.2">
      <c r="A456" t="s">
        <v>454</v>
      </c>
      <c r="B456">
        <v>40006</v>
      </c>
      <c r="C456" t="s">
        <v>2481</v>
      </c>
      <c r="D456">
        <v>2.63</v>
      </c>
      <c r="E456" t="b">
        <v>0</v>
      </c>
      <c r="F456" t="s">
        <v>2485</v>
      </c>
      <c r="G456" t="s">
        <v>2941</v>
      </c>
      <c r="H456" t="s">
        <v>4967</v>
      </c>
      <c r="I456" t="s">
        <v>4969</v>
      </c>
      <c r="J456" t="s">
        <v>5037</v>
      </c>
      <c r="K456" t="s">
        <v>6376</v>
      </c>
      <c r="L456" t="s">
        <v>6396</v>
      </c>
      <c r="M456" t="str">
        <f>SUBSTITUTE(Table2[[#This Row],[category_tags]],"'",CHAR(130),11)</f>
        <v>['Agricultural', 'Food', 'Preparation', 'Meat, egg and fish', 'Raw meat', ÇOffals']</v>
      </c>
      <c r="N456" t="str">
        <f>SUBSTITUTE(Table2[[#This Row],[category_tags]],"'",CHAR(131),12)</f>
        <v>['Agricultural', 'Food', 'Preparation', 'Meat, egg and fish', 'Raw meat', 'OffalsÉ]</v>
      </c>
      <c r="O456">
        <f>FIND(CHAR(130),Table2[[#This Row],[Column2]])</f>
        <v>75</v>
      </c>
      <c r="P456">
        <f>FIND(CHAR(131),Table2[[#This Row],[Column3]])</f>
        <v>82</v>
      </c>
      <c r="Q456" t="str">
        <f>IFERROR(MID(Table2[[#This Row],[category_tags]],Table2[[#This Row],[Column4]]+1,Table2[[#This Row],[Column5]]-Table2[[#This Row],[Column4]]-1),"")</f>
        <v>Offals</v>
      </c>
      <c r="R456" t="str">
        <f>VLOOKUP(Table2[[#This Row],[ciqual_code]],brut_transformé!$D$2:$E$2480,2,FALSE)</f>
        <v>transformé</v>
      </c>
      <c r="S456" t="s">
        <v>5328</v>
      </c>
    </row>
    <row r="457" spans="1:19" x14ac:dyDescent="0.2">
      <c r="A457" t="s">
        <v>455</v>
      </c>
      <c r="B457">
        <v>40007</v>
      </c>
      <c r="C457" t="s">
        <v>2481</v>
      </c>
      <c r="D457">
        <v>2.65</v>
      </c>
      <c r="E457" t="b">
        <v>0</v>
      </c>
      <c r="F457" t="s">
        <v>2485</v>
      </c>
      <c r="G457" t="s">
        <v>2942</v>
      </c>
      <c r="H457" t="s">
        <v>4967</v>
      </c>
      <c r="I457" t="s">
        <v>4969</v>
      </c>
      <c r="J457" t="s">
        <v>5038</v>
      </c>
      <c r="K457" t="s">
        <v>6376</v>
      </c>
      <c r="L457" t="s">
        <v>6395</v>
      </c>
      <c r="M457" t="str">
        <f>SUBSTITUTE(Table2[[#This Row],[category_tags]],"'",CHAR(130),11)</f>
        <v>['Agricultural', 'Food', 'Preparation', 'Meat, egg and fish', 'Cooked meat', ÇOffals']</v>
      </c>
      <c r="N457" t="str">
        <f>SUBSTITUTE(Table2[[#This Row],[category_tags]],"'",CHAR(131),12)</f>
        <v>['Agricultural', 'Food', 'Preparation', 'Meat, egg and fish', 'Cooked meat', 'OffalsÉ]</v>
      </c>
      <c r="O457">
        <f>FIND(CHAR(130),Table2[[#This Row],[Column2]])</f>
        <v>78</v>
      </c>
      <c r="P457">
        <f>FIND(CHAR(131),Table2[[#This Row],[Column3]])</f>
        <v>85</v>
      </c>
      <c r="Q457" t="str">
        <f>IFERROR(MID(Table2[[#This Row],[category_tags]],Table2[[#This Row],[Column4]]+1,Table2[[#This Row],[Column5]]-Table2[[#This Row],[Column4]]-1),"")</f>
        <v>Offals</v>
      </c>
      <c r="R457" t="str">
        <f>VLOOKUP(Table2[[#This Row],[ciqual_code]],brut_transformé!$D$2:$E$2480,2,FALSE)</f>
        <v>transformé</v>
      </c>
      <c r="S457" t="s">
        <v>5329</v>
      </c>
    </row>
    <row r="458" spans="1:19" x14ac:dyDescent="0.2">
      <c r="A458" t="s">
        <v>456</v>
      </c>
      <c r="B458">
        <v>12830</v>
      </c>
      <c r="C458" t="s">
        <v>2481</v>
      </c>
      <c r="D458">
        <v>2.4500000000000002</v>
      </c>
      <c r="E458" t="b">
        <v>0</v>
      </c>
      <c r="F458" t="s">
        <v>2485</v>
      </c>
      <c r="G458" t="s">
        <v>2943</v>
      </c>
      <c r="H458" t="s">
        <v>4967</v>
      </c>
      <c r="I458" t="s">
        <v>4969</v>
      </c>
      <c r="J458" t="s">
        <v>5024</v>
      </c>
      <c r="K458" t="s">
        <v>6381</v>
      </c>
      <c r="L458" t="s">
        <v>6406</v>
      </c>
      <c r="M458" t="str">
        <f>SUBSTITUTE(Table2[[#This Row],[category_tags]],"'",CHAR(130),11)</f>
        <v>['Agricultural', 'Food', 'Preparation', 'Milk and milk products', 'Cheese', ÇSoft cheeses']</v>
      </c>
      <c r="N458" t="str">
        <f>SUBSTITUTE(Table2[[#This Row],[category_tags]],"'",CHAR(131),12)</f>
        <v>['Agricultural', 'Food', 'Preparation', 'Milk and milk products', 'Cheese', 'Soft cheesesÉ]</v>
      </c>
      <c r="O458">
        <f>FIND(CHAR(130),Table2[[#This Row],[Column2]])</f>
        <v>77</v>
      </c>
      <c r="P458">
        <f>FIND(CHAR(131),Table2[[#This Row],[Column3]])</f>
        <v>90</v>
      </c>
      <c r="Q458" t="str">
        <f>IFERROR(MID(Table2[[#This Row],[category_tags]],Table2[[#This Row],[Column4]]+1,Table2[[#This Row],[Column5]]-Table2[[#This Row],[Column4]]-1),"")</f>
        <v>Soft cheeses</v>
      </c>
      <c r="R458" t="str">
        <f>VLOOKUP(Table2[[#This Row],[ciqual_code]],brut_transformé!$D$2:$E$2480,2,FALSE)</f>
        <v>brut</v>
      </c>
      <c r="S458" t="s">
        <v>5330</v>
      </c>
    </row>
    <row r="459" spans="1:19" x14ac:dyDescent="0.2">
      <c r="A459" t="s">
        <v>457</v>
      </c>
      <c r="B459">
        <v>30050</v>
      </c>
      <c r="C459" t="s">
        <v>2481</v>
      </c>
      <c r="D459">
        <v>2.8</v>
      </c>
      <c r="E459" t="b">
        <v>0</v>
      </c>
      <c r="F459" t="s">
        <v>2485</v>
      </c>
      <c r="G459" t="s">
        <v>2944</v>
      </c>
      <c r="H459" t="s">
        <v>4967</v>
      </c>
      <c r="I459" t="s">
        <v>4969</v>
      </c>
      <c r="J459" t="s">
        <v>5039</v>
      </c>
      <c r="K459" t="s">
        <v>6376</v>
      </c>
      <c r="L459" t="s">
        <v>6404</v>
      </c>
      <c r="M459" t="str">
        <f>SUBSTITUTE(Table2[[#This Row],[category_tags]],"'",CHAR(130),11)</f>
        <v>['Agricultural', 'Food', 'Preparation', 'Meat, egg and fish', 'Delicatessen meat', ÇSausages']</v>
      </c>
      <c r="N459" t="str">
        <f>SUBSTITUTE(Table2[[#This Row],[category_tags]],"'",CHAR(131),12)</f>
        <v>['Agricultural', 'Food', 'Preparation', 'Meat, egg and fish', 'Delicatessen meat', 'SausagesÉ]</v>
      </c>
      <c r="O459">
        <f>FIND(CHAR(130),Table2[[#This Row],[Column2]])</f>
        <v>84</v>
      </c>
      <c r="P459">
        <f>FIND(CHAR(131),Table2[[#This Row],[Column3]])</f>
        <v>93</v>
      </c>
      <c r="Q459" t="str">
        <f>IFERROR(MID(Table2[[#This Row],[category_tags]],Table2[[#This Row],[Column4]]+1,Table2[[#This Row],[Column5]]-Table2[[#This Row],[Column4]]-1),"")</f>
        <v>Sausages</v>
      </c>
      <c r="R459" t="str">
        <f>VLOOKUP(Table2[[#This Row],[ciqual_code]],brut_transformé!$D$2:$E$2480,2,FALSE)</f>
        <v>transformé</v>
      </c>
      <c r="S459" t="s">
        <v>5331</v>
      </c>
    </row>
    <row r="460" spans="1:19" x14ac:dyDescent="0.2">
      <c r="A460" t="s">
        <v>458</v>
      </c>
      <c r="B460">
        <v>30052</v>
      </c>
      <c r="C460" t="s">
        <v>2481</v>
      </c>
      <c r="D460">
        <v>2.4700000000000002</v>
      </c>
      <c r="E460" t="b">
        <v>0</v>
      </c>
      <c r="F460" t="s">
        <v>2485</v>
      </c>
      <c r="G460" t="s">
        <v>2945</v>
      </c>
      <c r="H460" t="s">
        <v>4967</v>
      </c>
      <c r="I460" t="s">
        <v>4969</v>
      </c>
      <c r="J460" t="s">
        <v>5039</v>
      </c>
      <c r="K460" t="s">
        <v>6376</v>
      </c>
      <c r="L460" t="s">
        <v>6404</v>
      </c>
      <c r="M460" t="str">
        <f>SUBSTITUTE(Table2[[#This Row],[category_tags]],"'",CHAR(130),11)</f>
        <v>['Agricultural', 'Food', 'Preparation', 'Meat, egg and fish', 'Delicatessen meat', ÇSausages']</v>
      </c>
      <c r="N460" t="str">
        <f>SUBSTITUTE(Table2[[#This Row],[category_tags]],"'",CHAR(131),12)</f>
        <v>['Agricultural', 'Food', 'Preparation', 'Meat, egg and fish', 'Delicatessen meat', 'SausagesÉ]</v>
      </c>
      <c r="O460">
        <f>FIND(CHAR(130),Table2[[#This Row],[Column2]])</f>
        <v>84</v>
      </c>
      <c r="P460">
        <f>FIND(CHAR(131),Table2[[#This Row],[Column3]])</f>
        <v>93</v>
      </c>
      <c r="Q460" t="str">
        <f>IFERROR(MID(Table2[[#This Row],[category_tags]],Table2[[#This Row],[Column4]]+1,Table2[[#This Row],[Column5]]-Table2[[#This Row],[Column4]]-1),"")</f>
        <v>Sausages</v>
      </c>
      <c r="R460" t="str">
        <f>VLOOKUP(Table2[[#This Row],[ciqual_code]],brut_transformé!$D$2:$E$2480,2,FALSE)</f>
        <v>transformé</v>
      </c>
      <c r="S460" t="s">
        <v>5332</v>
      </c>
    </row>
    <row r="461" spans="1:19" x14ac:dyDescent="0.2">
      <c r="A461" t="s">
        <v>459</v>
      </c>
      <c r="B461">
        <v>30051</v>
      </c>
      <c r="C461" t="s">
        <v>2481</v>
      </c>
      <c r="D461">
        <v>2.4700000000000002</v>
      </c>
      <c r="E461" t="b">
        <v>0</v>
      </c>
      <c r="F461" t="s">
        <v>2485</v>
      </c>
      <c r="G461" t="s">
        <v>2946</v>
      </c>
      <c r="H461" t="s">
        <v>4967</v>
      </c>
      <c r="I461" t="s">
        <v>4969</v>
      </c>
      <c r="J461" t="s">
        <v>5039</v>
      </c>
      <c r="K461" t="s">
        <v>6376</v>
      </c>
      <c r="L461" t="s">
        <v>6404</v>
      </c>
      <c r="M461" t="str">
        <f>SUBSTITUTE(Table2[[#This Row],[category_tags]],"'",CHAR(130),11)</f>
        <v>['Agricultural', 'Food', 'Preparation', 'Meat, egg and fish', 'Delicatessen meat', ÇSausages']</v>
      </c>
      <c r="N461" t="str">
        <f>SUBSTITUTE(Table2[[#This Row],[category_tags]],"'",CHAR(131),12)</f>
        <v>['Agricultural', 'Food', 'Preparation', 'Meat, egg and fish', 'Delicatessen meat', 'SausagesÉ]</v>
      </c>
      <c r="O461">
        <f>FIND(CHAR(130),Table2[[#This Row],[Column2]])</f>
        <v>84</v>
      </c>
      <c r="P461">
        <f>FIND(CHAR(131),Table2[[#This Row],[Column3]])</f>
        <v>93</v>
      </c>
      <c r="Q461" t="str">
        <f>IFERROR(MID(Table2[[#This Row],[category_tags]],Table2[[#This Row],[Column4]]+1,Table2[[#This Row],[Column5]]-Table2[[#This Row],[Column4]]-1),"")</f>
        <v>Sausages</v>
      </c>
      <c r="R461" t="str">
        <f>VLOOKUP(Table2[[#This Row],[ciqual_code]],brut_transformé!$D$2:$E$2480,2,FALSE)</f>
        <v>transformé</v>
      </c>
      <c r="S461" t="s">
        <v>5332</v>
      </c>
    </row>
    <row r="462" spans="1:19" x14ac:dyDescent="0.2">
      <c r="A462" t="s">
        <v>460</v>
      </c>
      <c r="B462">
        <v>5207</v>
      </c>
      <c r="C462" t="s">
        <v>2481</v>
      </c>
      <c r="D462">
        <v>3.18</v>
      </c>
      <c r="E462" t="b">
        <v>0</v>
      </c>
      <c r="F462" t="s">
        <v>2485</v>
      </c>
      <c r="G462" t="s">
        <v>2947</v>
      </c>
      <c r="H462" t="s">
        <v>4967</v>
      </c>
      <c r="I462" t="s">
        <v>4969</v>
      </c>
      <c r="J462" t="s">
        <v>5040</v>
      </c>
      <c r="K462" t="s">
        <v>6378</v>
      </c>
      <c r="L462" t="s">
        <v>6398</v>
      </c>
      <c r="M462" t="str">
        <f>SUBSTITUTE(Table2[[#This Row],[category_tags]],"'",CHAR(130),11)</f>
        <v>['Agricultural', 'Food', 'Preparation', 'Beverages', 'Alcoholic beverages', ÇWines']</v>
      </c>
      <c r="N462" t="str">
        <f>SUBSTITUTE(Table2[[#This Row],[category_tags]],"'",CHAR(131),12)</f>
        <v>['Agricultural', 'Food', 'Preparation', 'Beverages', 'Alcoholic beverages', 'WinesÉ]</v>
      </c>
      <c r="O462">
        <f>FIND(CHAR(130),Table2[[#This Row],[Column2]])</f>
        <v>77</v>
      </c>
      <c r="P462">
        <f>FIND(CHAR(131),Table2[[#This Row],[Column3]])</f>
        <v>83</v>
      </c>
      <c r="Q462" t="str">
        <f>IFERROR(MID(Table2[[#This Row],[category_tags]],Table2[[#This Row],[Column4]]+1,Table2[[#This Row],[Column5]]-Table2[[#This Row],[Column4]]-1),"")</f>
        <v>Wines</v>
      </c>
      <c r="R462" t="str">
        <f>VLOOKUP(Table2[[#This Row],[ciqual_code]],brut_transformé!$D$2:$E$2480,2,FALSE)</f>
        <v>brut</v>
      </c>
      <c r="S462" t="s">
        <v>5333</v>
      </c>
    </row>
    <row r="463" spans="1:19" x14ac:dyDescent="0.2">
      <c r="A463" t="s">
        <v>461</v>
      </c>
      <c r="B463">
        <v>25605</v>
      </c>
      <c r="C463" t="s">
        <v>2481</v>
      </c>
      <c r="D463">
        <v>2.38</v>
      </c>
      <c r="E463" t="b">
        <v>0</v>
      </c>
      <c r="F463" t="s">
        <v>2485</v>
      </c>
      <c r="G463" t="s">
        <v>2948</v>
      </c>
      <c r="H463" t="s">
        <v>4967</v>
      </c>
      <c r="I463" t="s">
        <v>4969</v>
      </c>
      <c r="J463" t="s">
        <v>5036</v>
      </c>
      <c r="K463" t="s">
        <v>6379</v>
      </c>
      <c r="L463" t="s">
        <v>6431</v>
      </c>
      <c r="M463" t="str">
        <f>SUBSTITUTE(Table2[[#This Row],[category_tags]],"'",CHAR(130),11)</f>
        <v>['Agricultural', 'Food', 'Preparation', 'Starters and dishes', 'Mixed salads']</v>
      </c>
      <c r="N463" t="str">
        <f>SUBSTITUTE(Table2[[#This Row],[category_tags]],"'",CHAR(131),12)</f>
        <v>['Agricultural', 'Food', 'Preparation', 'Starters and dishes', 'Mixed salads']</v>
      </c>
      <c r="O463" t="e">
        <f>FIND(CHAR(130),Table2[[#This Row],[Column2]])</f>
        <v>#VALUE!</v>
      </c>
      <c r="P463" t="e">
        <f>FIND(CHAR(131),Table2[[#This Row],[Column3]])</f>
        <v>#VALUE!</v>
      </c>
      <c r="Q463" t="str">
        <f>IFERROR(MID(Table2[[#This Row],[category_tags]],Table2[[#This Row],[Column4]]+1,Table2[[#This Row],[Column5]]-Table2[[#This Row],[Column4]]-1),"")</f>
        <v/>
      </c>
      <c r="R463" t="str">
        <f>VLOOKUP(Table2[[#This Row],[ciqual_code]],brut_transformé!$D$2:$E$2480,2,FALSE)</f>
        <v>transformé</v>
      </c>
      <c r="S463" t="s">
        <v>5334</v>
      </c>
    </row>
    <row r="464" spans="1:19" x14ac:dyDescent="0.2">
      <c r="A464" t="s">
        <v>462</v>
      </c>
      <c r="B464">
        <v>20105</v>
      </c>
      <c r="C464" t="s">
        <v>2481</v>
      </c>
      <c r="D464">
        <v>2.6</v>
      </c>
      <c r="E464" t="b">
        <v>0</v>
      </c>
      <c r="F464" t="s">
        <v>2485</v>
      </c>
      <c r="G464" t="s">
        <v>2949</v>
      </c>
      <c r="H464" t="s">
        <v>4967</v>
      </c>
      <c r="I464" t="s">
        <v>4969</v>
      </c>
      <c r="J464" t="s">
        <v>4988</v>
      </c>
      <c r="K464" t="s">
        <v>6375</v>
      </c>
      <c r="L464" t="s">
        <v>6405</v>
      </c>
      <c r="M464" t="str">
        <f>SUBSTITUTE(Table2[[#This Row],[category_tags]],"'",CHAR(130),11)</f>
        <v>['Agricultural', 'Food', 'Preparation', 'Fruits, vegetables, legumes and nuts', 'Vegetables', ÇVegetables, raw']</v>
      </c>
      <c r="N464" t="str">
        <f>SUBSTITUTE(Table2[[#This Row],[category_tags]],"'",CHAR(131),12)</f>
        <v>['Agricultural', 'Food', 'Preparation', 'Fruits, vegetables, legumes and nuts', 'Vegetables', 'Vegetables, rawÉ]</v>
      </c>
      <c r="O464">
        <f>FIND(CHAR(130),Table2[[#This Row],[Column2]])</f>
        <v>95</v>
      </c>
      <c r="P464">
        <f>FIND(CHAR(131),Table2[[#This Row],[Column3]])</f>
        <v>111</v>
      </c>
      <c r="Q464" t="str">
        <f>IFERROR(MID(Table2[[#This Row],[category_tags]],Table2[[#This Row],[Column4]]+1,Table2[[#This Row],[Column5]]-Table2[[#This Row],[Column4]]-1),"")</f>
        <v>Vegetables, raw</v>
      </c>
      <c r="R464" t="str">
        <f>VLOOKUP(Table2[[#This Row],[ciqual_code]],brut_transformé!$D$2:$E$2480,2,FALSE)</f>
        <v>brut</v>
      </c>
      <c r="S464" t="s">
        <v>5335</v>
      </c>
    </row>
    <row r="465" spans="1:19" x14ac:dyDescent="0.2">
      <c r="A465" t="s">
        <v>463</v>
      </c>
      <c r="B465">
        <v>12028</v>
      </c>
      <c r="C465" t="s">
        <v>2481</v>
      </c>
      <c r="D465">
        <v>2.2400000000000002</v>
      </c>
      <c r="E465" t="b">
        <v>0</v>
      </c>
      <c r="F465" t="s">
        <v>2485</v>
      </c>
      <c r="G465" t="s">
        <v>2950</v>
      </c>
      <c r="H465" t="s">
        <v>4967</v>
      </c>
      <c r="I465" t="s">
        <v>4969</v>
      </c>
      <c r="J465" t="s">
        <v>5024</v>
      </c>
      <c r="K465" t="s">
        <v>6381</v>
      </c>
      <c r="L465" t="s">
        <v>6406</v>
      </c>
      <c r="M465" t="str">
        <f>SUBSTITUTE(Table2[[#This Row],[category_tags]],"'",CHAR(130),11)</f>
        <v>['Agricultural', 'Food', 'Preparation', 'Milk and milk products', 'Cheese', ÇSoft cheeses']</v>
      </c>
      <c r="N465" t="str">
        <f>SUBSTITUTE(Table2[[#This Row],[category_tags]],"'",CHAR(131),12)</f>
        <v>['Agricultural', 'Food', 'Preparation', 'Milk and milk products', 'Cheese', 'Soft cheesesÉ]</v>
      </c>
      <c r="O465">
        <f>FIND(CHAR(130),Table2[[#This Row],[Column2]])</f>
        <v>77</v>
      </c>
      <c r="P465">
        <f>FIND(CHAR(131),Table2[[#This Row],[Column3]])</f>
        <v>90</v>
      </c>
      <c r="Q465" t="str">
        <f>IFERROR(MID(Table2[[#This Row],[category_tags]],Table2[[#This Row],[Column4]]+1,Table2[[#This Row],[Column5]]-Table2[[#This Row],[Column4]]-1),"")</f>
        <v>Soft cheeses</v>
      </c>
      <c r="R465" t="str">
        <f>VLOOKUP(Table2[[#This Row],[ciqual_code]],brut_transformé!$D$2:$E$2480,2,FALSE)</f>
        <v>brut</v>
      </c>
      <c r="S465" t="s">
        <v>5196</v>
      </c>
    </row>
    <row r="466" spans="1:19" x14ac:dyDescent="0.2">
      <c r="A466" t="s">
        <v>464</v>
      </c>
      <c r="B466">
        <v>36050</v>
      </c>
      <c r="C466" t="s">
        <v>2481</v>
      </c>
      <c r="D466">
        <v>2.66</v>
      </c>
      <c r="E466" t="b">
        <v>0</v>
      </c>
      <c r="F466" t="s">
        <v>2485</v>
      </c>
      <c r="G466" t="s">
        <v>2951</v>
      </c>
      <c r="H466" t="s">
        <v>4967</v>
      </c>
      <c r="I466" t="s">
        <v>4969</v>
      </c>
      <c r="J466" t="s">
        <v>5034</v>
      </c>
      <c r="K466" t="s">
        <v>6376</v>
      </c>
      <c r="L466" t="s">
        <v>6396</v>
      </c>
      <c r="M466" t="str">
        <f>SUBSTITUTE(Table2[[#This Row],[category_tags]],"'",CHAR(130),11)</f>
        <v>['Agricultural', 'Food', 'Preparation', 'Meat, egg and fish', 'Raw meat', ÇOther meats']</v>
      </c>
      <c r="N466" t="str">
        <f>SUBSTITUTE(Table2[[#This Row],[category_tags]],"'",CHAR(131),12)</f>
        <v>['Agricultural', 'Food', 'Preparation', 'Meat, egg and fish', 'Raw meat', 'Other meatsÉ]</v>
      </c>
      <c r="O466">
        <f>FIND(CHAR(130),Table2[[#This Row],[Column2]])</f>
        <v>75</v>
      </c>
      <c r="P466">
        <f>FIND(CHAR(131),Table2[[#This Row],[Column3]])</f>
        <v>87</v>
      </c>
      <c r="Q466" t="str">
        <f>IFERROR(MID(Table2[[#This Row],[category_tags]],Table2[[#This Row],[Column4]]+1,Table2[[#This Row],[Column5]]-Table2[[#This Row],[Column4]]-1),"")</f>
        <v>Other meats</v>
      </c>
      <c r="R466" t="str">
        <f>VLOOKUP(Table2[[#This Row],[ciqual_code]],brut_transformé!$D$2:$E$2480,2,FALSE)</f>
        <v>transformé</v>
      </c>
      <c r="S466" t="s">
        <v>5336</v>
      </c>
    </row>
    <row r="467" spans="1:19" x14ac:dyDescent="0.2">
      <c r="A467" t="s">
        <v>465</v>
      </c>
      <c r="B467">
        <v>36051</v>
      </c>
      <c r="C467" t="s">
        <v>2481</v>
      </c>
      <c r="D467">
        <v>2.67</v>
      </c>
      <c r="E467" t="b">
        <v>0</v>
      </c>
      <c r="F467" t="s">
        <v>2485</v>
      </c>
      <c r="G467" t="s">
        <v>2952</v>
      </c>
      <c r="H467" t="s">
        <v>4967</v>
      </c>
      <c r="I467" t="s">
        <v>4969</v>
      </c>
      <c r="J467" t="s">
        <v>5031</v>
      </c>
      <c r="K467" t="s">
        <v>6376</v>
      </c>
      <c r="L467" t="s">
        <v>6395</v>
      </c>
      <c r="M467" t="str">
        <f>SUBSTITUTE(Table2[[#This Row],[category_tags]],"'",CHAR(130),11)</f>
        <v>['Agricultural', 'Food', 'Preparation', 'Meat, egg and fish', 'Cooked meat', ÇOther meats']</v>
      </c>
      <c r="N467" t="str">
        <f>SUBSTITUTE(Table2[[#This Row],[category_tags]],"'",CHAR(131),12)</f>
        <v>['Agricultural', 'Food', 'Preparation', 'Meat, egg and fish', 'Cooked meat', 'Other meatsÉ]</v>
      </c>
      <c r="O467">
        <f>FIND(CHAR(130),Table2[[#This Row],[Column2]])</f>
        <v>78</v>
      </c>
      <c r="P467">
        <f>FIND(CHAR(131),Table2[[#This Row],[Column3]])</f>
        <v>90</v>
      </c>
      <c r="Q467" t="str">
        <f>IFERROR(MID(Table2[[#This Row],[category_tags]],Table2[[#This Row],[Column4]]+1,Table2[[#This Row],[Column5]]-Table2[[#This Row],[Column4]]-1),"")</f>
        <v>Other meats</v>
      </c>
      <c r="R467" t="str">
        <f>VLOOKUP(Table2[[#This Row],[ciqual_code]],brut_transformé!$D$2:$E$2480,2,FALSE)</f>
        <v>transformé</v>
      </c>
      <c r="S467" t="s">
        <v>5337</v>
      </c>
    </row>
    <row r="468" spans="1:19" x14ac:dyDescent="0.2">
      <c r="A468" t="s">
        <v>466</v>
      </c>
      <c r="B468">
        <v>23531</v>
      </c>
      <c r="C468" t="s">
        <v>2481</v>
      </c>
      <c r="D468">
        <v>3.18</v>
      </c>
      <c r="E468" t="b">
        <v>0</v>
      </c>
      <c r="F468" t="s">
        <v>2485</v>
      </c>
      <c r="G468" t="s">
        <v>2953</v>
      </c>
      <c r="H468" t="s">
        <v>4967</v>
      </c>
      <c r="I468" t="s">
        <v>4969</v>
      </c>
      <c r="J468" t="s">
        <v>4990</v>
      </c>
      <c r="K468" t="s">
        <v>6380</v>
      </c>
      <c r="L468" t="s">
        <v>6407</v>
      </c>
      <c r="M468" t="str">
        <f>SUBSTITUTE(Table2[[#This Row],[category_tags]],"'",CHAR(130),11)</f>
        <v>['Agricultural', 'Food', 'Preparation', 'Cereal products', 'Cakes']</v>
      </c>
      <c r="N468" t="str">
        <f>SUBSTITUTE(Table2[[#This Row],[category_tags]],"'",CHAR(131),12)</f>
        <v>['Agricultural', 'Food', 'Preparation', 'Cereal products', 'Cakes']</v>
      </c>
      <c r="O468" t="e">
        <f>FIND(CHAR(130),Table2[[#This Row],[Column2]])</f>
        <v>#VALUE!</v>
      </c>
      <c r="P468" t="e">
        <f>FIND(CHAR(131),Table2[[#This Row],[Column3]])</f>
        <v>#VALUE!</v>
      </c>
      <c r="Q468" t="str">
        <f>IFERROR(MID(Table2[[#This Row],[category_tags]],Table2[[#This Row],[Column4]]+1,Table2[[#This Row],[Column5]]-Table2[[#This Row],[Column4]]-1),"")</f>
        <v/>
      </c>
      <c r="R468" t="str">
        <f>VLOOKUP(Table2[[#This Row],[ciqual_code]],brut_transformé!$D$2:$E$2480,2,FALSE)</f>
        <v>transformé</v>
      </c>
      <c r="S468" t="s">
        <v>5338</v>
      </c>
    </row>
    <row r="469" spans="1:19" x14ac:dyDescent="0.2">
      <c r="A469" t="s">
        <v>467</v>
      </c>
      <c r="B469">
        <v>15039</v>
      </c>
      <c r="C469" t="s">
        <v>2481</v>
      </c>
      <c r="D469">
        <v>3.53</v>
      </c>
      <c r="E469" t="b">
        <v>0</v>
      </c>
      <c r="F469" t="s">
        <v>2485</v>
      </c>
      <c r="G469" t="s">
        <v>2954</v>
      </c>
      <c r="H469" t="s">
        <v>4967</v>
      </c>
      <c r="I469" t="s">
        <v>4969</v>
      </c>
      <c r="J469" t="s">
        <v>4982</v>
      </c>
      <c r="K469" t="s">
        <v>6375</v>
      </c>
      <c r="L469" t="s">
        <v>6400</v>
      </c>
      <c r="M469" t="str">
        <f>SUBSTITUTE(Table2[[#This Row],[category_tags]],"'",CHAR(130),11)</f>
        <v>['Agricultural', 'Food', 'Preparation', 'Fruits, vegetables, legumes and nuts', 'Nuts and seeds']</v>
      </c>
      <c r="N469" t="str">
        <f>SUBSTITUTE(Table2[[#This Row],[category_tags]],"'",CHAR(131),12)</f>
        <v>['Agricultural', 'Food', 'Preparation', 'Fruits, vegetables, legumes and nuts', 'Nuts and seeds']</v>
      </c>
      <c r="O469" t="e">
        <f>FIND(CHAR(130),Table2[[#This Row],[Column2]])</f>
        <v>#VALUE!</v>
      </c>
      <c r="P469" t="e">
        <f>FIND(CHAR(131),Table2[[#This Row],[Column3]])</f>
        <v>#VALUE!</v>
      </c>
      <c r="Q469" t="str">
        <f>IFERROR(MID(Table2[[#This Row],[category_tags]],Table2[[#This Row],[Column4]]+1,Table2[[#This Row],[Column5]]-Table2[[#This Row],[Column4]]-1),"")</f>
        <v/>
      </c>
      <c r="R469" t="str">
        <f>VLOOKUP(Table2[[#This Row],[ciqual_code]],brut_transformé!$D$2:$E$2480,2,FALSE)</f>
        <v>transformé</v>
      </c>
      <c r="S469" t="s">
        <v>5339</v>
      </c>
    </row>
    <row r="470" spans="1:19" x14ac:dyDescent="0.2">
      <c r="A470" t="s">
        <v>468</v>
      </c>
      <c r="B470">
        <v>15020</v>
      </c>
      <c r="C470" t="s">
        <v>2481</v>
      </c>
      <c r="D470">
        <v>3.89</v>
      </c>
      <c r="E470" t="b">
        <v>0</v>
      </c>
      <c r="F470" t="s">
        <v>2485</v>
      </c>
      <c r="G470" t="s">
        <v>2955</v>
      </c>
      <c r="H470" t="s">
        <v>4967</v>
      </c>
      <c r="I470" t="s">
        <v>4969</v>
      </c>
      <c r="J470" t="s">
        <v>4982</v>
      </c>
      <c r="K470" t="s">
        <v>6375</v>
      </c>
      <c r="L470" t="s">
        <v>6400</v>
      </c>
      <c r="M470" t="str">
        <f>SUBSTITUTE(Table2[[#This Row],[category_tags]],"'",CHAR(130),11)</f>
        <v>['Agricultural', 'Food', 'Preparation', 'Fruits, vegetables, legumes and nuts', 'Nuts and seeds']</v>
      </c>
      <c r="N470" t="str">
        <f>SUBSTITUTE(Table2[[#This Row],[category_tags]],"'",CHAR(131),12)</f>
        <v>['Agricultural', 'Food', 'Preparation', 'Fruits, vegetables, legumes and nuts', 'Nuts and seeds']</v>
      </c>
      <c r="O470" t="e">
        <f>FIND(CHAR(130),Table2[[#This Row],[Column2]])</f>
        <v>#VALUE!</v>
      </c>
      <c r="P470" t="e">
        <f>FIND(CHAR(131),Table2[[#This Row],[Column3]])</f>
        <v>#VALUE!</v>
      </c>
      <c r="Q470" t="str">
        <f>IFERROR(MID(Table2[[#This Row],[category_tags]],Table2[[#This Row],[Column4]]+1,Table2[[#This Row],[Column5]]-Table2[[#This Row],[Column4]]-1),"")</f>
        <v/>
      </c>
      <c r="R470" t="str">
        <f>VLOOKUP(Table2[[#This Row],[ciqual_code]],brut_transformé!$D$2:$E$2480,2,FALSE)</f>
        <v>brut</v>
      </c>
      <c r="S470" t="s">
        <v>5340</v>
      </c>
    </row>
    <row r="471" spans="1:19" x14ac:dyDescent="0.2">
      <c r="A471" t="s">
        <v>469</v>
      </c>
      <c r="B471">
        <v>15024</v>
      </c>
      <c r="C471" t="s">
        <v>2481</v>
      </c>
      <c r="D471">
        <v>3.89</v>
      </c>
      <c r="E471" t="b">
        <v>0</v>
      </c>
      <c r="F471" t="s">
        <v>2485</v>
      </c>
      <c r="G471" t="s">
        <v>2956</v>
      </c>
      <c r="H471" t="s">
        <v>4967</v>
      </c>
      <c r="I471" t="s">
        <v>4969</v>
      </c>
      <c r="J471" t="s">
        <v>4982</v>
      </c>
      <c r="K471" t="s">
        <v>6375</v>
      </c>
      <c r="L471" t="s">
        <v>6400</v>
      </c>
      <c r="M471" t="str">
        <f>SUBSTITUTE(Table2[[#This Row],[category_tags]],"'",CHAR(130),11)</f>
        <v>['Agricultural', 'Food', 'Preparation', 'Fruits, vegetables, legumes and nuts', 'Nuts and seeds']</v>
      </c>
      <c r="N471" t="str">
        <f>SUBSTITUTE(Table2[[#This Row],[category_tags]],"'",CHAR(131),12)</f>
        <v>['Agricultural', 'Food', 'Preparation', 'Fruits, vegetables, legumes and nuts', 'Nuts and seeds']</v>
      </c>
      <c r="O471" t="e">
        <f>FIND(CHAR(130),Table2[[#This Row],[Column2]])</f>
        <v>#VALUE!</v>
      </c>
      <c r="P471" t="e">
        <f>FIND(CHAR(131),Table2[[#This Row],[Column3]])</f>
        <v>#VALUE!</v>
      </c>
      <c r="Q471" t="str">
        <f>IFERROR(MID(Table2[[#This Row],[category_tags]],Table2[[#This Row],[Column4]]+1,Table2[[#This Row],[Column5]]-Table2[[#This Row],[Column4]]-1),"")</f>
        <v/>
      </c>
      <c r="R471" t="str">
        <f>VLOOKUP(Table2[[#This Row],[ciqual_code]],brut_transformé!$D$2:$E$2480,2,FALSE)</f>
        <v>brut</v>
      </c>
      <c r="S471" t="s">
        <v>5341</v>
      </c>
    </row>
    <row r="472" spans="1:19" x14ac:dyDescent="0.2">
      <c r="A472" t="s">
        <v>470</v>
      </c>
      <c r="B472">
        <v>15021</v>
      </c>
      <c r="C472" t="s">
        <v>2481</v>
      </c>
      <c r="D472">
        <v>3.89</v>
      </c>
      <c r="E472" t="b">
        <v>0</v>
      </c>
      <c r="F472" t="s">
        <v>2485</v>
      </c>
      <c r="G472" t="s">
        <v>2957</v>
      </c>
      <c r="H472" t="s">
        <v>4967</v>
      </c>
      <c r="I472" t="s">
        <v>4969</v>
      </c>
      <c r="J472" t="s">
        <v>4982</v>
      </c>
      <c r="K472" t="s">
        <v>6375</v>
      </c>
      <c r="L472" t="s">
        <v>6400</v>
      </c>
      <c r="M472" t="str">
        <f>SUBSTITUTE(Table2[[#This Row],[category_tags]],"'",CHAR(130),11)</f>
        <v>['Agricultural', 'Food', 'Preparation', 'Fruits, vegetables, legumes and nuts', 'Nuts and seeds']</v>
      </c>
      <c r="N472" t="str">
        <f>SUBSTITUTE(Table2[[#This Row],[category_tags]],"'",CHAR(131),12)</f>
        <v>['Agricultural', 'Food', 'Preparation', 'Fruits, vegetables, legumes and nuts', 'Nuts and seeds']</v>
      </c>
      <c r="O472" t="e">
        <f>FIND(CHAR(130),Table2[[#This Row],[Column2]])</f>
        <v>#VALUE!</v>
      </c>
      <c r="P472" t="e">
        <f>FIND(CHAR(131),Table2[[#This Row],[Column3]])</f>
        <v>#VALUE!</v>
      </c>
      <c r="Q472" t="str">
        <f>IFERROR(MID(Table2[[#This Row],[category_tags]],Table2[[#This Row],[Column4]]+1,Table2[[#This Row],[Column5]]-Table2[[#This Row],[Column4]]-1),"")</f>
        <v/>
      </c>
      <c r="R472" t="str">
        <f>VLOOKUP(Table2[[#This Row],[ciqual_code]],brut_transformé!$D$2:$E$2480,2,FALSE)</f>
        <v>brut</v>
      </c>
      <c r="S472" t="s">
        <v>5342</v>
      </c>
    </row>
    <row r="473" spans="1:19" x14ac:dyDescent="0.2">
      <c r="A473" t="s">
        <v>471</v>
      </c>
      <c r="B473">
        <v>23480</v>
      </c>
      <c r="C473" t="s">
        <v>2481</v>
      </c>
      <c r="D473">
        <v>2.13</v>
      </c>
      <c r="E473" t="b">
        <v>0</v>
      </c>
      <c r="F473" t="s">
        <v>2485</v>
      </c>
      <c r="G473" t="s">
        <v>2958</v>
      </c>
      <c r="H473" t="s">
        <v>4967</v>
      </c>
      <c r="I473" t="s">
        <v>4969</v>
      </c>
      <c r="J473" t="s">
        <v>5025</v>
      </c>
      <c r="K473" t="s">
        <v>6380</v>
      </c>
      <c r="L473" t="s">
        <v>6408</v>
      </c>
      <c r="M473" t="str">
        <f>SUBSTITUTE(Table2[[#This Row],[category_tags]],"'",CHAR(130),11)</f>
        <v>['Agricultural', 'Food', 'Preparation', 'Cereal products', 'Breads and pastries', ÇPastries']</v>
      </c>
      <c r="N473" t="str">
        <f>SUBSTITUTE(Table2[[#This Row],[category_tags]],"'",CHAR(131),12)</f>
        <v>['Agricultural', 'Food', 'Preparation', 'Cereal products', 'Breads and pastries', 'PastriesÉ]</v>
      </c>
      <c r="O473">
        <f>FIND(CHAR(130),Table2[[#This Row],[Column2]])</f>
        <v>83</v>
      </c>
      <c r="P473">
        <f>FIND(CHAR(131),Table2[[#This Row],[Column3]])</f>
        <v>92</v>
      </c>
      <c r="Q473" t="str">
        <f>IFERROR(MID(Table2[[#This Row],[category_tags]],Table2[[#This Row],[Column4]]+1,Table2[[#This Row],[Column5]]-Table2[[#This Row],[Column4]]-1),"")</f>
        <v>Pastries</v>
      </c>
      <c r="R473" t="str">
        <f>VLOOKUP(Table2[[#This Row],[ciqual_code]],brut_transformé!$D$2:$E$2480,2,FALSE)</f>
        <v>transformé</v>
      </c>
      <c r="S473" t="s">
        <v>5343</v>
      </c>
    </row>
    <row r="474" spans="1:19" x14ac:dyDescent="0.2">
      <c r="A474" t="s">
        <v>472</v>
      </c>
      <c r="B474">
        <v>12726</v>
      </c>
      <c r="C474" t="s">
        <v>2481</v>
      </c>
      <c r="D474">
        <v>1.8399999999999901</v>
      </c>
      <c r="E474" t="b">
        <v>0</v>
      </c>
      <c r="F474" t="s">
        <v>2485</v>
      </c>
      <c r="G474" t="s">
        <v>2959</v>
      </c>
      <c r="H474" t="s">
        <v>4967</v>
      </c>
      <c r="I474" t="s">
        <v>4969</v>
      </c>
      <c r="J474" t="s">
        <v>4989</v>
      </c>
      <c r="K474" t="s">
        <v>6381</v>
      </c>
      <c r="L474" t="s">
        <v>6406</v>
      </c>
      <c r="M474" t="str">
        <f>SUBSTITUTE(Table2[[#This Row],[category_tags]],"'",CHAR(130),11)</f>
        <v>['Agricultural', 'Food', 'Preparation', 'Milk and milk products', 'Cheese', ÇSemihard cheeses']</v>
      </c>
      <c r="N474" t="str">
        <f>SUBSTITUTE(Table2[[#This Row],[category_tags]],"'",CHAR(131),12)</f>
        <v>['Agricultural', 'Food', 'Preparation', 'Milk and milk products', 'Cheese', 'Semihard cheesesÉ]</v>
      </c>
      <c r="O474">
        <f>FIND(CHAR(130),Table2[[#This Row],[Column2]])</f>
        <v>77</v>
      </c>
      <c r="P474">
        <f>FIND(CHAR(131),Table2[[#This Row],[Column3]])</f>
        <v>94</v>
      </c>
      <c r="Q474" t="str">
        <f>IFERROR(MID(Table2[[#This Row],[category_tags]],Table2[[#This Row],[Column4]]+1,Table2[[#This Row],[Column5]]-Table2[[#This Row],[Column4]]-1),"")</f>
        <v>Semihard cheeses</v>
      </c>
      <c r="R474" t="str">
        <f>VLOOKUP(Table2[[#This Row],[ciqual_code]],brut_transformé!$D$2:$E$2480,2,FALSE)</f>
        <v>transformé</v>
      </c>
      <c r="S474" t="s">
        <v>5128</v>
      </c>
    </row>
    <row r="475" spans="1:19" x14ac:dyDescent="0.2">
      <c r="A475" t="s">
        <v>473</v>
      </c>
      <c r="B475">
        <v>25414</v>
      </c>
      <c r="C475" t="s">
        <v>2481</v>
      </c>
      <c r="D475">
        <v>1.96</v>
      </c>
      <c r="E475" t="b">
        <v>0</v>
      </c>
      <c r="F475" t="s">
        <v>2485</v>
      </c>
      <c r="G475" t="s">
        <v>2960</v>
      </c>
      <c r="H475" t="s">
        <v>4967</v>
      </c>
      <c r="I475" t="s">
        <v>4969</v>
      </c>
      <c r="J475" t="s">
        <v>5028</v>
      </c>
      <c r="K475" t="s">
        <v>6379</v>
      </c>
      <c r="L475" t="s">
        <v>6426</v>
      </c>
      <c r="M475" t="str">
        <f>SUBSTITUTE(Table2[[#This Row],[category_tags]],"'",CHAR(130),11)</f>
        <v>['Agricultural', 'Food', 'Preparation', 'Starters and dishes', 'Sandwiches']</v>
      </c>
      <c r="N475" t="str">
        <f>SUBSTITUTE(Table2[[#This Row],[category_tags]],"'",CHAR(131),12)</f>
        <v>['Agricultural', 'Food', 'Preparation', 'Starters and dishes', 'Sandwiches']</v>
      </c>
      <c r="O475" t="e">
        <f>FIND(CHAR(130),Table2[[#This Row],[Column2]])</f>
        <v>#VALUE!</v>
      </c>
      <c r="P475" t="e">
        <f>FIND(CHAR(131),Table2[[#This Row],[Column3]])</f>
        <v>#VALUE!</v>
      </c>
      <c r="Q475" t="str">
        <f>IFERROR(MID(Table2[[#This Row],[category_tags]],Table2[[#This Row],[Column4]]+1,Table2[[#This Row],[Column5]]-Table2[[#This Row],[Column4]]-1),"")</f>
        <v/>
      </c>
      <c r="R475" t="str">
        <f>VLOOKUP(Table2[[#This Row],[ciqual_code]],brut_transformé!$D$2:$E$2480,2,FALSE)</f>
        <v>transformé</v>
      </c>
      <c r="S475" t="s">
        <v>5344</v>
      </c>
    </row>
    <row r="476" spans="1:19" x14ac:dyDescent="0.2">
      <c r="A476" t="s">
        <v>474</v>
      </c>
      <c r="B476">
        <v>19689</v>
      </c>
      <c r="C476" t="s">
        <v>2481</v>
      </c>
      <c r="D476">
        <v>3.07</v>
      </c>
      <c r="E476" t="b">
        <v>0</v>
      </c>
      <c r="F476" t="s">
        <v>2485</v>
      </c>
      <c r="G476" t="s">
        <v>2961</v>
      </c>
      <c r="H476" t="s">
        <v>4967</v>
      </c>
      <c r="I476" t="s">
        <v>4969</v>
      </c>
      <c r="J476" t="s">
        <v>5041</v>
      </c>
      <c r="K476" t="s">
        <v>6381</v>
      </c>
      <c r="L476" t="s">
        <v>6422</v>
      </c>
      <c r="M476" t="str">
        <f>SUBSTITUTE(Table2[[#This Row],[category_tags]],"'",CHAR(130),11)</f>
        <v>['Agricultural', 'Food', 'Preparation', 'Milk and milk products', 'Dairy products and deserts', ÇOther desserts']</v>
      </c>
      <c r="N476" t="str">
        <f>SUBSTITUTE(Table2[[#This Row],[category_tags]],"'",CHAR(131),12)</f>
        <v>['Agricultural', 'Food', 'Preparation', 'Milk and milk products', 'Dairy products and deserts', 'Other dessertsÉ]</v>
      </c>
      <c r="O476">
        <f>FIND(CHAR(130),Table2[[#This Row],[Column2]])</f>
        <v>97</v>
      </c>
      <c r="P476">
        <f>FIND(CHAR(131),Table2[[#This Row],[Column3]])</f>
        <v>112</v>
      </c>
      <c r="Q476" t="str">
        <f>IFERROR(MID(Table2[[#This Row],[category_tags]],Table2[[#This Row],[Column4]]+1,Table2[[#This Row],[Column5]]-Table2[[#This Row],[Column4]]-1),"")</f>
        <v>Other desserts</v>
      </c>
      <c r="R476" t="str">
        <f>VLOOKUP(Table2[[#This Row],[ciqual_code]],brut_transformé!$D$2:$E$2480,2,FALSE)</f>
        <v>transformé</v>
      </c>
      <c r="S476" t="s">
        <v>5345</v>
      </c>
    </row>
    <row r="477" spans="1:19" x14ac:dyDescent="0.2">
      <c r="A477" t="s">
        <v>475</v>
      </c>
      <c r="B477">
        <v>21800</v>
      </c>
      <c r="C477" t="s">
        <v>2481</v>
      </c>
      <c r="D477">
        <v>2.63</v>
      </c>
      <c r="E477" t="b">
        <v>0</v>
      </c>
      <c r="F477" t="s">
        <v>2485</v>
      </c>
      <c r="G477" t="s">
        <v>2962</v>
      </c>
      <c r="H477" t="s">
        <v>4967</v>
      </c>
      <c r="I477" t="s">
        <v>4969</v>
      </c>
      <c r="J477" t="s">
        <v>5034</v>
      </c>
      <c r="K477" t="s">
        <v>6376</v>
      </c>
      <c r="L477" t="s">
        <v>6396</v>
      </c>
      <c r="M477" t="str">
        <f>SUBSTITUTE(Table2[[#This Row],[category_tags]],"'",CHAR(130),11)</f>
        <v>['Agricultural', 'Food', 'Preparation', 'Meat, egg and fish', 'Raw meat', ÇOther meats']</v>
      </c>
      <c r="N477" t="str">
        <f>SUBSTITUTE(Table2[[#This Row],[category_tags]],"'",CHAR(131),12)</f>
        <v>['Agricultural', 'Food', 'Preparation', 'Meat, egg and fish', 'Raw meat', 'Other meatsÉ]</v>
      </c>
      <c r="O477">
        <f>FIND(CHAR(130),Table2[[#This Row],[Column2]])</f>
        <v>75</v>
      </c>
      <c r="P477">
        <f>FIND(CHAR(131),Table2[[#This Row],[Column3]])</f>
        <v>87</v>
      </c>
      <c r="Q477" t="str">
        <f>IFERROR(MID(Table2[[#This Row],[category_tags]],Table2[[#This Row],[Column4]]+1,Table2[[#This Row],[Column5]]-Table2[[#This Row],[Column4]]-1),"")</f>
        <v>Other meats</v>
      </c>
      <c r="R477" t="str">
        <f>VLOOKUP(Table2[[#This Row],[ciqual_code]],brut_transformé!$D$2:$E$2480,2,FALSE)</f>
        <v>transformé</v>
      </c>
      <c r="S477" t="s">
        <v>5100</v>
      </c>
    </row>
    <row r="478" spans="1:19" x14ac:dyDescent="0.2">
      <c r="A478" t="s">
        <v>476</v>
      </c>
      <c r="B478">
        <v>21801</v>
      </c>
      <c r="C478" t="s">
        <v>2481</v>
      </c>
      <c r="D478">
        <v>2.65</v>
      </c>
      <c r="E478" t="b">
        <v>0</v>
      </c>
      <c r="F478" t="s">
        <v>2485</v>
      </c>
      <c r="G478" t="s">
        <v>2963</v>
      </c>
      <c r="H478" t="s">
        <v>4967</v>
      </c>
      <c r="I478" t="s">
        <v>4969</v>
      </c>
      <c r="J478" t="s">
        <v>5031</v>
      </c>
      <c r="K478" t="s">
        <v>6376</v>
      </c>
      <c r="L478" t="s">
        <v>6395</v>
      </c>
      <c r="M478" t="str">
        <f>SUBSTITUTE(Table2[[#This Row],[category_tags]],"'",CHAR(130),11)</f>
        <v>['Agricultural', 'Food', 'Preparation', 'Meat, egg and fish', 'Cooked meat', ÇOther meats']</v>
      </c>
      <c r="N478" t="str">
        <f>SUBSTITUTE(Table2[[#This Row],[category_tags]],"'",CHAR(131),12)</f>
        <v>['Agricultural', 'Food', 'Preparation', 'Meat, egg and fish', 'Cooked meat', 'Other meatsÉ]</v>
      </c>
      <c r="O478">
        <f>FIND(CHAR(130),Table2[[#This Row],[Column2]])</f>
        <v>78</v>
      </c>
      <c r="P478">
        <f>FIND(CHAR(131),Table2[[#This Row],[Column3]])</f>
        <v>90</v>
      </c>
      <c r="Q478" t="str">
        <f>IFERROR(MID(Table2[[#This Row],[category_tags]],Table2[[#This Row],[Column4]]+1,Table2[[#This Row],[Column5]]-Table2[[#This Row],[Column4]]-1),"")</f>
        <v>Other meats</v>
      </c>
      <c r="R478" t="str">
        <f>VLOOKUP(Table2[[#This Row],[ciqual_code]],brut_transformé!$D$2:$E$2480,2,FALSE)</f>
        <v>transformé</v>
      </c>
      <c r="S478" t="s">
        <v>5101</v>
      </c>
    </row>
    <row r="479" spans="1:19" x14ac:dyDescent="0.2">
      <c r="A479" t="s">
        <v>477</v>
      </c>
      <c r="B479">
        <v>12846</v>
      </c>
      <c r="C479" t="s">
        <v>2481</v>
      </c>
      <c r="D479">
        <v>2.4500000000000002</v>
      </c>
      <c r="E479" t="b">
        <v>0</v>
      </c>
      <c r="F479" t="s">
        <v>2485</v>
      </c>
      <c r="G479" t="s">
        <v>2964</v>
      </c>
      <c r="H479" t="s">
        <v>4967</v>
      </c>
      <c r="I479" t="s">
        <v>4969</v>
      </c>
      <c r="J479" t="s">
        <v>5024</v>
      </c>
      <c r="K479" t="s">
        <v>6381</v>
      </c>
      <c r="L479" t="s">
        <v>6406</v>
      </c>
      <c r="M479" t="str">
        <f>SUBSTITUTE(Table2[[#This Row],[category_tags]],"'",CHAR(130),11)</f>
        <v>['Agricultural', 'Food', 'Preparation', 'Milk and milk products', 'Cheese', ÇSoft cheeses']</v>
      </c>
      <c r="N479" t="str">
        <f>SUBSTITUTE(Table2[[#This Row],[category_tags]],"'",CHAR(131),12)</f>
        <v>['Agricultural', 'Food', 'Preparation', 'Milk and milk products', 'Cheese', 'Soft cheesesÉ]</v>
      </c>
      <c r="O479">
        <f>FIND(CHAR(130),Table2[[#This Row],[Column2]])</f>
        <v>77</v>
      </c>
      <c r="P479">
        <f>FIND(CHAR(131),Table2[[#This Row],[Column3]])</f>
        <v>90</v>
      </c>
      <c r="Q479" t="str">
        <f>IFERROR(MID(Table2[[#This Row],[category_tags]],Table2[[#This Row],[Column4]]+1,Table2[[#This Row],[Column5]]-Table2[[#This Row],[Column4]]-1),"")</f>
        <v>Soft cheeses</v>
      </c>
      <c r="R479" t="str">
        <f>VLOOKUP(Table2[[#This Row],[ciqual_code]],brut_transformé!$D$2:$E$2480,2,FALSE)</f>
        <v>brut</v>
      </c>
      <c r="S479" t="s">
        <v>5330</v>
      </c>
    </row>
    <row r="480" spans="1:19" x14ac:dyDescent="0.2">
      <c r="A480" t="s">
        <v>478</v>
      </c>
      <c r="B480">
        <v>15047</v>
      </c>
      <c r="C480" t="s">
        <v>2481</v>
      </c>
      <c r="D480">
        <v>4.3600000000000003</v>
      </c>
      <c r="E480" t="b">
        <v>0</v>
      </c>
      <c r="F480" t="s">
        <v>2485</v>
      </c>
      <c r="G480" t="s">
        <v>2965</v>
      </c>
      <c r="H480" t="s">
        <v>4967</v>
      </c>
      <c r="I480" t="s">
        <v>4969</v>
      </c>
      <c r="J480" t="s">
        <v>4982</v>
      </c>
      <c r="K480" t="s">
        <v>6375</v>
      </c>
      <c r="L480" t="s">
        <v>6400</v>
      </c>
      <c r="M480" t="str">
        <f>SUBSTITUTE(Table2[[#This Row],[category_tags]],"'",CHAR(130),11)</f>
        <v>['Agricultural', 'Food', 'Preparation', 'Fruits, vegetables, legumes and nuts', 'Nuts and seeds']</v>
      </c>
      <c r="N480" t="str">
        <f>SUBSTITUTE(Table2[[#This Row],[category_tags]],"'",CHAR(131),12)</f>
        <v>['Agricultural', 'Food', 'Preparation', 'Fruits, vegetables, legumes and nuts', 'Nuts and seeds']</v>
      </c>
      <c r="O480" t="e">
        <f>FIND(CHAR(130),Table2[[#This Row],[Column2]])</f>
        <v>#VALUE!</v>
      </c>
      <c r="P480" t="e">
        <f>FIND(CHAR(131),Table2[[#This Row],[Column3]])</f>
        <v>#VALUE!</v>
      </c>
      <c r="Q480" t="str">
        <f>IFERROR(MID(Table2[[#This Row],[category_tags]],Table2[[#This Row],[Column4]]+1,Table2[[#This Row],[Column5]]-Table2[[#This Row],[Column4]]-1),"")</f>
        <v/>
      </c>
      <c r="R480" t="str">
        <f>VLOOKUP(Table2[[#This Row],[ciqual_code]],brut_transformé!$D$2:$E$2480,2,FALSE)</f>
        <v>brut</v>
      </c>
      <c r="S480" t="s">
        <v>5346</v>
      </c>
    </row>
    <row r="481" spans="1:19" x14ac:dyDescent="0.2">
      <c r="A481" t="s">
        <v>479</v>
      </c>
      <c r="B481">
        <v>18162</v>
      </c>
      <c r="C481" t="s">
        <v>2481</v>
      </c>
      <c r="D481">
        <v>3.01</v>
      </c>
      <c r="E481" t="b">
        <v>0</v>
      </c>
      <c r="F481" t="s">
        <v>2485</v>
      </c>
      <c r="G481" t="s">
        <v>2966</v>
      </c>
      <c r="H481" t="s">
        <v>4967</v>
      </c>
      <c r="I481" t="s">
        <v>4969</v>
      </c>
      <c r="J481" t="s">
        <v>5019</v>
      </c>
      <c r="K481" t="s">
        <v>6378</v>
      </c>
      <c r="L481" t="s">
        <v>6420</v>
      </c>
      <c r="M481" t="str">
        <f>SUBSTITUTE(Table2[[#This Row],[category_tags]],"'",CHAR(130),11)</f>
        <v>['Agricultural', 'Food', 'Preparation', 'Beverages', 'Non-alcoholic beverages', ÇCoffee, tea, cocoa beverages, etc. ready to drink']</v>
      </c>
      <c r="N481" t="str">
        <f>SUBSTITUTE(Table2[[#This Row],[category_tags]],"'",CHAR(131),12)</f>
        <v>['Agricultural', 'Food', 'Preparation', 'Beverages', 'Non-alcoholic beverages', 'Coffee, tea, cocoa beverages, etc. ready to drinkÉ]</v>
      </c>
      <c r="O481">
        <f>FIND(CHAR(130),Table2[[#This Row],[Column2]])</f>
        <v>81</v>
      </c>
      <c r="P481">
        <f>FIND(CHAR(131),Table2[[#This Row],[Column3]])</f>
        <v>131</v>
      </c>
      <c r="Q481" t="str">
        <f>IFERROR(MID(Table2[[#This Row],[category_tags]],Table2[[#This Row],[Column4]]+1,Table2[[#This Row],[Column5]]-Table2[[#This Row],[Column4]]-1),"")</f>
        <v>Coffee, tea, cocoa beverages, etc. ready to drink</v>
      </c>
      <c r="R481" t="str">
        <f>VLOOKUP(Table2[[#This Row],[ciqual_code]],brut_transformé!$D$2:$E$2480,2,FALSE)</f>
        <v>transformé</v>
      </c>
      <c r="S481" t="s">
        <v>5347</v>
      </c>
    </row>
    <row r="482" spans="1:19" x14ac:dyDescent="0.2">
      <c r="A482" t="s">
        <v>480</v>
      </c>
      <c r="B482">
        <v>18153</v>
      </c>
      <c r="C482" t="s">
        <v>2481</v>
      </c>
      <c r="D482">
        <v>3.01</v>
      </c>
      <c r="E482" t="b">
        <v>0</v>
      </c>
      <c r="F482" t="s">
        <v>2485</v>
      </c>
      <c r="G482" t="s">
        <v>2967</v>
      </c>
      <c r="H482" t="s">
        <v>4967</v>
      </c>
      <c r="I482" t="s">
        <v>4969</v>
      </c>
      <c r="J482" t="s">
        <v>5019</v>
      </c>
      <c r="K482" t="s">
        <v>6378</v>
      </c>
      <c r="L482" t="s">
        <v>6420</v>
      </c>
      <c r="M482" t="str">
        <f>SUBSTITUTE(Table2[[#This Row],[category_tags]],"'",CHAR(130),11)</f>
        <v>['Agricultural', 'Food', 'Preparation', 'Beverages', 'Non-alcoholic beverages', ÇCoffee, tea, cocoa beverages, etc. ready to drink']</v>
      </c>
      <c r="N482" t="str">
        <f>SUBSTITUTE(Table2[[#This Row],[category_tags]],"'",CHAR(131),12)</f>
        <v>['Agricultural', 'Food', 'Preparation', 'Beverages', 'Non-alcoholic beverages', 'Coffee, tea, cocoa beverages, etc. ready to drinkÉ]</v>
      </c>
      <c r="O482">
        <f>FIND(CHAR(130),Table2[[#This Row],[Column2]])</f>
        <v>81</v>
      </c>
      <c r="P482">
        <f>FIND(CHAR(131),Table2[[#This Row],[Column3]])</f>
        <v>131</v>
      </c>
      <c r="Q482" t="str">
        <f>IFERROR(MID(Table2[[#This Row],[category_tags]],Table2[[#This Row],[Column4]]+1,Table2[[#This Row],[Column5]]-Table2[[#This Row],[Column4]]-1),"")</f>
        <v>Coffee, tea, cocoa beverages, etc. ready to drink</v>
      </c>
      <c r="R482" t="str">
        <f>VLOOKUP(Table2[[#This Row],[ciqual_code]],brut_transformé!$D$2:$E$2480,2,FALSE)</f>
        <v>transformé</v>
      </c>
      <c r="S482" t="s">
        <v>5347</v>
      </c>
    </row>
    <row r="483" spans="1:19" x14ac:dyDescent="0.2">
      <c r="A483" t="s">
        <v>481</v>
      </c>
      <c r="B483">
        <v>18150</v>
      </c>
      <c r="C483" t="s">
        <v>2481</v>
      </c>
      <c r="D483">
        <v>2.31</v>
      </c>
      <c r="E483" t="b">
        <v>0</v>
      </c>
      <c r="F483" t="s">
        <v>2485</v>
      </c>
      <c r="G483" t="s">
        <v>2968</v>
      </c>
      <c r="H483" t="s">
        <v>4967</v>
      </c>
      <c r="I483" t="s">
        <v>4969</v>
      </c>
      <c r="J483" t="s">
        <v>5030</v>
      </c>
      <c r="K483" t="s">
        <v>6378</v>
      </c>
      <c r="L483" t="s">
        <v>6420</v>
      </c>
      <c r="M483" t="str">
        <f>SUBSTITUTE(Table2[[#This Row],[category_tags]],"'",CHAR(130),11)</f>
        <v>['Agricultural', 'Food', 'Preparation', 'Beverages', 'Non-alcoholic beverages', ÇBeverages, to reconstitute']</v>
      </c>
      <c r="N483" t="str">
        <f>SUBSTITUTE(Table2[[#This Row],[category_tags]],"'",CHAR(131),12)</f>
        <v>['Agricultural', 'Food', 'Preparation', 'Beverages', 'Non-alcoholic beverages', 'Beverages, to reconstituteÉ]</v>
      </c>
      <c r="O483">
        <f>FIND(CHAR(130),Table2[[#This Row],[Column2]])</f>
        <v>81</v>
      </c>
      <c r="P483">
        <f>FIND(CHAR(131),Table2[[#This Row],[Column3]])</f>
        <v>108</v>
      </c>
      <c r="Q483" t="str">
        <f>IFERROR(MID(Table2[[#This Row],[category_tags]],Table2[[#This Row],[Column4]]+1,Table2[[#This Row],[Column5]]-Table2[[#This Row],[Column4]]-1),"")</f>
        <v>Beverages, to reconstitute</v>
      </c>
      <c r="R483" t="str">
        <f>VLOOKUP(Table2[[#This Row],[ciqual_code]],brut_transformé!$D$2:$E$2480,2,FALSE)</f>
        <v>transformé</v>
      </c>
      <c r="S483" t="s">
        <v>5348</v>
      </c>
    </row>
    <row r="484" spans="1:19" x14ac:dyDescent="0.2">
      <c r="A484" t="s">
        <v>482</v>
      </c>
      <c r="B484">
        <v>20162</v>
      </c>
      <c r="C484" t="s">
        <v>2481</v>
      </c>
      <c r="D484">
        <v>2.6</v>
      </c>
      <c r="E484" t="b">
        <v>0</v>
      </c>
      <c r="F484" t="s">
        <v>2485</v>
      </c>
      <c r="G484" t="s">
        <v>2969</v>
      </c>
      <c r="H484" t="s">
        <v>4967</v>
      </c>
      <c r="I484" t="s">
        <v>4969</v>
      </c>
      <c r="J484" t="s">
        <v>4988</v>
      </c>
      <c r="K484" t="s">
        <v>6375</v>
      </c>
      <c r="L484" t="s">
        <v>6405</v>
      </c>
      <c r="M484" t="str">
        <f>SUBSTITUTE(Table2[[#This Row],[category_tags]],"'",CHAR(130),11)</f>
        <v>['Agricultural', 'Food', 'Preparation', 'Fruits, vegetables, legumes and nuts', 'Vegetables', ÇVegetables, raw']</v>
      </c>
      <c r="N484" t="str">
        <f>SUBSTITUTE(Table2[[#This Row],[category_tags]],"'",CHAR(131),12)</f>
        <v>['Agricultural', 'Food', 'Preparation', 'Fruits, vegetables, legumes and nuts', 'Vegetables', 'Vegetables, rawÉ]</v>
      </c>
      <c r="O484">
        <f>FIND(CHAR(130),Table2[[#This Row],[Column2]])</f>
        <v>95</v>
      </c>
      <c r="P484">
        <f>FIND(CHAR(131),Table2[[#This Row],[Column3]])</f>
        <v>111</v>
      </c>
      <c r="Q484" t="str">
        <f>IFERROR(MID(Table2[[#This Row],[category_tags]],Table2[[#This Row],[Column4]]+1,Table2[[#This Row],[Column5]]-Table2[[#This Row],[Column4]]-1),"")</f>
        <v>Vegetables, raw</v>
      </c>
      <c r="R484" t="str">
        <f>VLOOKUP(Table2[[#This Row],[ciqual_code]],brut_transformé!$D$2:$E$2480,2,FALSE)</f>
        <v>brut</v>
      </c>
      <c r="S484" t="s">
        <v>5349</v>
      </c>
    </row>
    <row r="485" spans="1:19" x14ac:dyDescent="0.2">
      <c r="A485" t="s">
        <v>483</v>
      </c>
      <c r="B485">
        <v>20163</v>
      </c>
      <c r="C485" t="s">
        <v>2481</v>
      </c>
      <c r="D485">
        <v>2.6</v>
      </c>
      <c r="E485" t="b">
        <v>0</v>
      </c>
      <c r="F485" t="s">
        <v>2485</v>
      </c>
      <c r="G485" t="s">
        <v>2970</v>
      </c>
      <c r="H485" t="s">
        <v>4967</v>
      </c>
      <c r="I485" t="s">
        <v>4969</v>
      </c>
      <c r="J485" t="s">
        <v>4988</v>
      </c>
      <c r="K485" t="s">
        <v>6375</v>
      </c>
      <c r="L485" t="s">
        <v>6405</v>
      </c>
      <c r="M485" t="str">
        <f>SUBSTITUTE(Table2[[#This Row],[category_tags]],"'",CHAR(130),11)</f>
        <v>['Agricultural', 'Food', 'Preparation', 'Fruits, vegetables, legumes and nuts', 'Vegetables', ÇVegetables, raw']</v>
      </c>
      <c r="N485" t="str">
        <f>SUBSTITUTE(Table2[[#This Row],[category_tags]],"'",CHAR(131),12)</f>
        <v>['Agricultural', 'Food', 'Preparation', 'Fruits, vegetables, legumes and nuts', 'Vegetables', 'Vegetables, rawÉ]</v>
      </c>
      <c r="O485">
        <f>FIND(CHAR(130),Table2[[#This Row],[Column2]])</f>
        <v>95</v>
      </c>
      <c r="P485">
        <f>FIND(CHAR(131),Table2[[#This Row],[Column3]])</f>
        <v>111</v>
      </c>
      <c r="Q485" t="str">
        <f>IFERROR(MID(Table2[[#This Row],[category_tags]],Table2[[#This Row],[Column4]]+1,Table2[[#This Row],[Column5]]-Table2[[#This Row],[Column4]]-1),"")</f>
        <v>Vegetables, raw</v>
      </c>
      <c r="R485" t="str">
        <f>VLOOKUP(Table2[[#This Row],[ciqual_code]],brut_transformé!$D$2:$E$2480,2,FALSE)</f>
        <v>brut</v>
      </c>
      <c r="S485" t="s">
        <v>5349</v>
      </c>
    </row>
    <row r="486" spans="1:19" x14ac:dyDescent="0.2">
      <c r="A486" t="s">
        <v>484</v>
      </c>
      <c r="B486">
        <v>18161</v>
      </c>
      <c r="C486" t="s">
        <v>2481</v>
      </c>
      <c r="D486">
        <v>2.39</v>
      </c>
      <c r="E486" t="b">
        <v>0</v>
      </c>
      <c r="F486" t="s">
        <v>2485</v>
      </c>
      <c r="G486" t="s">
        <v>2971</v>
      </c>
      <c r="H486" t="s">
        <v>4967</v>
      </c>
      <c r="I486" t="s">
        <v>4969</v>
      </c>
      <c r="J486" t="s">
        <v>5019</v>
      </c>
      <c r="K486" t="s">
        <v>6378</v>
      </c>
      <c r="L486" t="s">
        <v>6420</v>
      </c>
      <c r="M486" t="str">
        <f>SUBSTITUTE(Table2[[#This Row],[category_tags]],"'",CHAR(130),11)</f>
        <v>['Agricultural', 'Food', 'Preparation', 'Beverages', 'Non-alcoholic beverages', ÇCoffee, tea, cocoa beverages, etc. ready to drink']</v>
      </c>
      <c r="N486" t="str">
        <f>SUBSTITUTE(Table2[[#This Row],[category_tags]],"'",CHAR(131),12)</f>
        <v>['Agricultural', 'Food', 'Preparation', 'Beverages', 'Non-alcoholic beverages', 'Coffee, tea, cocoa beverages, etc. ready to drinkÉ]</v>
      </c>
      <c r="O486">
        <f>FIND(CHAR(130),Table2[[#This Row],[Column2]])</f>
        <v>81</v>
      </c>
      <c r="P486">
        <f>FIND(CHAR(131),Table2[[#This Row],[Column3]])</f>
        <v>131</v>
      </c>
      <c r="Q486" t="str">
        <f>IFERROR(MID(Table2[[#This Row],[category_tags]],Table2[[#This Row],[Column4]]+1,Table2[[#This Row],[Column5]]-Table2[[#This Row],[Column4]]-1),"")</f>
        <v>Coffee, tea, cocoa beverages, etc. ready to drink</v>
      </c>
      <c r="R486" t="str">
        <f>VLOOKUP(Table2[[#This Row],[ciqual_code]],brut_transformé!$D$2:$E$2480,2,FALSE)</f>
        <v>transformé</v>
      </c>
      <c r="S486" t="s">
        <v>5350</v>
      </c>
    </row>
    <row r="487" spans="1:19" x14ac:dyDescent="0.2">
      <c r="A487" t="s">
        <v>485</v>
      </c>
      <c r="B487">
        <v>18152</v>
      </c>
      <c r="C487" t="s">
        <v>2481</v>
      </c>
      <c r="D487">
        <v>3.44</v>
      </c>
      <c r="E487" t="b">
        <v>0</v>
      </c>
      <c r="F487" t="s">
        <v>2485</v>
      </c>
      <c r="G487" t="s">
        <v>2972</v>
      </c>
      <c r="H487" t="s">
        <v>4967</v>
      </c>
      <c r="I487" t="s">
        <v>4969</v>
      </c>
      <c r="J487" t="s">
        <v>5030</v>
      </c>
      <c r="K487" t="s">
        <v>6378</v>
      </c>
      <c r="L487" t="s">
        <v>6420</v>
      </c>
      <c r="M487" t="str">
        <f>SUBSTITUTE(Table2[[#This Row],[category_tags]],"'",CHAR(130),11)</f>
        <v>['Agricultural', 'Food', 'Preparation', 'Beverages', 'Non-alcoholic beverages', ÇBeverages, to reconstitute']</v>
      </c>
      <c r="N487" t="str">
        <f>SUBSTITUTE(Table2[[#This Row],[category_tags]],"'",CHAR(131),12)</f>
        <v>['Agricultural', 'Food', 'Preparation', 'Beverages', 'Non-alcoholic beverages', 'Beverages, to reconstituteÉ]</v>
      </c>
      <c r="O487">
        <f>FIND(CHAR(130),Table2[[#This Row],[Column2]])</f>
        <v>81</v>
      </c>
      <c r="P487">
        <f>FIND(CHAR(131),Table2[[#This Row],[Column3]])</f>
        <v>108</v>
      </c>
      <c r="Q487" t="str">
        <f>IFERROR(MID(Table2[[#This Row],[category_tags]],Table2[[#This Row],[Column4]]+1,Table2[[#This Row],[Column5]]-Table2[[#This Row],[Column4]]-1),"")</f>
        <v>Beverages, to reconstitute</v>
      </c>
      <c r="R487" t="str">
        <f>VLOOKUP(Table2[[#This Row],[ciqual_code]],brut_transformé!$D$2:$E$2480,2,FALSE)</f>
        <v>transformé</v>
      </c>
      <c r="S487" t="s">
        <v>5351</v>
      </c>
    </row>
    <row r="488" spans="1:19" x14ac:dyDescent="0.2">
      <c r="A488" t="s">
        <v>486</v>
      </c>
      <c r="B488">
        <v>25111</v>
      </c>
      <c r="C488" t="s">
        <v>2481</v>
      </c>
      <c r="D488">
        <v>1.97</v>
      </c>
      <c r="E488" t="b">
        <v>0</v>
      </c>
      <c r="F488" t="s">
        <v>2485</v>
      </c>
      <c r="G488" t="s">
        <v>2973</v>
      </c>
      <c r="H488" t="s">
        <v>4967</v>
      </c>
      <c r="I488" t="s">
        <v>4969</v>
      </c>
      <c r="J488" t="s">
        <v>5011</v>
      </c>
      <c r="K488" t="s">
        <v>6379</v>
      </c>
      <c r="L488" t="s">
        <v>6399</v>
      </c>
      <c r="M488" t="str">
        <f>SUBSTITUTE(Table2[[#This Row],[category_tags]],"'",CHAR(130),11)</f>
        <v>['Agricultural', 'Food', 'Preparation', 'Starters and dishes', 'Dishes', ÇMeat dishes, with vegetables/legume']</v>
      </c>
      <c r="N488" t="str">
        <f>SUBSTITUTE(Table2[[#This Row],[category_tags]],"'",CHAR(131),12)</f>
        <v>['Agricultural', 'Food', 'Preparation', 'Starters and dishes', 'Dishes', 'Meat dishes, with vegetables/legumeÉ]</v>
      </c>
      <c r="O488">
        <f>FIND(CHAR(130),Table2[[#This Row],[Column2]])</f>
        <v>74</v>
      </c>
      <c r="P488">
        <f>FIND(CHAR(131),Table2[[#This Row],[Column3]])</f>
        <v>110</v>
      </c>
      <c r="Q488" t="str">
        <f>IFERROR(MID(Table2[[#This Row],[category_tags]],Table2[[#This Row],[Column4]]+1,Table2[[#This Row],[Column5]]-Table2[[#This Row],[Column4]]-1),"")</f>
        <v>Meat dishes, with vegetables/legume</v>
      </c>
      <c r="R488" t="str">
        <f>VLOOKUP(Table2[[#This Row],[ciqual_code]],brut_transformé!$D$2:$E$2480,2,FALSE)</f>
        <v>transformé</v>
      </c>
      <c r="S488" t="s">
        <v>5352</v>
      </c>
    </row>
    <row r="489" spans="1:19" x14ac:dyDescent="0.2">
      <c r="A489" t="s">
        <v>487</v>
      </c>
      <c r="B489">
        <v>26236</v>
      </c>
      <c r="C489" t="s">
        <v>2481</v>
      </c>
      <c r="D489">
        <v>3.57</v>
      </c>
      <c r="E489" t="b">
        <v>0</v>
      </c>
      <c r="F489" t="s">
        <v>2485</v>
      </c>
      <c r="G489" t="s">
        <v>2974</v>
      </c>
      <c r="H489" t="s">
        <v>4967</v>
      </c>
      <c r="I489" t="s">
        <v>4969</v>
      </c>
      <c r="J489" t="s">
        <v>4985</v>
      </c>
      <c r="K489" t="s">
        <v>6376</v>
      </c>
      <c r="L489" t="s">
        <v>6403</v>
      </c>
      <c r="M489" t="str">
        <f>SUBSTITUTE(Table2[[#This Row],[category_tags]],"'",CHAR(130),11)</f>
        <v>['Agricultural', 'Food', 'Preparation', 'Meat, egg and fish', 'Fish, raw']</v>
      </c>
      <c r="N489" t="str">
        <f>SUBSTITUTE(Table2[[#This Row],[category_tags]],"'",CHAR(131),12)</f>
        <v>['Agricultural', 'Food', 'Preparation', 'Meat, egg and fish', 'Fish, raw']</v>
      </c>
      <c r="O489" t="e">
        <f>FIND(CHAR(130),Table2[[#This Row],[Column2]])</f>
        <v>#VALUE!</v>
      </c>
      <c r="P489" t="e">
        <f>FIND(CHAR(131),Table2[[#This Row],[Column3]])</f>
        <v>#VALUE!</v>
      </c>
      <c r="Q489" t="str">
        <f>IFERROR(MID(Table2[[#This Row],[category_tags]],Table2[[#This Row],[Column4]]+1,Table2[[#This Row],[Column5]]-Table2[[#This Row],[Column4]]-1),"")</f>
        <v/>
      </c>
      <c r="R489" t="str">
        <f>VLOOKUP(Table2[[#This Row],[ciqual_code]],brut_transformé!$D$2:$E$2480,2,FALSE)</f>
        <v>transformé</v>
      </c>
      <c r="S489" t="s">
        <v>5353</v>
      </c>
    </row>
    <row r="490" spans="1:19" x14ac:dyDescent="0.2">
      <c r="A490" t="s">
        <v>488</v>
      </c>
      <c r="B490">
        <v>26235</v>
      </c>
      <c r="C490" t="s">
        <v>2481</v>
      </c>
      <c r="D490">
        <v>3.57</v>
      </c>
      <c r="E490" t="b">
        <v>0</v>
      </c>
      <c r="F490" t="s">
        <v>2485</v>
      </c>
      <c r="G490" t="s">
        <v>2975</v>
      </c>
      <c r="H490" t="s">
        <v>4967</v>
      </c>
      <c r="I490" t="s">
        <v>4969</v>
      </c>
      <c r="J490" t="s">
        <v>4985</v>
      </c>
      <c r="K490" t="s">
        <v>6376</v>
      </c>
      <c r="L490" t="s">
        <v>6403</v>
      </c>
      <c r="M490" t="str">
        <f>SUBSTITUTE(Table2[[#This Row],[category_tags]],"'",CHAR(130),11)</f>
        <v>['Agricultural', 'Food', 'Preparation', 'Meat, egg and fish', 'Fish, raw']</v>
      </c>
      <c r="N490" t="str">
        <f>SUBSTITUTE(Table2[[#This Row],[category_tags]],"'",CHAR(131),12)</f>
        <v>['Agricultural', 'Food', 'Preparation', 'Meat, egg and fish', 'Fish, raw']</v>
      </c>
      <c r="O490" t="e">
        <f>FIND(CHAR(130),Table2[[#This Row],[Column2]])</f>
        <v>#VALUE!</v>
      </c>
      <c r="P490" t="e">
        <f>FIND(CHAR(131),Table2[[#This Row],[Column3]])</f>
        <v>#VALUE!</v>
      </c>
      <c r="Q490" t="str">
        <f>IFERROR(MID(Table2[[#This Row],[category_tags]],Table2[[#This Row],[Column4]]+1,Table2[[#This Row],[Column5]]-Table2[[#This Row],[Column4]]-1),"")</f>
        <v/>
      </c>
      <c r="R490" t="str">
        <f>VLOOKUP(Table2[[#This Row],[ciqual_code]],brut_transformé!$D$2:$E$2480,2,FALSE)</f>
        <v>transformé</v>
      </c>
      <c r="S490" t="s">
        <v>5353</v>
      </c>
    </row>
    <row r="491" spans="1:19" x14ac:dyDescent="0.2">
      <c r="A491" t="s">
        <v>489</v>
      </c>
      <c r="B491">
        <v>26113</v>
      </c>
      <c r="C491" t="s">
        <v>2481</v>
      </c>
      <c r="D491">
        <v>3.57</v>
      </c>
      <c r="E491" t="b">
        <v>0</v>
      </c>
      <c r="F491" t="s">
        <v>2485</v>
      </c>
      <c r="G491" t="s">
        <v>2976</v>
      </c>
      <c r="H491" t="s">
        <v>4967</v>
      </c>
      <c r="I491" t="s">
        <v>4969</v>
      </c>
      <c r="J491" t="s">
        <v>4985</v>
      </c>
      <c r="K491" t="s">
        <v>6376</v>
      </c>
      <c r="L491" t="s">
        <v>6403</v>
      </c>
      <c r="M491" t="str">
        <f>SUBSTITUTE(Table2[[#This Row],[category_tags]],"'",CHAR(130),11)</f>
        <v>['Agricultural', 'Food', 'Preparation', 'Meat, egg and fish', 'Fish, raw']</v>
      </c>
      <c r="N491" t="str">
        <f>SUBSTITUTE(Table2[[#This Row],[category_tags]],"'",CHAR(131),12)</f>
        <v>['Agricultural', 'Food', 'Preparation', 'Meat, egg and fish', 'Fish, raw']</v>
      </c>
      <c r="O491" t="e">
        <f>FIND(CHAR(130),Table2[[#This Row],[Column2]])</f>
        <v>#VALUE!</v>
      </c>
      <c r="P491" t="e">
        <f>FIND(CHAR(131),Table2[[#This Row],[Column3]])</f>
        <v>#VALUE!</v>
      </c>
      <c r="Q491" t="str">
        <f>IFERROR(MID(Table2[[#This Row],[category_tags]],Table2[[#This Row],[Column4]]+1,Table2[[#This Row],[Column5]]-Table2[[#This Row],[Column4]]-1),"")</f>
        <v/>
      </c>
      <c r="R491" t="str">
        <f>VLOOKUP(Table2[[#This Row],[ciqual_code]],brut_transformé!$D$2:$E$2480,2,FALSE)</f>
        <v>transformé</v>
      </c>
      <c r="S491" t="s">
        <v>5353</v>
      </c>
    </row>
    <row r="492" spans="1:19" x14ac:dyDescent="0.2">
      <c r="A492" t="s">
        <v>490</v>
      </c>
      <c r="B492">
        <v>30115</v>
      </c>
      <c r="C492" t="s">
        <v>2481</v>
      </c>
      <c r="D492">
        <v>2.4700000000000002</v>
      </c>
      <c r="E492" t="b">
        <v>0</v>
      </c>
      <c r="F492" t="s">
        <v>2485</v>
      </c>
      <c r="G492" t="s">
        <v>2977</v>
      </c>
      <c r="H492" t="s">
        <v>4967</v>
      </c>
      <c r="I492" t="s">
        <v>4969</v>
      </c>
      <c r="J492" t="s">
        <v>5039</v>
      </c>
      <c r="K492" t="s">
        <v>6376</v>
      </c>
      <c r="L492" t="s">
        <v>6404</v>
      </c>
      <c r="M492" t="str">
        <f>SUBSTITUTE(Table2[[#This Row],[category_tags]],"'",CHAR(130),11)</f>
        <v>['Agricultural', 'Food', 'Preparation', 'Meat, egg and fish', 'Delicatessen meat', ÇSausages']</v>
      </c>
      <c r="N492" t="str">
        <f>SUBSTITUTE(Table2[[#This Row],[category_tags]],"'",CHAR(131),12)</f>
        <v>['Agricultural', 'Food', 'Preparation', 'Meat, egg and fish', 'Delicatessen meat', 'SausagesÉ]</v>
      </c>
      <c r="O492">
        <f>FIND(CHAR(130),Table2[[#This Row],[Column2]])</f>
        <v>84</v>
      </c>
      <c r="P492">
        <f>FIND(CHAR(131),Table2[[#This Row],[Column3]])</f>
        <v>93</v>
      </c>
      <c r="Q492" t="str">
        <f>IFERROR(MID(Table2[[#This Row],[category_tags]],Table2[[#This Row],[Column4]]+1,Table2[[#This Row],[Column5]]-Table2[[#This Row],[Column4]]-1),"")</f>
        <v>Sausages</v>
      </c>
      <c r="R492" t="str">
        <f>VLOOKUP(Table2[[#This Row],[ciqual_code]],brut_transformé!$D$2:$E$2480,2,FALSE)</f>
        <v>transformé</v>
      </c>
      <c r="S492" t="s">
        <v>5332</v>
      </c>
    </row>
    <row r="493" spans="1:19" x14ac:dyDescent="0.2">
      <c r="A493" t="s">
        <v>491</v>
      </c>
      <c r="B493">
        <v>30005</v>
      </c>
      <c r="C493" t="s">
        <v>2481</v>
      </c>
      <c r="D493">
        <v>2.4900000000000002</v>
      </c>
      <c r="E493" t="b">
        <v>0</v>
      </c>
      <c r="F493" t="s">
        <v>2485</v>
      </c>
      <c r="G493" t="s">
        <v>2978</v>
      </c>
      <c r="H493" t="s">
        <v>4967</v>
      </c>
      <c r="I493" t="s">
        <v>4969</v>
      </c>
      <c r="J493" t="s">
        <v>5039</v>
      </c>
      <c r="K493" t="s">
        <v>6376</v>
      </c>
      <c r="L493" t="s">
        <v>6404</v>
      </c>
      <c r="M493" t="str">
        <f>SUBSTITUTE(Table2[[#This Row],[category_tags]],"'",CHAR(130),11)</f>
        <v>['Agricultural', 'Food', 'Preparation', 'Meat, egg and fish', 'Delicatessen meat', ÇSausages']</v>
      </c>
      <c r="N493" t="str">
        <f>SUBSTITUTE(Table2[[#This Row],[category_tags]],"'",CHAR(131),12)</f>
        <v>['Agricultural', 'Food', 'Preparation', 'Meat, egg and fish', 'Delicatessen meat', 'SausagesÉ]</v>
      </c>
      <c r="O493">
        <f>FIND(CHAR(130),Table2[[#This Row],[Column2]])</f>
        <v>84</v>
      </c>
      <c r="P493">
        <f>FIND(CHAR(131),Table2[[#This Row],[Column3]])</f>
        <v>93</v>
      </c>
      <c r="Q493" t="str">
        <f>IFERROR(MID(Table2[[#This Row],[category_tags]],Table2[[#This Row],[Column4]]+1,Table2[[#This Row],[Column5]]-Table2[[#This Row],[Column4]]-1),"")</f>
        <v>Sausages</v>
      </c>
      <c r="R493" t="str">
        <f>VLOOKUP(Table2[[#This Row],[ciqual_code]],brut_transformé!$D$2:$E$2480,2,FALSE)</f>
        <v>transformé</v>
      </c>
      <c r="S493" t="s">
        <v>5354</v>
      </c>
    </row>
    <row r="494" spans="1:19" x14ac:dyDescent="0.2">
      <c r="A494" t="s">
        <v>492</v>
      </c>
      <c r="B494">
        <v>38104</v>
      </c>
      <c r="C494" t="s">
        <v>2481</v>
      </c>
      <c r="D494">
        <v>2.58</v>
      </c>
      <c r="E494" t="b">
        <v>0</v>
      </c>
      <c r="F494" t="s">
        <v>2485</v>
      </c>
      <c r="G494" t="s">
        <v>2979</v>
      </c>
      <c r="H494" t="s">
        <v>4967</v>
      </c>
      <c r="I494" t="s">
        <v>4969</v>
      </c>
      <c r="J494" t="s">
        <v>5005</v>
      </c>
      <c r="K494" t="s">
        <v>6380</v>
      </c>
      <c r="L494" t="s">
        <v>6412</v>
      </c>
      <c r="M494" t="str">
        <f>SUBSTITUTE(Table2[[#This Row],[category_tags]],"'",CHAR(130),11)</f>
        <v>['Agricultural', 'Food', 'Preparation', 'Cereal products', 'Biscuits and breakfast cereals', ÇCrackers']</v>
      </c>
      <c r="N494" t="str">
        <f>SUBSTITUTE(Table2[[#This Row],[category_tags]],"'",CHAR(131),12)</f>
        <v>['Agricultural', 'Food', 'Preparation', 'Cereal products', 'Biscuits and breakfast cereals', 'CrackersÉ]</v>
      </c>
      <c r="O494">
        <f>FIND(CHAR(130),Table2[[#This Row],[Column2]])</f>
        <v>94</v>
      </c>
      <c r="P494">
        <f>FIND(CHAR(131),Table2[[#This Row],[Column3]])</f>
        <v>103</v>
      </c>
      <c r="Q494" t="str">
        <f>IFERROR(MID(Table2[[#This Row],[category_tags]],Table2[[#This Row],[Column4]]+1,Table2[[#This Row],[Column5]]-Table2[[#This Row],[Column4]]-1),"")</f>
        <v>Crackers</v>
      </c>
      <c r="R494" t="str">
        <f>VLOOKUP(Table2[[#This Row],[ciqual_code]],brut_transformé!$D$2:$E$2480,2,FALSE)</f>
        <v>transformé</v>
      </c>
      <c r="S494" t="s">
        <v>5355</v>
      </c>
    </row>
    <row r="495" spans="1:19" x14ac:dyDescent="0.2">
      <c r="A495" t="s">
        <v>493</v>
      </c>
      <c r="B495">
        <v>38105</v>
      </c>
      <c r="C495" t="s">
        <v>2481</v>
      </c>
      <c r="D495">
        <v>2.93</v>
      </c>
      <c r="E495" t="b">
        <v>0</v>
      </c>
      <c r="F495" t="s">
        <v>2485</v>
      </c>
      <c r="G495" t="s">
        <v>2980</v>
      </c>
      <c r="H495" t="s">
        <v>4967</v>
      </c>
      <c r="I495" t="s">
        <v>4969</v>
      </c>
      <c r="J495" t="s">
        <v>5005</v>
      </c>
      <c r="K495" t="s">
        <v>6380</v>
      </c>
      <c r="L495" t="s">
        <v>6412</v>
      </c>
      <c r="M495" t="str">
        <f>SUBSTITUTE(Table2[[#This Row],[category_tags]],"'",CHAR(130),11)</f>
        <v>['Agricultural', 'Food', 'Preparation', 'Cereal products', 'Biscuits and breakfast cereals', ÇCrackers']</v>
      </c>
      <c r="N495" t="str">
        <f>SUBSTITUTE(Table2[[#This Row],[category_tags]],"'",CHAR(131),12)</f>
        <v>['Agricultural', 'Food', 'Preparation', 'Cereal products', 'Biscuits and breakfast cereals', 'CrackersÉ]</v>
      </c>
      <c r="O495">
        <f>FIND(CHAR(130),Table2[[#This Row],[Column2]])</f>
        <v>94</v>
      </c>
      <c r="P495">
        <f>FIND(CHAR(131),Table2[[#This Row],[Column3]])</f>
        <v>103</v>
      </c>
      <c r="Q495" t="str">
        <f>IFERROR(MID(Table2[[#This Row],[category_tags]],Table2[[#This Row],[Column4]]+1,Table2[[#This Row],[Column5]]-Table2[[#This Row],[Column4]]-1),"")</f>
        <v>Crackers</v>
      </c>
      <c r="R495" t="str">
        <f>VLOOKUP(Table2[[#This Row],[ciqual_code]],brut_transformé!$D$2:$E$2480,2,FALSE)</f>
        <v>transformé</v>
      </c>
      <c r="S495" t="s">
        <v>5356</v>
      </c>
    </row>
    <row r="496" spans="1:19" x14ac:dyDescent="0.2">
      <c r="A496" t="s">
        <v>494</v>
      </c>
      <c r="B496">
        <v>4038</v>
      </c>
      <c r="C496" t="s">
        <v>2481</v>
      </c>
      <c r="D496">
        <v>2.4500000000000002</v>
      </c>
      <c r="E496" t="b">
        <v>0</v>
      </c>
      <c r="F496" t="s">
        <v>2485</v>
      </c>
      <c r="G496" t="s">
        <v>2981</v>
      </c>
      <c r="H496" t="s">
        <v>4967</v>
      </c>
      <c r="I496" t="s">
        <v>4969</v>
      </c>
      <c r="J496" t="s">
        <v>4992</v>
      </c>
      <c r="K496" t="s">
        <v>6375</v>
      </c>
      <c r="L496" t="s">
        <v>6409</v>
      </c>
      <c r="M496" t="str">
        <f>SUBSTITUTE(Table2[[#This Row],[category_tags]],"'",CHAR(130),11)</f>
        <v>['Agricultural', 'Food', 'Preparation', 'Fruits, vegetables, legumes and nuts', 'Potatoes and other tubers']</v>
      </c>
      <c r="N496" t="str">
        <f>SUBSTITUTE(Table2[[#This Row],[category_tags]],"'",CHAR(131),12)</f>
        <v>['Agricultural', 'Food', 'Preparation', 'Fruits, vegetables, legumes and nuts', 'Potatoes and other tubers']</v>
      </c>
      <c r="O496" t="e">
        <f>FIND(CHAR(130),Table2[[#This Row],[Column2]])</f>
        <v>#VALUE!</v>
      </c>
      <c r="P496" t="e">
        <f>FIND(CHAR(131),Table2[[#This Row],[Column3]])</f>
        <v>#VALUE!</v>
      </c>
      <c r="Q496" t="str">
        <f>IFERROR(MID(Table2[[#This Row],[category_tags]],Table2[[#This Row],[Column4]]+1,Table2[[#This Row],[Column5]]-Table2[[#This Row],[Column4]]-1),"")</f>
        <v/>
      </c>
      <c r="R496" t="str">
        <f>VLOOKUP(Table2[[#This Row],[ciqual_code]],brut_transformé!$D$2:$E$2480,2,FALSE)</f>
        <v>transformé</v>
      </c>
      <c r="S496" t="s">
        <v>5356</v>
      </c>
    </row>
    <row r="497" spans="1:19" x14ac:dyDescent="0.2">
      <c r="A497" t="s">
        <v>495</v>
      </c>
      <c r="B497">
        <v>4037</v>
      </c>
      <c r="C497" t="s">
        <v>2481</v>
      </c>
      <c r="D497">
        <v>2.4500000000000002</v>
      </c>
      <c r="E497" t="b">
        <v>0</v>
      </c>
      <c r="F497" t="s">
        <v>2485</v>
      </c>
      <c r="G497" t="s">
        <v>2982</v>
      </c>
      <c r="H497" t="s">
        <v>4967</v>
      </c>
      <c r="I497" t="s">
        <v>4969</v>
      </c>
      <c r="J497" t="s">
        <v>4992</v>
      </c>
      <c r="K497" t="s">
        <v>6375</v>
      </c>
      <c r="L497" t="s">
        <v>6409</v>
      </c>
      <c r="M497" t="str">
        <f>SUBSTITUTE(Table2[[#This Row],[category_tags]],"'",CHAR(130),11)</f>
        <v>['Agricultural', 'Food', 'Preparation', 'Fruits, vegetables, legumes and nuts', 'Potatoes and other tubers']</v>
      </c>
      <c r="N497" t="str">
        <f>SUBSTITUTE(Table2[[#This Row],[category_tags]],"'",CHAR(131),12)</f>
        <v>['Agricultural', 'Food', 'Preparation', 'Fruits, vegetables, legumes and nuts', 'Potatoes and other tubers']</v>
      </c>
      <c r="O497" t="e">
        <f>FIND(CHAR(130),Table2[[#This Row],[Column2]])</f>
        <v>#VALUE!</v>
      </c>
      <c r="P497" t="e">
        <f>FIND(CHAR(131),Table2[[#This Row],[Column3]])</f>
        <v>#VALUE!</v>
      </c>
      <c r="Q497" t="str">
        <f>IFERROR(MID(Table2[[#This Row],[category_tags]],Table2[[#This Row],[Column4]]+1,Table2[[#This Row],[Column5]]-Table2[[#This Row],[Column4]]-1),"")</f>
        <v/>
      </c>
      <c r="R497" t="str">
        <f>VLOOKUP(Table2[[#This Row],[ciqual_code]],brut_transformé!$D$2:$E$2480,2,FALSE)</f>
        <v>transformé</v>
      </c>
      <c r="S497" t="s">
        <v>5356</v>
      </c>
    </row>
    <row r="498" spans="1:19" x14ac:dyDescent="0.2">
      <c r="A498" t="s">
        <v>496</v>
      </c>
      <c r="B498">
        <v>4004</v>
      </c>
      <c r="C498" t="s">
        <v>2481</v>
      </c>
      <c r="D498">
        <v>2.4500000000000002</v>
      </c>
      <c r="E498" t="b">
        <v>0</v>
      </c>
      <c r="F498" t="s">
        <v>2485</v>
      </c>
      <c r="G498" t="s">
        <v>2983</v>
      </c>
      <c r="H498" t="s">
        <v>4967</v>
      </c>
      <c r="I498" t="s">
        <v>4969</v>
      </c>
      <c r="J498" t="s">
        <v>4992</v>
      </c>
      <c r="K498" t="s">
        <v>6375</v>
      </c>
      <c r="L498" t="s">
        <v>6409</v>
      </c>
      <c r="M498" t="str">
        <f>SUBSTITUTE(Table2[[#This Row],[category_tags]],"'",CHAR(130),11)</f>
        <v>['Agricultural', 'Food', 'Preparation', 'Fruits, vegetables, legumes and nuts', 'Potatoes and other tubers']</v>
      </c>
      <c r="N498" t="str">
        <f>SUBSTITUTE(Table2[[#This Row],[category_tags]],"'",CHAR(131),12)</f>
        <v>['Agricultural', 'Food', 'Preparation', 'Fruits, vegetables, legumes and nuts', 'Potatoes and other tubers']</v>
      </c>
      <c r="O498" t="e">
        <f>FIND(CHAR(130),Table2[[#This Row],[Column2]])</f>
        <v>#VALUE!</v>
      </c>
      <c r="P498" t="e">
        <f>FIND(CHAR(131),Table2[[#This Row],[Column3]])</f>
        <v>#VALUE!</v>
      </c>
      <c r="Q498" t="str">
        <f>IFERROR(MID(Table2[[#This Row],[category_tags]],Table2[[#This Row],[Column4]]+1,Table2[[#This Row],[Column5]]-Table2[[#This Row],[Column4]]-1),"")</f>
        <v/>
      </c>
      <c r="R498" t="str">
        <f>VLOOKUP(Table2[[#This Row],[ciqual_code]],brut_transformé!$D$2:$E$2480,2,FALSE)</f>
        <v>transformé</v>
      </c>
      <c r="S498" t="s">
        <v>5356</v>
      </c>
    </row>
    <row r="499" spans="1:19" x14ac:dyDescent="0.2">
      <c r="A499" t="s">
        <v>497</v>
      </c>
      <c r="B499">
        <v>31009</v>
      </c>
      <c r="C499" t="s">
        <v>2481</v>
      </c>
      <c r="D499">
        <v>2.99</v>
      </c>
      <c r="E499" t="b">
        <v>0</v>
      </c>
      <c r="F499" t="s">
        <v>2485</v>
      </c>
      <c r="G499" t="s">
        <v>2984</v>
      </c>
      <c r="H499" t="s">
        <v>4967</v>
      </c>
      <c r="I499" t="s">
        <v>4969</v>
      </c>
      <c r="J499" t="s">
        <v>4994</v>
      </c>
      <c r="K499" t="s">
        <v>6382</v>
      </c>
      <c r="L499" t="s">
        <v>6411</v>
      </c>
      <c r="M499" t="str">
        <f>SUBSTITUTE(Table2[[#This Row],[category_tags]],"'",CHAR(130),11)</f>
        <v>['Agricultural', 'Food', 'Preparation', 'Sugar and confectionery', 'Chocolate and chocolate products']</v>
      </c>
      <c r="N499" t="str">
        <f>SUBSTITUTE(Table2[[#This Row],[category_tags]],"'",CHAR(131),12)</f>
        <v>['Agricultural', 'Food', 'Preparation', 'Sugar and confectionery', 'Chocolate and chocolate products']</v>
      </c>
      <c r="O499" t="e">
        <f>FIND(CHAR(130),Table2[[#This Row],[Column2]])</f>
        <v>#VALUE!</v>
      </c>
      <c r="P499" t="e">
        <f>FIND(CHAR(131),Table2[[#This Row],[Column3]])</f>
        <v>#VALUE!</v>
      </c>
      <c r="Q499" t="str">
        <f>IFERROR(MID(Table2[[#This Row],[category_tags]],Table2[[#This Row],[Column4]]+1,Table2[[#This Row],[Column5]]-Table2[[#This Row],[Column4]]-1),"")</f>
        <v/>
      </c>
      <c r="R499" t="str">
        <f>VLOOKUP(Table2[[#This Row],[ciqual_code]],brut_transformé!$D$2:$E$2480,2,FALSE)</f>
        <v>transformé</v>
      </c>
      <c r="S499" t="s">
        <v>5357</v>
      </c>
    </row>
    <row r="500" spans="1:19" x14ac:dyDescent="0.2">
      <c r="A500" t="s">
        <v>498</v>
      </c>
      <c r="B500">
        <v>31018</v>
      </c>
      <c r="C500" t="s">
        <v>2481</v>
      </c>
      <c r="D500">
        <v>2.99</v>
      </c>
      <c r="E500" t="b">
        <v>0</v>
      </c>
      <c r="F500" t="s">
        <v>2485</v>
      </c>
      <c r="G500" t="s">
        <v>2985</v>
      </c>
      <c r="H500" t="s">
        <v>4967</v>
      </c>
      <c r="I500" t="s">
        <v>4969</v>
      </c>
      <c r="J500" t="s">
        <v>4994</v>
      </c>
      <c r="K500" t="s">
        <v>6382</v>
      </c>
      <c r="L500" t="s">
        <v>6411</v>
      </c>
      <c r="M500" t="str">
        <f>SUBSTITUTE(Table2[[#This Row],[category_tags]],"'",CHAR(130),11)</f>
        <v>['Agricultural', 'Food', 'Preparation', 'Sugar and confectionery', 'Chocolate and chocolate products']</v>
      </c>
      <c r="N500" t="str">
        <f>SUBSTITUTE(Table2[[#This Row],[category_tags]],"'",CHAR(131),12)</f>
        <v>['Agricultural', 'Food', 'Preparation', 'Sugar and confectionery', 'Chocolate and chocolate products']</v>
      </c>
      <c r="O500" t="e">
        <f>FIND(CHAR(130),Table2[[#This Row],[Column2]])</f>
        <v>#VALUE!</v>
      </c>
      <c r="P500" t="e">
        <f>FIND(CHAR(131),Table2[[#This Row],[Column3]])</f>
        <v>#VALUE!</v>
      </c>
      <c r="Q500" t="str">
        <f>IFERROR(MID(Table2[[#This Row],[category_tags]],Table2[[#This Row],[Column4]]+1,Table2[[#This Row],[Column5]]-Table2[[#This Row],[Column4]]-1),"")</f>
        <v/>
      </c>
      <c r="R500" t="str">
        <f>VLOOKUP(Table2[[#This Row],[ciqual_code]],brut_transformé!$D$2:$E$2480,2,FALSE)</f>
        <v>transformé</v>
      </c>
      <c r="S500" t="s">
        <v>5357</v>
      </c>
    </row>
    <row r="501" spans="1:19" x14ac:dyDescent="0.2">
      <c r="A501" t="s">
        <v>499</v>
      </c>
      <c r="B501">
        <v>31079</v>
      </c>
      <c r="C501" t="s">
        <v>2481</v>
      </c>
      <c r="D501">
        <v>2.99</v>
      </c>
      <c r="E501" t="b">
        <v>0</v>
      </c>
      <c r="F501" t="s">
        <v>2485</v>
      </c>
      <c r="G501" t="s">
        <v>2986</v>
      </c>
      <c r="H501" t="s">
        <v>4967</v>
      </c>
      <c r="I501" t="s">
        <v>4969</v>
      </c>
      <c r="J501" t="s">
        <v>4994</v>
      </c>
      <c r="K501" t="s">
        <v>6382</v>
      </c>
      <c r="L501" t="s">
        <v>6411</v>
      </c>
      <c r="M501" t="str">
        <f>SUBSTITUTE(Table2[[#This Row],[category_tags]],"'",CHAR(130),11)</f>
        <v>['Agricultural', 'Food', 'Preparation', 'Sugar and confectionery', 'Chocolate and chocolate products']</v>
      </c>
      <c r="N501" t="str">
        <f>SUBSTITUTE(Table2[[#This Row],[category_tags]],"'",CHAR(131),12)</f>
        <v>['Agricultural', 'Food', 'Preparation', 'Sugar and confectionery', 'Chocolate and chocolate products']</v>
      </c>
      <c r="O501" t="e">
        <f>FIND(CHAR(130),Table2[[#This Row],[Column2]])</f>
        <v>#VALUE!</v>
      </c>
      <c r="P501" t="e">
        <f>FIND(CHAR(131),Table2[[#This Row],[Column3]])</f>
        <v>#VALUE!</v>
      </c>
      <c r="Q501" t="str">
        <f>IFERROR(MID(Table2[[#This Row],[category_tags]],Table2[[#This Row],[Column4]]+1,Table2[[#This Row],[Column5]]-Table2[[#This Row],[Column4]]-1),"")</f>
        <v/>
      </c>
      <c r="R501" t="str">
        <f>VLOOKUP(Table2[[#This Row],[ciqual_code]],brut_transformé!$D$2:$E$2480,2,FALSE)</f>
        <v>transformé</v>
      </c>
      <c r="S501" t="s">
        <v>5357</v>
      </c>
    </row>
    <row r="502" spans="1:19" x14ac:dyDescent="0.2">
      <c r="A502" t="s">
        <v>500</v>
      </c>
      <c r="B502">
        <v>31084</v>
      </c>
      <c r="C502" t="s">
        <v>2481</v>
      </c>
      <c r="D502">
        <v>2.99</v>
      </c>
      <c r="E502" t="b">
        <v>0</v>
      </c>
      <c r="F502" t="s">
        <v>2485</v>
      </c>
      <c r="G502" t="s">
        <v>2987</v>
      </c>
      <c r="H502" t="s">
        <v>4967</v>
      </c>
      <c r="I502" t="s">
        <v>4969</v>
      </c>
      <c r="J502" t="s">
        <v>4994</v>
      </c>
      <c r="K502" t="s">
        <v>6382</v>
      </c>
      <c r="L502" t="s">
        <v>6411</v>
      </c>
      <c r="M502" t="str">
        <f>SUBSTITUTE(Table2[[#This Row],[category_tags]],"'",CHAR(130),11)</f>
        <v>['Agricultural', 'Food', 'Preparation', 'Sugar and confectionery', 'Chocolate and chocolate products']</v>
      </c>
      <c r="N502" t="str">
        <f>SUBSTITUTE(Table2[[#This Row],[category_tags]],"'",CHAR(131),12)</f>
        <v>['Agricultural', 'Food', 'Preparation', 'Sugar and confectionery', 'Chocolate and chocolate products']</v>
      </c>
      <c r="O502" t="e">
        <f>FIND(CHAR(130),Table2[[#This Row],[Column2]])</f>
        <v>#VALUE!</v>
      </c>
      <c r="P502" t="e">
        <f>FIND(CHAR(131),Table2[[#This Row],[Column3]])</f>
        <v>#VALUE!</v>
      </c>
      <c r="Q502" t="str">
        <f>IFERROR(MID(Table2[[#This Row],[category_tags]],Table2[[#This Row],[Column4]]+1,Table2[[#This Row],[Column5]]-Table2[[#This Row],[Column4]]-1),"")</f>
        <v/>
      </c>
      <c r="R502" t="str">
        <f>VLOOKUP(Table2[[#This Row],[ciqual_code]],brut_transformé!$D$2:$E$2480,2,FALSE)</f>
        <v>transformé</v>
      </c>
      <c r="S502" t="s">
        <v>5357</v>
      </c>
    </row>
    <row r="503" spans="1:19" x14ac:dyDescent="0.2">
      <c r="A503" t="s">
        <v>501</v>
      </c>
      <c r="B503">
        <v>31020</v>
      </c>
      <c r="C503" t="s">
        <v>2481</v>
      </c>
      <c r="D503">
        <v>2.99</v>
      </c>
      <c r="E503" t="b">
        <v>0</v>
      </c>
      <c r="F503" t="s">
        <v>2485</v>
      </c>
      <c r="G503" t="s">
        <v>2988</v>
      </c>
      <c r="H503" t="s">
        <v>4967</v>
      </c>
      <c r="I503" t="s">
        <v>4969</v>
      </c>
      <c r="J503" t="s">
        <v>4994</v>
      </c>
      <c r="K503" t="s">
        <v>6382</v>
      </c>
      <c r="L503" t="s">
        <v>6411</v>
      </c>
      <c r="M503" t="str">
        <f>SUBSTITUTE(Table2[[#This Row],[category_tags]],"'",CHAR(130),11)</f>
        <v>['Agricultural', 'Food', 'Preparation', 'Sugar and confectionery', 'Chocolate and chocolate products']</v>
      </c>
      <c r="N503" t="str">
        <f>SUBSTITUTE(Table2[[#This Row],[category_tags]],"'",CHAR(131),12)</f>
        <v>['Agricultural', 'Food', 'Preparation', 'Sugar and confectionery', 'Chocolate and chocolate products']</v>
      </c>
      <c r="O503" t="e">
        <f>FIND(CHAR(130),Table2[[#This Row],[Column2]])</f>
        <v>#VALUE!</v>
      </c>
      <c r="P503" t="e">
        <f>FIND(CHAR(131),Table2[[#This Row],[Column3]])</f>
        <v>#VALUE!</v>
      </c>
      <c r="Q503" t="str">
        <f>IFERROR(MID(Table2[[#This Row],[category_tags]],Table2[[#This Row],[Column4]]+1,Table2[[#This Row],[Column5]]-Table2[[#This Row],[Column4]]-1),"")</f>
        <v/>
      </c>
      <c r="R503" t="str">
        <f>VLOOKUP(Table2[[#This Row],[ciqual_code]],brut_transformé!$D$2:$E$2480,2,FALSE)</f>
        <v>transformé</v>
      </c>
      <c r="S503" t="s">
        <v>5357</v>
      </c>
    </row>
    <row r="504" spans="1:19" x14ac:dyDescent="0.2">
      <c r="A504" t="s">
        <v>502</v>
      </c>
      <c r="B504">
        <v>31004</v>
      </c>
      <c r="C504" t="s">
        <v>2481</v>
      </c>
      <c r="D504">
        <v>2.99</v>
      </c>
      <c r="E504" t="b">
        <v>0</v>
      </c>
      <c r="F504" t="s">
        <v>2485</v>
      </c>
      <c r="G504" t="s">
        <v>2989</v>
      </c>
      <c r="H504" t="s">
        <v>4967</v>
      </c>
      <c r="I504" t="s">
        <v>4969</v>
      </c>
      <c r="J504" t="s">
        <v>4994</v>
      </c>
      <c r="K504" t="s">
        <v>6382</v>
      </c>
      <c r="L504" t="s">
        <v>6411</v>
      </c>
      <c r="M504" t="str">
        <f>SUBSTITUTE(Table2[[#This Row],[category_tags]],"'",CHAR(130),11)</f>
        <v>['Agricultural', 'Food', 'Preparation', 'Sugar and confectionery', 'Chocolate and chocolate products']</v>
      </c>
      <c r="N504" t="str">
        <f>SUBSTITUTE(Table2[[#This Row],[category_tags]],"'",CHAR(131),12)</f>
        <v>['Agricultural', 'Food', 'Preparation', 'Sugar and confectionery', 'Chocolate and chocolate products']</v>
      </c>
      <c r="O504" t="e">
        <f>FIND(CHAR(130),Table2[[#This Row],[Column2]])</f>
        <v>#VALUE!</v>
      </c>
      <c r="P504" t="e">
        <f>FIND(CHAR(131),Table2[[#This Row],[Column3]])</f>
        <v>#VALUE!</v>
      </c>
      <c r="Q504" t="str">
        <f>IFERROR(MID(Table2[[#This Row],[category_tags]],Table2[[#This Row],[Column4]]+1,Table2[[#This Row],[Column5]]-Table2[[#This Row],[Column4]]-1),"")</f>
        <v/>
      </c>
      <c r="R504" t="str">
        <f>VLOOKUP(Table2[[#This Row],[ciqual_code]],brut_transformé!$D$2:$E$2480,2,FALSE)</f>
        <v>transformé</v>
      </c>
      <c r="S504" t="s">
        <v>5357</v>
      </c>
    </row>
    <row r="505" spans="1:19" x14ac:dyDescent="0.2">
      <c r="A505" t="s">
        <v>503</v>
      </c>
      <c r="B505">
        <v>31026</v>
      </c>
      <c r="C505" t="s">
        <v>2481</v>
      </c>
      <c r="D505">
        <v>2.99</v>
      </c>
      <c r="E505" t="b">
        <v>0</v>
      </c>
      <c r="F505" t="s">
        <v>2485</v>
      </c>
      <c r="G505" t="s">
        <v>2990</v>
      </c>
      <c r="H505" t="s">
        <v>4967</v>
      </c>
      <c r="I505" t="s">
        <v>4969</v>
      </c>
      <c r="J505" t="s">
        <v>4994</v>
      </c>
      <c r="K505" t="s">
        <v>6382</v>
      </c>
      <c r="L505" t="s">
        <v>6411</v>
      </c>
      <c r="M505" t="str">
        <f>SUBSTITUTE(Table2[[#This Row],[category_tags]],"'",CHAR(130),11)</f>
        <v>['Agricultural', 'Food', 'Preparation', 'Sugar and confectionery', 'Chocolate and chocolate products']</v>
      </c>
      <c r="N505" t="str">
        <f>SUBSTITUTE(Table2[[#This Row],[category_tags]],"'",CHAR(131),12)</f>
        <v>['Agricultural', 'Food', 'Preparation', 'Sugar and confectionery', 'Chocolate and chocolate products']</v>
      </c>
      <c r="O505" t="e">
        <f>FIND(CHAR(130),Table2[[#This Row],[Column2]])</f>
        <v>#VALUE!</v>
      </c>
      <c r="P505" t="e">
        <f>FIND(CHAR(131),Table2[[#This Row],[Column3]])</f>
        <v>#VALUE!</v>
      </c>
      <c r="Q505" t="str">
        <f>IFERROR(MID(Table2[[#This Row],[category_tags]],Table2[[#This Row],[Column4]]+1,Table2[[#This Row],[Column5]]-Table2[[#This Row],[Column4]]-1),"")</f>
        <v/>
      </c>
      <c r="R505" t="str">
        <f>VLOOKUP(Table2[[#This Row],[ciqual_code]],brut_transformé!$D$2:$E$2480,2,FALSE)</f>
        <v>transformé</v>
      </c>
      <c r="S505" t="s">
        <v>5358</v>
      </c>
    </row>
    <row r="506" spans="1:19" x14ac:dyDescent="0.2">
      <c r="A506" t="s">
        <v>504</v>
      </c>
      <c r="B506">
        <v>31010</v>
      </c>
      <c r="C506" t="s">
        <v>2481</v>
      </c>
      <c r="D506">
        <v>2.29</v>
      </c>
      <c r="E506" t="b">
        <v>0</v>
      </c>
      <c r="F506" t="s">
        <v>2485</v>
      </c>
      <c r="G506" t="s">
        <v>2991</v>
      </c>
      <c r="H506" t="s">
        <v>4967</v>
      </c>
      <c r="I506" t="s">
        <v>4969</v>
      </c>
      <c r="J506" t="s">
        <v>4994</v>
      </c>
      <c r="K506" t="s">
        <v>6382</v>
      </c>
      <c r="L506" t="s">
        <v>6411</v>
      </c>
      <c r="M506" t="str">
        <f>SUBSTITUTE(Table2[[#This Row],[category_tags]],"'",CHAR(130),11)</f>
        <v>['Agricultural', 'Food', 'Preparation', 'Sugar and confectionery', 'Chocolate and chocolate products']</v>
      </c>
      <c r="N506" t="str">
        <f>SUBSTITUTE(Table2[[#This Row],[category_tags]],"'",CHAR(131),12)</f>
        <v>['Agricultural', 'Food', 'Preparation', 'Sugar and confectionery', 'Chocolate and chocolate products']</v>
      </c>
      <c r="O506" t="e">
        <f>FIND(CHAR(130),Table2[[#This Row],[Column2]])</f>
        <v>#VALUE!</v>
      </c>
      <c r="P506" t="e">
        <f>FIND(CHAR(131),Table2[[#This Row],[Column3]])</f>
        <v>#VALUE!</v>
      </c>
      <c r="Q506" t="str">
        <f>IFERROR(MID(Table2[[#This Row],[category_tags]],Table2[[#This Row],[Column4]]+1,Table2[[#This Row],[Column5]]-Table2[[#This Row],[Column4]]-1),"")</f>
        <v/>
      </c>
      <c r="R506" t="str">
        <f>VLOOKUP(Table2[[#This Row],[ciqual_code]],brut_transformé!$D$2:$E$2480,2,FALSE)</f>
        <v>transformé</v>
      </c>
      <c r="S506" t="s">
        <v>5359</v>
      </c>
    </row>
    <row r="507" spans="1:19" x14ac:dyDescent="0.2">
      <c r="A507" t="s">
        <v>505</v>
      </c>
      <c r="B507">
        <v>31085</v>
      </c>
      <c r="C507" t="s">
        <v>2481</v>
      </c>
      <c r="D507">
        <v>2.99</v>
      </c>
      <c r="E507" t="b">
        <v>0</v>
      </c>
      <c r="F507" t="s">
        <v>2485</v>
      </c>
      <c r="G507" s="1" t="s">
        <v>2992</v>
      </c>
      <c r="H507" t="s">
        <v>4967</v>
      </c>
      <c r="I507" t="s">
        <v>4969</v>
      </c>
      <c r="J507" t="s">
        <v>4994</v>
      </c>
      <c r="K507" t="s">
        <v>6382</v>
      </c>
      <c r="L507" t="s">
        <v>6411</v>
      </c>
      <c r="M507" t="str">
        <f>SUBSTITUTE(Table2[[#This Row],[category_tags]],"'",CHAR(130),11)</f>
        <v>['Agricultural', 'Food', 'Preparation', 'Sugar and confectionery', 'Chocolate and chocolate products']</v>
      </c>
      <c r="N507" t="str">
        <f>SUBSTITUTE(Table2[[#This Row],[category_tags]],"'",CHAR(131),12)</f>
        <v>['Agricultural', 'Food', 'Preparation', 'Sugar and confectionery', 'Chocolate and chocolate products']</v>
      </c>
      <c r="O507" t="e">
        <f>FIND(CHAR(130),Table2[[#This Row],[Column2]])</f>
        <v>#VALUE!</v>
      </c>
      <c r="P507" t="e">
        <f>FIND(CHAR(131),Table2[[#This Row],[Column3]])</f>
        <v>#VALUE!</v>
      </c>
      <c r="Q507" t="str">
        <f>IFERROR(MID(Table2[[#This Row],[category_tags]],Table2[[#This Row],[Column4]]+1,Table2[[#This Row],[Column5]]-Table2[[#This Row],[Column4]]-1),"")</f>
        <v/>
      </c>
      <c r="R507" t="str">
        <f>VLOOKUP(Table2[[#This Row],[ciqual_code]],brut_transformé!$D$2:$E$2480,2,FALSE)</f>
        <v>transformé</v>
      </c>
      <c r="S507" t="s">
        <v>5360</v>
      </c>
    </row>
    <row r="508" spans="1:19" x14ac:dyDescent="0.2">
      <c r="A508" t="s">
        <v>506</v>
      </c>
      <c r="B508">
        <v>31074</v>
      </c>
      <c r="C508" t="s">
        <v>2481</v>
      </c>
      <c r="D508">
        <v>2.99</v>
      </c>
      <c r="E508" t="b">
        <v>0</v>
      </c>
      <c r="F508" t="s">
        <v>2485</v>
      </c>
      <c r="G508" t="s">
        <v>2993</v>
      </c>
      <c r="H508" t="s">
        <v>4967</v>
      </c>
      <c r="I508" t="s">
        <v>4969</v>
      </c>
      <c r="J508" t="s">
        <v>4994</v>
      </c>
      <c r="K508" t="s">
        <v>6382</v>
      </c>
      <c r="L508" t="s">
        <v>6411</v>
      </c>
      <c r="M508" t="str">
        <f>SUBSTITUTE(Table2[[#This Row],[category_tags]],"'",CHAR(130),11)</f>
        <v>['Agricultural', 'Food', 'Preparation', 'Sugar and confectionery', 'Chocolate and chocolate products']</v>
      </c>
      <c r="N508" t="str">
        <f>SUBSTITUTE(Table2[[#This Row],[category_tags]],"'",CHAR(131),12)</f>
        <v>['Agricultural', 'Food', 'Preparation', 'Sugar and confectionery', 'Chocolate and chocolate products']</v>
      </c>
      <c r="O508" t="e">
        <f>FIND(CHAR(130),Table2[[#This Row],[Column2]])</f>
        <v>#VALUE!</v>
      </c>
      <c r="P508" t="e">
        <f>FIND(CHAR(131),Table2[[#This Row],[Column3]])</f>
        <v>#VALUE!</v>
      </c>
      <c r="Q508" t="str">
        <f>IFERROR(MID(Table2[[#This Row],[category_tags]],Table2[[#This Row],[Column4]]+1,Table2[[#This Row],[Column5]]-Table2[[#This Row],[Column4]]-1),"")</f>
        <v/>
      </c>
      <c r="R508" t="str">
        <f>VLOOKUP(Table2[[#This Row],[ciqual_code]],brut_transformé!$D$2:$E$2480,2,FALSE)</f>
        <v>transformé</v>
      </c>
      <c r="S508" t="s">
        <v>5360</v>
      </c>
    </row>
    <row r="509" spans="1:19" x14ac:dyDescent="0.2">
      <c r="A509" t="s">
        <v>507</v>
      </c>
      <c r="B509">
        <v>31005</v>
      </c>
      <c r="C509" t="s">
        <v>2481</v>
      </c>
      <c r="D509">
        <v>2.99</v>
      </c>
      <c r="E509" t="b">
        <v>0</v>
      </c>
      <c r="F509" t="s">
        <v>2485</v>
      </c>
      <c r="G509" t="s">
        <v>2994</v>
      </c>
      <c r="H509" t="s">
        <v>4967</v>
      </c>
      <c r="I509" t="s">
        <v>4969</v>
      </c>
      <c r="J509" t="s">
        <v>4994</v>
      </c>
      <c r="K509" t="s">
        <v>6382</v>
      </c>
      <c r="L509" t="s">
        <v>6411</v>
      </c>
      <c r="M509" t="str">
        <f>SUBSTITUTE(Table2[[#This Row],[category_tags]],"'",CHAR(130),11)</f>
        <v>['Agricultural', 'Food', 'Preparation', 'Sugar and confectionery', 'Chocolate and chocolate products']</v>
      </c>
      <c r="N509" t="str">
        <f>SUBSTITUTE(Table2[[#This Row],[category_tags]],"'",CHAR(131),12)</f>
        <v>['Agricultural', 'Food', 'Preparation', 'Sugar and confectionery', 'Chocolate and chocolate products']</v>
      </c>
      <c r="O509" t="e">
        <f>FIND(CHAR(130),Table2[[#This Row],[Column2]])</f>
        <v>#VALUE!</v>
      </c>
      <c r="P509" t="e">
        <f>FIND(CHAR(131),Table2[[#This Row],[Column3]])</f>
        <v>#VALUE!</v>
      </c>
      <c r="Q509" t="str">
        <f>IFERROR(MID(Table2[[#This Row],[category_tags]],Table2[[#This Row],[Column4]]+1,Table2[[#This Row],[Column5]]-Table2[[#This Row],[Column4]]-1),"")</f>
        <v/>
      </c>
      <c r="R509" t="str">
        <f>VLOOKUP(Table2[[#This Row],[ciqual_code]],brut_transformé!$D$2:$E$2480,2,FALSE)</f>
        <v>transformé</v>
      </c>
      <c r="S509" t="s">
        <v>5360</v>
      </c>
    </row>
    <row r="510" spans="1:19" x14ac:dyDescent="0.2">
      <c r="A510" t="s">
        <v>508</v>
      </c>
      <c r="B510">
        <v>31069</v>
      </c>
      <c r="C510" t="s">
        <v>2481</v>
      </c>
      <c r="D510">
        <v>2.4700000000000002</v>
      </c>
      <c r="E510" t="b">
        <v>0</v>
      </c>
      <c r="F510" t="s">
        <v>2485</v>
      </c>
      <c r="G510" t="s">
        <v>2995</v>
      </c>
      <c r="H510" t="s">
        <v>4967</v>
      </c>
      <c r="I510" t="s">
        <v>4969</v>
      </c>
      <c r="J510" t="s">
        <v>4994</v>
      </c>
      <c r="K510" t="s">
        <v>6382</v>
      </c>
      <c r="L510" t="s">
        <v>6411</v>
      </c>
      <c r="M510" t="str">
        <f>SUBSTITUTE(Table2[[#This Row],[category_tags]],"'",CHAR(130),11)</f>
        <v>['Agricultural', 'Food', 'Preparation', 'Sugar and confectionery', 'Chocolate and chocolate products']</v>
      </c>
      <c r="N510" t="str">
        <f>SUBSTITUTE(Table2[[#This Row],[category_tags]],"'",CHAR(131),12)</f>
        <v>['Agricultural', 'Food', 'Preparation', 'Sugar and confectionery', 'Chocolate and chocolate products']</v>
      </c>
      <c r="O510" t="e">
        <f>FIND(CHAR(130),Table2[[#This Row],[Column2]])</f>
        <v>#VALUE!</v>
      </c>
      <c r="P510" t="e">
        <f>FIND(CHAR(131),Table2[[#This Row],[Column3]])</f>
        <v>#VALUE!</v>
      </c>
      <c r="Q510" t="str">
        <f>IFERROR(MID(Table2[[#This Row],[category_tags]],Table2[[#This Row],[Column4]]+1,Table2[[#This Row],[Column5]]-Table2[[#This Row],[Column4]]-1),"")</f>
        <v/>
      </c>
      <c r="R510" t="str">
        <f>VLOOKUP(Table2[[#This Row],[ciqual_code]],brut_transformé!$D$2:$E$2480,2,FALSE)</f>
        <v>transformé</v>
      </c>
      <c r="S510" t="s">
        <v>5148</v>
      </c>
    </row>
    <row r="511" spans="1:19" x14ac:dyDescent="0.2">
      <c r="A511" t="s">
        <v>509</v>
      </c>
      <c r="B511">
        <v>31070</v>
      </c>
      <c r="C511" t="s">
        <v>2481</v>
      </c>
      <c r="D511">
        <v>3.34</v>
      </c>
      <c r="E511" t="b">
        <v>0</v>
      </c>
      <c r="F511" t="s">
        <v>2485</v>
      </c>
      <c r="G511" s="1" t="s">
        <v>2996</v>
      </c>
      <c r="H511" t="s">
        <v>4967</v>
      </c>
      <c r="I511" t="s">
        <v>4969</v>
      </c>
      <c r="J511" t="s">
        <v>4994</v>
      </c>
      <c r="K511" t="s">
        <v>6382</v>
      </c>
      <c r="L511" t="s">
        <v>6411</v>
      </c>
      <c r="M511" t="str">
        <f>SUBSTITUTE(Table2[[#This Row],[category_tags]],"'",CHAR(130),11)</f>
        <v>['Agricultural', 'Food', 'Preparation', 'Sugar and confectionery', 'Chocolate and chocolate products']</v>
      </c>
      <c r="N511" t="str">
        <f>SUBSTITUTE(Table2[[#This Row],[category_tags]],"'",CHAR(131),12)</f>
        <v>['Agricultural', 'Food', 'Preparation', 'Sugar and confectionery', 'Chocolate and chocolate products']</v>
      </c>
      <c r="O511" t="e">
        <f>FIND(CHAR(130),Table2[[#This Row],[Column2]])</f>
        <v>#VALUE!</v>
      </c>
      <c r="P511" t="e">
        <f>FIND(CHAR(131),Table2[[#This Row],[Column3]])</f>
        <v>#VALUE!</v>
      </c>
      <c r="Q511" t="str">
        <f>IFERROR(MID(Table2[[#This Row],[category_tags]],Table2[[#This Row],[Column4]]+1,Table2[[#This Row],[Column5]]-Table2[[#This Row],[Column4]]-1),"")</f>
        <v/>
      </c>
      <c r="R511" t="str">
        <f>VLOOKUP(Table2[[#This Row],[ciqual_code]],brut_transformé!$D$2:$E$2480,2,FALSE)</f>
        <v>transformé</v>
      </c>
      <c r="S511" t="s">
        <v>5360</v>
      </c>
    </row>
    <row r="512" spans="1:19" x14ac:dyDescent="0.2">
      <c r="A512" t="s">
        <v>510</v>
      </c>
      <c r="B512">
        <v>31072</v>
      </c>
      <c r="C512" t="s">
        <v>2481</v>
      </c>
      <c r="D512">
        <v>3.34</v>
      </c>
      <c r="E512" t="b">
        <v>0</v>
      </c>
      <c r="F512" t="s">
        <v>2485</v>
      </c>
      <c r="G512" t="s">
        <v>2997</v>
      </c>
      <c r="H512" t="s">
        <v>4967</v>
      </c>
      <c r="I512" t="s">
        <v>4969</v>
      </c>
      <c r="J512" t="s">
        <v>4994</v>
      </c>
      <c r="K512" t="s">
        <v>6382</v>
      </c>
      <c r="L512" t="s">
        <v>6411</v>
      </c>
      <c r="M512" t="str">
        <f>SUBSTITUTE(Table2[[#This Row],[category_tags]],"'",CHAR(130),11)</f>
        <v>['Agricultural', 'Food', 'Preparation', 'Sugar and confectionery', 'Chocolate and chocolate products']</v>
      </c>
      <c r="N512" t="str">
        <f>SUBSTITUTE(Table2[[#This Row],[category_tags]],"'",CHAR(131),12)</f>
        <v>['Agricultural', 'Food', 'Preparation', 'Sugar and confectionery', 'Chocolate and chocolate products']</v>
      </c>
      <c r="O512" t="e">
        <f>FIND(CHAR(130),Table2[[#This Row],[Column2]])</f>
        <v>#VALUE!</v>
      </c>
      <c r="P512" t="e">
        <f>FIND(CHAR(131),Table2[[#This Row],[Column3]])</f>
        <v>#VALUE!</v>
      </c>
      <c r="Q512" t="str">
        <f>IFERROR(MID(Table2[[#This Row],[category_tags]],Table2[[#This Row],[Column4]]+1,Table2[[#This Row],[Column5]]-Table2[[#This Row],[Column4]]-1),"")</f>
        <v/>
      </c>
      <c r="R512" t="str">
        <f>VLOOKUP(Table2[[#This Row],[ciqual_code]],brut_transformé!$D$2:$E$2480,2,FALSE)</f>
        <v>transformé</v>
      </c>
      <c r="S512" t="s">
        <v>5360</v>
      </c>
    </row>
    <row r="513" spans="1:19" x14ac:dyDescent="0.2">
      <c r="A513" t="s">
        <v>511</v>
      </c>
      <c r="B513">
        <v>31080</v>
      </c>
      <c r="C513" t="s">
        <v>2481</v>
      </c>
      <c r="D513">
        <v>3.34</v>
      </c>
      <c r="E513" t="b">
        <v>0</v>
      </c>
      <c r="F513" t="s">
        <v>2485</v>
      </c>
      <c r="G513" t="s">
        <v>2998</v>
      </c>
      <c r="H513" t="s">
        <v>4967</v>
      </c>
      <c r="I513" t="s">
        <v>4969</v>
      </c>
      <c r="J513" t="s">
        <v>4994</v>
      </c>
      <c r="K513" t="s">
        <v>6382</v>
      </c>
      <c r="L513" t="s">
        <v>6411</v>
      </c>
      <c r="M513" t="str">
        <f>SUBSTITUTE(Table2[[#This Row],[category_tags]],"'",CHAR(130),11)</f>
        <v>['Agricultural', 'Food', 'Preparation', 'Sugar and confectionery', 'Chocolate and chocolate products']</v>
      </c>
      <c r="N513" t="str">
        <f>SUBSTITUTE(Table2[[#This Row],[category_tags]],"'",CHAR(131),12)</f>
        <v>['Agricultural', 'Food', 'Preparation', 'Sugar and confectionery', 'Chocolate and chocolate products']</v>
      </c>
      <c r="O513" t="e">
        <f>FIND(CHAR(130),Table2[[#This Row],[Column2]])</f>
        <v>#VALUE!</v>
      </c>
      <c r="P513" t="e">
        <f>FIND(CHAR(131),Table2[[#This Row],[Column3]])</f>
        <v>#VALUE!</v>
      </c>
      <c r="Q513" t="str">
        <f>IFERROR(MID(Table2[[#This Row],[category_tags]],Table2[[#This Row],[Column4]]+1,Table2[[#This Row],[Column5]]-Table2[[#This Row],[Column4]]-1),"")</f>
        <v/>
      </c>
      <c r="R513" t="str">
        <f>VLOOKUP(Table2[[#This Row],[ciqual_code]],brut_transformé!$D$2:$E$2480,2,FALSE)</f>
        <v>transformé</v>
      </c>
      <c r="S513" t="s">
        <v>5360</v>
      </c>
    </row>
    <row r="514" spans="1:19" x14ac:dyDescent="0.2">
      <c r="A514" t="s">
        <v>512</v>
      </c>
      <c r="B514">
        <v>31030</v>
      </c>
      <c r="C514" t="s">
        <v>2481</v>
      </c>
      <c r="D514">
        <v>3.34</v>
      </c>
      <c r="E514" t="b">
        <v>0</v>
      </c>
      <c r="F514" t="s">
        <v>2485</v>
      </c>
      <c r="G514" s="1" t="s">
        <v>2999</v>
      </c>
      <c r="H514" t="s">
        <v>4967</v>
      </c>
      <c r="I514" t="s">
        <v>4969</v>
      </c>
      <c r="J514" t="s">
        <v>4994</v>
      </c>
      <c r="K514" t="s">
        <v>6382</v>
      </c>
      <c r="L514" t="s">
        <v>6411</v>
      </c>
      <c r="M514" t="str">
        <f>SUBSTITUTE(Table2[[#This Row],[category_tags]],"'",CHAR(130),11)</f>
        <v>['Agricultural', 'Food', 'Preparation', 'Sugar and confectionery', 'Chocolate and chocolate products']</v>
      </c>
      <c r="N514" t="str">
        <f>SUBSTITUTE(Table2[[#This Row],[category_tags]],"'",CHAR(131),12)</f>
        <v>['Agricultural', 'Food', 'Preparation', 'Sugar and confectionery', 'Chocolate and chocolate products']</v>
      </c>
      <c r="O514" t="e">
        <f>FIND(CHAR(130),Table2[[#This Row],[Column2]])</f>
        <v>#VALUE!</v>
      </c>
      <c r="P514" t="e">
        <f>FIND(CHAR(131),Table2[[#This Row],[Column3]])</f>
        <v>#VALUE!</v>
      </c>
      <c r="Q514" t="str">
        <f>IFERROR(MID(Table2[[#This Row],[category_tags]],Table2[[#This Row],[Column4]]+1,Table2[[#This Row],[Column5]]-Table2[[#This Row],[Column4]]-1),"")</f>
        <v/>
      </c>
      <c r="R514" t="str">
        <f>VLOOKUP(Table2[[#This Row],[ciqual_code]],brut_transformé!$D$2:$E$2480,2,FALSE)</f>
        <v>transformé</v>
      </c>
      <c r="S514" t="s">
        <v>5360</v>
      </c>
    </row>
    <row r="515" spans="1:19" x14ac:dyDescent="0.2">
      <c r="A515" t="s">
        <v>513</v>
      </c>
      <c r="B515">
        <v>30315</v>
      </c>
      <c r="C515" t="s">
        <v>2481</v>
      </c>
      <c r="D515">
        <v>2.5299999999999998</v>
      </c>
      <c r="E515" t="b">
        <v>0</v>
      </c>
      <c r="F515" t="s">
        <v>2485</v>
      </c>
      <c r="G515" t="s">
        <v>3000</v>
      </c>
      <c r="H515" t="s">
        <v>4967</v>
      </c>
      <c r="I515" t="s">
        <v>4969</v>
      </c>
      <c r="J515" t="s">
        <v>4986</v>
      </c>
      <c r="K515" t="s">
        <v>6376</v>
      </c>
      <c r="L515" t="s">
        <v>6404</v>
      </c>
      <c r="M515" t="str">
        <f>SUBSTITUTE(Table2[[#This Row],[category_tags]],"'",CHAR(130),11)</f>
        <v>['Agricultural', 'Food', 'Preparation', 'Meat, egg and fish', 'Delicatessen meat']</v>
      </c>
      <c r="N515" t="str">
        <f>SUBSTITUTE(Table2[[#This Row],[category_tags]],"'",CHAR(131),12)</f>
        <v>['Agricultural', 'Food', 'Preparation', 'Meat, egg and fish', 'Delicatessen meat']</v>
      </c>
      <c r="O515" t="e">
        <f>FIND(CHAR(130),Table2[[#This Row],[Column2]])</f>
        <v>#VALUE!</v>
      </c>
      <c r="P515" t="e">
        <f>FIND(CHAR(131),Table2[[#This Row],[Column3]])</f>
        <v>#VALUE!</v>
      </c>
      <c r="Q515" t="str">
        <f>IFERROR(MID(Table2[[#This Row],[category_tags]],Table2[[#This Row],[Column4]]+1,Table2[[#This Row],[Column5]]-Table2[[#This Row],[Column4]]-1),"")</f>
        <v/>
      </c>
      <c r="R515" t="str">
        <f>VLOOKUP(Table2[[#This Row],[ciqual_code]],brut_transformé!$D$2:$E$2480,2,FALSE)</f>
        <v>transformé</v>
      </c>
      <c r="S515" t="s">
        <v>5361</v>
      </c>
    </row>
    <row r="516" spans="1:19" x14ac:dyDescent="0.2">
      <c r="A516" t="s">
        <v>514</v>
      </c>
      <c r="B516">
        <v>30317</v>
      </c>
      <c r="C516" t="s">
        <v>2481</v>
      </c>
      <c r="D516">
        <v>2.5299999999999998</v>
      </c>
      <c r="E516" t="b">
        <v>0</v>
      </c>
      <c r="F516" t="s">
        <v>2485</v>
      </c>
      <c r="G516" t="s">
        <v>3001</v>
      </c>
      <c r="H516" t="s">
        <v>4967</v>
      </c>
      <c r="I516" t="s">
        <v>4969</v>
      </c>
      <c r="J516" t="s">
        <v>4986</v>
      </c>
      <c r="K516" t="s">
        <v>6376</v>
      </c>
      <c r="L516" t="s">
        <v>6404</v>
      </c>
      <c r="M516" t="str">
        <f>SUBSTITUTE(Table2[[#This Row],[category_tags]],"'",CHAR(130),11)</f>
        <v>['Agricultural', 'Food', 'Preparation', 'Meat, egg and fish', 'Delicatessen meat']</v>
      </c>
      <c r="N516" t="str">
        <f>SUBSTITUTE(Table2[[#This Row],[category_tags]],"'",CHAR(131),12)</f>
        <v>['Agricultural', 'Food', 'Preparation', 'Meat, egg and fish', 'Delicatessen meat']</v>
      </c>
      <c r="O516" t="e">
        <f>FIND(CHAR(130),Table2[[#This Row],[Column2]])</f>
        <v>#VALUE!</v>
      </c>
      <c r="P516" t="e">
        <f>FIND(CHAR(131),Table2[[#This Row],[Column3]])</f>
        <v>#VALUE!</v>
      </c>
      <c r="Q516" t="str">
        <f>IFERROR(MID(Table2[[#This Row],[category_tags]],Table2[[#This Row],[Column4]]+1,Table2[[#This Row],[Column5]]-Table2[[#This Row],[Column4]]-1),"")</f>
        <v/>
      </c>
      <c r="R516" t="str">
        <f>VLOOKUP(Table2[[#This Row],[ciqual_code]],brut_transformé!$D$2:$E$2480,2,FALSE)</f>
        <v>transformé</v>
      </c>
      <c r="S516" t="s">
        <v>5361</v>
      </c>
    </row>
    <row r="517" spans="1:19" x14ac:dyDescent="0.2">
      <c r="A517" t="s">
        <v>515</v>
      </c>
      <c r="B517">
        <v>30316</v>
      </c>
      <c r="C517" t="s">
        <v>2481</v>
      </c>
      <c r="D517">
        <v>2.5099999999999998</v>
      </c>
      <c r="E517" t="b">
        <v>0</v>
      </c>
      <c r="F517" t="s">
        <v>2485</v>
      </c>
      <c r="G517" t="s">
        <v>3002</v>
      </c>
      <c r="H517" t="s">
        <v>4967</v>
      </c>
      <c r="I517" t="s">
        <v>4969</v>
      </c>
      <c r="J517" t="s">
        <v>4986</v>
      </c>
      <c r="K517" t="s">
        <v>6376</v>
      </c>
      <c r="L517" t="s">
        <v>6404</v>
      </c>
      <c r="M517" t="str">
        <f>SUBSTITUTE(Table2[[#This Row],[category_tags]],"'",CHAR(130),11)</f>
        <v>['Agricultural', 'Food', 'Preparation', 'Meat, egg and fish', 'Delicatessen meat']</v>
      </c>
      <c r="N517" t="str">
        <f>SUBSTITUTE(Table2[[#This Row],[category_tags]],"'",CHAR(131),12)</f>
        <v>['Agricultural', 'Food', 'Preparation', 'Meat, egg and fish', 'Delicatessen meat']</v>
      </c>
      <c r="O517" t="e">
        <f>FIND(CHAR(130),Table2[[#This Row],[Column2]])</f>
        <v>#VALUE!</v>
      </c>
      <c r="P517" t="e">
        <f>FIND(CHAR(131),Table2[[#This Row],[Column3]])</f>
        <v>#VALUE!</v>
      </c>
      <c r="Q517" t="str">
        <f>IFERROR(MID(Table2[[#This Row],[category_tags]],Table2[[#This Row],[Column4]]+1,Table2[[#This Row],[Column5]]-Table2[[#This Row],[Column4]]-1),"")</f>
        <v/>
      </c>
      <c r="R517" t="str">
        <f>VLOOKUP(Table2[[#This Row],[ciqual_code]],brut_transformé!$D$2:$E$2480,2,FALSE)</f>
        <v>transformé</v>
      </c>
      <c r="S517" t="s">
        <v>5362</v>
      </c>
    </row>
    <row r="518" spans="1:19" x14ac:dyDescent="0.2">
      <c r="A518" t="s">
        <v>516</v>
      </c>
      <c r="B518">
        <v>23455</v>
      </c>
      <c r="C518" t="s">
        <v>2481</v>
      </c>
      <c r="D518">
        <v>3.02</v>
      </c>
      <c r="E518" t="b">
        <v>0</v>
      </c>
      <c r="F518" t="s">
        <v>2485</v>
      </c>
      <c r="G518" t="s">
        <v>3003</v>
      </c>
      <c r="H518" t="s">
        <v>4967</v>
      </c>
      <c r="I518" t="s">
        <v>4969</v>
      </c>
      <c r="J518" t="s">
        <v>4990</v>
      </c>
      <c r="K518" t="s">
        <v>6380</v>
      </c>
      <c r="L518" t="s">
        <v>6407</v>
      </c>
      <c r="M518" t="str">
        <f>SUBSTITUTE(Table2[[#This Row],[category_tags]],"'",CHAR(130),11)</f>
        <v>['Agricultural', 'Food', 'Preparation', 'Cereal products', 'Cakes']</v>
      </c>
      <c r="N518" t="str">
        <f>SUBSTITUTE(Table2[[#This Row],[category_tags]],"'",CHAR(131),12)</f>
        <v>['Agricultural', 'Food', 'Preparation', 'Cereal products', 'Cakes']</v>
      </c>
      <c r="O518" t="e">
        <f>FIND(CHAR(130),Table2[[#This Row],[Column2]])</f>
        <v>#VALUE!</v>
      </c>
      <c r="P518" t="e">
        <f>FIND(CHAR(131),Table2[[#This Row],[Column3]])</f>
        <v>#VALUE!</v>
      </c>
      <c r="Q518" t="str">
        <f>IFERROR(MID(Table2[[#This Row],[category_tags]],Table2[[#This Row],[Column4]]+1,Table2[[#This Row],[Column5]]-Table2[[#This Row],[Column4]]-1),"")</f>
        <v/>
      </c>
      <c r="R518" t="str">
        <f>VLOOKUP(Table2[[#This Row],[ciqual_code]],brut_transformé!$D$2:$E$2480,2,FALSE)</f>
        <v>transformé</v>
      </c>
      <c r="S518" t="s">
        <v>5363</v>
      </c>
    </row>
    <row r="519" spans="1:19" x14ac:dyDescent="0.2">
      <c r="A519" t="s">
        <v>517</v>
      </c>
      <c r="B519">
        <v>23456</v>
      </c>
      <c r="C519" t="s">
        <v>2481</v>
      </c>
      <c r="D519">
        <v>2.63</v>
      </c>
      <c r="E519" t="b">
        <v>0</v>
      </c>
      <c r="F519" t="s">
        <v>2485</v>
      </c>
      <c r="G519" t="s">
        <v>3004</v>
      </c>
      <c r="H519" t="s">
        <v>4967</v>
      </c>
      <c r="I519" t="s">
        <v>4969</v>
      </c>
      <c r="J519" t="s">
        <v>4990</v>
      </c>
      <c r="K519" t="s">
        <v>6380</v>
      </c>
      <c r="L519" t="s">
        <v>6407</v>
      </c>
      <c r="M519" t="str">
        <f>SUBSTITUTE(Table2[[#This Row],[category_tags]],"'",CHAR(130),11)</f>
        <v>['Agricultural', 'Food', 'Preparation', 'Cereal products', 'Cakes']</v>
      </c>
      <c r="N519" t="str">
        <f>SUBSTITUTE(Table2[[#This Row],[category_tags]],"'",CHAR(131),12)</f>
        <v>['Agricultural', 'Food', 'Preparation', 'Cereal products', 'Cakes']</v>
      </c>
      <c r="O519" t="e">
        <f>FIND(CHAR(130),Table2[[#This Row],[Column2]])</f>
        <v>#VALUE!</v>
      </c>
      <c r="P519" t="e">
        <f>FIND(CHAR(131),Table2[[#This Row],[Column3]])</f>
        <v>#VALUE!</v>
      </c>
      <c r="Q519" t="str">
        <f>IFERROR(MID(Table2[[#This Row],[category_tags]],Table2[[#This Row],[Column4]]+1,Table2[[#This Row],[Column5]]-Table2[[#This Row],[Column4]]-1),"")</f>
        <v/>
      </c>
      <c r="R519" t="str">
        <f>VLOOKUP(Table2[[#This Row],[ciqual_code]],brut_transformé!$D$2:$E$2480,2,FALSE)</f>
        <v>transformé</v>
      </c>
      <c r="S519" t="s">
        <v>5363</v>
      </c>
    </row>
    <row r="520" spans="1:19" x14ac:dyDescent="0.2">
      <c r="A520" t="s">
        <v>518</v>
      </c>
      <c r="B520">
        <v>23457</v>
      </c>
      <c r="C520" t="s">
        <v>2481</v>
      </c>
      <c r="D520">
        <v>2.13</v>
      </c>
      <c r="E520" t="b">
        <v>0</v>
      </c>
      <c r="F520" t="s">
        <v>2485</v>
      </c>
      <c r="G520" t="s">
        <v>3005</v>
      </c>
      <c r="H520" t="s">
        <v>4967</v>
      </c>
      <c r="I520" t="s">
        <v>4969</v>
      </c>
      <c r="J520" t="s">
        <v>4990</v>
      </c>
      <c r="K520" t="s">
        <v>6380</v>
      </c>
      <c r="L520" t="s">
        <v>6407</v>
      </c>
      <c r="M520" t="str">
        <f>SUBSTITUTE(Table2[[#This Row],[category_tags]],"'",CHAR(130),11)</f>
        <v>['Agricultural', 'Food', 'Preparation', 'Cereal products', 'Cakes']</v>
      </c>
      <c r="N520" t="str">
        <f>SUBSTITUTE(Table2[[#This Row],[category_tags]],"'",CHAR(131),12)</f>
        <v>['Agricultural', 'Food', 'Preparation', 'Cereal products', 'Cakes']</v>
      </c>
      <c r="O520" t="e">
        <f>FIND(CHAR(130),Table2[[#This Row],[Column2]])</f>
        <v>#VALUE!</v>
      </c>
      <c r="P520" t="e">
        <f>FIND(CHAR(131),Table2[[#This Row],[Column3]])</f>
        <v>#VALUE!</v>
      </c>
      <c r="Q520" t="str">
        <f>IFERROR(MID(Table2[[#This Row],[category_tags]],Table2[[#This Row],[Column4]]+1,Table2[[#This Row],[Column5]]-Table2[[#This Row],[Column4]]-1),"")</f>
        <v/>
      </c>
      <c r="R520" t="str">
        <f>VLOOKUP(Table2[[#This Row],[ciqual_code]],brut_transformé!$D$2:$E$2480,2,FALSE)</f>
        <v>transformé</v>
      </c>
      <c r="S520" t="s">
        <v>5364</v>
      </c>
    </row>
    <row r="521" spans="1:19" x14ac:dyDescent="0.2">
      <c r="A521" t="s">
        <v>519</v>
      </c>
      <c r="B521">
        <v>20116</v>
      </c>
      <c r="C521" t="s">
        <v>2481</v>
      </c>
      <c r="D521">
        <v>2.6</v>
      </c>
      <c r="E521" t="b">
        <v>0</v>
      </c>
      <c r="F521" t="s">
        <v>2485</v>
      </c>
      <c r="G521" t="s">
        <v>3006</v>
      </c>
      <c r="H521" t="s">
        <v>4967</v>
      </c>
      <c r="I521" t="s">
        <v>4969</v>
      </c>
      <c r="J521" t="s">
        <v>4988</v>
      </c>
      <c r="K521" t="s">
        <v>6375</v>
      </c>
      <c r="L521" t="s">
        <v>6405</v>
      </c>
      <c r="M521" t="str">
        <f>SUBSTITUTE(Table2[[#This Row],[category_tags]],"'",CHAR(130),11)</f>
        <v>['Agricultural', 'Food', 'Preparation', 'Fruits, vegetables, legumes and nuts', 'Vegetables', ÇVegetables, raw']</v>
      </c>
      <c r="N521" t="str">
        <f>SUBSTITUTE(Table2[[#This Row],[category_tags]],"'",CHAR(131),12)</f>
        <v>['Agricultural', 'Food', 'Preparation', 'Fruits, vegetables, legumes and nuts', 'Vegetables', 'Vegetables, rawÉ]</v>
      </c>
      <c r="O521">
        <f>FIND(CHAR(130),Table2[[#This Row],[Column2]])</f>
        <v>95</v>
      </c>
      <c r="P521">
        <f>FIND(CHAR(131),Table2[[#This Row],[Column3]])</f>
        <v>111</v>
      </c>
      <c r="Q521" t="str">
        <f>IFERROR(MID(Table2[[#This Row],[category_tags]],Table2[[#This Row],[Column4]]+1,Table2[[#This Row],[Column5]]-Table2[[#This Row],[Column4]]-1),"")</f>
        <v>Vegetables, raw</v>
      </c>
      <c r="R521" t="str">
        <f>VLOOKUP(Table2[[#This Row],[ciqual_code]],brut_transformé!$D$2:$E$2480,2,FALSE)</f>
        <v>brut</v>
      </c>
      <c r="S521" t="s">
        <v>5365</v>
      </c>
    </row>
    <row r="522" spans="1:19" x14ac:dyDescent="0.2">
      <c r="A522" t="s">
        <v>520</v>
      </c>
      <c r="B522">
        <v>20221</v>
      </c>
      <c r="C522" t="s">
        <v>2481</v>
      </c>
      <c r="E522" t="b">
        <v>0</v>
      </c>
      <c r="F522" t="s">
        <v>2485</v>
      </c>
      <c r="G522" t="s">
        <v>3007</v>
      </c>
      <c r="H522" t="s">
        <v>4967</v>
      </c>
      <c r="I522" t="s">
        <v>4969</v>
      </c>
      <c r="J522" t="s">
        <v>4987</v>
      </c>
      <c r="K522" t="s">
        <v>6375</v>
      </c>
      <c r="L522" t="s">
        <v>6405</v>
      </c>
      <c r="M522" t="str">
        <f>SUBSTITUTE(Table2[[#This Row],[category_tags]],"'",CHAR(130),11)</f>
        <v>['Agricultural', 'Food', 'Preparation', 'Fruits, vegetables, legumes and nuts', 'Vegetables', ÇVegetables, cooked']</v>
      </c>
      <c r="N522" t="str">
        <f>SUBSTITUTE(Table2[[#This Row],[category_tags]],"'",CHAR(131),12)</f>
        <v>['Agricultural', 'Food', 'Preparation', 'Fruits, vegetables, legumes and nuts', 'Vegetables', 'Vegetables, cookedÉ]</v>
      </c>
      <c r="O522">
        <f>FIND(CHAR(130),Table2[[#This Row],[Column2]])</f>
        <v>95</v>
      </c>
      <c r="P522">
        <f>FIND(CHAR(131),Table2[[#This Row],[Column3]])</f>
        <v>114</v>
      </c>
      <c r="Q522" t="str">
        <f>IFERROR(MID(Table2[[#This Row],[category_tags]],Table2[[#This Row],[Column4]]+1,Table2[[#This Row],[Column5]]-Table2[[#This Row],[Column4]]-1),"")</f>
        <v>Vegetables, cooked</v>
      </c>
      <c r="R522" t="str">
        <f>VLOOKUP(Table2[[#This Row],[ciqual_code]],brut_transformé!$D$2:$E$2480,2,FALSE)</f>
        <v>brut</v>
      </c>
      <c r="S522" t="s">
        <v>5366</v>
      </c>
    </row>
    <row r="523" spans="1:19" x14ac:dyDescent="0.2">
      <c r="A523" t="s">
        <v>521</v>
      </c>
      <c r="B523">
        <v>20167</v>
      </c>
      <c r="C523" t="s">
        <v>2481</v>
      </c>
      <c r="D523">
        <v>2.6</v>
      </c>
      <c r="E523" t="b">
        <v>0</v>
      </c>
      <c r="F523" t="s">
        <v>2485</v>
      </c>
      <c r="G523" t="s">
        <v>3008</v>
      </c>
      <c r="H523" t="s">
        <v>4967</v>
      </c>
      <c r="I523" t="s">
        <v>4969</v>
      </c>
      <c r="J523" t="s">
        <v>4988</v>
      </c>
      <c r="K523" t="s">
        <v>6375</v>
      </c>
      <c r="L523" t="s">
        <v>6405</v>
      </c>
      <c r="M523" t="str">
        <f>SUBSTITUTE(Table2[[#This Row],[category_tags]],"'",CHAR(130),11)</f>
        <v>['Agricultural', 'Food', 'Preparation', 'Fruits, vegetables, legumes and nuts', 'Vegetables', ÇVegetables, raw']</v>
      </c>
      <c r="N523" t="str">
        <f>SUBSTITUTE(Table2[[#This Row],[category_tags]],"'",CHAR(131),12)</f>
        <v>['Agricultural', 'Food', 'Preparation', 'Fruits, vegetables, legumes and nuts', 'Vegetables', 'Vegetables, rawÉ]</v>
      </c>
      <c r="O523">
        <f>FIND(CHAR(130),Table2[[#This Row],[Column2]])</f>
        <v>95</v>
      </c>
      <c r="P523">
        <f>FIND(CHAR(131),Table2[[#This Row],[Column3]])</f>
        <v>111</v>
      </c>
      <c r="Q523" t="str">
        <f>IFERROR(MID(Table2[[#This Row],[category_tags]],Table2[[#This Row],[Column4]]+1,Table2[[#This Row],[Column5]]-Table2[[#This Row],[Column4]]-1),"")</f>
        <v>Vegetables, raw</v>
      </c>
      <c r="R523" t="str">
        <f>VLOOKUP(Table2[[#This Row],[ciqual_code]],brut_transformé!$D$2:$E$2480,2,FALSE)</f>
        <v>brut</v>
      </c>
      <c r="S523" t="s">
        <v>5365</v>
      </c>
    </row>
    <row r="524" spans="1:19" x14ac:dyDescent="0.2">
      <c r="A524" t="s">
        <v>522</v>
      </c>
      <c r="B524">
        <v>20077</v>
      </c>
      <c r="C524" t="s">
        <v>2481</v>
      </c>
      <c r="D524">
        <v>3.1</v>
      </c>
      <c r="E524" t="b">
        <v>0</v>
      </c>
      <c r="F524" t="s">
        <v>2485</v>
      </c>
      <c r="G524" t="s">
        <v>3009</v>
      </c>
      <c r="H524" t="s">
        <v>4967</v>
      </c>
      <c r="I524" t="s">
        <v>4969</v>
      </c>
      <c r="J524" t="s">
        <v>4987</v>
      </c>
      <c r="K524" t="s">
        <v>6375</v>
      </c>
      <c r="L524" t="s">
        <v>6405</v>
      </c>
      <c r="M524" t="str">
        <f>SUBSTITUTE(Table2[[#This Row],[category_tags]],"'",CHAR(130),11)</f>
        <v>['Agricultural', 'Food', 'Preparation', 'Fruits, vegetables, legumes and nuts', 'Vegetables', ÇVegetables, cooked']</v>
      </c>
      <c r="N524" t="str">
        <f>SUBSTITUTE(Table2[[#This Row],[category_tags]],"'",CHAR(131),12)</f>
        <v>['Agricultural', 'Food', 'Preparation', 'Fruits, vegetables, legumes and nuts', 'Vegetables', 'Vegetables, cookedÉ]</v>
      </c>
      <c r="O524">
        <f>FIND(CHAR(130),Table2[[#This Row],[Column2]])</f>
        <v>95</v>
      </c>
      <c r="P524">
        <f>FIND(CHAR(131),Table2[[#This Row],[Column3]])</f>
        <v>114</v>
      </c>
      <c r="Q524" t="str">
        <f>IFERROR(MID(Table2[[#This Row],[category_tags]],Table2[[#This Row],[Column4]]+1,Table2[[#This Row],[Column5]]-Table2[[#This Row],[Column4]]-1),"")</f>
        <v>Vegetables, cooked</v>
      </c>
      <c r="R524" t="str">
        <f>VLOOKUP(Table2[[#This Row],[ciqual_code]],brut_transformé!$D$2:$E$2480,2,FALSE)</f>
        <v>transformé</v>
      </c>
      <c r="S524" t="s">
        <v>5367</v>
      </c>
    </row>
    <row r="525" spans="1:19" x14ac:dyDescent="0.2">
      <c r="A525" t="s">
        <v>523</v>
      </c>
      <c r="B525">
        <v>20058</v>
      </c>
      <c r="C525" t="s">
        <v>2481</v>
      </c>
      <c r="D525">
        <v>2.6</v>
      </c>
      <c r="E525" t="b">
        <v>0</v>
      </c>
      <c r="F525" t="s">
        <v>2485</v>
      </c>
      <c r="G525" t="s">
        <v>3010</v>
      </c>
      <c r="H525" t="s">
        <v>4967</v>
      </c>
      <c r="I525" t="s">
        <v>4969</v>
      </c>
      <c r="J525" t="s">
        <v>4988</v>
      </c>
      <c r="K525" t="s">
        <v>6375</v>
      </c>
      <c r="L525" t="s">
        <v>6405</v>
      </c>
      <c r="M525" t="str">
        <f>SUBSTITUTE(Table2[[#This Row],[category_tags]],"'",CHAR(130),11)</f>
        <v>['Agricultural', 'Food', 'Preparation', 'Fruits, vegetables, legumes and nuts', 'Vegetables', ÇVegetables, raw']</v>
      </c>
      <c r="N525" t="str">
        <f>SUBSTITUTE(Table2[[#This Row],[category_tags]],"'",CHAR(131),12)</f>
        <v>['Agricultural', 'Food', 'Preparation', 'Fruits, vegetables, legumes and nuts', 'Vegetables', 'Vegetables, rawÉ]</v>
      </c>
      <c r="O525">
        <f>FIND(CHAR(130),Table2[[#This Row],[Column2]])</f>
        <v>95</v>
      </c>
      <c r="P525">
        <f>FIND(CHAR(131),Table2[[#This Row],[Column3]])</f>
        <v>111</v>
      </c>
      <c r="Q525" t="str">
        <f>IFERROR(MID(Table2[[#This Row],[category_tags]],Table2[[#This Row],[Column4]]+1,Table2[[#This Row],[Column5]]-Table2[[#This Row],[Column4]]-1),"")</f>
        <v>Vegetables, raw</v>
      </c>
      <c r="R525" t="str">
        <f>VLOOKUP(Table2[[#This Row],[ciqual_code]],brut_transformé!$D$2:$E$2480,2,FALSE)</f>
        <v>brut</v>
      </c>
      <c r="S525" t="s">
        <v>5368</v>
      </c>
    </row>
    <row r="526" spans="1:19" x14ac:dyDescent="0.2">
      <c r="A526" t="s">
        <v>524</v>
      </c>
      <c r="B526">
        <v>20013</v>
      </c>
      <c r="C526" t="s">
        <v>2481</v>
      </c>
      <c r="E526" t="b">
        <v>0</v>
      </c>
      <c r="F526" t="s">
        <v>2485</v>
      </c>
      <c r="G526" t="s">
        <v>3011</v>
      </c>
      <c r="H526" t="s">
        <v>4967</v>
      </c>
      <c r="I526" t="s">
        <v>4969</v>
      </c>
      <c r="J526" t="s">
        <v>4987</v>
      </c>
      <c r="K526" t="s">
        <v>6375</v>
      </c>
      <c r="L526" t="s">
        <v>6405</v>
      </c>
      <c r="M526" t="str">
        <f>SUBSTITUTE(Table2[[#This Row],[category_tags]],"'",CHAR(130),11)</f>
        <v>['Agricultural', 'Food', 'Preparation', 'Fruits, vegetables, legumes and nuts', 'Vegetables', ÇVegetables, cooked']</v>
      </c>
      <c r="N526" t="str">
        <f>SUBSTITUTE(Table2[[#This Row],[category_tags]],"'",CHAR(131),12)</f>
        <v>['Agricultural', 'Food', 'Preparation', 'Fruits, vegetables, legumes and nuts', 'Vegetables', 'Vegetables, cookedÉ]</v>
      </c>
      <c r="O526">
        <f>FIND(CHAR(130),Table2[[#This Row],[Column2]])</f>
        <v>95</v>
      </c>
      <c r="P526">
        <f>FIND(CHAR(131),Table2[[#This Row],[Column3]])</f>
        <v>114</v>
      </c>
      <c r="Q526" t="str">
        <f>IFERROR(MID(Table2[[#This Row],[category_tags]],Table2[[#This Row],[Column4]]+1,Table2[[#This Row],[Column5]]-Table2[[#This Row],[Column4]]-1),"")</f>
        <v>Vegetables, cooked</v>
      </c>
      <c r="R526" t="str">
        <f>VLOOKUP(Table2[[#This Row],[ciqual_code]],brut_transformé!$D$2:$E$2480,2,FALSE)</f>
        <v>brut</v>
      </c>
      <c r="S526" t="s">
        <v>5369</v>
      </c>
    </row>
    <row r="527" spans="1:19" x14ac:dyDescent="0.2">
      <c r="A527" t="s">
        <v>525</v>
      </c>
      <c r="B527">
        <v>20206</v>
      </c>
      <c r="C527" t="s">
        <v>2481</v>
      </c>
      <c r="D527">
        <v>3.1</v>
      </c>
      <c r="E527" t="b">
        <v>0</v>
      </c>
      <c r="F527" t="s">
        <v>2485</v>
      </c>
      <c r="G527" t="s">
        <v>3012</v>
      </c>
      <c r="H527" t="s">
        <v>4967</v>
      </c>
      <c r="I527" t="s">
        <v>4969</v>
      </c>
      <c r="J527" t="s">
        <v>4988</v>
      </c>
      <c r="K527" t="s">
        <v>6375</v>
      </c>
      <c r="L527" t="s">
        <v>6405</v>
      </c>
      <c r="M527" t="str">
        <f>SUBSTITUTE(Table2[[#This Row],[category_tags]],"'",CHAR(130),11)</f>
        <v>['Agricultural', 'Food', 'Preparation', 'Fruits, vegetables, legumes and nuts', 'Vegetables', ÇVegetables, raw']</v>
      </c>
      <c r="N527" t="str">
        <f>SUBSTITUTE(Table2[[#This Row],[category_tags]],"'",CHAR(131),12)</f>
        <v>['Agricultural', 'Food', 'Preparation', 'Fruits, vegetables, legumes and nuts', 'Vegetables', 'Vegetables, rawÉ]</v>
      </c>
      <c r="O527">
        <f>FIND(CHAR(130),Table2[[#This Row],[Column2]])</f>
        <v>95</v>
      </c>
      <c r="P527">
        <f>FIND(CHAR(131),Table2[[#This Row],[Column3]])</f>
        <v>111</v>
      </c>
      <c r="Q527" t="str">
        <f>IFERROR(MID(Table2[[#This Row],[category_tags]],Table2[[#This Row],[Column4]]+1,Table2[[#This Row],[Column5]]-Table2[[#This Row],[Column4]]-1),"")</f>
        <v>Vegetables, raw</v>
      </c>
      <c r="R527" t="str">
        <f>VLOOKUP(Table2[[#This Row],[ciqual_code]],brut_transformé!$D$2:$E$2480,2,FALSE)</f>
        <v>transformé</v>
      </c>
      <c r="S527" t="s">
        <v>5370</v>
      </c>
    </row>
    <row r="528" spans="1:19" x14ac:dyDescent="0.2">
      <c r="A528" t="s">
        <v>526</v>
      </c>
      <c r="B528">
        <v>20207</v>
      </c>
      <c r="C528" t="s">
        <v>2481</v>
      </c>
      <c r="D528">
        <v>3.19</v>
      </c>
      <c r="E528" t="b">
        <v>0</v>
      </c>
      <c r="F528" t="s">
        <v>2485</v>
      </c>
      <c r="G528" t="s">
        <v>3013</v>
      </c>
      <c r="H528" t="s">
        <v>4967</v>
      </c>
      <c r="I528" t="s">
        <v>4969</v>
      </c>
      <c r="J528" t="s">
        <v>4987</v>
      </c>
      <c r="K528" t="s">
        <v>6375</v>
      </c>
      <c r="L528" t="s">
        <v>6405</v>
      </c>
      <c r="M528" t="str">
        <f>SUBSTITUTE(Table2[[#This Row],[category_tags]],"'",CHAR(130),11)</f>
        <v>['Agricultural', 'Food', 'Preparation', 'Fruits, vegetables, legumes and nuts', 'Vegetables', ÇVegetables, cooked']</v>
      </c>
      <c r="N528" t="str">
        <f>SUBSTITUTE(Table2[[#This Row],[category_tags]],"'",CHAR(131),12)</f>
        <v>['Agricultural', 'Food', 'Preparation', 'Fruits, vegetables, legumes and nuts', 'Vegetables', 'Vegetables, cookedÉ]</v>
      </c>
      <c r="O528">
        <f>FIND(CHAR(130),Table2[[#This Row],[Column2]])</f>
        <v>95</v>
      </c>
      <c r="P528">
        <f>FIND(CHAR(131),Table2[[#This Row],[Column3]])</f>
        <v>114</v>
      </c>
      <c r="Q528" t="str">
        <f>IFERROR(MID(Table2[[#This Row],[category_tags]],Table2[[#This Row],[Column4]]+1,Table2[[#This Row],[Column5]]-Table2[[#This Row],[Column4]]-1),"")</f>
        <v>Vegetables, cooked</v>
      </c>
      <c r="R528" t="str">
        <f>VLOOKUP(Table2[[#This Row],[ciqual_code]],brut_transformé!$D$2:$E$2480,2,FALSE)</f>
        <v>transformé</v>
      </c>
      <c r="S528" t="s">
        <v>5371</v>
      </c>
    </row>
    <row r="529" spans="1:19" x14ac:dyDescent="0.2">
      <c r="A529" t="s">
        <v>527</v>
      </c>
      <c r="B529">
        <v>25106</v>
      </c>
      <c r="C529" t="s">
        <v>2481</v>
      </c>
      <c r="D529">
        <v>2.42</v>
      </c>
      <c r="E529" t="b">
        <v>0</v>
      </c>
      <c r="F529" t="s">
        <v>2485</v>
      </c>
      <c r="G529" t="s">
        <v>3014</v>
      </c>
      <c r="H529" t="s">
        <v>4967</v>
      </c>
      <c r="I529" t="s">
        <v>4969</v>
      </c>
      <c r="J529" t="s">
        <v>5011</v>
      </c>
      <c r="K529" t="s">
        <v>6379</v>
      </c>
      <c r="L529" t="s">
        <v>6399</v>
      </c>
      <c r="M529" t="str">
        <f>SUBSTITUTE(Table2[[#This Row],[category_tags]],"'",CHAR(130),11)</f>
        <v>['Agricultural', 'Food', 'Preparation', 'Starters and dishes', 'Dishes', ÇMeat dishes, with vegetables/legume']</v>
      </c>
      <c r="N529" t="str">
        <f>SUBSTITUTE(Table2[[#This Row],[category_tags]],"'",CHAR(131),12)</f>
        <v>['Agricultural', 'Food', 'Preparation', 'Starters and dishes', 'Dishes', 'Meat dishes, with vegetables/legumeÉ]</v>
      </c>
      <c r="O529">
        <f>FIND(CHAR(130),Table2[[#This Row],[Column2]])</f>
        <v>74</v>
      </c>
      <c r="P529">
        <f>FIND(CHAR(131),Table2[[#This Row],[Column3]])</f>
        <v>110</v>
      </c>
      <c r="Q529" t="str">
        <f>IFERROR(MID(Table2[[#This Row],[category_tags]],Table2[[#This Row],[Column4]]+1,Table2[[#This Row],[Column5]]-Table2[[#This Row],[Column4]]-1),"")</f>
        <v>Meat dishes, with vegetables/legume</v>
      </c>
      <c r="R529" t="str">
        <f>VLOOKUP(Table2[[#This Row],[ciqual_code]],brut_transformé!$D$2:$E$2480,2,FALSE)</f>
        <v>transformé</v>
      </c>
      <c r="S529" t="s">
        <v>5372</v>
      </c>
    </row>
    <row r="530" spans="1:19" x14ac:dyDescent="0.2">
      <c r="A530" t="s">
        <v>528</v>
      </c>
      <c r="B530">
        <v>20218</v>
      </c>
      <c r="C530" t="s">
        <v>2481</v>
      </c>
      <c r="D530">
        <v>2.6</v>
      </c>
      <c r="E530" t="b">
        <v>0</v>
      </c>
      <c r="F530" t="s">
        <v>2485</v>
      </c>
      <c r="G530" t="s">
        <v>3015</v>
      </c>
      <c r="H530" t="s">
        <v>4967</v>
      </c>
      <c r="I530" t="s">
        <v>4969</v>
      </c>
      <c r="J530" t="s">
        <v>4988</v>
      </c>
      <c r="K530" t="s">
        <v>6375</v>
      </c>
      <c r="L530" t="s">
        <v>6405</v>
      </c>
      <c r="M530" t="str">
        <f>SUBSTITUTE(Table2[[#This Row],[category_tags]],"'",CHAR(130),11)</f>
        <v>['Agricultural', 'Food', 'Preparation', 'Fruits, vegetables, legumes and nuts', 'Vegetables', ÇVegetables, raw']</v>
      </c>
      <c r="N530" t="str">
        <f>SUBSTITUTE(Table2[[#This Row],[category_tags]],"'",CHAR(131),12)</f>
        <v>['Agricultural', 'Food', 'Preparation', 'Fruits, vegetables, legumes and nuts', 'Vegetables', 'Vegetables, rawÉ]</v>
      </c>
      <c r="O530">
        <f>FIND(CHAR(130),Table2[[#This Row],[Column2]])</f>
        <v>95</v>
      </c>
      <c r="P530">
        <f>FIND(CHAR(131),Table2[[#This Row],[Column3]])</f>
        <v>111</v>
      </c>
      <c r="Q530" t="str">
        <f>IFERROR(MID(Table2[[#This Row],[category_tags]],Table2[[#This Row],[Column4]]+1,Table2[[#This Row],[Column5]]-Table2[[#This Row],[Column4]]-1),"")</f>
        <v>Vegetables, raw</v>
      </c>
      <c r="R530" t="str">
        <f>VLOOKUP(Table2[[#This Row],[ciqual_code]],brut_transformé!$D$2:$E$2480,2,FALSE)</f>
        <v>brut</v>
      </c>
      <c r="S530" t="s">
        <v>5373</v>
      </c>
    </row>
    <row r="531" spans="1:19" x14ac:dyDescent="0.2">
      <c r="A531" t="s">
        <v>529</v>
      </c>
      <c r="B531">
        <v>20219</v>
      </c>
      <c r="C531" t="s">
        <v>2481</v>
      </c>
      <c r="E531" t="b">
        <v>0</v>
      </c>
      <c r="F531" t="s">
        <v>2485</v>
      </c>
      <c r="G531" t="s">
        <v>3016</v>
      </c>
      <c r="H531" t="s">
        <v>4967</v>
      </c>
      <c r="I531" t="s">
        <v>4969</v>
      </c>
      <c r="J531" t="s">
        <v>4987</v>
      </c>
      <c r="K531" t="s">
        <v>6375</v>
      </c>
      <c r="L531" t="s">
        <v>6405</v>
      </c>
      <c r="M531" t="str">
        <f>SUBSTITUTE(Table2[[#This Row],[category_tags]],"'",CHAR(130),11)</f>
        <v>['Agricultural', 'Food', 'Preparation', 'Fruits, vegetables, legumes and nuts', 'Vegetables', ÇVegetables, cooked']</v>
      </c>
      <c r="N531" t="str">
        <f>SUBSTITUTE(Table2[[#This Row],[category_tags]],"'",CHAR(131),12)</f>
        <v>['Agricultural', 'Food', 'Preparation', 'Fruits, vegetables, legumes and nuts', 'Vegetables', 'Vegetables, cookedÉ]</v>
      </c>
      <c r="O531">
        <f>FIND(CHAR(130),Table2[[#This Row],[Column2]])</f>
        <v>95</v>
      </c>
      <c r="P531">
        <f>FIND(CHAR(131),Table2[[#This Row],[Column3]])</f>
        <v>114</v>
      </c>
      <c r="Q531" t="str">
        <f>IFERROR(MID(Table2[[#This Row],[category_tags]],Table2[[#This Row],[Column4]]+1,Table2[[#This Row],[Column5]]-Table2[[#This Row],[Column4]]-1),"")</f>
        <v>Vegetables, cooked</v>
      </c>
      <c r="R531" t="str">
        <f>VLOOKUP(Table2[[#This Row],[ciqual_code]],brut_transformé!$D$2:$E$2480,2,FALSE)</f>
        <v>brut</v>
      </c>
      <c r="S531" t="s">
        <v>5374</v>
      </c>
    </row>
    <row r="532" spans="1:19" x14ac:dyDescent="0.2">
      <c r="A532" t="s">
        <v>530</v>
      </c>
      <c r="B532">
        <v>20280</v>
      </c>
      <c r="C532" t="s">
        <v>2481</v>
      </c>
      <c r="D532">
        <v>2.5499999999999998</v>
      </c>
      <c r="E532" t="b">
        <v>0</v>
      </c>
      <c r="F532" t="s">
        <v>2485</v>
      </c>
      <c r="G532" t="s">
        <v>3017</v>
      </c>
      <c r="H532" t="s">
        <v>4967</v>
      </c>
      <c r="I532" t="s">
        <v>4969</v>
      </c>
      <c r="J532" t="s">
        <v>4988</v>
      </c>
      <c r="K532" t="s">
        <v>6375</v>
      </c>
      <c r="L532" t="s">
        <v>6405</v>
      </c>
      <c r="M532" t="str">
        <f>SUBSTITUTE(Table2[[#This Row],[category_tags]],"'",CHAR(130),11)</f>
        <v>['Agricultural', 'Food', 'Preparation', 'Fruits, vegetables, legumes and nuts', 'Vegetables', ÇVegetables, raw']</v>
      </c>
      <c r="N532" t="str">
        <f>SUBSTITUTE(Table2[[#This Row],[category_tags]],"'",CHAR(131),12)</f>
        <v>['Agricultural', 'Food', 'Preparation', 'Fruits, vegetables, legumes and nuts', 'Vegetables', 'Vegetables, rawÉ]</v>
      </c>
      <c r="O532">
        <f>FIND(CHAR(130),Table2[[#This Row],[Column2]])</f>
        <v>95</v>
      </c>
      <c r="P532">
        <f>FIND(CHAR(131),Table2[[#This Row],[Column3]])</f>
        <v>111</v>
      </c>
      <c r="Q532" t="str">
        <f>IFERROR(MID(Table2[[#This Row],[category_tags]],Table2[[#This Row],[Column4]]+1,Table2[[#This Row],[Column5]]-Table2[[#This Row],[Column4]]-1),"")</f>
        <v>Vegetables, raw</v>
      </c>
      <c r="R532" t="str">
        <f>VLOOKUP(Table2[[#This Row],[ciqual_code]],brut_transformé!$D$2:$E$2480,2,FALSE)</f>
        <v>brut</v>
      </c>
      <c r="S532" t="s">
        <v>5373</v>
      </c>
    </row>
    <row r="533" spans="1:19" x14ac:dyDescent="0.2">
      <c r="A533" t="s">
        <v>531</v>
      </c>
      <c r="B533">
        <v>20095</v>
      </c>
      <c r="C533" t="s">
        <v>2481</v>
      </c>
      <c r="D533">
        <v>2.86</v>
      </c>
      <c r="E533" t="b">
        <v>0</v>
      </c>
      <c r="F533" t="s">
        <v>2485</v>
      </c>
      <c r="G533" t="s">
        <v>3018</v>
      </c>
      <c r="H533" t="s">
        <v>4967</v>
      </c>
      <c r="I533" t="s">
        <v>4969</v>
      </c>
      <c r="J533" t="s">
        <v>4987</v>
      </c>
      <c r="K533" t="s">
        <v>6375</v>
      </c>
      <c r="L533" t="s">
        <v>6405</v>
      </c>
      <c r="M533" t="str">
        <f>SUBSTITUTE(Table2[[#This Row],[category_tags]],"'",CHAR(130),11)</f>
        <v>['Agricultural', 'Food', 'Preparation', 'Fruits, vegetables, legumes and nuts', 'Vegetables', ÇVegetables, cooked']</v>
      </c>
      <c r="N533" t="str">
        <f>SUBSTITUTE(Table2[[#This Row],[category_tags]],"'",CHAR(131),12)</f>
        <v>['Agricultural', 'Food', 'Preparation', 'Fruits, vegetables, legumes and nuts', 'Vegetables', 'Vegetables, cookedÉ]</v>
      </c>
      <c r="O533">
        <f>FIND(CHAR(130),Table2[[#This Row],[Column2]])</f>
        <v>95</v>
      </c>
      <c r="P533">
        <f>FIND(CHAR(131),Table2[[#This Row],[Column3]])</f>
        <v>114</v>
      </c>
      <c r="Q533" t="str">
        <f>IFERROR(MID(Table2[[#This Row],[category_tags]],Table2[[#This Row],[Column4]]+1,Table2[[#This Row],[Column5]]-Table2[[#This Row],[Column4]]-1),"")</f>
        <v>Vegetables, cooked</v>
      </c>
      <c r="R533" t="str">
        <f>VLOOKUP(Table2[[#This Row],[ciqual_code]],brut_transformé!$D$2:$E$2480,2,FALSE)</f>
        <v>brut</v>
      </c>
      <c r="S533" t="s">
        <v>5366</v>
      </c>
    </row>
    <row r="534" spans="1:19" x14ac:dyDescent="0.2">
      <c r="A534" t="s">
        <v>532</v>
      </c>
      <c r="B534">
        <v>20014</v>
      </c>
      <c r="C534" t="s">
        <v>2481</v>
      </c>
      <c r="D534">
        <v>2.6</v>
      </c>
      <c r="E534" t="b">
        <v>0</v>
      </c>
      <c r="F534" t="s">
        <v>2485</v>
      </c>
      <c r="G534" t="s">
        <v>3019</v>
      </c>
      <c r="H534" t="s">
        <v>4967</v>
      </c>
      <c r="I534" t="s">
        <v>4969</v>
      </c>
      <c r="J534" t="s">
        <v>4988</v>
      </c>
      <c r="K534" t="s">
        <v>6375</v>
      </c>
      <c r="L534" t="s">
        <v>6405</v>
      </c>
      <c r="M534" t="str">
        <f>SUBSTITUTE(Table2[[#This Row],[category_tags]],"'",CHAR(130),11)</f>
        <v>['Agricultural', 'Food', 'Preparation', 'Fruits, vegetables, legumes and nuts', 'Vegetables', ÇVegetables, raw']</v>
      </c>
      <c r="N534" t="str">
        <f>SUBSTITUTE(Table2[[#This Row],[category_tags]],"'",CHAR(131),12)</f>
        <v>['Agricultural', 'Food', 'Preparation', 'Fruits, vegetables, legumes and nuts', 'Vegetables', 'Vegetables, rawÉ]</v>
      </c>
      <c r="O534">
        <f>FIND(CHAR(130),Table2[[#This Row],[Column2]])</f>
        <v>95</v>
      </c>
      <c r="P534">
        <f>FIND(CHAR(131),Table2[[#This Row],[Column3]])</f>
        <v>111</v>
      </c>
      <c r="Q534" t="str">
        <f>IFERROR(MID(Table2[[#This Row],[category_tags]],Table2[[#This Row],[Column4]]+1,Table2[[#This Row],[Column5]]-Table2[[#This Row],[Column4]]-1),"")</f>
        <v>Vegetables, raw</v>
      </c>
      <c r="R534" t="str">
        <f>VLOOKUP(Table2[[#This Row],[ciqual_code]],brut_transformé!$D$2:$E$2480,2,FALSE)</f>
        <v>brut</v>
      </c>
      <c r="S534" t="s">
        <v>5365</v>
      </c>
    </row>
    <row r="535" spans="1:19" x14ac:dyDescent="0.2">
      <c r="A535" t="s">
        <v>533</v>
      </c>
      <c r="B535">
        <v>20069</v>
      </c>
      <c r="C535" t="s">
        <v>2481</v>
      </c>
      <c r="D535">
        <v>2.6</v>
      </c>
      <c r="E535" t="b">
        <v>0</v>
      </c>
      <c r="F535" t="s">
        <v>2485</v>
      </c>
      <c r="G535" t="s">
        <v>3020</v>
      </c>
      <c r="H535" t="s">
        <v>4967</v>
      </c>
      <c r="I535" t="s">
        <v>4969</v>
      </c>
      <c r="J535" t="s">
        <v>4988</v>
      </c>
      <c r="K535" t="s">
        <v>6375</v>
      </c>
      <c r="L535" t="s">
        <v>6405</v>
      </c>
      <c r="M535" t="str">
        <f>SUBSTITUTE(Table2[[#This Row],[category_tags]],"'",CHAR(130),11)</f>
        <v>['Agricultural', 'Food', 'Preparation', 'Fruits, vegetables, legumes and nuts', 'Vegetables', ÇVegetables, raw']</v>
      </c>
      <c r="N535" t="str">
        <f>SUBSTITUTE(Table2[[#This Row],[category_tags]],"'",CHAR(131),12)</f>
        <v>['Agricultural', 'Food', 'Preparation', 'Fruits, vegetables, legumes and nuts', 'Vegetables', 'Vegetables, rawÉ]</v>
      </c>
      <c r="O535">
        <f>FIND(CHAR(130),Table2[[#This Row],[Column2]])</f>
        <v>95</v>
      </c>
      <c r="P535">
        <f>FIND(CHAR(131),Table2[[#This Row],[Column3]])</f>
        <v>111</v>
      </c>
      <c r="Q535" t="str">
        <f>IFERROR(MID(Table2[[#This Row],[category_tags]],Table2[[#This Row],[Column4]]+1,Table2[[#This Row],[Column5]]-Table2[[#This Row],[Column4]]-1),"")</f>
        <v>Vegetables, raw</v>
      </c>
      <c r="R535" t="str">
        <f>VLOOKUP(Table2[[#This Row],[ciqual_code]],brut_transformé!$D$2:$E$2480,2,FALSE)</f>
        <v>brut</v>
      </c>
      <c r="S535" t="s">
        <v>5365</v>
      </c>
    </row>
    <row r="536" spans="1:19" x14ac:dyDescent="0.2">
      <c r="A536" t="s">
        <v>534</v>
      </c>
      <c r="B536">
        <v>20015</v>
      </c>
      <c r="C536" t="s">
        <v>2481</v>
      </c>
      <c r="D536">
        <v>2.86</v>
      </c>
      <c r="E536" t="b">
        <v>0</v>
      </c>
      <c r="F536" t="s">
        <v>2485</v>
      </c>
      <c r="G536" t="s">
        <v>3021</v>
      </c>
      <c r="H536" t="s">
        <v>4967</v>
      </c>
      <c r="I536" t="s">
        <v>4969</v>
      </c>
      <c r="J536" t="s">
        <v>4987</v>
      </c>
      <c r="K536" t="s">
        <v>6375</v>
      </c>
      <c r="L536" t="s">
        <v>6405</v>
      </c>
      <c r="M536" t="str">
        <f>SUBSTITUTE(Table2[[#This Row],[category_tags]],"'",CHAR(130),11)</f>
        <v>['Agricultural', 'Food', 'Preparation', 'Fruits, vegetables, legumes and nuts', 'Vegetables', ÇVegetables, cooked']</v>
      </c>
      <c r="N536" t="str">
        <f>SUBSTITUTE(Table2[[#This Row],[category_tags]],"'",CHAR(131),12)</f>
        <v>['Agricultural', 'Food', 'Preparation', 'Fruits, vegetables, legumes and nuts', 'Vegetables', 'Vegetables, cookedÉ]</v>
      </c>
      <c r="O536">
        <f>FIND(CHAR(130),Table2[[#This Row],[Column2]])</f>
        <v>95</v>
      </c>
      <c r="P536">
        <f>FIND(CHAR(131),Table2[[#This Row],[Column3]])</f>
        <v>114</v>
      </c>
      <c r="Q536" t="str">
        <f>IFERROR(MID(Table2[[#This Row],[category_tags]],Table2[[#This Row],[Column4]]+1,Table2[[#This Row],[Column5]]-Table2[[#This Row],[Column4]]-1),"")</f>
        <v>Vegetables, cooked</v>
      </c>
      <c r="R536" t="str">
        <f>VLOOKUP(Table2[[#This Row],[ciqual_code]],brut_transformé!$D$2:$E$2480,2,FALSE)</f>
        <v>brut</v>
      </c>
      <c r="S536" t="s">
        <v>5366</v>
      </c>
    </row>
    <row r="537" spans="1:19" x14ac:dyDescent="0.2">
      <c r="A537" t="s">
        <v>535</v>
      </c>
      <c r="B537">
        <v>25003</v>
      </c>
      <c r="C537" t="s">
        <v>2481</v>
      </c>
      <c r="D537">
        <v>2.38</v>
      </c>
      <c r="E537" t="b">
        <v>0</v>
      </c>
      <c r="F537" t="s">
        <v>2485</v>
      </c>
      <c r="G537" t="s">
        <v>3022</v>
      </c>
      <c r="H537" t="s">
        <v>4967</v>
      </c>
      <c r="I537" t="s">
        <v>4969</v>
      </c>
      <c r="J537" t="s">
        <v>5011</v>
      </c>
      <c r="K537" t="s">
        <v>6379</v>
      </c>
      <c r="L537" t="s">
        <v>6399</v>
      </c>
      <c r="M537" t="str">
        <f>SUBSTITUTE(Table2[[#This Row],[category_tags]],"'",CHAR(130),11)</f>
        <v>['Agricultural', 'Food', 'Preparation', 'Starters and dishes', 'Dishes', ÇMeat dishes, with vegetables/legume']</v>
      </c>
      <c r="N537" t="str">
        <f>SUBSTITUTE(Table2[[#This Row],[category_tags]],"'",CHAR(131),12)</f>
        <v>['Agricultural', 'Food', 'Preparation', 'Starters and dishes', 'Dishes', 'Meat dishes, with vegetables/legumeÉ]</v>
      </c>
      <c r="O537">
        <f>FIND(CHAR(130),Table2[[#This Row],[Column2]])</f>
        <v>74</v>
      </c>
      <c r="P537">
        <f>FIND(CHAR(131),Table2[[#This Row],[Column3]])</f>
        <v>110</v>
      </c>
      <c r="Q537" t="str">
        <f>IFERROR(MID(Table2[[#This Row],[category_tags]],Table2[[#This Row],[Column4]]+1,Table2[[#This Row],[Column5]]-Table2[[#This Row],[Column4]]-1),"")</f>
        <v>Meat dishes, with vegetables/legume</v>
      </c>
      <c r="R537" t="str">
        <f>VLOOKUP(Table2[[#This Row],[ciqual_code]],brut_transformé!$D$2:$E$2480,2,FALSE)</f>
        <v>transformé</v>
      </c>
      <c r="S537" t="s">
        <v>5375</v>
      </c>
    </row>
    <row r="538" spans="1:19" x14ac:dyDescent="0.2">
      <c r="A538" t="s">
        <v>536</v>
      </c>
      <c r="B538">
        <v>25004</v>
      </c>
      <c r="C538" t="s">
        <v>2481</v>
      </c>
      <c r="D538">
        <v>3.05</v>
      </c>
      <c r="E538" t="b">
        <v>0</v>
      </c>
      <c r="F538" t="s">
        <v>2485</v>
      </c>
      <c r="G538" t="s">
        <v>3023</v>
      </c>
      <c r="H538" t="s">
        <v>4967</v>
      </c>
      <c r="I538" t="s">
        <v>4969</v>
      </c>
      <c r="J538" t="s">
        <v>4999</v>
      </c>
      <c r="K538" t="s">
        <v>6379</v>
      </c>
      <c r="L538" t="s">
        <v>6399</v>
      </c>
      <c r="M538" t="str">
        <f>SUBSTITUTE(Table2[[#This Row],[category_tags]],"'",CHAR(130),11)</f>
        <v>['Agricultural', 'Food', 'Preparation', 'Starters and dishes', 'Dishes', ÇVegetable/legume dishes']</v>
      </c>
      <c r="N538" t="str">
        <f>SUBSTITUTE(Table2[[#This Row],[category_tags]],"'",CHAR(131),12)</f>
        <v>['Agricultural', 'Food', 'Preparation', 'Starters and dishes', 'Dishes', 'Vegetable/legume dishesÉ]</v>
      </c>
      <c r="O538">
        <f>FIND(CHAR(130),Table2[[#This Row],[Column2]])</f>
        <v>74</v>
      </c>
      <c r="P538">
        <f>FIND(CHAR(131),Table2[[#This Row],[Column3]])</f>
        <v>98</v>
      </c>
      <c r="Q538" t="str">
        <f>IFERROR(MID(Table2[[#This Row],[category_tags]],Table2[[#This Row],[Column4]]+1,Table2[[#This Row],[Column5]]-Table2[[#This Row],[Column4]]-1),"")</f>
        <v>Vegetable/legume dishes</v>
      </c>
      <c r="R538" t="str">
        <f>VLOOKUP(Table2[[#This Row],[ciqual_code]],brut_transformé!$D$2:$E$2480,2,FALSE)</f>
        <v>transformé</v>
      </c>
      <c r="S538" t="s">
        <v>5376</v>
      </c>
    </row>
    <row r="539" spans="1:19" x14ac:dyDescent="0.2">
      <c r="A539" t="s">
        <v>537</v>
      </c>
      <c r="B539">
        <v>20016</v>
      </c>
      <c r="C539" t="s">
        <v>2481</v>
      </c>
      <c r="D539">
        <v>2.09</v>
      </c>
      <c r="E539" t="b">
        <v>0</v>
      </c>
      <c r="F539" t="s">
        <v>2485</v>
      </c>
      <c r="G539" t="s">
        <v>3024</v>
      </c>
      <c r="H539" t="s">
        <v>4967</v>
      </c>
      <c r="I539" t="s">
        <v>4969</v>
      </c>
      <c r="J539" t="s">
        <v>4988</v>
      </c>
      <c r="K539" t="s">
        <v>6375</v>
      </c>
      <c r="L539" t="s">
        <v>6405</v>
      </c>
      <c r="M539" t="str">
        <f>SUBSTITUTE(Table2[[#This Row],[category_tags]],"'",CHAR(130),11)</f>
        <v>['Agricultural', 'Food', 'Preparation', 'Fruits, vegetables, legumes and nuts', 'Vegetables', ÇVegetables, raw']</v>
      </c>
      <c r="N539" t="str">
        <f>SUBSTITUTE(Table2[[#This Row],[category_tags]],"'",CHAR(131),12)</f>
        <v>['Agricultural', 'Food', 'Preparation', 'Fruits, vegetables, legumes and nuts', 'Vegetables', 'Vegetables, rawÉ]</v>
      </c>
      <c r="O539">
        <f>FIND(CHAR(130),Table2[[#This Row],[Column2]])</f>
        <v>95</v>
      </c>
      <c r="P539">
        <f>FIND(CHAR(131),Table2[[#This Row],[Column3]])</f>
        <v>111</v>
      </c>
      <c r="Q539" t="str">
        <f>IFERROR(MID(Table2[[#This Row],[category_tags]],Table2[[#This Row],[Column4]]+1,Table2[[#This Row],[Column5]]-Table2[[#This Row],[Column4]]-1),"")</f>
        <v>Vegetables, raw</v>
      </c>
      <c r="R539" t="str">
        <f>VLOOKUP(Table2[[#This Row],[ciqual_code]],brut_transformé!$D$2:$E$2480,2,FALSE)</f>
        <v>brut</v>
      </c>
      <c r="S539" t="s">
        <v>5377</v>
      </c>
    </row>
    <row r="540" spans="1:19" x14ac:dyDescent="0.2">
      <c r="A540" t="s">
        <v>538</v>
      </c>
      <c r="B540">
        <v>20017</v>
      </c>
      <c r="C540" t="s">
        <v>2481</v>
      </c>
      <c r="D540">
        <v>2.75</v>
      </c>
      <c r="E540" t="b">
        <v>0</v>
      </c>
      <c r="F540" t="s">
        <v>2485</v>
      </c>
      <c r="G540" t="s">
        <v>3025</v>
      </c>
      <c r="H540" t="s">
        <v>4967</v>
      </c>
      <c r="I540" t="s">
        <v>4969</v>
      </c>
      <c r="J540" t="s">
        <v>4987</v>
      </c>
      <c r="K540" t="s">
        <v>6375</v>
      </c>
      <c r="L540" t="s">
        <v>6405</v>
      </c>
      <c r="M540" t="str">
        <f>SUBSTITUTE(Table2[[#This Row],[category_tags]],"'",CHAR(130),11)</f>
        <v>['Agricultural', 'Food', 'Preparation', 'Fruits, vegetables, legumes and nuts', 'Vegetables', ÇVegetables, cooked']</v>
      </c>
      <c r="N540" t="str">
        <f>SUBSTITUTE(Table2[[#This Row],[category_tags]],"'",CHAR(131),12)</f>
        <v>['Agricultural', 'Food', 'Preparation', 'Fruits, vegetables, legumes and nuts', 'Vegetables', 'Vegetables, cookedÉ]</v>
      </c>
      <c r="O540">
        <f>FIND(CHAR(130),Table2[[#This Row],[Column2]])</f>
        <v>95</v>
      </c>
      <c r="P540">
        <f>FIND(CHAR(131),Table2[[#This Row],[Column3]])</f>
        <v>114</v>
      </c>
      <c r="Q540" t="str">
        <f>IFERROR(MID(Table2[[#This Row],[category_tags]],Table2[[#This Row],[Column4]]+1,Table2[[#This Row],[Column5]]-Table2[[#This Row],[Column4]]-1),"")</f>
        <v>Vegetables, cooked</v>
      </c>
      <c r="R540" t="str">
        <f>VLOOKUP(Table2[[#This Row],[ciqual_code]],brut_transformé!$D$2:$E$2480,2,FALSE)</f>
        <v>brut</v>
      </c>
      <c r="S540" t="s">
        <v>5378</v>
      </c>
    </row>
    <row r="541" spans="1:19" x14ac:dyDescent="0.2">
      <c r="A541" t="s">
        <v>539</v>
      </c>
      <c r="B541">
        <v>20082</v>
      </c>
      <c r="C541" t="s">
        <v>2481</v>
      </c>
      <c r="D541">
        <v>2.64</v>
      </c>
      <c r="E541" t="b">
        <v>0</v>
      </c>
      <c r="F541" t="s">
        <v>2485</v>
      </c>
      <c r="G541" t="s">
        <v>3026</v>
      </c>
      <c r="H541" t="s">
        <v>4967</v>
      </c>
      <c r="I541" t="s">
        <v>4969</v>
      </c>
      <c r="J541" t="s">
        <v>4988</v>
      </c>
      <c r="K541" t="s">
        <v>6375</v>
      </c>
      <c r="L541" t="s">
        <v>6405</v>
      </c>
      <c r="M541" t="str">
        <f>SUBSTITUTE(Table2[[#This Row],[category_tags]],"'",CHAR(130),11)</f>
        <v>['Agricultural', 'Food', 'Preparation', 'Fruits, vegetables, legumes and nuts', 'Vegetables', ÇVegetables, raw']</v>
      </c>
      <c r="N541" t="str">
        <f>SUBSTITUTE(Table2[[#This Row],[category_tags]],"'",CHAR(131),12)</f>
        <v>['Agricultural', 'Food', 'Preparation', 'Fruits, vegetables, legumes and nuts', 'Vegetables', 'Vegetables, rawÉ]</v>
      </c>
      <c r="O541">
        <f>FIND(CHAR(130),Table2[[#This Row],[Column2]])</f>
        <v>95</v>
      </c>
      <c r="P541">
        <f>FIND(CHAR(131),Table2[[#This Row],[Column3]])</f>
        <v>111</v>
      </c>
      <c r="Q541" t="str">
        <f>IFERROR(MID(Table2[[#This Row],[category_tags]],Table2[[#This Row],[Column4]]+1,Table2[[#This Row],[Column5]]-Table2[[#This Row],[Column4]]-1),"")</f>
        <v>Vegetables, raw</v>
      </c>
      <c r="R541" t="str">
        <f>VLOOKUP(Table2[[#This Row],[ciqual_code]],brut_transformé!$D$2:$E$2480,2,FALSE)</f>
        <v>transformé</v>
      </c>
      <c r="S541" t="s">
        <v>5379</v>
      </c>
    </row>
    <row r="542" spans="1:19" x14ac:dyDescent="0.2">
      <c r="A542" t="s">
        <v>540</v>
      </c>
      <c r="B542">
        <v>20122</v>
      </c>
      <c r="C542" t="s">
        <v>2481</v>
      </c>
      <c r="D542">
        <v>2.95</v>
      </c>
      <c r="E542" t="b">
        <v>0</v>
      </c>
      <c r="F542" t="s">
        <v>2485</v>
      </c>
      <c r="G542" t="s">
        <v>3027</v>
      </c>
      <c r="H542" t="s">
        <v>4967</v>
      </c>
      <c r="I542" t="s">
        <v>4969</v>
      </c>
      <c r="J542" t="s">
        <v>4987</v>
      </c>
      <c r="K542" t="s">
        <v>6375</v>
      </c>
      <c r="L542" t="s">
        <v>6405</v>
      </c>
      <c r="M542" t="str">
        <f>SUBSTITUTE(Table2[[#This Row],[category_tags]],"'",CHAR(130),11)</f>
        <v>['Agricultural', 'Food', 'Preparation', 'Fruits, vegetables, legumes and nuts', 'Vegetables', ÇVegetables, cooked']</v>
      </c>
      <c r="N542" t="str">
        <f>SUBSTITUTE(Table2[[#This Row],[category_tags]],"'",CHAR(131),12)</f>
        <v>['Agricultural', 'Food', 'Preparation', 'Fruits, vegetables, legumes and nuts', 'Vegetables', 'Vegetables, cookedÉ]</v>
      </c>
      <c r="O542">
        <f>FIND(CHAR(130),Table2[[#This Row],[Column2]])</f>
        <v>95</v>
      </c>
      <c r="P542">
        <f>FIND(CHAR(131),Table2[[#This Row],[Column3]])</f>
        <v>114</v>
      </c>
      <c r="Q542" t="str">
        <f>IFERROR(MID(Table2[[#This Row],[category_tags]],Table2[[#This Row],[Column4]]+1,Table2[[#This Row],[Column5]]-Table2[[#This Row],[Column4]]-1),"")</f>
        <v>Vegetables, cooked</v>
      </c>
      <c r="R542" t="str">
        <f>VLOOKUP(Table2[[#This Row],[ciqual_code]],brut_transformé!$D$2:$E$2480,2,FALSE)</f>
        <v>transformé</v>
      </c>
      <c r="S542" t="s">
        <v>5380</v>
      </c>
    </row>
    <row r="543" spans="1:19" x14ac:dyDescent="0.2">
      <c r="A543" t="s">
        <v>541</v>
      </c>
      <c r="B543">
        <v>23467</v>
      </c>
      <c r="C543" t="s">
        <v>2481</v>
      </c>
      <c r="D543">
        <v>2.13</v>
      </c>
      <c r="E543" t="b">
        <v>0</v>
      </c>
      <c r="F543" t="s">
        <v>2485</v>
      </c>
      <c r="G543" t="s">
        <v>3028</v>
      </c>
      <c r="H543" t="s">
        <v>4967</v>
      </c>
      <c r="I543" t="s">
        <v>4969</v>
      </c>
      <c r="J543" t="s">
        <v>5025</v>
      </c>
      <c r="K543" t="s">
        <v>6380</v>
      </c>
      <c r="L543" t="s">
        <v>6408</v>
      </c>
      <c r="M543" t="str">
        <f>SUBSTITUTE(Table2[[#This Row],[category_tags]],"'",CHAR(130),11)</f>
        <v>['Agricultural', 'Food', 'Preparation', 'Cereal products', 'Breads and pastries', ÇPastries']</v>
      </c>
      <c r="N543" t="str">
        <f>SUBSTITUTE(Table2[[#This Row],[category_tags]],"'",CHAR(131),12)</f>
        <v>['Agricultural', 'Food', 'Preparation', 'Cereal products', 'Breads and pastries', 'PastriesÉ]</v>
      </c>
      <c r="O543">
        <f>FIND(CHAR(130),Table2[[#This Row],[Column2]])</f>
        <v>83</v>
      </c>
      <c r="P543">
        <f>FIND(CHAR(131),Table2[[#This Row],[Column3]])</f>
        <v>92</v>
      </c>
      <c r="Q543" t="str">
        <f>IFERROR(MID(Table2[[#This Row],[category_tags]],Table2[[#This Row],[Column4]]+1,Table2[[#This Row],[Column5]]-Table2[[#This Row],[Column4]]-1),"")</f>
        <v>Pastries</v>
      </c>
      <c r="R543" t="str">
        <f>VLOOKUP(Table2[[#This Row],[ciqual_code]],brut_transformé!$D$2:$E$2480,2,FALSE)</f>
        <v>transformé</v>
      </c>
      <c r="S543" t="s">
        <v>5381</v>
      </c>
    </row>
    <row r="544" spans="1:19" x14ac:dyDescent="0.2">
      <c r="A544" t="s">
        <v>542</v>
      </c>
      <c r="B544">
        <v>20094</v>
      </c>
      <c r="C544" t="s">
        <v>2481</v>
      </c>
      <c r="D544">
        <v>2.86</v>
      </c>
      <c r="E544" t="b">
        <v>0</v>
      </c>
      <c r="F544" t="s">
        <v>2485</v>
      </c>
      <c r="G544" t="s">
        <v>3029</v>
      </c>
      <c r="H544" t="s">
        <v>4967</v>
      </c>
      <c r="I544" t="s">
        <v>4969</v>
      </c>
      <c r="J544" t="s">
        <v>4987</v>
      </c>
      <c r="K544" t="s">
        <v>6375</v>
      </c>
      <c r="L544" t="s">
        <v>6405</v>
      </c>
      <c r="M544" t="str">
        <f>SUBSTITUTE(Table2[[#This Row],[category_tags]],"'",CHAR(130),11)</f>
        <v>['Agricultural', 'Food', 'Preparation', 'Fruits, vegetables, legumes and nuts', 'Vegetables', ÇVegetables, cooked']</v>
      </c>
      <c r="N544" t="str">
        <f>SUBSTITUTE(Table2[[#This Row],[category_tags]],"'",CHAR(131),12)</f>
        <v>['Agricultural', 'Food', 'Preparation', 'Fruits, vegetables, legumes and nuts', 'Vegetables', 'Vegetables, cookedÉ]</v>
      </c>
      <c r="O544">
        <f>FIND(CHAR(130),Table2[[#This Row],[Column2]])</f>
        <v>95</v>
      </c>
      <c r="P544">
        <f>FIND(CHAR(131),Table2[[#This Row],[Column3]])</f>
        <v>114</v>
      </c>
      <c r="Q544" t="str">
        <f>IFERROR(MID(Table2[[#This Row],[category_tags]],Table2[[#This Row],[Column4]]+1,Table2[[#This Row],[Column5]]-Table2[[#This Row],[Column4]]-1),"")</f>
        <v>Vegetables, cooked</v>
      </c>
      <c r="R544" t="str">
        <f>VLOOKUP(Table2[[#This Row],[ciqual_code]],brut_transformé!$D$2:$E$2480,2,FALSE)</f>
        <v>brut</v>
      </c>
      <c r="S544" t="s">
        <v>5382</v>
      </c>
    </row>
    <row r="545" spans="1:19" x14ac:dyDescent="0.2">
      <c r="A545" t="s">
        <v>543</v>
      </c>
      <c r="B545">
        <v>20065</v>
      </c>
      <c r="C545" t="s">
        <v>2481</v>
      </c>
      <c r="D545">
        <v>2.7</v>
      </c>
      <c r="E545" t="b">
        <v>0</v>
      </c>
      <c r="F545" t="s">
        <v>2485</v>
      </c>
      <c r="G545" t="s">
        <v>3030</v>
      </c>
      <c r="H545" t="s">
        <v>4967</v>
      </c>
      <c r="I545" t="s">
        <v>4969</v>
      </c>
      <c r="J545" t="s">
        <v>4988</v>
      </c>
      <c r="K545" t="s">
        <v>6375</v>
      </c>
      <c r="L545" t="s">
        <v>6405</v>
      </c>
      <c r="M545" t="str">
        <f>SUBSTITUTE(Table2[[#This Row],[category_tags]],"'",CHAR(130),11)</f>
        <v>['Agricultural', 'Food', 'Preparation', 'Fruits, vegetables, legumes and nuts', 'Vegetables', ÇVegetables, raw']</v>
      </c>
      <c r="N545" t="str">
        <f>SUBSTITUTE(Table2[[#This Row],[category_tags]],"'",CHAR(131),12)</f>
        <v>['Agricultural', 'Food', 'Preparation', 'Fruits, vegetables, legumes and nuts', 'Vegetables', 'Vegetables, rawÉ]</v>
      </c>
      <c r="O545">
        <f>FIND(CHAR(130),Table2[[#This Row],[Column2]])</f>
        <v>95</v>
      </c>
      <c r="P545">
        <f>FIND(CHAR(131),Table2[[#This Row],[Column3]])</f>
        <v>111</v>
      </c>
      <c r="Q545" t="str">
        <f>IFERROR(MID(Table2[[#This Row],[category_tags]],Table2[[#This Row],[Column4]]+1,Table2[[#This Row],[Column5]]-Table2[[#This Row],[Column4]]-1),"")</f>
        <v>Vegetables, raw</v>
      </c>
      <c r="R545" t="str">
        <f>VLOOKUP(Table2[[#This Row],[ciqual_code]],brut_transformé!$D$2:$E$2480,2,FALSE)</f>
        <v>brut</v>
      </c>
      <c r="S545" t="s">
        <v>5300</v>
      </c>
    </row>
    <row r="546" spans="1:19" x14ac:dyDescent="0.2">
      <c r="A546" t="s">
        <v>544</v>
      </c>
      <c r="B546">
        <v>11003</v>
      </c>
      <c r="C546" t="s">
        <v>2481</v>
      </c>
      <c r="D546">
        <v>3.75</v>
      </c>
      <c r="E546" t="b">
        <v>0</v>
      </c>
      <c r="F546" t="s">
        <v>2485</v>
      </c>
      <c r="G546" t="s">
        <v>3031</v>
      </c>
      <c r="H546" t="s">
        <v>4967</v>
      </c>
      <c r="I546" t="s">
        <v>4969</v>
      </c>
      <c r="J546" t="s">
        <v>4979</v>
      </c>
      <c r="K546" t="s">
        <v>6377</v>
      </c>
      <c r="L546" t="s">
        <v>6397</v>
      </c>
      <c r="M546" t="str">
        <f>SUBSTITUTE(Table2[[#This Row],[category_tags]],"'",CHAR(130),11)</f>
        <v>['Agricultural', 'Food', 'Preparation', 'Miscellaneous', 'Herbs', ÇFresh herbs']</v>
      </c>
      <c r="N546" t="str">
        <f>SUBSTITUTE(Table2[[#This Row],[category_tags]],"'",CHAR(131),12)</f>
        <v>['Agricultural', 'Food', 'Preparation', 'Miscellaneous', 'Herbs', 'Fresh herbsÉ]</v>
      </c>
      <c r="O546">
        <f>FIND(CHAR(130),Table2[[#This Row],[Column2]])</f>
        <v>67</v>
      </c>
      <c r="P546">
        <f>FIND(CHAR(131),Table2[[#This Row],[Column3]])</f>
        <v>79</v>
      </c>
      <c r="Q546" t="str">
        <f>IFERROR(MID(Table2[[#This Row],[category_tags]],Table2[[#This Row],[Column4]]+1,Table2[[#This Row],[Column5]]-Table2[[#This Row],[Column4]]-1),"")</f>
        <v>Fresh herbs</v>
      </c>
      <c r="R546" t="str">
        <f>VLOOKUP(Table2[[#This Row],[ciqual_code]],brut_transformé!$D$2:$E$2480,2,FALSE)</f>
        <v>brut</v>
      </c>
      <c r="S546" t="s">
        <v>5383</v>
      </c>
    </row>
    <row r="547" spans="1:19" x14ac:dyDescent="0.2">
      <c r="A547" t="s">
        <v>545</v>
      </c>
      <c r="B547">
        <v>5022</v>
      </c>
      <c r="C547" t="s">
        <v>2481</v>
      </c>
      <c r="D547">
        <v>2.89</v>
      </c>
      <c r="E547" t="b">
        <v>0</v>
      </c>
      <c r="F547" t="s">
        <v>2485</v>
      </c>
      <c r="G547" t="s">
        <v>3032</v>
      </c>
      <c r="H547" t="s">
        <v>4967</v>
      </c>
      <c r="I547" t="s">
        <v>4969</v>
      </c>
      <c r="J547" t="s">
        <v>5003</v>
      </c>
      <c r="K547" t="s">
        <v>6378</v>
      </c>
      <c r="L547" t="s">
        <v>6398</v>
      </c>
      <c r="M547" t="str">
        <f>SUBSTITUTE(Table2[[#This Row],[category_tags]],"'",CHAR(130),11)</f>
        <v>['Agricultural', 'Food', 'Preparation', 'Beverages', 'Alcoholic beverages', ÇBeers and ciders']</v>
      </c>
      <c r="N547" t="str">
        <f>SUBSTITUTE(Table2[[#This Row],[category_tags]],"'",CHAR(131),12)</f>
        <v>['Agricultural', 'Food', 'Preparation', 'Beverages', 'Alcoholic beverages', 'Beers and cidersÉ]</v>
      </c>
      <c r="O547">
        <f>FIND(CHAR(130),Table2[[#This Row],[Column2]])</f>
        <v>77</v>
      </c>
      <c r="P547">
        <f>FIND(CHAR(131),Table2[[#This Row],[Column3]])</f>
        <v>94</v>
      </c>
      <c r="Q547" t="str">
        <f>IFERROR(MID(Table2[[#This Row],[category_tags]],Table2[[#This Row],[Column4]]+1,Table2[[#This Row],[Column5]]-Table2[[#This Row],[Column4]]-1),"")</f>
        <v>Beers and ciders</v>
      </c>
      <c r="R547" t="str">
        <f>VLOOKUP(Table2[[#This Row],[ciqual_code]],brut_transformé!$D$2:$E$2480,2,FALSE)</f>
        <v>transformé</v>
      </c>
      <c r="S547" t="s">
        <v>5384</v>
      </c>
    </row>
    <row r="548" spans="1:19" x14ac:dyDescent="0.2">
      <c r="A548" t="s">
        <v>546</v>
      </c>
      <c r="B548">
        <v>5021</v>
      </c>
      <c r="C548" t="s">
        <v>2481</v>
      </c>
      <c r="D548">
        <v>2.89</v>
      </c>
      <c r="E548" t="b">
        <v>0</v>
      </c>
      <c r="F548" t="s">
        <v>2485</v>
      </c>
      <c r="G548" t="s">
        <v>3033</v>
      </c>
      <c r="H548" t="s">
        <v>4967</v>
      </c>
      <c r="I548" t="s">
        <v>4969</v>
      </c>
      <c r="J548" t="s">
        <v>5003</v>
      </c>
      <c r="K548" t="s">
        <v>6378</v>
      </c>
      <c r="L548" t="s">
        <v>6398</v>
      </c>
      <c r="M548" t="str">
        <f>SUBSTITUTE(Table2[[#This Row],[category_tags]],"'",CHAR(130),11)</f>
        <v>['Agricultural', 'Food', 'Preparation', 'Beverages', 'Alcoholic beverages', ÇBeers and ciders']</v>
      </c>
      <c r="N548" t="str">
        <f>SUBSTITUTE(Table2[[#This Row],[category_tags]],"'",CHAR(131),12)</f>
        <v>['Agricultural', 'Food', 'Preparation', 'Beverages', 'Alcoholic beverages', 'Beers and cidersÉ]</v>
      </c>
      <c r="O548">
        <f>FIND(CHAR(130),Table2[[#This Row],[Column2]])</f>
        <v>77</v>
      </c>
      <c r="P548">
        <f>FIND(CHAR(131),Table2[[#This Row],[Column3]])</f>
        <v>94</v>
      </c>
      <c r="Q548" t="str">
        <f>IFERROR(MID(Table2[[#This Row],[category_tags]],Table2[[#This Row],[Column4]]+1,Table2[[#This Row],[Column5]]-Table2[[#This Row],[Column4]]-1),"")</f>
        <v>Beers and ciders</v>
      </c>
      <c r="R548" t="str">
        <f>VLOOKUP(Table2[[#This Row],[ciqual_code]],brut_transformé!$D$2:$E$2480,2,FALSE)</f>
        <v>transformé</v>
      </c>
      <c r="S548" t="s">
        <v>5384</v>
      </c>
    </row>
    <row r="549" spans="1:19" x14ac:dyDescent="0.2">
      <c r="A549" t="s">
        <v>547</v>
      </c>
      <c r="B549">
        <v>5006</v>
      </c>
      <c r="C549" t="s">
        <v>2481</v>
      </c>
      <c r="D549">
        <v>2.89</v>
      </c>
      <c r="E549" t="b">
        <v>0</v>
      </c>
      <c r="F549" t="s">
        <v>2485</v>
      </c>
      <c r="G549" t="s">
        <v>3034</v>
      </c>
      <c r="H549" t="s">
        <v>4967</v>
      </c>
      <c r="I549" t="s">
        <v>4969</v>
      </c>
      <c r="J549" t="s">
        <v>5003</v>
      </c>
      <c r="K549" t="s">
        <v>6378</v>
      </c>
      <c r="L549" t="s">
        <v>6398</v>
      </c>
      <c r="M549" t="str">
        <f>SUBSTITUTE(Table2[[#This Row],[category_tags]],"'",CHAR(130),11)</f>
        <v>['Agricultural', 'Food', 'Preparation', 'Beverages', 'Alcoholic beverages', ÇBeers and ciders']</v>
      </c>
      <c r="N549" t="str">
        <f>SUBSTITUTE(Table2[[#This Row],[category_tags]],"'",CHAR(131),12)</f>
        <v>['Agricultural', 'Food', 'Preparation', 'Beverages', 'Alcoholic beverages', 'Beers and cidersÉ]</v>
      </c>
      <c r="O549">
        <f>FIND(CHAR(130),Table2[[#This Row],[Column2]])</f>
        <v>77</v>
      </c>
      <c r="P549">
        <f>FIND(CHAR(131),Table2[[#This Row],[Column3]])</f>
        <v>94</v>
      </c>
      <c r="Q549" t="str">
        <f>IFERROR(MID(Table2[[#This Row],[category_tags]],Table2[[#This Row],[Column4]]+1,Table2[[#This Row],[Column5]]-Table2[[#This Row],[Column4]]-1),"")</f>
        <v>Beers and ciders</v>
      </c>
      <c r="R549" t="str">
        <f>VLOOKUP(Table2[[#This Row],[ciqual_code]],brut_transformé!$D$2:$E$2480,2,FALSE)</f>
        <v>transformé</v>
      </c>
      <c r="S549" t="s">
        <v>5384</v>
      </c>
    </row>
    <row r="550" spans="1:19" x14ac:dyDescent="0.2">
      <c r="A550" t="s">
        <v>548</v>
      </c>
      <c r="B550">
        <v>5007</v>
      </c>
      <c r="C550" t="s">
        <v>2481</v>
      </c>
      <c r="D550">
        <v>2.89</v>
      </c>
      <c r="E550" t="b">
        <v>0</v>
      </c>
      <c r="F550" t="s">
        <v>2485</v>
      </c>
      <c r="G550" t="s">
        <v>3035</v>
      </c>
      <c r="H550" t="s">
        <v>4967</v>
      </c>
      <c r="I550" t="s">
        <v>4969</v>
      </c>
      <c r="J550" t="s">
        <v>5003</v>
      </c>
      <c r="K550" t="s">
        <v>6378</v>
      </c>
      <c r="L550" t="s">
        <v>6398</v>
      </c>
      <c r="M550" t="str">
        <f>SUBSTITUTE(Table2[[#This Row],[category_tags]],"'",CHAR(130),11)</f>
        <v>['Agricultural', 'Food', 'Preparation', 'Beverages', 'Alcoholic beverages', ÇBeers and ciders']</v>
      </c>
      <c r="N550" t="str">
        <f>SUBSTITUTE(Table2[[#This Row],[category_tags]],"'",CHAR(131),12)</f>
        <v>['Agricultural', 'Food', 'Preparation', 'Beverages', 'Alcoholic beverages', 'Beers and cidersÉ]</v>
      </c>
      <c r="O550">
        <f>FIND(CHAR(130),Table2[[#This Row],[Column2]])</f>
        <v>77</v>
      </c>
      <c r="P550">
        <f>FIND(CHAR(131),Table2[[#This Row],[Column3]])</f>
        <v>94</v>
      </c>
      <c r="Q550" t="str">
        <f>IFERROR(MID(Table2[[#This Row],[category_tags]],Table2[[#This Row],[Column4]]+1,Table2[[#This Row],[Column5]]-Table2[[#This Row],[Column4]]-1),"")</f>
        <v>Beers and ciders</v>
      </c>
      <c r="R550" t="str">
        <f>VLOOKUP(Table2[[#This Row],[ciqual_code]],brut_transformé!$D$2:$E$2480,2,FALSE)</f>
        <v>transformé</v>
      </c>
      <c r="S550" t="s">
        <v>5384</v>
      </c>
    </row>
    <row r="551" spans="1:19" x14ac:dyDescent="0.2">
      <c r="A551" t="s">
        <v>549</v>
      </c>
      <c r="B551">
        <v>5020</v>
      </c>
      <c r="C551" t="s">
        <v>2481</v>
      </c>
      <c r="D551">
        <v>2.89</v>
      </c>
      <c r="E551" t="b">
        <v>0</v>
      </c>
      <c r="F551" t="s">
        <v>2485</v>
      </c>
      <c r="G551" t="s">
        <v>3036</v>
      </c>
      <c r="H551" t="s">
        <v>4967</v>
      </c>
      <c r="I551" t="s">
        <v>4969</v>
      </c>
      <c r="J551" t="s">
        <v>5003</v>
      </c>
      <c r="K551" t="s">
        <v>6378</v>
      </c>
      <c r="L551" t="s">
        <v>6398</v>
      </c>
      <c r="M551" t="str">
        <f>SUBSTITUTE(Table2[[#This Row],[category_tags]],"'",CHAR(130),11)</f>
        <v>['Agricultural', 'Food', 'Preparation', 'Beverages', 'Alcoholic beverages', ÇBeers and ciders']</v>
      </c>
      <c r="N551" t="str">
        <f>SUBSTITUTE(Table2[[#This Row],[category_tags]],"'",CHAR(131),12)</f>
        <v>['Agricultural', 'Food', 'Preparation', 'Beverages', 'Alcoholic beverages', 'Beers and cidersÉ]</v>
      </c>
      <c r="O551">
        <f>FIND(CHAR(130),Table2[[#This Row],[Column2]])</f>
        <v>77</v>
      </c>
      <c r="P551">
        <f>FIND(CHAR(131),Table2[[#This Row],[Column3]])</f>
        <v>94</v>
      </c>
      <c r="Q551" t="str">
        <f>IFERROR(MID(Table2[[#This Row],[category_tags]],Table2[[#This Row],[Column4]]+1,Table2[[#This Row],[Column5]]-Table2[[#This Row],[Column4]]-1),"")</f>
        <v>Beers and ciders</v>
      </c>
      <c r="R551" t="str">
        <f>VLOOKUP(Table2[[#This Row],[ciqual_code]],brut_transformé!$D$2:$E$2480,2,FALSE)</f>
        <v>transformé</v>
      </c>
      <c r="S551" t="s">
        <v>5384</v>
      </c>
    </row>
    <row r="552" spans="1:19" x14ac:dyDescent="0.2">
      <c r="A552" t="s">
        <v>550</v>
      </c>
      <c r="B552">
        <v>24360</v>
      </c>
      <c r="C552" t="s">
        <v>2481</v>
      </c>
      <c r="D552">
        <v>2.4900000000000002</v>
      </c>
      <c r="E552" t="b">
        <v>0</v>
      </c>
      <c r="F552" t="s">
        <v>2485</v>
      </c>
      <c r="G552" t="s">
        <v>3037</v>
      </c>
      <c r="H552" t="s">
        <v>4967</v>
      </c>
      <c r="I552" t="s">
        <v>4969</v>
      </c>
      <c r="J552" t="s">
        <v>4995</v>
      </c>
      <c r="K552" t="s">
        <v>6380</v>
      </c>
      <c r="L552" t="s">
        <v>6412</v>
      </c>
      <c r="M552" t="str">
        <f>SUBSTITUTE(Table2[[#This Row],[category_tags]],"'",CHAR(130),11)</f>
        <v>['Agricultural', 'Food', 'Preparation', 'Cereal products', 'Biscuits and breakfast cereals', ÇSweet biscuits']</v>
      </c>
      <c r="N552" t="str">
        <f>SUBSTITUTE(Table2[[#This Row],[category_tags]],"'",CHAR(131),12)</f>
        <v>['Agricultural', 'Food', 'Preparation', 'Cereal products', 'Biscuits and breakfast cereals', 'Sweet biscuitsÉ]</v>
      </c>
      <c r="O552">
        <f>FIND(CHAR(130),Table2[[#This Row],[Column2]])</f>
        <v>94</v>
      </c>
      <c r="P552">
        <f>FIND(CHAR(131),Table2[[#This Row],[Column3]])</f>
        <v>109</v>
      </c>
      <c r="Q552" t="str">
        <f>IFERROR(MID(Table2[[#This Row],[category_tags]],Table2[[#This Row],[Column4]]+1,Table2[[#This Row],[Column5]]-Table2[[#This Row],[Column4]]-1),"")</f>
        <v>Sweet biscuits</v>
      </c>
      <c r="R552" t="str">
        <f>VLOOKUP(Table2[[#This Row],[ciqual_code]],brut_transformé!$D$2:$E$2480,2,FALSE)</f>
        <v>transformé</v>
      </c>
      <c r="S552" t="s">
        <v>5385</v>
      </c>
    </row>
    <row r="553" spans="1:19" x14ac:dyDescent="0.2">
      <c r="A553" t="s">
        <v>551</v>
      </c>
      <c r="B553">
        <v>39530</v>
      </c>
      <c r="C553" t="s">
        <v>2481</v>
      </c>
      <c r="D553">
        <v>3.45</v>
      </c>
      <c r="E553" t="b">
        <v>0</v>
      </c>
      <c r="F553" t="s">
        <v>2485</v>
      </c>
      <c r="G553" t="s">
        <v>3038</v>
      </c>
      <c r="H553" t="s">
        <v>4967</v>
      </c>
      <c r="I553" t="s">
        <v>4969</v>
      </c>
      <c r="J553" t="s">
        <v>5027</v>
      </c>
      <c r="K553" t="s">
        <v>6383</v>
      </c>
      <c r="L553" t="s">
        <v>6425</v>
      </c>
      <c r="M553" t="str">
        <f>SUBSTITUTE(Table2[[#This Row],[category_tags]],"'",CHAR(130),11)</f>
        <v>['Agricultural', 'Food', 'Preparation', 'Ice cream and sorbet', 'Frozen desserts']</v>
      </c>
      <c r="N553" t="str">
        <f>SUBSTITUTE(Table2[[#This Row],[category_tags]],"'",CHAR(131),12)</f>
        <v>['Agricultural', 'Food', 'Preparation', 'Ice cream and sorbet', 'Frozen desserts']</v>
      </c>
      <c r="O553" t="e">
        <f>FIND(CHAR(130),Table2[[#This Row],[Column2]])</f>
        <v>#VALUE!</v>
      </c>
      <c r="P553" t="e">
        <f>FIND(CHAR(131),Table2[[#This Row],[Column3]])</f>
        <v>#VALUE!</v>
      </c>
      <c r="Q553" t="str">
        <f>IFERROR(MID(Table2[[#This Row],[category_tags]],Table2[[#This Row],[Column4]]+1,Table2[[#This Row],[Column5]]-Table2[[#This Row],[Column4]]-1),"")</f>
        <v/>
      </c>
      <c r="R553" t="str">
        <f>VLOOKUP(Table2[[#This Row],[ciqual_code]],brut_transformé!$D$2:$E$2480,2,FALSE)</f>
        <v>transformé</v>
      </c>
      <c r="S553" t="s">
        <v>5155</v>
      </c>
    </row>
    <row r="554" spans="1:19" x14ac:dyDescent="0.2">
      <c r="A554" t="s">
        <v>552</v>
      </c>
      <c r="B554">
        <v>18220</v>
      </c>
      <c r="C554" t="s">
        <v>2481</v>
      </c>
      <c r="D554">
        <v>2.41</v>
      </c>
      <c r="E554" t="b">
        <v>0</v>
      </c>
      <c r="F554" t="s">
        <v>2485</v>
      </c>
      <c r="G554" t="s">
        <v>3039</v>
      </c>
      <c r="H554" t="s">
        <v>4967</v>
      </c>
      <c r="I554" t="s">
        <v>4969</v>
      </c>
      <c r="J554" t="s">
        <v>5030</v>
      </c>
      <c r="K554" t="s">
        <v>6378</v>
      </c>
      <c r="L554" t="s">
        <v>6420</v>
      </c>
      <c r="M554" t="str">
        <f>SUBSTITUTE(Table2[[#This Row],[category_tags]],"'",CHAR(130),11)</f>
        <v>['Agricultural', 'Food', 'Preparation', 'Beverages', 'Non-alcoholic beverages', ÇBeverages, to reconstitute']</v>
      </c>
      <c r="N554" t="str">
        <f>SUBSTITUTE(Table2[[#This Row],[category_tags]],"'",CHAR(131),12)</f>
        <v>['Agricultural', 'Food', 'Preparation', 'Beverages', 'Non-alcoholic beverages', 'Beverages, to reconstituteÉ]</v>
      </c>
      <c r="O554">
        <f>FIND(CHAR(130),Table2[[#This Row],[Column2]])</f>
        <v>81</v>
      </c>
      <c r="P554">
        <f>FIND(CHAR(131),Table2[[#This Row],[Column3]])</f>
        <v>108</v>
      </c>
      <c r="Q554" t="str">
        <f>IFERROR(MID(Table2[[#This Row],[category_tags]],Table2[[#This Row],[Column4]]+1,Table2[[#This Row],[Column5]]-Table2[[#This Row],[Column4]]-1),"")</f>
        <v>Beverages, to reconstitute</v>
      </c>
      <c r="R554" t="str">
        <f>VLOOKUP(Table2[[#This Row],[ciqual_code]],brut_transformé!$D$2:$E$2480,2,FALSE)</f>
        <v>transformé</v>
      </c>
      <c r="S554" t="s">
        <v>5386</v>
      </c>
    </row>
    <row r="555" spans="1:19" x14ac:dyDescent="0.2">
      <c r="A555" t="s">
        <v>553</v>
      </c>
      <c r="B555">
        <v>13067</v>
      </c>
      <c r="C555" t="s">
        <v>2481</v>
      </c>
      <c r="D555">
        <v>3.01</v>
      </c>
      <c r="E555" t="b">
        <v>0</v>
      </c>
      <c r="F555" t="s">
        <v>2485</v>
      </c>
      <c r="G555" t="s">
        <v>3040</v>
      </c>
      <c r="H555" t="s">
        <v>4967</v>
      </c>
      <c r="I555" t="s">
        <v>4969</v>
      </c>
      <c r="J555" t="s">
        <v>4972</v>
      </c>
      <c r="K555" t="s">
        <v>6375</v>
      </c>
      <c r="L555" t="s">
        <v>6392</v>
      </c>
      <c r="M555" t="str">
        <f>SUBSTITUTE(Table2[[#This Row],[category_tags]],"'",CHAR(130),11)</f>
        <v>['Agricultural', 'Food', 'Preparation', 'Fruits, vegetables, legumes and nuts', 'Fruits', ÇFresh fruits']</v>
      </c>
      <c r="N555" t="str">
        <f>SUBSTITUTE(Table2[[#This Row],[category_tags]],"'",CHAR(131),12)</f>
        <v>['Agricultural', 'Food', 'Preparation', 'Fruits, vegetables, legumes and nuts', 'Fruits', 'Fresh fruitsÉ]</v>
      </c>
      <c r="O555">
        <f>FIND(CHAR(130),Table2[[#This Row],[Column2]])</f>
        <v>91</v>
      </c>
      <c r="P555">
        <f>FIND(CHAR(131),Table2[[#This Row],[Column3]])</f>
        <v>104</v>
      </c>
      <c r="Q555" t="str">
        <f>IFERROR(MID(Table2[[#This Row],[category_tags]],Table2[[#This Row],[Column4]]+1,Table2[[#This Row],[Column5]]-Table2[[#This Row],[Column4]]-1),"")</f>
        <v>Fresh fruits</v>
      </c>
      <c r="R555" t="str">
        <f>VLOOKUP(Table2[[#This Row],[ciqual_code]],brut_transformé!$D$2:$E$2480,2,FALSE)</f>
        <v>brut</v>
      </c>
      <c r="S555" t="s">
        <v>5387</v>
      </c>
    </row>
    <row r="556" spans="1:19" x14ac:dyDescent="0.2">
      <c r="A556" t="s">
        <v>554</v>
      </c>
      <c r="B556">
        <v>13009</v>
      </c>
      <c r="C556" t="s">
        <v>2481</v>
      </c>
      <c r="D556">
        <v>2.46</v>
      </c>
      <c r="E556" t="b">
        <v>0</v>
      </c>
      <c r="F556" t="s">
        <v>2485</v>
      </c>
      <c r="G556" t="s">
        <v>3041</v>
      </c>
      <c r="H556" t="s">
        <v>4967</v>
      </c>
      <c r="I556" t="s">
        <v>4969</v>
      </c>
      <c r="J556" t="s">
        <v>4972</v>
      </c>
      <c r="K556" t="s">
        <v>6375</v>
      </c>
      <c r="L556" t="s">
        <v>6392</v>
      </c>
      <c r="M556" t="str">
        <f>SUBSTITUTE(Table2[[#This Row],[category_tags]],"'",CHAR(130),11)</f>
        <v>['Agricultural', 'Food', 'Preparation', 'Fruits, vegetables, legumes and nuts', 'Fruits', ÇFresh fruits']</v>
      </c>
      <c r="N556" t="str">
        <f>SUBSTITUTE(Table2[[#This Row],[category_tags]],"'",CHAR(131),12)</f>
        <v>['Agricultural', 'Food', 'Preparation', 'Fruits, vegetables, legumes and nuts', 'Fruits', 'Fresh fruitsÉ]</v>
      </c>
      <c r="O556">
        <f>FIND(CHAR(130),Table2[[#This Row],[Column2]])</f>
        <v>91</v>
      </c>
      <c r="P556">
        <f>FIND(CHAR(131),Table2[[#This Row],[Column3]])</f>
        <v>104</v>
      </c>
      <c r="Q556" t="str">
        <f>IFERROR(MID(Table2[[#This Row],[category_tags]],Table2[[#This Row],[Column4]]+1,Table2[[#This Row],[Column5]]-Table2[[#This Row],[Column4]]-1),"")</f>
        <v>Fresh fruits</v>
      </c>
      <c r="R556" t="str">
        <f>VLOOKUP(Table2[[#This Row],[ciqual_code]],brut_transformé!$D$2:$E$2480,2,FALSE)</f>
        <v>brut</v>
      </c>
      <c r="S556" t="s">
        <v>5388</v>
      </c>
    </row>
    <row r="557" spans="1:19" x14ac:dyDescent="0.2">
      <c r="A557" t="s">
        <v>555</v>
      </c>
      <c r="B557">
        <v>13125</v>
      </c>
      <c r="C557" t="s">
        <v>2481</v>
      </c>
      <c r="D557">
        <v>2.7</v>
      </c>
      <c r="E557" t="b">
        <v>0</v>
      </c>
      <c r="F557" t="s">
        <v>2485</v>
      </c>
      <c r="G557" t="s">
        <v>3042</v>
      </c>
      <c r="H557" t="s">
        <v>4967</v>
      </c>
      <c r="I557" t="s">
        <v>4969</v>
      </c>
      <c r="J557" t="s">
        <v>4972</v>
      </c>
      <c r="K557" t="s">
        <v>6375</v>
      </c>
      <c r="L557" t="s">
        <v>6392</v>
      </c>
      <c r="M557" t="str">
        <f>SUBSTITUTE(Table2[[#This Row],[category_tags]],"'",CHAR(130),11)</f>
        <v>['Agricultural', 'Food', 'Preparation', 'Fruits, vegetables, legumes and nuts', 'Fruits', ÇFresh fruits']</v>
      </c>
      <c r="N557" t="str">
        <f>SUBSTITUTE(Table2[[#This Row],[category_tags]],"'",CHAR(131),12)</f>
        <v>['Agricultural', 'Food', 'Preparation', 'Fruits, vegetables, legumes and nuts', 'Fruits', 'Fresh fruitsÉ]</v>
      </c>
      <c r="O557">
        <f>FIND(CHAR(130),Table2[[#This Row],[Column2]])</f>
        <v>91</v>
      </c>
      <c r="P557">
        <f>FIND(CHAR(131),Table2[[#This Row],[Column3]])</f>
        <v>104</v>
      </c>
      <c r="Q557" t="str">
        <f>IFERROR(MID(Table2[[#This Row],[category_tags]],Table2[[#This Row],[Column4]]+1,Table2[[#This Row],[Column5]]-Table2[[#This Row],[Column4]]-1),"")</f>
        <v>Fresh fruits</v>
      </c>
      <c r="R557" t="str">
        <f>VLOOKUP(Table2[[#This Row],[ciqual_code]],brut_transformé!$D$2:$E$2480,2,FALSE)</f>
        <v>brut</v>
      </c>
      <c r="S557" t="s">
        <v>5388</v>
      </c>
    </row>
    <row r="558" spans="1:19" x14ac:dyDescent="0.2">
      <c r="A558" t="s">
        <v>556</v>
      </c>
      <c r="B558">
        <v>20166</v>
      </c>
      <c r="C558" t="s">
        <v>2481</v>
      </c>
      <c r="D558">
        <v>2.4900000000000002</v>
      </c>
      <c r="E558" t="b">
        <v>0</v>
      </c>
      <c r="F558" t="s">
        <v>2485</v>
      </c>
      <c r="G558" t="s">
        <v>3043</v>
      </c>
      <c r="H558" t="s">
        <v>4967</v>
      </c>
      <c r="I558" t="s">
        <v>4969</v>
      </c>
      <c r="J558" t="s">
        <v>4988</v>
      </c>
      <c r="K558" t="s">
        <v>6375</v>
      </c>
      <c r="L558" t="s">
        <v>6405</v>
      </c>
      <c r="M558" t="str">
        <f>SUBSTITUTE(Table2[[#This Row],[category_tags]],"'",CHAR(130),11)</f>
        <v>['Agricultural', 'Food', 'Preparation', 'Fruits, vegetables, legumes and nuts', 'Vegetables', ÇVegetables, raw']</v>
      </c>
      <c r="N558" t="str">
        <f>SUBSTITUTE(Table2[[#This Row],[category_tags]],"'",CHAR(131),12)</f>
        <v>['Agricultural', 'Food', 'Preparation', 'Fruits, vegetables, legumes and nuts', 'Vegetables', 'Vegetables, rawÉ]</v>
      </c>
      <c r="O558">
        <f>FIND(CHAR(130),Table2[[#This Row],[Column2]])</f>
        <v>95</v>
      </c>
      <c r="P558">
        <f>FIND(CHAR(131),Table2[[#This Row],[Column3]])</f>
        <v>111</v>
      </c>
      <c r="Q558" t="str">
        <f>IFERROR(MID(Table2[[#This Row],[category_tags]],Table2[[#This Row],[Column4]]+1,Table2[[#This Row],[Column5]]-Table2[[#This Row],[Column4]]-1),"")</f>
        <v>Vegetables, raw</v>
      </c>
      <c r="R558" t="str">
        <f>VLOOKUP(Table2[[#This Row],[ciqual_code]],brut_transformé!$D$2:$E$2480,2,FALSE)</f>
        <v>brut</v>
      </c>
      <c r="S558" t="s">
        <v>5389</v>
      </c>
    </row>
    <row r="559" spans="1:19" x14ac:dyDescent="0.2">
      <c r="A559" t="s">
        <v>557</v>
      </c>
      <c r="B559">
        <v>39216</v>
      </c>
      <c r="C559" t="s">
        <v>2481</v>
      </c>
      <c r="D559">
        <v>2.19</v>
      </c>
      <c r="E559" t="b">
        <v>0</v>
      </c>
      <c r="F559" t="s">
        <v>2485</v>
      </c>
      <c r="G559" t="s">
        <v>3044</v>
      </c>
      <c r="H559" t="s">
        <v>4967</v>
      </c>
      <c r="I559" t="s">
        <v>4969</v>
      </c>
      <c r="J559" t="s">
        <v>5041</v>
      </c>
      <c r="K559" t="s">
        <v>6381</v>
      </c>
      <c r="L559" t="s">
        <v>6422</v>
      </c>
      <c r="M559" t="str">
        <f>SUBSTITUTE(Table2[[#This Row],[category_tags]],"'",CHAR(130),11)</f>
        <v>['Agricultural', 'Food', 'Preparation', 'Milk and milk products', 'Dairy products and deserts', ÇOther desserts']</v>
      </c>
      <c r="N559" t="str">
        <f>SUBSTITUTE(Table2[[#This Row],[category_tags]],"'",CHAR(131),12)</f>
        <v>['Agricultural', 'Food', 'Preparation', 'Milk and milk products', 'Dairy products and deserts', 'Other dessertsÉ]</v>
      </c>
      <c r="O559">
        <f>FIND(CHAR(130),Table2[[#This Row],[Column2]])</f>
        <v>97</v>
      </c>
      <c r="P559">
        <f>FIND(CHAR(131),Table2[[#This Row],[Column3]])</f>
        <v>112</v>
      </c>
      <c r="Q559" t="str">
        <f>IFERROR(MID(Table2[[#This Row],[category_tags]],Table2[[#This Row],[Column4]]+1,Table2[[#This Row],[Column5]]-Table2[[#This Row],[Column4]]-1),"")</f>
        <v>Other desserts</v>
      </c>
      <c r="R559" t="str">
        <f>VLOOKUP(Table2[[#This Row],[ciqual_code]],brut_transformé!$D$2:$E$2480,2,FALSE)</f>
        <v>transformé</v>
      </c>
      <c r="S559" t="s">
        <v>5390</v>
      </c>
    </row>
    <row r="560" spans="1:19" x14ac:dyDescent="0.2">
      <c r="A560" t="s">
        <v>558</v>
      </c>
      <c r="B560">
        <v>13082</v>
      </c>
      <c r="C560" t="s">
        <v>2481</v>
      </c>
      <c r="D560">
        <v>2.68</v>
      </c>
      <c r="E560" t="b">
        <v>0</v>
      </c>
      <c r="F560" t="s">
        <v>2485</v>
      </c>
      <c r="G560" t="s">
        <v>3045</v>
      </c>
      <c r="H560" t="s">
        <v>4967</v>
      </c>
      <c r="I560" t="s">
        <v>4969</v>
      </c>
      <c r="J560" t="s">
        <v>4972</v>
      </c>
      <c r="K560" t="s">
        <v>6375</v>
      </c>
      <c r="L560" t="s">
        <v>6392</v>
      </c>
      <c r="M560" t="str">
        <f>SUBSTITUTE(Table2[[#This Row],[category_tags]],"'",CHAR(130),11)</f>
        <v>['Agricultural', 'Food', 'Preparation', 'Fruits, vegetables, legumes and nuts', 'Fruits', ÇFresh fruits']</v>
      </c>
      <c r="N560" t="str">
        <f>SUBSTITUTE(Table2[[#This Row],[category_tags]],"'",CHAR(131),12)</f>
        <v>['Agricultural', 'Food', 'Preparation', 'Fruits, vegetables, legumes and nuts', 'Fruits', 'Fresh fruitsÉ]</v>
      </c>
      <c r="O560">
        <f>FIND(CHAR(130),Table2[[#This Row],[Column2]])</f>
        <v>91</v>
      </c>
      <c r="P560">
        <f>FIND(CHAR(131),Table2[[#This Row],[Column3]])</f>
        <v>104</v>
      </c>
      <c r="Q560" t="str">
        <f>IFERROR(MID(Table2[[#This Row],[category_tags]],Table2[[#This Row],[Column4]]+1,Table2[[#This Row],[Column5]]-Table2[[#This Row],[Column4]]-1),"")</f>
        <v>Fresh fruits</v>
      </c>
      <c r="R560" t="str">
        <f>VLOOKUP(Table2[[#This Row],[ciqual_code]],brut_transformé!$D$2:$E$2480,2,FALSE)</f>
        <v>brut</v>
      </c>
      <c r="S560" t="s">
        <v>5391</v>
      </c>
    </row>
    <row r="561" spans="1:19" x14ac:dyDescent="0.2">
      <c r="A561" t="s">
        <v>559</v>
      </c>
      <c r="B561">
        <v>11052</v>
      </c>
      <c r="C561" t="s">
        <v>2481</v>
      </c>
      <c r="D561">
        <v>3.56</v>
      </c>
      <c r="E561" t="b">
        <v>0</v>
      </c>
      <c r="F561" t="s">
        <v>2485</v>
      </c>
      <c r="G561" t="s">
        <v>3046</v>
      </c>
      <c r="H561" t="s">
        <v>4967</v>
      </c>
      <c r="I561" t="s">
        <v>4969</v>
      </c>
      <c r="J561" t="s">
        <v>5035</v>
      </c>
      <c r="K561" t="s">
        <v>6377</v>
      </c>
      <c r="L561" t="s">
        <v>6430</v>
      </c>
      <c r="M561" t="str">
        <f>SUBSTITUTE(Table2[[#This Row],[category_tags]],"'",CHAR(130),11)</f>
        <v>['Agricultural', 'Food', 'Preparation', 'Miscellaneous', 'Spices']</v>
      </c>
      <c r="N561" t="str">
        <f>SUBSTITUTE(Table2[[#This Row],[category_tags]],"'",CHAR(131),12)</f>
        <v>['Agricultural', 'Food', 'Preparation', 'Miscellaneous', 'Spices']</v>
      </c>
      <c r="O561" t="e">
        <f>FIND(CHAR(130),Table2[[#This Row],[Column2]])</f>
        <v>#VALUE!</v>
      </c>
      <c r="P561" t="e">
        <f>FIND(CHAR(131),Table2[[#This Row],[Column3]])</f>
        <v>#VALUE!</v>
      </c>
      <c r="Q561" t="str">
        <f>IFERROR(MID(Table2[[#This Row],[category_tags]],Table2[[#This Row],[Column4]]+1,Table2[[#This Row],[Column5]]-Table2[[#This Row],[Column4]]-1),"")</f>
        <v/>
      </c>
      <c r="R561" t="str">
        <f>VLOOKUP(Table2[[#This Row],[ciqual_code]],brut_transformé!$D$2:$E$2480,2,FALSE)</f>
        <v>brut</v>
      </c>
      <c r="S561" t="s">
        <v>5392</v>
      </c>
    </row>
    <row r="562" spans="1:19" x14ac:dyDescent="0.2">
      <c r="A562" t="s">
        <v>560</v>
      </c>
      <c r="B562">
        <v>1012</v>
      </c>
      <c r="C562" t="s">
        <v>2481</v>
      </c>
      <c r="D562">
        <v>2.65</v>
      </c>
      <c r="E562" t="b">
        <v>0</v>
      </c>
      <c r="F562" t="s">
        <v>2485</v>
      </c>
      <c r="G562" t="s">
        <v>3047</v>
      </c>
      <c r="H562" t="s">
        <v>4967</v>
      </c>
      <c r="I562" t="s">
        <v>4969</v>
      </c>
      <c r="J562" t="s">
        <v>4980</v>
      </c>
      <c r="K562" t="s">
        <v>6378</v>
      </c>
      <c r="L562" t="s">
        <v>6398</v>
      </c>
      <c r="M562" t="str">
        <f>SUBSTITUTE(Table2[[#This Row],[category_tags]],"'",CHAR(130),11)</f>
        <v>['Agricultural', 'Food', 'Preparation', 'Beverages', 'Alcoholic beverages', ÇCocktails']</v>
      </c>
      <c r="N562" t="str">
        <f>SUBSTITUTE(Table2[[#This Row],[category_tags]],"'",CHAR(131),12)</f>
        <v>['Agricultural', 'Food', 'Preparation', 'Beverages', 'Alcoholic beverages', 'CocktailsÉ]</v>
      </c>
      <c r="O562">
        <f>FIND(CHAR(130),Table2[[#This Row],[Column2]])</f>
        <v>77</v>
      </c>
      <c r="P562">
        <f>FIND(CHAR(131),Table2[[#This Row],[Column3]])</f>
        <v>87</v>
      </c>
      <c r="Q562" t="str">
        <f>IFERROR(MID(Table2[[#This Row],[category_tags]],Table2[[#This Row],[Column4]]+1,Table2[[#This Row],[Column5]]-Table2[[#This Row],[Column4]]-1),"")</f>
        <v>Cocktails</v>
      </c>
      <c r="R562" t="str">
        <f>VLOOKUP(Table2[[#This Row],[ciqual_code]],brut_transformé!$D$2:$E$2480,2,FALSE)</f>
        <v>transformé</v>
      </c>
      <c r="S562" t="s">
        <v>5393</v>
      </c>
    </row>
    <row r="563" spans="1:19" x14ac:dyDescent="0.2">
      <c r="A563" t="s">
        <v>561</v>
      </c>
      <c r="B563">
        <v>1013</v>
      </c>
      <c r="C563" t="s">
        <v>2481</v>
      </c>
      <c r="D563">
        <v>2.68</v>
      </c>
      <c r="E563" t="b">
        <v>0</v>
      </c>
      <c r="F563" t="s">
        <v>2485</v>
      </c>
      <c r="G563" t="s">
        <v>3048</v>
      </c>
      <c r="H563" t="s">
        <v>4967</v>
      </c>
      <c r="I563" t="s">
        <v>4969</v>
      </c>
      <c r="J563" t="s">
        <v>4980</v>
      </c>
      <c r="K563" t="s">
        <v>6378</v>
      </c>
      <c r="L563" t="s">
        <v>6398</v>
      </c>
      <c r="M563" t="str">
        <f>SUBSTITUTE(Table2[[#This Row],[category_tags]],"'",CHAR(130),11)</f>
        <v>['Agricultural', 'Food', 'Preparation', 'Beverages', 'Alcoholic beverages', ÇCocktails']</v>
      </c>
      <c r="N563" t="str">
        <f>SUBSTITUTE(Table2[[#This Row],[category_tags]],"'",CHAR(131),12)</f>
        <v>['Agricultural', 'Food', 'Preparation', 'Beverages', 'Alcoholic beverages', 'CocktailsÉ]</v>
      </c>
      <c r="O563">
        <f>FIND(CHAR(130),Table2[[#This Row],[Column2]])</f>
        <v>77</v>
      </c>
      <c r="P563">
        <f>FIND(CHAR(131),Table2[[#This Row],[Column3]])</f>
        <v>87</v>
      </c>
      <c r="Q563" t="str">
        <f>IFERROR(MID(Table2[[#This Row],[category_tags]],Table2[[#This Row],[Column4]]+1,Table2[[#This Row],[Column5]]-Table2[[#This Row],[Column4]]-1),"")</f>
        <v>Cocktails</v>
      </c>
      <c r="R563" t="str">
        <f>VLOOKUP(Table2[[#This Row],[ciqual_code]],brut_transformé!$D$2:$E$2480,2,FALSE)</f>
        <v>transformé</v>
      </c>
      <c r="S563" t="s">
        <v>5394</v>
      </c>
    </row>
    <row r="564" spans="1:19" x14ac:dyDescent="0.2">
      <c r="A564" t="s">
        <v>562</v>
      </c>
      <c r="B564">
        <v>2008</v>
      </c>
      <c r="C564" t="s">
        <v>2481</v>
      </c>
      <c r="D564">
        <v>2.29</v>
      </c>
      <c r="E564" t="b">
        <v>0</v>
      </c>
      <c r="F564" t="s">
        <v>2485</v>
      </c>
      <c r="G564" t="s">
        <v>3049</v>
      </c>
      <c r="H564" t="s">
        <v>4967</v>
      </c>
      <c r="I564" t="s">
        <v>4969</v>
      </c>
      <c r="J564" t="s">
        <v>4980</v>
      </c>
      <c r="K564" t="s">
        <v>6378</v>
      </c>
      <c r="L564" t="s">
        <v>6398</v>
      </c>
      <c r="M564" t="str">
        <f>SUBSTITUTE(Table2[[#This Row],[category_tags]],"'",CHAR(130),11)</f>
        <v>['Agricultural', 'Food', 'Preparation', 'Beverages', 'Alcoholic beverages', ÇCocktails']</v>
      </c>
      <c r="N564" t="str">
        <f>SUBSTITUTE(Table2[[#This Row],[category_tags]],"'",CHAR(131),12)</f>
        <v>['Agricultural', 'Food', 'Preparation', 'Beverages', 'Alcoholic beverages', 'CocktailsÉ]</v>
      </c>
      <c r="O564">
        <f>FIND(CHAR(130),Table2[[#This Row],[Column2]])</f>
        <v>77</v>
      </c>
      <c r="P564">
        <f>FIND(CHAR(131),Table2[[#This Row],[Column3]])</f>
        <v>87</v>
      </c>
      <c r="Q564" t="str">
        <f>IFERROR(MID(Table2[[#This Row],[category_tags]],Table2[[#This Row],[Column4]]+1,Table2[[#This Row],[Column5]]-Table2[[#This Row],[Column4]]-1),"")</f>
        <v>Cocktails</v>
      </c>
      <c r="R564" t="str">
        <f>VLOOKUP(Table2[[#This Row],[ciqual_code]],brut_transformé!$D$2:$E$2480,2,FALSE)</f>
        <v>transformé</v>
      </c>
      <c r="S564" t="s">
        <v>5395</v>
      </c>
    </row>
    <row r="565" spans="1:19" x14ac:dyDescent="0.2">
      <c r="A565" t="s">
        <v>563</v>
      </c>
      <c r="B565">
        <v>1022</v>
      </c>
      <c r="C565" t="s">
        <v>2481</v>
      </c>
      <c r="D565">
        <v>2.61</v>
      </c>
      <c r="E565" t="b">
        <v>0</v>
      </c>
      <c r="F565" t="s">
        <v>2485</v>
      </c>
      <c r="G565" t="s">
        <v>3050</v>
      </c>
      <c r="H565" t="s">
        <v>4967</v>
      </c>
      <c r="I565" t="s">
        <v>4969</v>
      </c>
      <c r="J565" t="s">
        <v>4980</v>
      </c>
      <c r="K565" t="s">
        <v>6378</v>
      </c>
      <c r="L565" t="s">
        <v>6398</v>
      </c>
      <c r="M565" t="str">
        <f>SUBSTITUTE(Table2[[#This Row],[category_tags]],"'",CHAR(130),11)</f>
        <v>['Agricultural', 'Food', 'Preparation', 'Beverages', 'Alcoholic beverages', ÇCocktails']</v>
      </c>
      <c r="N565" t="str">
        <f>SUBSTITUTE(Table2[[#This Row],[category_tags]],"'",CHAR(131),12)</f>
        <v>['Agricultural', 'Food', 'Preparation', 'Beverages', 'Alcoholic beverages', 'CocktailsÉ]</v>
      </c>
      <c r="O565">
        <f>FIND(CHAR(130),Table2[[#This Row],[Column2]])</f>
        <v>77</v>
      </c>
      <c r="P565">
        <f>FIND(CHAR(131),Table2[[#This Row],[Column3]])</f>
        <v>87</v>
      </c>
      <c r="Q565" t="str">
        <f>IFERROR(MID(Table2[[#This Row],[category_tags]],Table2[[#This Row],[Column4]]+1,Table2[[#This Row],[Column5]]-Table2[[#This Row],[Column4]]-1),"")</f>
        <v>Cocktails</v>
      </c>
      <c r="R565" t="str">
        <f>VLOOKUP(Table2[[#This Row],[ciqual_code]],brut_transformé!$D$2:$E$2480,2,FALSE)</f>
        <v>transformé</v>
      </c>
      <c r="S565" t="s">
        <v>5396</v>
      </c>
    </row>
    <row r="566" spans="1:19" x14ac:dyDescent="0.2">
      <c r="A566" t="s">
        <v>564</v>
      </c>
      <c r="B566">
        <v>20018</v>
      </c>
      <c r="C566" t="s">
        <v>2481</v>
      </c>
      <c r="D566">
        <v>2.96999999999999</v>
      </c>
      <c r="E566" t="b">
        <v>0</v>
      </c>
      <c r="F566" t="s">
        <v>2485</v>
      </c>
      <c r="G566" t="s">
        <v>3051</v>
      </c>
      <c r="H566" t="s">
        <v>4967</v>
      </c>
      <c r="I566" t="s">
        <v>4969</v>
      </c>
      <c r="J566" t="s">
        <v>4987</v>
      </c>
      <c r="K566" t="s">
        <v>6375</v>
      </c>
      <c r="L566" t="s">
        <v>6405</v>
      </c>
      <c r="M566" t="str">
        <f>SUBSTITUTE(Table2[[#This Row],[category_tags]],"'",CHAR(130),11)</f>
        <v>['Agricultural', 'Food', 'Preparation', 'Fruits, vegetables, legumes and nuts', 'Vegetables', ÇVegetables, cooked']</v>
      </c>
      <c r="N566" t="str">
        <f>SUBSTITUTE(Table2[[#This Row],[category_tags]],"'",CHAR(131),12)</f>
        <v>['Agricultural', 'Food', 'Preparation', 'Fruits, vegetables, legumes and nuts', 'Vegetables', 'Vegetables, cookedÉ]</v>
      </c>
      <c r="O566">
        <f>FIND(CHAR(130),Table2[[#This Row],[Column2]])</f>
        <v>95</v>
      </c>
      <c r="P566">
        <f>FIND(CHAR(131),Table2[[#This Row],[Column3]])</f>
        <v>114</v>
      </c>
      <c r="Q566" t="str">
        <f>IFERROR(MID(Table2[[#This Row],[category_tags]],Table2[[#This Row],[Column4]]+1,Table2[[#This Row],[Column5]]-Table2[[#This Row],[Column4]]-1),"")</f>
        <v>Vegetables, cooked</v>
      </c>
      <c r="R566" t="str">
        <f>VLOOKUP(Table2[[#This Row],[ciqual_code]],brut_transformé!$D$2:$E$2480,2,FALSE)</f>
        <v>transformé</v>
      </c>
      <c r="S566" t="s">
        <v>5140</v>
      </c>
    </row>
    <row r="567" spans="1:19" x14ac:dyDescent="0.2">
      <c r="A567" t="s">
        <v>565</v>
      </c>
      <c r="B567">
        <v>40058</v>
      </c>
      <c r="C567" t="s">
        <v>2481</v>
      </c>
      <c r="D567">
        <v>2.63</v>
      </c>
      <c r="E567" t="b">
        <v>0</v>
      </c>
      <c r="F567" t="s">
        <v>2485</v>
      </c>
      <c r="G567" t="s">
        <v>3052</v>
      </c>
      <c r="H567" t="s">
        <v>4967</v>
      </c>
      <c r="I567" t="s">
        <v>4969</v>
      </c>
      <c r="J567" t="s">
        <v>5037</v>
      </c>
      <c r="K567" t="s">
        <v>6376</v>
      </c>
      <c r="L567" t="s">
        <v>6396</v>
      </c>
      <c r="M567" t="str">
        <f>SUBSTITUTE(Table2[[#This Row],[category_tags]],"'",CHAR(130),11)</f>
        <v>['Agricultural', 'Food', 'Preparation', 'Meat, egg and fish', 'Raw meat', ÇOffals']</v>
      </c>
      <c r="N567" t="str">
        <f>SUBSTITUTE(Table2[[#This Row],[category_tags]],"'",CHAR(131),12)</f>
        <v>['Agricultural', 'Food', 'Preparation', 'Meat, egg and fish', 'Raw meat', 'OffalsÉ]</v>
      </c>
      <c r="O567">
        <f>FIND(CHAR(130),Table2[[#This Row],[Column2]])</f>
        <v>75</v>
      </c>
      <c r="P567">
        <f>FIND(CHAR(131),Table2[[#This Row],[Column3]])</f>
        <v>82</v>
      </c>
      <c r="Q567" t="str">
        <f>IFERROR(MID(Table2[[#This Row],[category_tags]],Table2[[#This Row],[Column4]]+1,Table2[[#This Row],[Column5]]-Table2[[#This Row],[Column4]]-1),"")</f>
        <v>Offals</v>
      </c>
      <c r="R567" t="str">
        <f>VLOOKUP(Table2[[#This Row],[ciqual_code]],brut_transformé!$D$2:$E$2480,2,FALSE)</f>
        <v>transformé</v>
      </c>
      <c r="S567" t="s">
        <v>5324</v>
      </c>
    </row>
    <row r="568" spans="1:19" x14ac:dyDescent="0.2">
      <c r="A568" t="s">
        <v>566</v>
      </c>
      <c r="B568">
        <v>40059</v>
      </c>
      <c r="C568" t="s">
        <v>2481</v>
      </c>
      <c r="D568">
        <v>2.65</v>
      </c>
      <c r="E568" t="b">
        <v>0</v>
      </c>
      <c r="F568" t="s">
        <v>2485</v>
      </c>
      <c r="G568" t="s">
        <v>3053</v>
      </c>
      <c r="H568" t="s">
        <v>4967</v>
      </c>
      <c r="I568" t="s">
        <v>4969</v>
      </c>
      <c r="J568" t="s">
        <v>5038</v>
      </c>
      <c r="K568" t="s">
        <v>6376</v>
      </c>
      <c r="L568" t="s">
        <v>6395</v>
      </c>
      <c r="M568" t="str">
        <f>SUBSTITUTE(Table2[[#This Row],[category_tags]],"'",CHAR(130),11)</f>
        <v>['Agricultural', 'Food', 'Preparation', 'Meat, egg and fish', 'Cooked meat', ÇOffals']</v>
      </c>
      <c r="N568" t="str">
        <f>SUBSTITUTE(Table2[[#This Row],[category_tags]],"'",CHAR(131),12)</f>
        <v>['Agricultural', 'Food', 'Preparation', 'Meat, egg and fish', 'Cooked meat', 'OffalsÉ]</v>
      </c>
      <c r="O568">
        <f>FIND(CHAR(130),Table2[[#This Row],[Column2]])</f>
        <v>78</v>
      </c>
      <c r="P568">
        <f>FIND(CHAR(131),Table2[[#This Row],[Column3]])</f>
        <v>85</v>
      </c>
      <c r="Q568" t="str">
        <f>IFERROR(MID(Table2[[#This Row],[category_tags]],Table2[[#This Row],[Column4]]+1,Table2[[#This Row],[Column5]]-Table2[[#This Row],[Column4]]-1),"")</f>
        <v>Offals</v>
      </c>
      <c r="R568" t="str">
        <f>VLOOKUP(Table2[[#This Row],[ciqual_code]],brut_transformé!$D$2:$E$2480,2,FALSE)</f>
        <v>transformé</v>
      </c>
      <c r="S568" t="s">
        <v>5325</v>
      </c>
    </row>
    <row r="569" spans="1:19" x14ac:dyDescent="0.2">
      <c r="A569" t="s">
        <v>567</v>
      </c>
      <c r="B569">
        <v>40052</v>
      </c>
      <c r="C569" t="s">
        <v>2481</v>
      </c>
      <c r="D569">
        <v>2.21</v>
      </c>
      <c r="E569" t="b">
        <v>0</v>
      </c>
      <c r="F569" t="s">
        <v>2485</v>
      </c>
      <c r="G569" t="s">
        <v>3054</v>
      </c>
      <c r="H569" t="s">
        <v>4967</v>
      </c>
      <c r="I569" t="s">
        <v>4969</v>
      </c>
      <c r="J569" t="s">
        <v>5037</v>
      </c>
      <c r="K569" t="s">
        <v>6376</v>
      </c>
      <c r="L569" t="s">
        <v>6396</v>
      </c>
      <c r="M569" t="str">
        <f>SUBSTITUTE(Table2[[#This Row],[category_tags]],"'",CHAR(130),11)</f>
        <v>['Agricultural', 'Food', 'Preparation', 'Meat, egg and fish', 'Raw meat', ÇOffals']</v>
      </c>
      <c r="N569" t="str">
        <f>SUBSTITUTE(Table2[[#This Row],[category_tags]],"'",CHAR(131),12)</f>
        <v>['Agricultural', 'Food', 'Preparation', 'Meat, egg and fish', 'Raw meat', 'OffalsÉ]</v>
      </c>
      <c r="O569">
        <f>FIND(CHAR(130),Table2[[#This Row],[Column2]])</f>
        <v>75</v>
      </c>
      <c r="P569">
        <f>FIND(CHAR(131),Table2[[#This Row],[Column3]])</f>
        <v>82</v>
      </c>
      <c r="Q569" t="str">
        <f>IFERROR(MID(Table2[[#This Row],[category_tags]],Table2[[#This Row],[Column4]]+1,Table2[[#This Row],[Column5]]-Table2[[#This Row],[Column4]]-1),"")</f>
        <v>Offals</v>
      </c>
      <c r="R569" t="str">
        <f>VLOOKUP(Table2[[#This Row],[ciqual_code]],brut_transformé!$D$2:$E$2480,2,FALSE)</f>
        <v>transformé</v>
      </c>
      <c r="S569" t="s">
        <v>5397</v>
      </c>
    </row>
    <row r="570" spans="1:19" x14ac:dyDescent="0.2">
      <c r="A570" t="s">
        <v>568</v>
      </c>
      <c r="B570">
        <v>40053</v>
      </c>
      <c r="C570" t="s">
        <v>2481</v>
      </c>
      <c r="D570">
        <v>2.2400000000000002</v>
      </c>
      <c r="E570" t="b">
        <v>0</v>
      </c>
      <c r="F570" t="s">
        <v>2485</v>
      </c>
      <c r="G570" t="s">
        <v>3055</v>
      </c>
      <c r="H570" t="s">
        <v>4967</v>
      </c>
      <c r="I570" t="s">
        <v>4969</v>
      </c>
      <c r="J570" t="s">
        <v>5038</v>
      </c>
      <c r="K570" t="s">
        <v>6376</v>
      </c>
      <c r="L570" t="s">
        <v>6395</v>
      </c>
      <c r="M570" t="str">
        <f>SUBSTITUTE(Table2[[#This Row],[category_tags]],"'",CHAR(130),11)</f>
        <v>['Agricultural', 'Food', 'Preparation', 'Meat, egg and fish', 'Cooked meat', ÇOffals']</v>
      </c>
      <c r="N570" t="str">
        <f>SUBSTITUTE(Table2[[#This Row],[category_tags]],"'",CHAR(131),12)</f>
        <v>['Agricultural', 'Food', 'Preparation', 'Meat, egg and fish', 'Cooked meat', 'OffalsÉ]</v>
      </c>
      <c r="O570">
        <f>FIND(CHAR(130),Table2[[#This Row],[Column2]])</f>
        <v>78</v>
      </c>
      <c r="P570">
        <f>FIND(CHAR(131),Table2[[#This Row],[Column3]])</f>
        <v>85</v>
      </c>
      <c r="Q570" t="str">
        <f>IFERROR(MID(Table2[[#This Row],[category_tags]],Table2[[#This Row],[Column4]]+1,Table2[[#This Row],[Column5]]-Table2[[#This Row],[Column4]]-1),"")</f>
        <v>Offals</v>
      </c>
      <c r="R570" t="str">
        <f>VLOOKUP(Table2[[#This Row],[ciqual_code]],brut_transformé!$D$2:$E$2480,2,FALSE)</f>
        <v>transformé</v>
      </c>
      <c r="S570" t="s">
        <v>5398</v>
      </c>
    </row>
    <row r="571" spans="1:19" x14ac:dyDescent="0.2">
      <c r="A571" t="s">
        <v>569</v>
      </c>
      <c r="B571">
        <v>40055</v>
      </c>
      <c r="C571" t="s">
        <v>2481</v>
      </c>
      <c r="D571">
        <v>3.05</v>
      </c>
      <c r="E571" t="b">
        <v>0</v>
      </c>
      <c r="F571" t="s">
        <v>2485</v>
      </c>
      <c r="G571" t="s">
        <v>3056</v>
      </c>
      <c r="H571" t="s">
        <v>4967</v>
      </c>
      <c r="I571" t="s">
        <v>4969</v>
      </c>
      <c r="J571" t="s">
        <v>5037</v>
      </c>
      <c r="K571" t="s">
        <v>6376</v>
      </c>
      <c r="L571" t="s">
        <v>6396</v>
      </c>
      <c r="M571" t="str">
        <f>SUBSTITUTE(Table2[[#This Row],[category_tags]],"'",CHAR(130),11)</f>
        <v>['Agricultural', 'Food', 'Preparation', 'Meat, egg and fish', 'Raw meat', ÇOffals']</v>
      </c>
      <c r="N571" t="str">
        <f>SUBSTITUTE(Table2[[#This Row],[category_tags]],"'",CHAR(131),12)</f>
        <v>['Agricultural', 'Food', 'Preparation', 'Meat, egg and fish', 'Raw meat', 'OffalsÉ]</v>
      </c>
      <c r="O571">
        <f>FIND(CHAR(130),Table2[[#This Row],[Column2]])</f>
        <v>75</v>
      </c>
      <c r="P571">
        <f>FIND(CHAR(131),Table2[[#This Row],[Column3]])</f>
        <v>82</v>
      </c>
      <c r="Q571" t="str">
        <f>IFERROR(MID(Table2[[#This Row],[category_tags]],Table2[[#This Row],[Column4]]+1,Table2[[#This Row],[Column5]]-Table2[[#This Row],[Column4]]-1),"")</f>
        <v>Offals</v>
      </c>
      <c r="R571" t="str">
        <f>VLOOKUP(Table2[[#This Row],[ciqual_code]],brut_transformé!$D$2:$E$2480,2,FALSE)</f>
        <v>transformé</v>
      </c>
      <c r="S571" t="s">
        <v>5399</v>
      </c>
    </row>
    <row r="572" spans="1:19" x14ac:dyDescent="0.2">
      <c r="A572" t="s">
        <v>570</v>
      </c>
      <c r="B572">
        <v>40057</v>
      </c>
      <c r="C572" t="s">
        <v>2481</v>
      </c>
      <c r="D572">
        <v>3.05</v>
      </c>
      <c r="E572" t="b">
        <v>0</v>
      </c>
      <c r="F572" t="s">
        <v>2485</v>
      </c>
      <c r="G572" t="s">
        <v>3057</v>
      </c>
      <c r="H572" t="s">
        <v>4967</v>
      </c>
      <c r="I572" t="s">
        <v>4969</v>
      </c>
      <c r="J572" t="s">
        <v>5038</v>
      </c>
      <c r="K572" t="s">
        <v>6376</v>
      </c>
      <c r="L572" t="s">
        <v>6395</v>
      </c>
      <c r="M572" t="str">
        <f>SUBSTITUTE(Table2[[#This Row],[category_tags]],"'",CHAR(130),11)</f>
        <v>['Agricultural', 'Food', 'Preparation', 'Meat, egg and fish', 'Cooked meat', ÇOffals']</v>
      </c>
      <c r="N572" t="str">
        <f>SUBSTITUTE(Table2[[#This Row],[category_tags]],"'",CHAR(131),12)</f>
        <v>['Agricultural', 'Food', 'Preparation', 'Meat, egg and fish', 'Cooked meat', 'OffalsÉ]</v>
      </c>
      <c r="O572">
        <f>FIND(CHAR(130),Table2[[#This Row],[Column2]])</f>
        <v>78</v>
      </c>
      <c r="P572">
        <f>FIND(CHAR(131),Table2[[#This Row],[Column3]])</f>
        <v>85</v>
      </c>
      <c r="Q572" t="str">
        <f>IFERROR(MID(Table2[[#This Row],[category_tags]],Table2[[#This Row],[Column4]]+1,Table2[[#This Row],[Column5]]-Table2[[#This Row],[Column4]]-1),"")</f>
        <v>Offals</v>
      </c>
      <c r="R572" t="str">
        <f>VLOOKUP(Table2[[#This Row],[ciqual_code]],brut_transformé!$D$2:$E$2480,2,FALSE)</f>
        <v>transformé</v>
      </c>
      <c r="S572" t="s">
        <v>5400</v>
      </c>
    </row>
    <row r="573" spans="1:19" x14ac:dyDescent="0.2">
      <c r="A573" t="s">
        <v>571</v>
      </c>
      <c r="B573">
        <v>40060</v>
      </c>
      <c r="C573" t="s">
        <v>2481</v>
      </c>
      <c r="D573">
        <v>2.4700000000000002</v>
      </c>
      <c r="E573" t="b">
        <v>0</v>
      </c>
      <c r="F573" t="s">
        <v>2485</v>
      </c>
      <c r="G573" t="s">
        <v>3058</v>
      </c>
      <c r="H573" t="s">
        <v>4967</v>
      </c>
      <c r="I573" t="s">
        <v>4969</v>
      </c>
      <c r="J573" t="s">
        <v>5037</v>
      </c>
      <c r="K573" t="s">
        <v>6376</v>
      </c>
      <c r="L573" t="s">
        <v>6396</v>
      </c>
      <c r="M573" t="str">
        <f>SUBSTITUTE(Table2[[#This Row],[category_tags]],"'",CHAR(130),11)</f>
        <v>['Agricultural', 'Food', 'Preparation', 'Meat, egg and fish', 'Raw meat', ÇOffals']</v>
      </c>
      <c r="N573" t="str">
        <f>SUBSTITUTE(Table2[[#This Row],[category_tags]],"'",CHAR(131),12)</f>
        <v>['Agricultural', 'Food', 'Preparation', 'Meat, egg and fish', 'Raw meat', 'OffalsÉ]</v>
      </c>
      <c r="O573">
        <f>FIND(CHAR(130),Table2[[#This Row],[Column2]])</f>
        <v>75</v>
      </c>
      <c r="P573">
        <f>FIND(CHAR(131),Table2[[#This Row],[Column3]])</f>
        <v>82</v>
      </c>
      <c r="Q573" t="str">
        <f>IFERROR(MID(Table2[[#This Row],[category_tags]],Table2[[#This Row],[Column4]]+1,Table2[[#This Row],[Column5]]-Table2[[#This Row],[Column4]]-1),"")</f>
        <v>Offals</v>
      </c>
      <c r="R573" t="str">
        <f>VLOOKUP(Table2[[#This Row],[ciqual_code]],brut_transformé!$D$2:$E$2480,2,FALSE)</f>
        <v>transformé</v>
      </c>
      <c r="S573" t="s">
        <v>5327</v>
      </c>
    </row>
    <row r="574" spans="1:19" x14ac:dyDescent="0.2">
      <c r="A574" t="s">
        <v>572</v>
      </c>
      <c r="B574">
        <v>40054</v>
      </c>
      <c r="C574" t="s">
        <v>2481</v>
      </c>
      <c r="D574">
        <v>2.59</v>
      </c>
      <c r="E574" t="b">
        <v>0</v>
      </c>
      <c r="F574" t="s">
        <v>2485</v>
      </c>
      <c r="G574" t="s">
        <v>3059</v>
      </c>
      <c r="H574" t="s">
        <v>4967</v>
      </c>
      <c r="I574" t="s">
        <v>4969</v>
      </c>
      <c r="J574" t="s">
        <v>5037</v>
      </c>
      <c r="K574" t="s">
        <v>6376</v>
      </c>
      <c r="L574" t="s">
        <v>6396</v>
      </c>
      <c r="M574" t="str">
        <f>SUBSTITUTE(Table2[[#This Row],[category_tags]],"'",CHAR(130),11)</f>
        <v>['Agricultural', 'Food', 'Preparation', 'Meat, egg and fish', 'Raw meat', ÇOffals']</v>
      </c>
      <c r="N574" t="str">
        <f>SUBSTITUTE(Table2[[#This Row],[category_tags]],"'",CHAR(131),12)</f>
        <v>['Agricultural', 'Food', 'Preparation', 'Meat, egg and fish', 'Raw meat', 'OffalsÉ]</v>
      </c>
      <c r="O574">
        <f>FIND(CHAR(130),Table2[[#This Row],[Column2]])</f>
        <v>75</v>
      </c>
      <c r="P574">
        <f>FIND(CHAR(131),Table2[[#This Row],[Column3]])</f>
        <v>82</v>
      </c>
      <c r="Q574" t="str">
        <f>IFERROR(MID(Table2[[#This Row],[category_tags]],Table2[[#This Row],[Column4]]+1,Table2[[#This Row],[Column5]]-Table2[[#This Row],[Column4]]-1),"")</f>
        <v>Offals</v>
      </c>
      <c r="R574" t="str">
        <f>VLOOKUP(Table2[[#This Row],[ciqual_code]],brut_transformé!$D$2:$E$2480,2,FALSE)</f>
        <v>transformé</v>
      </c>
      <c r="S574" t="s">
        <v>5399</v>
      </c>
    </row>
    <row r="575" spans="1:19" x14ac:dyDescent="0.2">
      <c r="A575" t="s">
        <v>573</v>
      </c>
      <c r="B575">
        <v>40056</v>
      </c>
      <c r="C575" t="s">
        <v>2481</v>
      </c>
      <c r="D575">
        <v>2.61</v>
      </c>
      <c r="E575" t="b">
        <v>0</v>
      </c>
      <c r="F575" t="s">
        <v>2485</v>
      </c>
      <c r="G575" t="s">
        <v>3060</v>
      </c>
      <c r="H575" t="s">
        <v>4967</v>
      </c>
      <c r="I575" t="s">
        <v>4969</v>
      </c>
      <c r="J575" t="s">
        <v>5038</v>
      </c>
      <c r="K575" t="s">
        <v>6376</v>
      </c>
      <c r="L575" t="s">
        <v>6395</v>
      </c>
      <c r="M575" t="str">
        <f>SUBSTITUTE(Table2[[#This Row],[category_tags]],"'",CHAR(130),11)</f>
        <v>['Agricultural', 'Food', 'Preparation', 'Meat, egg and fish', 'Cooked meat', ÇOffals']</v>
      </c>
      <c r="N575" t="str">
        <f>SUBSTITUTE(Table2[[#This Row],[category_tags]],"'",CHAR(131),12)</f>
        <v>['Agricultural', 'Food', 'Preparation', 'Meat, egg and fish', 'Cooked meat', 'OffalsÉ]</v>
      </c>
      <c r="O575">
        <f>FIND(CHAR(130),Table2[[#This Row],[Column2]])</f>
        <v>78</v>
      </c>
      <c r="P575">
        <f>FIND(CHAR(131),Table2[[#This Row],[Column3]])</f>
        <v>85</v>
      </c>
      <c r="Q575" t="str">
        <f>IFERROR(MID(Table2[[#This Row],[category_tags]],Table2[[#This Row],[Column4]]+1,Table2[[#This Row],[Column5]]-Table2[[#This Row],[Column4]]-1),"")</f>
        <v>Offals</v>
      </c>
      <c r="R575" t="str">
        <f>VLOOKUP(Table2[[#This Row],[ciqual_code]],brut_transformé!$D$2:$E$2480,2,FALSE)</f>
        <v>transformé</v>
      </c>
      <c r="S575" t="s">
        <v>5400</v>
      </c>
    </row>
    <row r="576" spans="1:19" x14ac:dyDescent="0.2">
      <c r="A576" t="s">
        <v>574</v>
      </c>
      <c r="B576">
        <v>40062</v>
      </c>
      <c r="C576" t="s">
        <v>2481</v>
      </c>
      <c r="D576">
        <v>2.63</v>
      </c>
      <c r="E576" t="b">
        <v>0</v>
      </c>
      <c r="F576" t="s">
        <v>2485</v>
      </c>
      <c r="G576" t="s">
        <v>3061</v>
      </c>
      <c r="H576" t="s">
        <v>4967</v>
      </c>
      <c r="I576" t="s">
        <v>4969</v>
      </c>
      <c r="J576" t="s">
        <v>5037</v>
      </c>
      <c r="K576" t="s">
        <v>6376</v>
      </c>
      <c r="L576" t="s">
        <v>6396</v>
      </c>
      <c r="M576" t="str">
        <f>SUBSTITUTE(Table2[[#This Row],[category_tags]],"'",CHAR(130),11)</f>
        <v>['Agricultural', 'Food', 'Preparation', 'Meat, egg and fish', 'Raw meat', ÇOffals']</v>
      </c>
      <c r="N576" t="str">
        <f>SUBSTITUTE(Table2[[#This Row],[category_tags]],"'",CHAR(131),12)</f>
        <v>['Agricultural', 'Food', 'Preparation', 'Meat, egg and fish', 'Raw meat', 'OffalsÉ]</v>
      </c>
      <c r="O576">
        <f>FIND(CHAR(130),Table2[[#This Row],[Column2]])</f>
        <v>75</v>
      </c>
      <c r="P576">
        <f>FIND(CHAR(131),Table2[[#This Row],[Column3]])</f>
        <v>82</v>
      </c>
      <c r="Q576" t="str">
        <f>IFERROR(MID(Table2[[#This Row],[category_tags]],Table2[[#This Row],[Column4]]+1,Table2[[#This Row],[Column5]]-Table2[[#This Row],[Column4]]-1),"")</f>
        <v>Offals</v>
      </c>
      <c r="R576" t="str">
        <f>VLOOKUP(Table2[[#This Row],[ciqual_code]],brut_transformé!$D$2:$E$2480,2,FALSE)</f>
        <v>transformé</v>
      </c>
      <c r="S576" t="s">
        <v>5328</v>
      </c>
    </row>
    <row r="577" spans="1:19" x14ac:dyDescent="0.2">
      <c r="A577" t="s">
        <v>575</v>
      </c>
      <c r="B577">
        <v>13010</v>
      </c>
      <c r="C577" t="s">
        <v>2481</v>
      </c>
      <c r="D577">
        <v>3.01</v>
      </c>
      <c r="E577" t="b">
        <v>0</v>
      </c>
      <c r="F577" t="s">
        <v>2485</v>
      </c>
      <c r="G577" t="s">
        <v>3062</v>
      </c>
      <c r="H577" t="s">
        <v>4967</v>
      </c>
      <c r="I577" t="s">
        <v>4969</v>
      </c>
      <c r="J577" t="s">
        <v>4972</v>
      </c>
      <c r="K577" t="s">
        <v>6375</v>
      </c>
      <c r="L577" t="s">
        <v>6392</v>
      </c>
      <c r="M577" t="str">
        <f>SUBSTITUTE(Table2[[#This Row],[category_tags]],"'",CHAR(130),11)</f>
        <v>['Agricultural', 'Food', 'Preparation', 'Fruits, vegetables, legumes and nuts', 'Fruits', ÇFresh fruits']</v>
      </c>
      <c r="N577" t="str">
        <f>SUBSTITUTE(Table2[[#This Row],[category_tags]],"'",CHAR(131),12)</f>
        <v>['Agricultural', 'Food', 'Preparation', 'Fruits, vegetables, legumes and nuts', 'Fruits', 'Fresh fruitsÉ]</v>
      </c>
      <c r="O577">
        <f>FIND(CHAR(130),Table2[[#This Row],[Column2]])</f>
        <v>91</v>
      </c>
      <c r="P577">
        <f>FIND(CHAR(131),Table2[[#This Row],[Column3]])</f>
        <v>104</v>
      </c>
      <c r="Q577" t="str">
        <f>IFERROR(MID(Table2[[#This Row],[category_tags]],Table2[[#This Row],[Column4]]+1,Table2[[#This Row],[Column5]]-Table2[[#This Row],[Column4]]-1),"")</f>
        <v>Fresh fruits</v>
      </c>
      <c r="R577" t="str">
        <f>VLOOKUP(Table2[[#This Row],[ciqual_code]],brut_transformé!$D$2:$E$2480,2,FALSE)</f>
        <v>brut</v>
      </c>
      <c r="S577" t="s">
        <v>5401</v>
      </c>
    </row>
    <row r="578" spans="1:19" x14ac:dyDescent="0.2">
      <c r="A578" t="s">
        <v>576</v>
      </c>
      <c r="B578">
        <v>18060</v>
      </c>
      <c r="C578" t="s">
        <v>2481</v>
      </c>
      <c r="D578">
        <v>2.6</v>
      </c>
      <c r="E578" t="b">
        <v>0</v>
      </c>
      <c r="F578" t="s">
        <v>2485</v>
      </c>
      <c r="G578" t="s">
        <v>3063</v>
      </c>
      <c r="H578" t="s">
        <v>4967</v>
      </c>
      <c r="I578" t="s">
        <v>4969</v>
      </c>
      <c r="J578" t="s">
        <v>5016</v>
      </c>
      <c r="K578" t="s">
        <v>6378</v>
      </c>
      <c r="L578" t="s">
        <v>6420</v>
      </c>
      <c r="M578" t="str">
        <f>SUBSTITUTE(Table2[[#This Row],[category_tags]],"'",CHAR(130),11)</f>
        <v>['Agricultural', 'Food', 'Preparation', 'Beverages', 'Non-alcoholic beverages', ÇSoft drinks']</v>
      </c>
      <c r="N578" t="str">
        <f>SUBSTITUTE(Table2[[#This Row],[category_tags]],"'",CHAR(131),12)</f>
        <v>['Agricultural', 'Food', 'Preparation', 'Beverages', 'Non-alcoholic beverages', 'Soft drinksÉ]</v>
      </c>
      <c r="O578">
        <f>FIND(CHAR(130),Table2[[#This Row],[Column2]])</f>
        <v>81</v>
      </c>
      <c r="P578">
        <f>FIND(CHAR(131),Table2[[#This Row],[Column3]])</f>
        <v>93</v>
      </c>
      <c r="Q578" t="str">
        <f>IFERROR(MID(Table2[[#This Row],[category_tags]],Table2[[#This Row],[Column4]]+1,Table2[[#This Row],[Column5]]-Table2[[#This Row],[Column4]]-1),"")</f>
        <v>Soft drinks</v>
      </c>
      <c r="R578" t="str">
        <f>VLOOKUP(Table2[[#This Row],[ciqual_code]],brut_transformé!$D$2:$E$2480,2,FALSE)</f>
        <v>transformé</v>
      </c>
      <c r="S578" t="s">
        <v>5227</v>
      </c>
    </row>
    <row r="579" spans="1:19" x14ac:dyDescent="0.2">
      <c r="A579" t="s">
        <v>577</v>
      </c>
      <c r="B579">
        <v>18068</v>
      </c>
      <c r="C579" t="s">
        <v>2481</v>
      </c>
      <c r="D579">
        <v>2.6</v>
      </c>
      <c r="E579" t="b">
        <v>0</v>
      </c>
      <c r="F579" t="s">
        <v>2485</v>
      </c>
      <c r="G579" t="s">
        <v>3064</v>
      </c>
      <c r="H579" t="s">
        <v>4967</v>
      </c>
      <c r="I579" t="s">
        <v>4969</v>
      </c>
      <c r="J579" t="s">
        <v>5016</v>
      </c>
      <c r="K579" t="s">
        <v>6378</v>
      </c>
      <c r="L579" t="s">
        <v>6420</v>
      </c>
      <c r="M579" t="str">
        <f>SUBSTITUTE(Table2[[#This Row],[category_tags]],"'",CHAR(130),11)</f>
        <v>['Agricultural', 'Food', 'Preparation', 'Beverages', 'Non-alcoholic beverages', ÇSoft drinks']</v>
      </c>
      <c r="N579" t="str">
        <f>SUBSTITUTE(Table2[[#This Row],[category_tags]],"'",CHAR(131),12)</f>
        <v>['Agricultural', 'Food', 'Preparation', 'Beverages', 'Non-alcoholic beverages', 'Soft drinksÉ]</v>
      </c>
      <c r="O579">
        <f>FIND(CHAR(130),Table2[[#This Row],[Column2]])</f>
        <v>81</v>
      </c>
      <c r="P579">
        <f>FIND(CHAR(131),Table2[[#This Row],[Column3]])</f>
        <v>93</v>
      </c>
      <c r="Q579" t="str">
        <f>IFERROR(MID(Table2[[#This Row],[category_tags]],Table2[[#This Row],[Column4]]+1,Table2[[#This Row],[Column5]]-Table2[[#This Row],[Column4]]-1),"")</f>
        <v>Soft drinks</v>
      </c>
      <c r="R579" t="str">
        <f>VLOOKUP(Table2[[#This Row],[ciqual_code]],brut_transformé!$D$2:$E$2480,2,FALSE)</f>
        <v>transformé</v>
      </c>
      <c r="S579" t="s">
        <v>5227</v>
      </c>
    </row>
    <row r="580" spans="1:19" x14ac:dyDescent="0.2">
      <c r="A580" t="s">
        <v>578</v>
      </c>
      <c r="B580">
        <v>18018</v>
      </c>
      <c r="C580" t="s">
        <v>2481</v>
      </c>
      <c r="D580">
        <v>2.6</v>
      </c>
      <c r="E580" t="b">
        <v>0</v>
      </c>
      <c r="F580" t="s">
        <v>2485</v>
      </c>
      <c r="G580" t="s">
        <v>3065</v>
      </c>
      <c r="H580" t="s">
        <v>4967</v>
      </c>
      <c r="I580" t="s">
        <v>4969</v>
      </c>
      <c r="J580" t="s">
        <v>5016</v>
      </c>
      <c r="K580" t="s">
        <v>6378</v>
      </c>
      <c r="L580" t="s">
        <v>6420</v>
      </c>
      <c r="M580" t="str">
        <f>SUBSTITUTE(Table2[[#This Row],[category_tags]],"'",CHAR(130),11)</f>
        <v>['Agricultural', 'Food', 'Preparation', 'Beverages', 'Non-alcoholic beverages', ÇSoft drinks']</v>
      </c>
      <c r="N580" t="str">
        <f>SUBSTITUTE(Table2[[#This Row],[category_tags]],"'",CHAR(131),12)</f>
        <v>['Agricultural', 'Food', 'Preparation', 'Beverages', 'Non-alcoholic beverages', 'Soft drinksÉ]</v>
      </c>
      <c r="O580">
        <f>FIND(CHAR(130),Table2[[#This Row],[Column2]])</f>
        <v>81</v>
      </c>
      <c r="P580">
        <f>FIND(CHAR(131),Table2[[#This Row],[Column3]])</f>
        <v>93</v>
      </c>
      <c r="Q580" t="str">
        <f>IFERROR(MID(Table2[[#This Row],[category_tags]],Table2[[#This Row],[Column4]]+1,Table2[[#This Row],[Column5]]-Table2[[#This Row],[Column4]]-1),"")</f>
        <v>Soft drinks</v>
      </c>
      <c r="R580" t="str">
        <f>VLOOKUP(Table2[[#This Row],[ciqual_code]],brut_transformé!$D$2:$E$2480,2,FALSE)</f>
        <v>transformé</v>
      </c>
      <c r="S580" t="s">
        <v>5227</v>
      </c>
    </row>
    <row r="581" spans="1:19" x14ac:dyDescent="0.2">
      <c r="A581" t="s">
        <v>579</v>
      </c>
      <c r="B581">
        <v>18037</v>
      </c>
      <c r="C581" t="s">
        <v>2481</v>
      </c>
      <c r="D581">
        <v>2.6</v>
      </c>
      <c r="E581" t="b">
        <v>0</v>
      </c>
      <c r="F581" t="s">
        <v>2485</v>
      </c>
      <c r="G581" t="s">
        <v>3066</v>
      </c>
      <c r="H581" t="s">
        <v>4967</v>
      </c>
      <c r="I581" t="s">
        <v>4969</v>
      </c>
      <c r="J581" t="s">
        <v>5016</v>
      </c>
      <c r="K581" t="s">
        <v>6378</v>
      </c>
      <c r="L581" t="s">
        <v>6420</v>
      </c>
      <c r="M581" t="str">
        <f>SUBSTITUTE(Table2[[#This Row],[category_tags]],"'",CHAR(130),11)</f>
        <v>['Agricultural', 'Food', 'Preparation', 'Beverages', 'Non-alcoholic beverages', ÇSoft drinks']</v>
      </c>
      <c r="N581" t="str">
        <f>SUBSTITUTE(Table2[[#This Row],[category_tags]],"'",CHAR(131),12)</f>
        <v>['Agricultural', 'Food', 'Preparation', 'Beverages', 'Non-alcoholic beverages', 'Soft drinksÉ]</v>
      </c>
      <c r="O581">
        <f>FIND(CHAR(130),Table2[[#This Row],[Column2]])</f>
        <v>81</v>
      </c>
      <c r="P581">
        <f>FIND(CHAR(131),Table2[[#This Row],[Column3]])</f>
        <v>93</v>
      </c>
      <c r="Q581" t="str">
        <f>IFERROR(MID(Table2[[#This Row],[category_tags]],Table2[[#This Row],[Column4]]+1,Table2[[#This Row],[Column5]]-Table2[[#This Row],[Column4]]-1),"")</f>
        <v>Soft drinks</v>
      </c>
      <c r="R581" t="str">
        <f>VLOOKUP(Table2[[#This Row],[ciqual_code]],brut_transformé!$D$2:$E$2480,2,FALSE)</f>
        <v>transformé</v>
      </c>
      <c r="S581" t="s">
        <v>5227</v>
      </c>
    </row>
    <row r="582" spans="1:19" x14ac:dyDescent="0.2">
      <c r="A582" t="s">
        <v>580</v>
      </c>
      <c r="B582">
        <v>18067</v>
      </c>
      <c r="C582" t="s">
        <v>2481</v>
      </c>
      <c r="D582">
        <v>2.6</v>
      </c>
      <c r="E582" t="b">
        <v>0</v>
      </c>
      <c r="F582" t="s">
        <v>2485</v>
      </c>
      <c r="G582" t="s">
        <v>3067</v>
      </c>
      <c r="H582" t="s">
        <v>4967</v>
      </c>
      <c r="I582" t="s">
        <v>4969</v>
      </c>
      <c r="J582" t="s">
        <v>5016</v>
      </c>
      <c r="K582" t="s">
        <v>6378</v>
      </c>
      <c r="L582" t="s">
        <v>6420</v>
      </c>
      <c r="M582" t="str">
        <f>SUBSTITUTE(Table2[[#This Row],[category_tags]],"'",CHAR(130),11)</f>
        <v>['Agricultural', 'Food', 'Preparation', 'Beverages', 'Non-alcoholic beverages', ÇSoft drinks']</v>
      </c>
      <c r="N582" t="str">
        <f>SUBSTITUTE(Table2[[#This Row],[category_tags]],"'",CHAR(131),12)</f>
        <v>['Agricultural', 'Food', 'Preparation', 'Beverages', 'Non-alcoholic beverages', 'Soft drinksÉ]</v>
      </c>
      <c r="O582">
        <f>FIND(CHAR(130),Table2[[#This Row],[Column2]])</f>
        <v>81</v>
      </c>
      <c r="P582">
        <f>FIND(CHAR(131),Table2[[#This Row],[Column3]])</f>
        <v>93</v>
      </c>
      <c r="Q582" t="str">
        <f>IFERROR(MID(Table2[[#This Row],[category_tags]],Table2[[#This Row],[Column4]]+1,Table2[[#This Row],[Column5]]-Table2[[#This Row],[Column4]]-1),"")</f>
        <v>Soft drinks</v>
      </c>
      <c r="R582" t="str">
        <f>VLOOKUP(Table2[[#This Row],[ciqual_code]],brut_transformé!$D$2:$E$2480,2,FALSE)</f>
        <v>transformé</v>
      </c>
      <c r="S582" t="s">
        <v>5227</v>
      </c>
    </row>
    <row r="583" spans="1:19" x14ac:dyDescent="0.2">
      <c r="A583" t="s">
        <v>581</v>
      </c>
      <c r="B583">
        <v>13038</v>
      </c>
      <c r="C583" t="s">
        <v>2481</v>
      </c>
      <c r="D583">
        <v>1.98</v>
      </c>
      <c r="E583" t="b">
        <v>0</v>
      </c>
      <c r="F583" t="s">
        <v>2485</v>
      </c>
      <c r="G583" t="s">
        <v>3068</v>
      </c>
      <c r="H583" t="s">
        <v>4967</v>
      </c>
      <c r="I583" t="s">
        <v>4969</v>
      </c>
      <c r="J583" t="s">
        <v>5042</v>
      </c>
      <c r="K583" t="s">
        <v>6375</v>
      </c>
      <c r="L583" t="s">
        <v>6392</v>
      </c>
      <c r="M583" t="str">
        <f>SUBSTITUTE(Table2[[#This Row],[category_tags]],"'",CHAR(130),11)</f>
        <v>['Agricultural', 'Food', 'Preparation', 'Fruits, vegetables, legumes and nuts', 'Fruits', ÇPureed fruits']</v>
      </c>
      <c r="N583" t="str">
        <f>SUBSTITUTE(Table2[[#This Row],[category_tags]],"'",CHAR(131),12)</f>
        <v>['Agricultural', 'Food', 'Preparation', 'Fruits, vegetables, legumes and nuts', 'Fruits', 'Pureed fruitsÉ]</v>
      </c>
      <c r="O583">
        <f>FIND(CHAR(130),Table2[[#This Row],[Column2]])</f>
        <v>91</v>
      </c>
      <c r="P583">
        <f>FIND(CHAR(131),Table2[[#This Row],[Column3]])</f>
        <v>105</v>
      </c>
      <c r="Q583" t="str">
        <f>IFERROR(MID(Table2[[#This Row],[category_tags]],Table2[[#This Row],[Column4]]+1,Table2[[#This Row],[Column5]]-Table2[[#This Row],[Column4]]-1),"")</f>
        <v>Pureed fruits</v>
      </c>
      <c r="R583" t="str">
        <f>VLOOKUP(Table2[[#This Row],[ciqual_code]],brut_transformé!$D$2:$E$2480,2,FALSE)</f>
        <v>transformé</v>
      </c>
      <c r="S583" t="s">
        <v>5402</v>
      </c>
    </row>
    <row r="584" spans="1:19" x14ac:dyDescent="0.2">
      <c r="A584" t="s">
        <v>582</v>
      </c>
      <c r="B584">
        <v>13108</v>
      </c>
      <c r="C584" t="s">
        <v>2481</v>
      </c>
      <c r="D584">
        <v>1.98</v>
      </c>
      <c r="E584" t="b">
        <v>0</v>
      </c>
      <c r="F584" t="s">
        <v>2485</v>
      </c>
      <c r="G584" t="s">
        <v>3069</v>
      </c>
      <c r="H584" t="s">
        <v>4967</v>
      </c>
      <c r="I584" t="s">
        <v>4969</v>
      </c>
      <c r="J584" t="s">
        <v>5042</v>
      </c>
      <c r="K584" t="s">
        <v>6375</v>
      </c>
      <c r="L584" t="s">
        <v>6392</v>
      </c>
      <c r="M584" t="str">
        <f>SUBSTITUTE(Table2[[#This Row],[category_tags]],"'",CHAR(130),11)</f>
        <v>['Agricultural', 'Food', 'Preparation', 'Fruits, vegetables, legumes and nuts', 'Fruits', ÇPureed fruits']</v>
      </c>
      <c r="N584" t="str">
        <f>SUBSTITUTE(Table2[[#This Row],[category_tags]],"'",CHAR(131),12)</f>
        <v>['Agricultural', 'Food', 'Preparation', 'Fruits, vegetables, legumes and nuts', 'Fruits', 'Pureed fruitsÉ]</v>
      </c>
      <c r="O584">
        <f>FIND(CHAR(130),Table2[[#This Row],[Column2]])</f>
        <v>91</v>
      </c>
      <c r="P584">
        <f>FIND(CHAR(131),Table2[[#This Row],[Column3]])</f>
        <v>105</v>
      </c>
      <c r="Q584" t="str">
        <f>IFERROR(MID(Table2[[#This Row],[category_tags]],Table2[[#This Row],[Column4]]+1,Table2[[#This Row],[Column5]]-Table2[[#This Row],[Column4]]-1),"")</f>
        <v>Pureed fruits</v>
      </c>
      <c r="R584" t="str">
        <f>VLOOKUP(Table2[[#This Row],[ciqual_code]],brut_transformé!$D$2:$E$2480,2,FALSE)</f>
        <v>transformé</v>
      </c>
      <c r="S584" t="s">
        <v>5403</v>
      </c>
    </row>
    <row r="585" spans="1:19" x14ac:dyDescent="0.2">
      <c r="A585" t="s">
        <v>583</v>
      </c>
      <c r="B585">
        <v>13109</v>
      </c>
      <c r="C585" t="s">
        <v>2481</v>
      </c>
      <c r="D585">
        <v>1.98</v>
      </c>
      <c r="E585" t="b">
        <v>0</v>
      </c>
      <c r="F585" t="s">
        <v>2485</v>
      </c>
      <c r="G585" t="s">
        <v>3070</v>
      </c>
      <c r="H585" t="s">
        <v>4967</v>
      </c>
      <c r="I585" t="s">
        <v>4969</v>
      </c>
      <c r="J585" t="s">
        <v>5042</v>
      </c>
      <c r="K585" t="s">
        <v>6375</v>
      </c>
      <c r="L585" t="s">
        <v>6392</v>
      </c>
      <c r="M585" t="str">
        <f>SUBSTITUTE(Table2[[#This Row],[category_tags]],"'",CHAR(130),11)</f>
        <v>['Agricultural', 'Food', 'Preparation', 'Fruits, vegetables, legumes and nuts', 'Fruits', ÇPureed fruits']</v>
      </c>
      <c r="N585" t="str">
        <f>SUBSTITUTE(Table2[[#This Row],[category_tags]],"'",CHAR(131),12)</f>
        <v>['Agricultural', 'Food', 'Preparation', 'Fruits, vegetables, legumes and nuts', 'Fruits', 'Pureed fruitsÉ]</v>
      </c>
      <c r="O585">
        <f>FIND(CHAR(130),Table2[[#This Row],[Column2]])</f>
        <v>91</v>
      </c>
      <c r="P585">
        <f>FIND(CHAR(131),Table2[[#This Row],[Column3]])</f>
        <v>105</v>
      </c>
      <c r="Q585" t="str">
        <f>IFERROR(MID(Table2[[#This Row],[category_tags]],Table2[[#This Row],[Column4]]+1,Table2[[#This Row],[Column5]]-Table2[[#This Row],[Column4]]-1),"")</f>
        <v>Pureed fruits</v>
      </c>
      <c r="R585" t="str">
        <f>VLOOKUP(Table2[[#This Row],[ciqual_code]],brut_transformé!$D$2:$E$2480,2,FALSE)</f>
        <v>transformé</v>
      </c>
      <c r="S585" t="s">
        <v>5404</v>
      </c>
    </row>
    <row r="586" spans="1:19" x14ac:dyDescent="0.2">
      <c r="A586" t="s">
        <v>584</v>
      </c>
      <c r="B586">
        <v>13129</v>
      </c>
      <c r="C586" t="s">
        <v>2481</v>
      </c>
      <c r="D586">
        <v>1.98</v>
      </c>
      <c r="E586" t="b">
        <v>0</v>
      </c>
      <c r="F586" t="s">
        <v>2485</v>
      </c>
      <c r="G586" t="s">
        <v>3071</v>
      </c>
      <c r="H586" t="s">
        <v>4967</v>
      </c>
      <c r="I586" t="s">
        <v>4969</v>
      </c>
      <c r="J586" t="s">
        <v>5042</v>
      </c>
      <c r="K586" t="s">
        <v>6375</v>
      </c>
      <c r="L586" t="s">
        <v>6392</v>
      </c>
      <c r="M586" t="str">
        <f>SUBSTITUTE(Table2[[#This Row],[category_tags]],"'",CHAR(130),11)</f>
        <v>['Agricultural', 'Food', 'Preparation', 'Fruits, vegetables, legumes and nuts', 'Fruits', ÇPureed fruits']</v>
      </c>
      <c r="N586" t="str">
        <f>SUBSTITUTE(Table2[[#This Row],[category_tags]],"'",CHAR(131),12)</f>
        <v>['Agricultural', 'Food', 'Preparation', 'Fruits, vegetables, legumes and nuts', 'Fruits', 'Pureed fruitsÉ]</v>
      </c>
      <c r="O586">
        <f>FIND(CHAR(130),Table2[[#This Row],[Column2]])</f>
        <v>91</v>
      </c>
      <c r="P586">
        <f>FIND(CHAR(131),Table2[[#This Row],[Column3]])</f>
        <v>105</v>
      </c>
      <c r="Q586" t="str">
        <f>IFERROR(MID(Table2[[#This Row],[category_tags]],Table2[[#This Row],[Column4]]+1,Table2[[#This Row],[Column5]]-Table2[[#This Row],[Column4]]-1),"")</f>
        <v>Pureed fruits</v>
      </c>
      <c r="R586" t="str">
        <f>VLOOKUP(Table2[[#This Row],[ciqual_code]],brut_transformé!$D$2:$E$2480,2,FALSE)</f>
        <v>transformé</v>
      </c>
      <c r="S586" t="s">
        <v>5404</v>
      </c>
    </row>
    <row r="587" spans="1:19" x14ac:dyDescent="0.2">
      <c r="A587" t="s">
        <v>585</v>
      </c>
      <c r="B587">
        <v>12110</v>
      </c>
      <c r="C587" t="s">
        <v>2481</v>
      </c>
      <c r="D587">
        <v>1.81</v>
      </c>
      <c r="E587" t="b">
        <v>0</v>
      </c>
      <c r="F587" t="s">
        <v>2485</v>
      </c>
      <c r="G587" t="s">
        <v>3072</v>
      </c>
      <c r="H587" t="s">
        <v>4967</v>
      </c>
      <c r="I587" t="s">
        <v>4969</v>
      </c>
      <c r="J587" t="s">
        <v>4989</v>
      </c>
      <c r="K587" t="s">
        <v>6381</v>
      </c>
      <c r="L587" t="s">
        <v>6406</v>
      </c>
      <c r="M587" t="str">
        <f>SUBSTITUTE(Table2[[#This Row],[category_tags]],"'",CHAR(130),11)</f>
        <v>['Agricultural', 'Food', 'Preparation', 'Milk and milk products', 'Cheese', ÇSemihard cheeses']</v>
      </c>
      <c r="N587" t="str">
        <f>SUBSTITUTE(Table2[[#This Row],[category_tags]],"'",CHAR(131),12)</f>
        <v>['Agricultural', 'Food', 'Preparation', 'Milk and milk products', 'Cheese', 'Semihard cheesesÉ]</v>
      </c>
      <c r="O587">
        <f>FIND(CHAR(130),Table2[[#This Row],[Column2]])</f>
        <v>77</v>
      </c>
      <c r="P587">
        <f>FIND(CHAR(131),Table2[[#This Row],[Column3]])</f>
        <v>94</v>
      </c>
      <c r="Q587" t="str">
        <f>IFERROR(MID(Table2[[#This Row],[category_tags]],Table2[[#This Row],[Column4]]+1,Table2[[#This Row],[Column5]]-Table2[[#This Row],[Column4]]-1),"")</f>
        <v>Semihard cheeses</v>
      </c>
      <c r="R587" t="str">
        <f>VLOOKUP(Table2[[#This Row],[ciqual_code]],brut_transformé!$D$2:$E$2480,2,FALSE)</f>
        <v>transformé</v>
      </c>
      <c r="S587" t="s">
        <v>5128</v>
      </c>
    </row>
    <row r="588" spans="1:19" x14ac:dyDescent="0.2">
      <c r="A588" t="s">
        <v>586</v>
      </c>
      <c r="B588">
        <v>20019</v>
      </c>
      <c r="C588" t="s">
        <v>2481</v>
      </c>
      <c r="D588">
        <v>2.5299999999999998</v>
      </c>
      <c r="E588" t="b">
        <v>0</v>
      </c>
      <c r="F588" t="s">
        <v>2485</v>
      </c>
      <c r="G588" t="s">
        <v>3073</v>
      </c>
      <c r="H588" t="s">
        <v>4967</v>
      </c>
      <c r="I588" t="s">
        <v>4969</v>
      </c>
      <c r="J588" t="s">
        <v>4988</v>
      </c>
      <c r="K588" t="s">
        <v>6375</v>
      </c>
      <c r="L588" t="s">
        <v>6405</v>
      </c>
      <c r="M588" t="str">
        <f>SUBSTITUTE(Table2[[#This Row],[category_tags]],"'",CHAR(130),11)</f>
        <v>['Agricultural', 'Food', 'Preparation', 'Fruits, vegetables, legumes and nuts', 'Vegetables', ÇVegetables, raw']</v>
      </c>
      <c r="N588" t="str">
        <f>SUBSTITUTE(Table2[[#This Row],[category_tags]],"'",CHAR(131),12)</f>
        <v>['Agricultural', 'Food', 'Preparation', 'Fruits, vegetables, legumes and nuts', 'Vegetables', 'Vegetables, rawÉ]</v>
      </c>
      <c r="O588">
        <f>FIND(CHAR(130),Table2[[#This Row],[Column2]])</f>
        <v>95</v>
      </c>
      <c r="P588">
        <f>FIND(CHAR(131),Table2[[#This Row],[Column3]])</f>
        <v>111</v>
      </c>
      <c r="Q588" t="str">
        <f>IFERROR(MID(Table2[[#This Row],[category_tags]],Table2[[#This Row],[Column4]]+1,Table2[[#This Row],[Column5]]-Table2[[#This Row],[Column4]]-1),"")</f>
        <v>Vegetables, raw</v>
      </c>
      <c r="R588" t="str">
        <f>VLOOKUP(Table2[[#This Row],[ciqual_code]],brut_transformé!$D$2:$E$2480,2,FALSE)</f>
        <v>brut</v>
      </c>
      <c r="S588" t="s">
        <v>5405</v>
      </c>
    </row>
    <row r="589" spans="1:19" x14ac:dyDescent="0.2">
      <c r="A589" t="s">
        <v>587</v>
      </c>
      <c r="B589">
        <v>20210</v>
      </c>
      <c r="C589" t="s">
        <v>2481</v>
      </c>
      <c r="D589">
        <v>2.5299999999999998</v>
      </c>
      <c r="E589" t="b">
        <v>0</v>
      </c>
      <c r="F589" t="s">
        <v>2485</v>
      </c>
      <c r="G589" t="s">
        <v>3074</v>
      </c>
      <c r="H589" t="s">
        <v>4967</v>
      </c>
      <c r="I589" t="s">
        <v>4969</v>
      </c>
      <c r="J589" t="s">
        <v>4988</v>
      </c>
      <c r="K589" t="s">
        <v>6375</v>
      </c>
      <c r="L589" t="s">
        <v>6405</v>
      </c>
      <c r="M589" t="str">
        <f>SUBSTITUTE(Table2[[#This Row],[category_tags]],"'",CHAR(130),11)</f>
        <v>['Agricultural', 'Food', 'Preparation', 'Fruits, vegetables, legumes and nuts', 'Vegetables', ÇVegetables, raw']</v>
      </c>
      <c r="N589" t="str">
        <f>SUBSTITUTE(Table2[[#This Row],[category_tags]],"'",CHAR(131),12)</f>
        <v>['Agricultural', 'Food', 'Preparation', 'Fruits, vegetables, legumes and nuts', 'Vegetables', 'Vegetables, rawÉ]</v>
      </c>
      <c r="O589">
        <f>FIND(CHAR(130),Table2[[#This Row],[Column2]])</f>
        <v>95</v>
      </c>
      <c r="P589">
        <f>FIND(CHAR(131),Table2[[#This Row],[Column3]])</f>
        <v>111</v>
      </c>
      <c r="Q589" t="str">
        <f>IFERROR(MID(Table2[[#This Row],[category_tags]],Table2[[#This Row],[Column4]]+1,Table2[[#This Row],[Column5]]-Table2[[#This Row],[Column4]]-1),"")</f>
        <v>Vegetables, raw</v>
      </c>
      <c r="R589" t="str">
        <f>VLOOKUP(Table2[[#This Row],[ciqual_code]],brut_transformé!$D$2:$E$2480,2,FALSE)</f>
        <v>brut</v>
      </c>
      <c r="S589" t="s">
        <v>5405</v>
      </c>
    </row>
    <row r="590" spans="1:19" x14ac:dyDescent="0.2">
      <c r="A590" t="s">
        <v>588</v>
      </c>
      <c r="B590">
        <v>24685</v>
      </c>
      <c r="C590" t="s">
        <v>2481</v>
      </c>
      <c r="D590">
        <v>2.5299999999999998</v>
      </c>
      <c r="E590" t="b">
        <v>0</v>
      </c>
      <c r="F590" t="s">
        <v>2485</v>
      </c>
      <c r="G590" t="s">
        <v>3075</v>
      </c>
      <c r="H590" t="s">
        <v>4967</v>
      </c>
      <c r="I590" t="s">
        <v>4969</v>
      </c>
      <c r="J590" t="s">
        <v>4995</v>
      </c>
      <c r="K590" t="s">
        <v>6380</v>
      </c>
      <c r="L590" t="s">
        <v>6412</v>
      </c>
      <c r="M590" t="str">
        <f>SUBSTITUTE(Table2[[#This Row],[category_tags]],"'",CHAR(130),11)</f>
        <v>['Agricultural', 'Food', 'Preparation', 'Cereal products', 'Biscuits and breakfast cereals', ÇSweet biscuits']</v>
      </c>
      <c r="N590" t="str">
        <f>SUBSTITUTE(Table2[[#This Row],[category_tags]],"'",CHAR(131),12)</f>
        <v>['Agricultural', 'Food', 'Preparation', 'Cereal products', 'Biscuits and breakfast cereals', 'Sweet biscuitsÉ]</v>
      </c>
      <c r="O590">
        <f>FIND(CHAR(130),Table2[[#This Row],[Column2]])</f>
        <v>94</v>
      </c>
      <c r="P590">
        <f>FIND(CHAR(131),Table2[[#This Row],[Column3]])</f>
        <v>109</v>
      </c>
      <c r="Q590" t="str">
        <f>IFERROR(MID(Table2[[#This Row],[category_tags]],Table2[[#This Row],[Column4]]+1,Table2[[#This Row],[Column5]]-Table2[[#This Row],[Column4]]-1),"")</f>
        <v>Sweet biscuits</v>
      </c>
      <c r="R590" t="str">
        <f>VLOOKUP(Table2[[#This Row],[ciqual_code]],brut_transformé!$D$2:$E$2480,2,FALSE)</f>
        <v>transformé</v>
      </c>
      <c r="S590" t="s">
        <v>5179</v>
      </c>
    </row>
    <row r="591" spans="1:19" x14ac:dyDescent="0.2">
      <c r="A591" t="s">
        <v>589</v>
      </c>
      <c r="B591">
        <v>31041</v>
      </c>
      <c r="C591" t="s">
        <v>2481</v>
      </c>
      <c r="D591">
        <v>2.91</v>
      </c>
      <c r="E591" t="b">
        <v>0</v>
      </c>
      <c r="F591" t="s">
        <v>2485</v>
      </c>
      <c r="G591" t="s">
        <v>3076</v>
      </c>
      <c r="H591" t="s">
        <v>4967</v>
      </c>
      <c r="I591" t="s">
        <v>4969</v>
      </c>
      <c r="J591" t="s">
        <v>4994</v>
      </c>
      <c r="K591" t="s">
        <v>6382</v>
      </c>
      <c r="L591" t="s">
        <v>6411</v>
      </c>
      <c r="M591" t="str">
        <f>SUBSTITUTE(Table2[[#This Row],[category_tags]],"'",CHAR(130),11)</f>
        <v>['Agricultural', 'Food', 'Preparation', 'Sugar and confectionery', 'Chocolate and chocolate products']</v>
      </c>
      <c r="N591" t="str">
        <f>SUBSTITUTE(Table2[[#This Row],[category_tags]],"'",CHAR(131),12)</f>
        <v>['Agricultural', 'Food', 'Preparation', 'Sugar and confectionery', 'Chocolate and chocolate products']</v>
      </c>
      <c r="O591" t="e">
        <f>FIND(CHAR(130),Table2[[#This Row],[Column2]])</f>
        <v>#VALUE!</v>
      </c>
      <c r="P591" t="e">
        <f>FIND(CHAR(131),Table2[[#This Row],[Column3]])</f>
        <v>#VALUE!</v>
      </c>
      <c r="Q591" t="str">
        <f>IFERROR(MID(Table2[[#This Row],[category_tags]],Table2[[#This Row],[Column4]]+1,Table2[[#This Row],[Column5]]-Table2[[#This Row],[Column4]]-1),"")</f>
        <v/>
      </c>
      <c r="R591" t="str">
        <f>VLOOKUP(Table2[[#This Row],[ciqual_code]],brut_transformé!$D$2:$E$2480,2,FALSE)</f>
        <v>transformé</v>
      </c>
      <c r="S591" t="s">
        <v>5234</v>
      </c>
    </row>
    <row r="592" spans="1:19" x14ac:dyDescent="0.2">
      <c r="A592" t="s">
        <v>590</v>
      </c>
      <c r="B592">
        <v>8110</v>
      </c>
      <c r="C592" t="s">
        <v>2481</v>
      </c>
      <c r="D592">
        <v>2.5099999999999998</v>
      </c>
      <c r="E592" t="b">
        <v>0</v>
      </c>
      <c r="F592" t="s">
        <v>2485</v>
      </c>
      <c r="G592" t="s">
        <v>3077</v>
      </c>
      <c r="H592" t="s">
        <v>4967</v>
      </c>
      <c r="I592" t="s">
        <v>4969</v>
      </c>
      <c r="J592" t="s">
        <v>4986</v>
      </c>
      <c r="K592" t="s">
        <v>6376</v>
      </c>
      <c r="L592" t="s">
        <v>6404</v>
      </c>
      <c r="M592" t="str">
        <f>SUBSTITUTE(Table2[[#This Row],[category_tags]],"'",CHAR(130),11)</f>
        <v>['Agricultural', 'Food', 'Preparation', 'Meat, egg and fish', 'Delicatessen meat']</v>
      </c>
      <c r="N592" t="str">
        <f>SUBSTITUTE(Table2[[#This Row],[category_tags]],"'",CHAR(131),12)</f>
        <v>['Agricultural', 'Food', 'Preparation', 'Meat, egg and fish', 'Delicatessen meat']</v>
      </c>
      <c r="O592" t="e">
        <f>FIND(CHAR(130),Table2[[#This Row],[Column2]])</f>
        <v>#VALUE!</v>
      </c>
      <c r="P592" t="e">
        <f>FIND(CHAR(131),Table2[[#This Row],[Column3]])</f>
        <v>#VALUE!</v>
      </c>
      <c r="Q592" t="str">
        <f>IFERROR(MID(Table2[[#This Row],[category_tags]],Table2[[#This Row],[Column4]]+1,Table2[[#This Row],[Column5]]-Table2[[#This Row],[Column4]]-1),"")</f>
        <v/>
      </c>
      <c r="R592" t="str">
        <f>VLOOKUP(Table2[[#This Row],[ciqual_code]],brut_transformé!$D$2:$E$2480,2,FALSE)</f>
        <v>transformé</v>
      </c>
      <c r="S592" t="s">
        <v>5406</v>
      </c>
    </row>
    <row r="593" spans="1:19" x14ac:dyDescent="0.2">
      <c r="A593" t="s">
        <v>591</v>
      </c>
      <c r="B593">
        <v>8109</v>
      </c>
      <c r="C593" t="s">
        <v>2481</v>
      </c>
      <c r="D593">
        <v>2.96</v>
      </c>
      <c r="E593" t="b">
        <v>0</v>
      </c>
      <c r="F593" t="s">
        <v>2485</v>
      </c>
      <c r="G593" t="s">
        <v>3078</v>
      </c>
      <c r="H593" t="s">
        <v>4967</v>
      </c>
      <c r="I593" t="s">
        <v>4969</v>
      </c>
      <c r="J593" t="s">
        <v>4986</v>
      </c>
      <c r="K593" t="s">
        <v>6376</v>
      </c>
      <c r="L593" t="s">
        <v>6404</v>
      </c>
      <c r="M593" t="str">
        <f>SUBSTITUTE(Table2[[#This Row],[category_tags]],"'",CHAR(130),11)</f>
        <v>['Agricultural', 'Food', 'Preparation', 'Meat, egg and fish', 'Delicatessen meat']</v>
      </c>
      <c r="N593" t="str">
        <f>SUBSTITUTE(Table2[[#This Row],[category_tags]],"'",CHAR(131),12)</f>
        <v>['Agricultural', 'Food', 'Preparation', 'Meat, egg and fish', 'Delicatessen meat']</v>
      </c>
      <c r="O593" t="e">
        <f>FIND(CHAR(130),Table2[[#This Row],[Column2]])</f>
        <v>#VALUE!</v>
      </c>
      <c r="P593" t="e">
        <f>FIND(CHAR(131),Table2[[#This Row],[Column3]])</f>
        <v>#VALUE!</v>
      </c>
      <c r="Q593" t="str">
        <f>IFERROR(MID(Table2[[#This Row],[category_tags]],Table2[[#This Row],[Column4]]+1,Table2[[#This Row],[Column5]]-Table2[[#This Row],[Column4]]-1),"")</f>
        <v/>
      </c>
      <c r="R593" t="str">
        <f>VLOOKUP(Table2[[#This Row],[ciqual_code]],brut_transformé!$D$2:$E$2480,2,FALSE)</f>
        <v>transformé</v>
      </c>
      <c r="S593" t="s">
        <v>5406</v>
      </c>
    </row>
    <row r="594" spans="1:19" x14ac:dyDescent="0.2">
      <c r="A594" t="s">
        <v>592</v>
      </c>
      <c r="B594">
        <v>8120</v>
      </c>
      <c r="C594" t="s">
        <v>2481</v>
      </c>
      <c r="D594">
        <v>2.91</v>
      </c>
      <c r="E594" t="b">
        <v>0</v>
      </c>
      <c r="F594" t="s">
        <v>2485</v>
      </c>
      <c r="G594" t="s">
        <v>3079</v>
      </c>
      <c r="H594" t="s">
        <v>4967</v>
      </c>
      <c r="I594" t="s">
        <v>4969</v>
      </c>
      <c r="J594" t="s">
        <v>5043</v>
      </c>
      <c r="K594" t="s">
        <v>6376</v>
      </c>
      <c r="L594" t="s">
        <v>6404</v>
      </c>
      <c r="M594" t="str">
        <f>SUBSTITUTE(Table2[[#This Row],[category_tags]],"'",CHAR(130),11)</f>
        <v>['Agricultural', 'Food', 'Preparation', 'Meat, egg and fish', 'Delicatessen meat', ÇPates and terrines']</v>
      </c>
      <c r="N594" t="str">
        <f>SUBSTITUTE(Table2[[#This Row],[category_tags]],"'",CHAR(131),12)</f>
        <v>['Agricultural', 'Food', 'Preparation', 'Meat, egg and fish', 'Delicatessen meat', 'Pates and terrinesÉ]</v>
      </c>
      <c r="O594">
        <f>FIND(CHAR(130),Table2[[#This Row],[Column2]])</f>
        <v>84</v>
      </c>
      <c r="P594">
        <f>FIND(CHAR(131),Table2[[#This Row],[Column3]])</f>
        <v>103</v>
      </c>
      <c r="Q594" t="str">
        <f>IFERROR(MID(Table2[[#This Row],[category_tags]],Table2[[#This Row],[Column4]]+1,Table2[[#This Row],[Column5]]-Table2[[#This Row],[Column4]]-1),"")</f>
        <v>Pates and terrines</v>
      </c>
      <c r="R594" t="str">
        <f>VLOOKUP(Table2[[#This Row],[ciqual_code]],brut_transformé!$D$2:$E$2480,2,FALSE)</f>
        <v>transformé</v>
      </c>
      <c r="S594" t="s">
        <v>5407</v>
      </c>
    </row>
    <row r="595" spans="1:19" x14ac:dyDescent="0.2">
      <c r="A595" t="s">
        <v>593</v>
      </c>
      <c r="B595">
        <v>8125</v>
      </c>
      <c r="C595" t="s">
        <v>2481</v>
      </c>
      <c r="D595">
        <v>3.05</v>
      </c>
      <c r="E595" t="b">
        <v>0</v>
      </c>
      <c r="F595" t="s">
        <v>2485</v>
      </c>
      <c r="G595" t="s">
        <v>3080</v>
      </c>
      <c r="H595" t="s">
        <v>4967</v>
      </c>
      <c r="I595" t="s">
        <v>4969</v>
      </c>
      <c r="J595" t="s">
        <v>5043</v>
      </c>
      <c r="K595" t="s">
        <v>6376</v>
      </c>
      <c r="L595" t="s">
        <v>6404</v>
      </c>
      <c r="M595" t="str">
        <f>SUBSTITUTE(Table2[[#This Row],[category_tags]],"'",CHAR(130),11)</f>
        <v>['Agricultural', 'Food', 'Preparation', 'Meat, egg and fish', 'Delicatessen meat', ÇPates and terrines']</v>
      </c>
      <c r="N595" t="str">
        <f>SUBSTITUTE(Table2[[#This Row],[category_tags]],"'",CHAR(131),12)</f>
        <v>['Agricultural', 'Food', 'Preparation', 'Meat, egg and fish', 'Delicatessen meat', 'Pates and terrinesÉ]</v>
      </c>
      <c r="O595">
        <f>FIND(CHAR(130),Table2[[#This Row],[Column2]])</f>
        <v>84</v>
      </c>
      <c r="P595">
        <f>FIND(CHAR(131),Table2[[#This Row],[Column3]])</f>
        <v>103</v>
      </c>
      <c r="Q595" t="str">
        <f>IFERROR(MID(Table2[[#This Row],[category_tags]],Table2[[#This Row],[Column4]]+1,Table2[[#This Row],[Column5]]-Table2[[#This Row],[Column4]]-1),"")</f>
        <v>Pates and terrines</v>
      </c>
      <c r="R595" t="str">
        <f>VLOOKUP(Table2[[#This Row],[ciqual_code]],brut_transformé!$D$2:$E$2480,2,FALSE)</f>
        <v>transformé</v>
      </c>
      <c r="S595" t="s">
        <v>5408</v>
      </c>
    </row>
    <row r="596" spans="1:19" x14ac:dyDescent="0.2">
      <c r="A596" t="s">
        <v>594</v>
      </c>
      <c r="B596">
        <v>31037</v>
      </c>
      <c r="C596" t="s">
        <v>2481</v>
      </c>
      <c r="D596">
        <v>2.36</v>
      </c>
      <c r="E596" t="b">
        <v>0</v>
      </c>
      <c r="F596" t="s">
        <v>2485</v>
      </c>
      <c r="G596" t="s">
        <v>3081</v>
      </c>
      <c r="H596" t="s">
        <v>4967</v>
      </c>
      <c r="I596" t="s">
        <v>4969</v>
      </c>
      <c r="J596" t="s">
        <v>5044</v>
      </c>
      <c r="K596" t="s">
        <v>6382</v>
      </c>
      <c r="L596" t="s">
        <v>6432</v>
      </c>
      <c r="M596" t="str">
        <f>SUBSTITUTE(Table2[[#This Row],[category_tags]],"'",CHAR(130),11)</f>
        <v>['Agricultural', 'Food', 'Preparation', 'Sugar and confectionery', 'Jams']</v>
      </c>
      <c r="N596" t="str">
        <f>SUBSTITUTE(Table2[[#This Row],[category_tags]],"'",CHAR(131),12)</f>
        <v>['Agricultural', 'Food', 'Preparation', 'Sugar and confectionery', 'Jams']</v>
      </c>
      <c r="O596" t="e">
        <f>FIND(CHAR(130),Table2[[#This Row],[Column2]])</f>
        <v>#VALUE!</v>
      </c>
      <c r="P596" t="e">
        <f>FIND(CHAR(131),Table2[[#This Row],[Column3]])</f>
        <v>#VALUE!</v>
      </c>
      <c r="Q596" t="str">
        <f>IFERROR(MID(Table2[[#This Row],[category_tags]],Table2[[#This Row],[Column4]]+1,Table2[[#This Row],[Column5]]-Table2[[#This Row],[Column4]]-1),"")</f>
        <v/>
      </c>
      <c r="R596" t="str">
        <f>VLOOKUP(Table2[[#This Row],[ciqual_code]],brut_transformé!$D$2:$E$2480,2,FALSE)</f>
        <v>transformé</v>
      </c>
      <c r="S596" t="s">
        <v>5409</v>
      </c>
    </row>
    <row r="597" spans="1:19" x14ac:dyDescent="0.2">
      <c r="A597" t="s">
        <v>595</v>
      </c>
      <c r="B597">
        <v>31038</v>
      </c>
      <c r="C597" t="s">
        <v>2481</v>
      </c>
      <c r="D597">
        <v>2.36</v>
      </c>
      <c r="E597" t="b">
        <v>0</v>
      </c>
      <c r="F597" t="s">
        <v>2485</v>
      </c>
      <c r="G597" t="s">
        <v>3082</v>
      </c>
      <c r="H597" t="s">
        <v>4967</v>
      </c>
      <c r="I597" t="s">
        <v>4969</v>
      </c>
      <c r="J597" t="s">
        <v>5044</v>
      </c>
      <c r="K597" t="s">
        <v>6382</v>
      </c>
      <c r="L597" t="s">
        <v>6432</v>
      </c>
      <c r="M597" t="str">
        <f>SUBSTITUTE(Table2[[#This Row],[category_tags]],"'",CHAR(130),11)</f>
        <v>['Agricultural', 'Food', 'Preparation', 'Sugar and confectionery', 'Jams']</v>
      </c>
      <c r="N597" t="str">
        <f>SUBSTITUTE(Table2[[#This Row],[category_tags]],"'",CHAR(131),12)</f>
        <v>['Agricultural', 'Food', 'Preparation', 'Sugar and confectionery', 'Jams']</v>
      </c>
      <c r="O597" t="e">
        <f>FIND(CHAR(130),Table2[[#This Row],[Column2]])</f>
        <v>#VALUE!</v>
      </c>
      <c r="P597" t="e">
        <f>FIND(CHAR(131),Table2[[#This Row],[Column3]])</f>
        <v>#VALUE!</v>
      </c>
      <c r="Q597" t="str">
        <f>IFERROR(MID(Table2[[#This Row],[category_tags]],Table2[[#This Row],[Column4]]+1,Table2[[#This Row],[Column5]]-Table2[[#This Row],[Column4]]-1),"")</f>
        <v/>
      </c>
      <c r="R597" t="str">
        <f>VLOOKUP(Table2[[#This Row],[ciqual_code]],brut_transformé!$D$2:$E$2480,2,FALSE)</f>
        <v>transformé</v>
      </c>
      <c r="S597" t="s">
        <v>5410</v>
      </c>
    </row>
    <row r="598" spans="1:19" x14ac:dyDescent="0.2">
      <c r="A598" t="s">
        <v>596</v>
      </c>
      <c r="B598">
        <v>31024</v>
      </c>
      <c r="C598" t="s">
        <v>2481</v>
      </c>
      <c r="D598">
        <v>3.16</v>
      </c>
      <c r="E598" t="b">
        <v>0</v>
      </c>
      <c r="F598" t="s">
        <v>2485</v>
      </c>
      <c r="G598" t="s">
        <v>3083</v>
      </c>
      <c r="H598" t="s">
        <v>4967</v>
      </c>
      <c r="I598" t="s">
        <v>4969</v>
      </c>
      <c r="J598" t="s">
        <v>5044</v>
      </c>
      <c r="K598" t="s">
        <v>6382</v>
      </c>
      <c r="L598" t="s">
        <v>6432</v>
      </c>
      <c r="M598" t="str">
        <f>SUBSTITUTE(Table2[[#This Row],[category_tags]],"'",CHAR(130),11)</f>
        <v>['Agricultural', 'Food', 'Preparation', 'Sugar and confectionery', 'Jams']</v>
      </c>
      <c r="N598" t="str">
        <f>SUBSTITUTE(Table2[[#This Row],[category_tags]],"'",CHAR(131),12)</f>
        <v>['Agricultural', 'Food', 'Preparation', 'Sugar and confectionery', 'Jams']</v>
      </c>
      <c r="O598" t="e">
        <f>FIND(CHAR(130),Table2[[#This Row],[Column2]])</f>
        <v>#VALUE!</v>
      </c>
      <c r="P598" t="e">
        <f>FIND(CHAR(131),Table2[[#This Row],[Column3]])</f>
        <v>#VALUE!</v>
      </c>
      <c r="Q598" t="str">
        <f>IFERROR(MID(Table2[[#This Row],[category_tags]],Table2[[#This Row],[Column4]]+1,Table2[[#This Row],[Column5]]-Table2[[#This Row],[Column4]]-1),"")</f>
        <v/>
      </c>
      <c r="R598" t="str">
        <f>VLOOKUP(Table2[[#This Row],[ciqual_code]],brut_transformé!$D$2:$E$2480,2,FALSE)</f>
        <v>transformé</v>
      </c>
      <c r="S598" t="s">
        <v>5411</v>
      </c>
    </row>
    <row r="599" spans="1:19" x14ac:dyDescent="0.2">
      <c r="A599" t="s">
        <v>597</v>
      </c>
      <c r="B599">
        <v>31062</v>
      </c>
      <c r="C599" t="s">
        <v>2481</v>
      </c>
      <c r="D599">
        <v>3.55</v>
      </c>
      <c r="E599" t="b">
        <v>0</v>
      </c>
      <c r="F599" t="s">
        <v>2485</v>
      </c>
      <c r="G599" t="s">
        <v>3084</v>
      </c>
      <c r="H599" t="s">
        <v>4967</v>
      </c>
      <c r="I599" t="s">
        <v>4969</v>
      </c>
      <c r="J599" t="s">
        <v>5044</v>
      </c>
      <c r="K599" t="s">
        <v>6382</v>
      </c>
      <c r="L599" t="s">
        <v>6432</v>
      </c>
      <c r="M599" t="str">
        <f>SUBSTITUTE(Table2[[#This Row],[category_tags]],"'",CHAR(130),11)</f>
        <v>['Agricultural', 'Food', 'Preparation', 'Sugar and confectionery', 'Jams']</v>
      </c>
      <c r="N599" t="str">
        <f>SUBSTITUTE(Table2[[#This Row],[category_tags]],"'",CHAR(131),12)</f>
        <v>['Agricultural', 'Food', 'Preparation', 'Sugar and confectionery', 'Jams']</v>
      </c>
      <c r="O599" t="e">
        <f>FIND(CHAR(130),Table2[[#This Row],[Column2]])</f>
        <v>#VALUE!</v>
      </c>
      <c r="P599" t="e">
        <f>FIND(CHAR(131),Table2[[#This Row],[Column3]])</f>
        <v>#VALUE!</v>
      </c>
      <c r="Q599" t="str">
        <f>IFERROR(MID(Table2[[#This Row],[category_tags]],Table2[[#This Row],[Column4]]+1,Table2[[#This Row],[Column5]]-Table2[[#This Row],[Column4]]-1),"")</f>
        <v/>
      </c>
      <c r="R599" t="str">
        <f>VLOOKUP(Table2[[#This Row],[ciqual_code]],brut_transformé!$D$2:$E$2480,2,FALSE)</f>
        <v>transformé</v>
      </c>
      <c r="S599" t="s">
        <v>5412</v>
      </c>
    </row>
    <row r="600" spans="1:19" x14ac:dyDescent="0.2">
      <c r="A600" t="s">
        <v>598</v>
      </c>
      <c r="B600">
        <v>31040</v>
      </c>
      <c r="C600" t="s">
        <v>2481</v>
      </c>
      <c r="D600">
        <v>2.04</v>
      </c>
      <c r="E600" t="b">
        <v>0</v>
      </c>
      <c r="F600" t="s">
        <v>2485</v>
      </c>
      <c r="G600" t="s">
        <v>3085</v>
      </c>
      <c r="H600" t="s">
        <v>4967</v>
      </c>
      <c r="I600" t="s">
        <v>4969</v>
      </c>
      <c r="J600" t="s">
        <v>5044</v>
      </c>
      <c r="K600" t="s">
        <v>6382</v>
      </c>
      <c r="L600" t="s">
        <v>6432</v>
      </c>
      <c r="M600" t="str">
        <f>SUBSTITUTE(Table2[[#This Row],[category_tags]],"'",CHAR(130),11)</f>
        <v>['Agricultural', 'Food', 'Preparation', 'Sugar and confectionery', 'Jams']</v>
      </c>
      <c r="N600" t="str">
        <f>SUBSTITUTE(Table2[[#This Row],[category_tags]],"'",CHAR(131),12)</f>
        <v>['Agricultural', 'Food', 'Preparation', 'Sugar and confectionery', 'Jams']</v>
      </c>
      <c r="O600" t="e">
        <f>FIND(CHAR(130),Table2[[#This Row],[Column2]])</f>
        <v>#VALUE!</v>
      </c>
      <c r="P600" t="e">
        <f>FIND(CHAR(131),Table2[[#This Row],[Column3]])</f>
        <v>#VALUE!</v>
      </c>
      <c r="Q600" t="str">
        <f>IFERROR(MID(Table2[[#This Row],[category_tags]],Table2[[#This Row],[Column4]]+1,Table2[[#This Row],[Column5]]-Table2[[#This Row],[Column4]]-1),"")</f>
        <v/>
      </c>
      <c r="R600" t="str">
        <f>VLOOKUP(Table2[[#This Row],[ciqual_code]],brut_transformé!$D$2:$E$2480,2,FALSE)</f>
        <v>transformé</v>
      </c>
      <c r="S600" t="s">
        <v>5413</v>
      </c>
    </row>
    <row r="601" spans="1:19" x14ac:dyDescent="0.2">
      <c r="A601" t="s">
        <v>599</v>
      </c>
      <c r="B601">
        <v>31110</v>
      </c>
      <c r="C601" t="s">
        <v>2481</v>
      </c>
      <c r="D601">
        <v>3.16</v>
      </c>
      <c r="E601" t="b">
        <v>0</v>
      </c>
      <c r="F601" t="s">
        <v>2485</v>
      </c>
      <c r="G601" t="s">
        <v>3086</v>
      </c>
      <c r="H601" t="s">
        <v>4967</v>
      </c>
      <c r="I601" t="s">
        <v>4969</v>
      </c>
      <c r="J601" t="s">
        <v>5044</v>
      </c>
      <c r="K601" t="s">
        <v>6382</v>
      </c>
      <c r="L601" t="s">
        <v>6432</v>
      </c>
      <c r="M601" t="str">
        <f>SUBSTITUTE(Table2[[#This Row],[category_tags]],"'",CHAR(130),11)</f>
        <v>['Agricultural', 'Food', 'Preparation', 'Sugar and confectionery', 'Jams']</v>
      </c>
      <c r="N601" t="str">
        <f>SUBSTITUTE(Table2[[#This Row],[category_tags]],"'",CHAR(131),12)</f>
        <v>['Agricultural', 'Food', 'Preparation', 'Sugar and confectionery', 'Jams']</v>
      </c>
      <c r="O601" t="e">
        <f>FIND(CHAR(130),Table2[[#This Row],[Column2]])</f>
        <v>#VALUE!</v>
      </c>
      <c r="P601" t="e">
        <f>FIND(CHAR(131),Table2[[#This Row],[Column3]])</f>
        <v>#VALUE!</v>
      </c>
      <c r="Q601" t="str">
        <f>IFERROR(MID(Table2[[#This Row],[category_tags]],Table2[[#This Row],[Column4]]+1,Table2[[#This Row],[Column5]]-Table2[[#This Row],[Column4]]-1),"")</f>
        <v/>
      </c>
      <c r="R601" t="str">
        <f>VLOOKUP(Table2[[#This Row],[ciqual_code]],brut_transformé!$D$2:$E$2480,2,FALSE)</f>
        <v>transformé</v>
      </c>
      <c r="S601" t="s">
        <v>5411</v>
      </c>
    </row>
    <row r="602" spans="1:19" x14ac:dyDescent="0.2">
      <c r="A602" t="s">
        <v>600</v>
      </c>
      <c r="B602">
        <v>26127</v>
      </c>
      <c r="C602" t="s">
        <v>2481</v>
      </c>
      <c r="D602">
        <v>3.64</v>
      </c>
      <c r="E602" t="b">
        <v>0</v>
      </c>
      <c r="F602" t="s">
        <v>2485</v>
      </c>
      <c r="G602" t="s">
        <v>3087</v>
      </c>
      <c r="H602" t="s">
        <v>4967</v>
      </c>
      <c r="I602" t="s">
        <v>4969</v>
      </c>
      <c r="J602" t="s">
        <v>4985</v>
      </c>
      <c r="K602" t="s">
        <v>6376</v>
      </c>
      <c r="L602" t="s">
        <v>6403</v>
      </c>
      <c r="M602" t="str">
        <f>SUBSTITUTE(Table2[[#This Row],[category_tags]],"'",CHAR(130),11)</f>
        <v>['Agricultural', 'Food', 'Preparation', 'Meat, egg and fish', 'Fish, raw']</v>
      </c>
      <c r="N602" t="str">
        <f>SUBSTITUTE(Table2[[#This Row],[category_tags]],"'",CHAR(131),12)</f>
        <v>['Agricultural', 'Food', 'Preparation', 'Meat, egg and fish', 'Fish, raw']</v>
      </c>
      <c r="O602" t="e">
        <f>FIND(CHAR(130),Table2[[#This Row],[Column2]])</f>
        <v>#VALUE!</v>
      </c>
      <c r="P602" t="e">
        <f>FIND(CHAR(131),Table2[[#This Row],[Column3]])</f>
        <v>#VALUE!</v>
      </c>
      <c r="Q602" t="str">
        <f>IFERROR(MID(Table2[[#This Row],[category_tags]],Table2[[#This Row],[Column4]]+1,Table2[[#This Row],[Column5]]-Table2[[#This Row],[Column4]]-1),"")</f>
        <v/>
      </c>
      <c r="R602" t="str">
        <f>VLOOKUP(Table2[[#This Row],[ciqual_code]],brut_transformé!$D$2:$E$2480,2,FALSE)</f>
        <v>transformé</v>
      </c>
      <c r="S602" t="s">
        <v>5265</v>
      </c>
    </row>
    <row r="603" spans="1:19" x14ac:dyDescent="0.2">
      <c r="A603" t="s">
        <v>601</v>
      </c>
      <c r="B603">
        <v>24684</v>
      </c>
      <c r="C603" t="s">
        <v>2481</v>
      </c>
      <c r="D603">
        <v>2.2000000000000002</v>
      </c>
      <c r="E603" t="b">
        <v>0</v>
      </c>
      <c r="F603" t="s">
        <v>2485</v>
      </c>
      <c r="G603" t="s">
        <v>3088</v>
      </c>
      <c r="H603" t="s">
        <v>4967</v>
      </c>
      <c r="I603" t="s">
        <v>4969</v>
      </c>
      <c r="J603" t="s">
        <v>4995</v>
      </c>
      <c r="K603" t="s">
        <v>6380</v>
      </c>
      <c r="L603" t="s">
        <v>6412</v>
      </c>
      <c r="M603" t="str">
        <f>SUBSTITUTE(Table2[[#This Row],[category_tags]],"'",CHAR(130),11)</f>
        <v>['Agricultural', 'Food', 'Preparation', 'Cereal products', 'Biscuits and breakfast cereals', ÇSweet biscuits']</v>
      </c>
      <c r="N603" t="str">
        <f>SUBSTITUTE(Table2[[#This Row],[category_tags]],"'",CHAR(131),12)</f>
        <v>['Agricultural', 'Food', 'Preparation', 'Cereal products', 'Biscuits and breakfast cereals', 'Sweet biscuitsÉ]</v>
      </c>
      <c r="O603">
        <f>FIND(CHAR(130),Table2[[#This Row],[Column2]])</f>
        <v>94</v>
      </c>
      <c r="P603">
        <f>FIND(CHAR(131),Table2[[#This Row],[Column3]])</f>
        <v>109</v>
      </c>
      <c r="Q603" t="str">
        <f>IFERROR(MID(Table2[[#This Row],[category_tags]],Table2[[#This Row],[Column4]]+1,Table2[[#This Row],[Column5]]-Table2[[#This Row],[Column4]]-1),"")</f>
        <v>Sweet biscuits</v>
      </c>
      <c r="R603" t="str">
        <f>VLOOKUP(Table2[[#This Row],[ciqual_code]],brut_transformé!$D$2:$E$2480,2,FALSE)</f>
        <v>transformé</v>
      </c>
      <c r="S603" t="s">
        <v>5414</v>
      </c>
    </row>
    <row r="604" spans="1:19" x14ac:dyDescent="0.2">
      <c r="A604" t="s">
        <v>602</v>
      </c>
      <c r="B604">
        <v>28850</v>
      </c>
      <c r="C604" t="s">
        <v>2481</v>
      </c>
      <c r="D604">
        <v>2.5099999999999998</v>
      </c>
      <c r="E604" t="b">
        <v>0</v>
      </c>
      <c r="F604" t="s">
        <v>2485</v>
      </c>
      <c r="G604" t="s">
        <v>3089</v>
      </c>
      <c r="H604" t="s">
        <v>4967</v>
      </c>
      <c r="I604" t="s">
        <v>4969</v>
      </c>
      <c r="J604" t="s">
        <v>5045</v>
      </c>
      <c r="K604" t="s">
        <v>6376</v>
      </c>
      <c r="L604" t="s">
        <v>6404</v>
      </c>
      <c r="M604" t="str">
        <f>SUBSTITUTE(Table2[[#This Row],[category_tags]],"'",CHAR(130),11)</f>
        <v>['Agricultural', 'Food', 'Preparation', 'Meat, egg and fish', 'Delicatessen meat', ÇRaw and cured ham']</v>
      </c>
      <c r="N604" t="str">
        <f>SUBSTITUTE(Table2[[#This Row],[category_tags]],"'",CHAR(131),12)</f>
        <v>['Agricultural', 'Food', 'Preparation', 'Meat, egg and fish', 'Delicatessen meat', 'Raw and cured hamÉ]</v>
      </c>
      <c r="O604">
        <f>FIND(CHAR(130),Table2[[#This Row],[Column2]])</f>
        <v>84</v>
      </c>
      <c r="P604">
        <f>FIND(CHAR(131),Table2[[#This Row],[Column3]])</f>
        <v>102</v>
      </c>
      <c r="Q604" t="str">
        <f>IFERROR(MID(Table2[[#This Row],[category_tags]],Table2[[#This Row],[Column4]]+1,Table2[[#This Row],[Column5]]-Table2[[#This Row],[Column4]]-1),"")</f>
        <v>Raw and cured ham</v>
      </c>
      <c r="R604" t="str">
        <f>VLOOKUP(Table2[[#This Row],[ciqual_code]],brut_transformé!$D$2:$E$2480,2,FALSE)</f>
        <v>transformé</v>
      </c>
      <c r="S604" t="s">
        <v>5415</v>
      </c>
    </row>
    <row r="605" spans="1:19" x14ac:dyDescent="0.2">
      <c r="A605" t="s">
        <v>603</v>
      </c>
      <c r="B605">
        <v>25121</v>
      </c>
      <c r="C605" t="s">
        <v>2481</v>
      </c>
      <c r="D605">
        <v>2.4700000000000002</v>
      </c>
      <c r="E605" t="b">
        <v>0</v>
      </c>
      <c r="F605" t="s">
        <v>2485</v>
      </c>
      <c r="G605" t="s">
        <v>3090</v>
      </c>
      <c r="H605" t="s">
        <v>4967</v>
      </c>
      <c r="I605" t="s">
        <v>4969</v>
      </c>
      <c r="J605" t="s">
        <v>5007</v>
      </c>
      <c r="K605" t="s">
        <v>6379</v>
      </c>
      <c r="L605" t="s">
        <v>6399</v>
      </c>
      <c r="M605" t="str">
        <f>SUBSTITUTE(Table2[[#This Row],[category_tags]],"'",CHAR(130),11)</f>
        <v>['Agricultural', 'Food', 'Preparation', 'Starters and dishes', 'Dishes', ÇMeat dishes, no garnish']</v>
      </c>
      <c r="N605" t="str">
        <f>SUBSTITUTE(Table2[[#This Row],[category_tags]],"'",CHAR(131),12)</f>
        <v>['Agricultural', 'Food', 'Preparation', 'Starters and dishes', 'Dishes', 'Meat dishes, no garnishÉ]</v>
      </c>
      <c r="O605">
        <f>FIND(CHAR(130),Table2[[#This Row],[Column2]])</f>
        <v>74</v>
      </c>
      <c r="P605">
        <f>FIND(CHAR(131),Table2[[#This Row],[Column3]])</f>
        <v>98</v>
      </c>
      <c r="Q605" t="str">
        <f>IFERROR(MID(Table2[[#This Row],[category_tags]],Table2[[#This Row],[Column4]]+1,Table2[[#This Row],[Column5]]-Table2[[#This Row],[Column4]]-1),"")</f>
        <v>Meat dishes, no garnish</v>
      </c>
      <c r="R605" t="str">
        <f>VLOOKUP(Table2[[#This Row],[ciqual_code]],brut_transformé!$D$2:$E$2480,2,FALSE)</f>
        <v>transformé</v>
      </c>
      <c r="S605" t="s">
        <v>5416</v>
      </c>
    </row>
    <row r="606" spans="1:19" x14ac:dyDescent="0.2">
      <c r="A606" t="s">
        <v>604</v>
      </c>
      <c r="B606">
        <v>10003</v>
      </c>
      <c r="C606" t="s">
        <v>2481</v>
      </c>
      <c r="D606">
        <v>2.85</v>
      </c>
      <c r="E606" t="b">
        <v>0</v>
      </c>
      <c r="F606" t="s">
        <v>2485</v>
      </c>
      <c r="G606" t="s">
        <v>3091</v>
      </c>
      <c r="H606" t="s">
        <v>4967</v>
      </c>
      <c r="I606" t="s">
        <v>4969</v>
      </c>
      <c r="J606" t="s">
        <v>5033</v>
      </c>
      <c r="K606" t="s">
        <v>6376</v>
      </c>
      <c r="L606" t="s">
        <v>6429</v>
      </c>
      <c r="M606" t="str">
        <f>SUBSTITUTE(Table2[[#This Row],[category_tags]],"'",CHAR(130),11)</f>
        <v>['Agricultural', 'Food', 'Preparation', 'Meat, egg and fish', 'Seafood, raw']</v>
      </c>
      <c r="N606" t="str">
        <f>SUBSTITUTE(Table2[[#This Row],[category_tags]],"'",CHAR(131),12)</f>
        <v>['Agricultural', 'Food', 'Preparation', 'Meat, egg and fish', 'Seafood, raw']</v>
      </c>
      <c r="O606" t="e">
        <f>FIND(CHAR(130),Table2[[#This Row],[Column2]])</f>
        <v>#VALUE!</v>
      </c>
      <c r="P606" t="e">
        <f>FIND(CHAR(131),Table2[[#This Row],[Column3]])</f>
        <v>#VALUE!</v>
      </c>
      <c r="Q606" t="str">
        <f>IFERROR(MID(Table2[[#This Row],[category_tags]],Table2[[#This Row],[Column4]]+1,Table2[[#This Row],[Column5]]-Table2[[#This Row],[Column4]]-1),"")</f>
        <v/>
      </c>
      <c r="R606" t="str">
        <f>VLOOKUP(Table2[[#This Row],[ciqual_code]],brut_transformé!$D$2:$E$2480,2,FALSE)</f>
        <v>brut</v>
      </c>
      <c r="S606" t="s">
        <v>5417</v>
      </c>
    </row>
    <row r="607" spans="1:19" x14ac:dyDescent="0.2">
      <c r="A607" t="s">
        <v>605</v>
      </c>
      <c r="B607">
        <v>10004</v>
      </c>
      <c r="C607" t="s">
        <v>2481</v>
      </c>
      <c r="D607">
        <v>2.9</v>
      </c>
      <c r="E607" t="b">
        <v>0</v>
      </c>
      <c r="F607" t="s">
        <v>2485</v>
      </c>
      <c r="G607" t="s">
        <v>3092</v>
      </c>
      <c r="H607" t="s">
        <v>4967</v>
      </c>
      <c r="I607" t="s">
        <v>4969</v>
      </c>
      <c r="J607" t="s">
        <v>5032</v>
      </c>
      <c r="K607" t="s">
        <v>6376</v>
      </c>
      <c r="L607" t="s">
        <v>6428</v>
      </c>
      <c r="M607" t="str">
        <f>SUBSTITUTE(Table2[[#This Row],[category_tags]],"'",CHAR(130),11)</f>
        <v>['Agricultural', 'Food', 'Preparation', 'Meat, egg and fish', 'Seafood, cooked']</v>
      </c>
      <c r="N607" t="str">
        <f>SUBSTITUTE(Table2[[#This Row],[category_tags]],"'",CHAR(131),12)</f>
        <v>['Agricultural', 'Food', 'Preparation', 'Meat, egg and fish', 'Seafood, cooked']</v>
      </c>
      <c r="O607" t="e">
        <f>FIND(CHAR(130),Table2[[#This Row],[Column2]])</f>
        <v>#VALUE!</v>
      </c>
      <c r="P607" t="e">
        <f>FIND(CHAR(131),Table2[[#This Row],[Column3]])</f>
        <v>#VALUE!</v>
      </c>
      <c r="Q607" t="str">
        <f>IFERROR(MID(Table2[[#This Row],[category_tags]],Table2[[#This Row],[Column4]]+1,Table2[[#This Row],[Column5]]-Table2[[#This Row],[Column4]]-1),"")</f>
        <v/>
      </c>
      <c r="R607" t="str">
        <f>VLOOKUP(Table2[[#This Row],[ciqual_code]],brut_transformé!$D$2:$E$2480,2,FALSE)</f>
        <v>brut</v>
      </c>
      <c r="S607" t="s">
        <v>5418</v>
      </c>
    </row>
    <row r="608" spans="1:19" x14ac:dyDescent="0.2">
      <c r="A608" t="s">
        <v>606</v>
      </c>
      <c r="B608">
        <v>10045</v>
      </c>
      <c r="C608" t="s">
        <v>2481</v>
      </c>
      <c r="D608">
        <v>3.43</v>
      </c>
      <c r="E608" t="b">
        <v>0</v>
      </c>
      <c r="F608" t="s">
        <v>2485</v>
      </c>
      <c r="G608" t="s">
        <v>3093</v>
      </c>
      <c r="H608" t="s">
        <v>4967</v>
      </c>
      <c r="I608" t="s">
        <v>4969</v>
      </c>
      <c r="J608" t="s">
        <v>5033</v>
      </c>
      <c r="K608" t="s">
        <v>6376</v>
      </c>
      <c r="L608" t="s">
        <v>6429</v>
      </c>
      <c r="M608" t="str">
        <f>SUBSTITUTE(Table2[[#This Row],[category_tags]],"'",CHAR(130),11)</f>
        <v>['Agricultural', 'Food', 'Preparation', 'Meat, egg and fish', 'Seafood, raw']</v>
      </c>
      <c r="N608" t="str">
        <f>SUBSTITUTE(Table2[[#This Row],[category_tags]],"'",CHAR(131),12)</f>
        <v>['Agricultural', 'Food', 'Preparation', 'Meat, egg and fish', 'Seafood, raw']</v>
      </c>
      <c r="O608" t="e">
        <f>FIND(CHAR(130),Table2[[#This Row],[Column2]])</f>
        <v>#VALUE!</v>
      </c>
      <c r="P608" t="e">
        <f>FIND(CHAR(131),Table2[[#This Row],[Column3]])</f>
        <v>#VALUE!</v>
      </c>
      <c r="Q608" t="str">
        <f>IFERROR(MID(Table2[[#This Row],[category_tags]],Table2[[#This Row],[Column4]]+1,Table2[[#This Row],[Column5]]-Table2[[#This Row],[Column4]]-1),"")</f>
        <v/>
      </c>
      <c r="R608" t="str">
        <f>VLOOKUP(Table2[[#This Row],[ciqual_code]],brut_transformé!$D$2:$E$2480,2,FALSE)</f>
        <v>brut</v>
      </c>
      <c r="S608" t="s">
        <v>5417</v>
      </c>
    </row>
    <row r="609" spans="1:19" x14ac:dyDescent="0.2">
      <c r="A609" t="s">
        <v>607</v>
      </c>
      <c r="B609">
        <v>26107</v>
      </c>
      <c r="C609" t="s">
        <v>2481</v>
      </c>
      <c r="D609">
        <v>3.68</v>
      </c>
      <c r="E609" t="b">
        <v>0</v>
      </c>
      <c r="F609" t="s">
        <v>2485</v>
      </c>
      <c r="G609" t="s">
        <v>3094</v>
      </c>
      <c r="H609" t="s">
        <v>4967</v>
      </c>
      <c r="I609" t="s">
        <v>4969</v>
      </c>
      <c r="J609" t="s">
        <v>4985</v>
      </c>
      <c r="K609" t="s">
        <v>6376</v>
      </c>
      <c r="L609" t="s">
        <v>6403</v>
      </c>
      <c r="M609" t="str">
        <f>SUBSTITUTE(Table2[[#This Row],[category_tags]],"'",CHAR(130),11)</f>
        <v>['Agricultural', 'Food', 'Preparation', 'Meat, egg and fish', 'Fish, raw']</v>
      </c>
      <c r="N609" t="str">
        <f>SUBSTITUTE(Table2[[#This Row],[category_tags]],"'",CHAR(131),12)</f>
        <v>['Agricultural', 'Food', 'Preparation', 'Meat, egg and fish', 'Fish, raw']</v>
      </c>
      <c r="O609" t="e">
        <f>FIND(CHAR(130),Table2[[#This Row],[Column2]])</f>
        <v>#VALUE!</v>
      </c>
      <c r="P609" t="e">
        <f>FIND(CHAR(131),Table2[[#This Row],[Column3]])</f>
        <v>#VALUE!</v>
      </c>
      <c r="Q609" t="str">
        <f>IFERROR(MID(Table2[[#This Row],[category_tags]],Table2[[#This Row],[Column4]]+1,Table2[[#This Row],[Column5]]-Table2[[#This Row],[Column4]]-1),"")</f>
        <v/>
      </c>
      <c r="R609" t="str">
        <f>VLOOKUP(Table2[[#This Row],[ciqual_code]],brut_transformé!$D$2:$E$2480,2,FALSE)</f>
        <v>transformé</v>
      </c>
      <c r="S609" t="s">
        <v>5295</v>
      </c>
    </row>
    <row r="610" spans="1:19" x14ac:dyDescent="0.2">
      <c r="A610" t="s">
        <v>608</v>
      </c>
      <c r="B610">
        <v>25089</v>
      </c>
      <c r="C610" t="s">
        <v>2481</v>
      </c>
      <c r="D610">
        <v>2.52</v>
      </c>
      <c r="E610" t="b">
        <v>0</v>
      </c>
      <c r="F610" t="s">
        <v>2485</v>
      </c>
      <c r="G610" t="s">
        <v>3095</v>
      </c>
      <c r="H610" t="s">
        <v>4967</v>
      </c>
      <c r="I610" t="s">
        <v>4969</v>
      </c>
      <c r="J610" t="s">
        <v>5014</v>
      </c>
      <c r="K610" t="s">
        <v>6376</v>
      </c>
      <c r="L610" t="s">
        <v>6419</v>
      </c>
      <c r="M610" t="str">
        <f>SUBSTITUTE(Table2[[#This Row],[category_tags]],"'",CHAR(130),11)</f>
        <v>['Agricultural', 'Food', 'Preparation', 'Meat, egg and fish', 'Other meat products']</v>
      </c>
      <c r="N610" t="str">
        <f>SUBSTITUTE(Table2[[#This Row],[category_tags]],"'",CHAR(131),12)</f>
        <v>['Agricultural', 'Food', 'Preparation', 'Meat, egg and fish', 'Other meat products']</v>
      </c>
      <c r="O610" t="e">
        <f>FIND(CHAR(130),Table2[[#This Row],[Column2]])</f>
        <v>#VALUE!</v>
      </c>
      <c r="P610" t="e">
        <f>FIND(CHAR(131),Table2[[#This Row],[Column3]])</f>
        <v>#VALUE!</v>
      </c>
      <c r="Q610" t="str">
        <f>IFERROR(MID(Table2[[#This Row],[category_tags]],Table2[[#This Row],[Column4]]+1,Table2[[#This Row],[Column5]]-Table2[[#This Row],[Column4]]-1),"")</f>
        <v/>
      </c>
      <c r="R610" t="str">
        <f>VLOOKUP(Table2[[#This Row],[ciqual_code]],brut_transformé!$D$2:$E$2480,2,FALSE)</f>
        <v>transformé</v>
      </c>
      <c r="S610" t="s">
        <v>5419</v>
      </c>
    </row>
    <row r="611" spans="1:19" x14ac:dyDescent="0.2">
      <c r="A611" t="s">
        <v>609</v>
      </c>
      <c r="B611">
        <v>11094</v>
      </c>
      <c r="C611" t="s">
        <v>2481</v>
      </c>
      <c r="D611">
        <v>3.75</v>
      </c>
      <c r="E611" t="b">
        <v>0</v>
      </c>
      <c r="F611" t="s">
        <v>2485</v>
      </c>
      <c r="G611" t="s">
        <v>3096</v>
      </c>
      <c r="H611" t="s">
        <v>4967</v>
      </c>
      <c r="I611" t="s">
        <v>4969</v>
      </c>
      <c r="J611" t="s">
        <v>4979</v>
      </c>
      <c r="K611" t="s">
        <v>6377</v>
      </c>
      <c r="L611" t="s">
        <v>6397</v>
      </c>
      <c r="M611" t="str">
        <f>SUBSTITUTE(Table2[[#This Row],[category_tags]],"'",CHAR(130),11)</f>
        <v>['Agricultural', 'Food', 'Preparation', 'Miscellaneous', 'Herbs', ÇFresh herbs']</v>
      </c>
      <c r="N611" t="str">
        <f>SUBSTITUTE(Table2[[#This Row],[category_tags]],"'",CHAR(131),12)</f>
        <v>['Agricultural', 'Food', 'Preparation', 'Miscellaneous', 'Herbs', 'Fresh herbsÉ]</v>
      </c>
      <c r="O611">
        <f>FIND(CHAR(130),Table2[[#This Row],[Column2]])</f>
        <v>67</v>
      </c>
      <c r="P611">
        <f>FIND(CHAR(131),Table2[[#This Row],[Column3]])</f>
        <v>79</v>
      </c>
      <c r="Q611" t="str">
        <f>IFERROR(MID(Table2[[#This Row],[category_tags]],Table2[[#This Row],[Column4]]+1,Table2[[#This Row],[Column5]]-Table2[[#This Row],[Column4]]-1),"")</f>
        <v>Fresh herbs</v>
      </c>
      <c r="R611" t="str">
        <f>VLOOKUP(Table2[[#This Row],[ciqual_code]],brut_transformé!$D$2:$E$2480,2,FALSE)</f>
        <v>brut</v>
      </c>
      <c r="S611" t="s">
        <v>5420</v>
      </c>
    </row>
    <row r="612" spans="1:19" x14ac:dyDescent="0.2">
      <c r="A612" t="s">
        <v>610</v>
      </c>
      <c r="B612">
        <v>11026</v>
      </c>
      <c r="C612" t="s">
        <v>2481</v>
      </c>
      <c r="D612">
        <v>3.75</v>
      </c>
      <c r="E612" t="b">
        <v>0</v>
      </c>
      <c r="F612" t="s">
        <v>2485</v>
      </c>
      <c r="G612" t="s">
        <v>3097</v>
      </c>
      <c r="H612" t="s">
        <v>4967</v>
      </c>
      <c r="I612" t="s">
        <v>4969</v>
      </c>
      <c r="J612" t="s">
        <v>5035</v>
      </c>
      <c r="K612" t="s">
        <v>6377</v>
      </c>
      <c r="L612" t="s">
        <v>6430</v>
      </c>
      <c r="M612" t="str">
        <f>SUBSTITUTE(Table2[[#This Row],[category_tags]],"'",CHAR(130),11)</f>
        <v>['Agricultural', 'Food', 'Preparation', 'Miscellaneous', 'Spices']</v>
      </c>
      <c r="N612" t="str">
        <f>SUBSTITUTE(Table2[[#This Row],[category_tags]],"'",CHAR(131),12)</f>
        <v>['Agricultural', 'Food', 'Preparation', 'Miscellaneous', 'Spices']</v>
      </c>
      <c r="O612" t="e">
        <f>FIND(CHAR(130),Table2[[#This Row],[Column2]])</f>
        <v>#VALUE!</v>
      </c>
      <c r="P612" t="e">
        <f>FIND(CHAR(131),Table2[[#This Row],[Column3]])</f>
        <v>#VALUE!</v>
      </c>
      <c r="Q612" t="str">
        <f>IFERROR(MID(Table2[[#This Row],[category_tags]],Table2[[#This Row],[Column4]]+1,Table2[[#This Row],[Column5]]-Table2[[#This Row],[Column4]]-1),"")</f>
        <v/>
      </c>
      <c r="R612" t="str">
        <f>VLOOKUP(Table2[[#This Row],[ciqual_code]],brut_transformé!$D$2:$E$2480,2,FALSE)</f>
        <v>brut</v>
      </c>
      <c r="S612" t="s">
        <v>5421</v>
      </c>
    </row>
    <row r="613" spans="1:19" x14ac:dyDescent="0.2">
      <c r="A613" t="s">
        <v>611</v>
      </c>
      <c r="B613">
        <v>23301</v>
      </c>
      <c r="C613" t="s">
        <v>2481</v>
      </c>
      <c r="D613">
        <v>2.59</v>
      </c>
      <c r="E613" t="b">
        <v>0</v>
      </c>
      <c r="F613" t="s">
        <v>2485</v>
      </c>
      <c r="G613" t="s">
        <v>3098</v>
      </c>
      <c r="H613" t="s">
        <v>4967</v>
      </c>
      <c r="I613" t="s">
        <v>4969</v>
      </c>
      <c r="J613" t="s">
        <v>4990</v>
      </c>
      <c r="K613" t="s">
        <v>6380</v>
      </c>
      <c r="L613" t="s">
        <v>6407</v>
      </c>
      <c r="M613" t="str">
        <f>SUBSTITUTE(Table2[[#This Row],[category_tags]],"'",CHAR(130),11)</f>
        <v>['Agricultural', 'Food', 'Preparation', 'Cereal products', 'Cakes']</v>
      </c>
      <c r="N613" t="str">
        <f>SUBSTITUTE(Table2[[#This Row],[category_tags]],"'",CHAR(131),12)</f>
        <v>['Agricultural', 'Food', 'Preparation', 'Cereal products', 'Cakes']</v>
      </c>
      <c r="O613" t="e">
        <f>FIND(CHAR(130),Table2[[#This Row],[Column2]])</f>
        <v>#VALUE!</v>
      </c>
      <c r="P613" t="e">
        <f>FIND(CHAR(131),Table2[[#This Row],[Column3]])</f>
        <v>#VALUE!</v>
      </c>
      <c r="Q613" t="str">
        <f>IFERROR(MID(Table2[[#This Row],[category_tags]],Table2[[#This Row],[Column4]]+1,Table2[[#This Row],[Column5]]-Table2[[#This Row],[Column4]]-1),"")</f>
        <v/>
      </c>
      <c r="R613" t="str">
        <f>VLOOKUP(Table2[[#This Row],[ciqual_code]],brut_transformé!$D$2:$E$2480,2,FALSE)</f>
        <v>transformé</v>
      </c>
      <c r="S613" t="s">
        <v>5422</v>
      </c>
    </row>
    <row r="614" spans="1:19" x14ac:dyDescent="0.2">
      <c r="A614" t="s">
        <v>612</v>
      </c>
      <c r="B614">
        <v>26159</v>
      </c>
      <c r="C614" t="s">
        <v>2481</v>
      </c>
      <c r="D614">
        <v>3.64</v>
      </c>
      <c r="E614" t="b">
        <v>0</v>
      </c>
      <c r="F614" t="s">
        <v>2485</v>
      </c>
      <c r="G614" t="s">
        <v>3099</v>
      </c>
      <c r="H614" t="s">
        <v>4967</v>
      </c>
      <c r="I614" t="s">
        <v>4969</v>
      </c>
      <c r="J614" t="s">
        <v>4985</v>
      </c>
      <c r="K614" t="s">
        <v>6376</v>
      </c>
      <c r="L614" t="s">
        <v>6403</v>
      </c>
      <c r="M614" t="str">
        <f>SUBSTITUTE(Table2[[#This Row],[category_tags]],"'",CHAR(130),11)</f>
        <v>['Agricultural', 'Food', 'Preparation', 'Meat, egg and fish', 'Fish, raw']</v>
      </c>
      <c r="N614" t="str">
        <f>SUBSTITUTE(Table2[[#This Row],[category_tags]],"'",CHAR(131),12)</f>
        <v>['Agricultural', 'Food', 'Preparation', 'Meat, egg and fish', 'Fish, raw']</v>
      </c>
      <c r="O614" t="e">
        <f>FIND(CHAR(130),Table2[[#This Row],[Column2]])</f>
        <v>#VALUE!</v>
      </c>
      <c r="P614" t="e">
        <f>FIND(CHAR(131),Table2[[#This Row],[Column3]])</f>
        <v>#VALUE!</v>
      </c>
      <c r="Q614" t="str">
        <f>IFERROR(MID(Table2[[#This Row],[category_tags]],Table2[[#This Row],[Column4]]+1,Table2[[#This Row],[Column5]]-Table2[[#This Row],[Column4]]-1),"")</f>
        <v/>
      </c>
      <c r="R614" t="str">
        <f>VLOOKUP(Table2[[#This Row],[ciqual_code]],brut_transformé!$D$2:$E$2480,2,FALSE)</f>
        <v>transformé</v>
      </c>
      <c r="S614" t="s">
        <v>5353</v>
      </c>
    </row>
    <row r="615" spans="1:19" x14ac:dyDescent="0.2">
      <c r="A615" t="s">
        <v>613</v>
      </c>
      <c r="B615">
        <v>12010</v>
      </c>
      <c r="C615" t="s">
        <v>2481</v>
      </c>
      <c r="D615">
        <v>2.2400000000000002</v>
      </c>
      <c r="E615" t="b">
        <v>0</v>
      </c>
      <c r="F615" t="s">
        <v>2485</v>
      </c>
      <c r="G615" t="s">
        <v>3100</v>
      </c>
      <c r="H615" t="s">
        <v>4967</v>
      </c>
      <c r="I615" t="s">
        <v>4969</v>
      </c>
      <c r="J615" t="s">
        <v>5024</v>
      </c>
      <c r="K615" t="s">
        <v>6381</v>
      </c>
      <c r="L615" t="s">
        <v>6406</v>
      </c>
      <c r="M615" t="str">
        <f>SUBSTITUTE(Table2[[#This Row],[category_tags]],"'",CHAR(130),11)</f>
        <v>['Agricultural', 'Food', 'Preparation', 'Milk and milk products', 'Cheese', ÇSoft cheeses']</v>
      </c>
      <c r="N615" t="str">
        <f>SUBSTITUTE(Table2[[#This Row],[category_tags]],"'",CHAR(131),12)</f>
        <v>['Agricultural', 'Food', 'Preparation', 'Milk and milk products', 'Cheese', 'Soft cheesesÉ]</v>
      </c>
      <c r="O615">
        <f>FIND(CHAR(130),Table2[[#This Row],[Column2]])</f>
        <v>77</v>
      </c>
      <c r="P615">
        <f>FIND(CHAR(131),Table2[[#This Row],[Column3]])</f>
        <v>90</v>
      </c>
      <c r="Q615" t="str">
        <f>IFERROR(MID(Table2[[#This Row],[category_tags]],Table2[[#This Row],[Column4]]+1,Table2[[#This Row],[Column5]]-Table2[[#This Row],[Column4]]-1),"")</f>
        <v>Soft cheeses</v>
      </c>
      <c r="R615" t="str">
        <f>VLOOKUP(Table2[[#This Row],[ciqual_code]],brut_transformé!$D$2:$E$2480,2,FALSE)</f>
        <v>brut</v>
      </c>
      <c r="S615" t="s">
        <v>5196</v>
      </c>
    </row>
    <row r="616" spans="1:19" x14ac:dyDescent="0.2">
      <c r="A616" t="s">
        <v>614</v>
      </c>
      <c r="B616">
        <v>39534</v>
      </c>
      <c r="C616" t="s">
        <v>2481</v>
      </c>
      <c r="D616">
        <v>3.48</v>
      </c>
      <c r="E616" t="b">
        <v>0</v>
      </c>
      <c r="F616" t="s">
        <v>2485</v>
      </c>
      <c r="G616" t="s">
        <v>3101</v>
      </c>
      <c r="H616" t="s">
        <v>4967</v>
      </c>
      <c r="I616" t="s">
        <v>4969</v>
      </c>
      <c r="J616" t="s">
        <v>5027</v>
      </c>
      <c r="K616" t="s">
        <v>6383</v>
      </c>
      <c r="L616" t="s">
        <v>6425</v>
      </c>
      <c r="M616" t="str">
        <f>SUBSTITUTE(Table2[[#This Row],[category_tags]],"'",CHAR(130),11)</f>
        <v>['Agricultural', 'Food', 'Preparation', 'Ice cream and sorbet', 'Frozen desserts']</v>
      </c>
      <c r="N616" t="str">
        <f>SUBSTITUTE(Table2[[#This Row],[category_tags]],"'",CHAR(131),12)</f>
        <v>['Agricultural', 'Food', 'Preparation', 'Ice cream and sorbet', 'Frozen desserts']</v>
      </c>
      <c r="O616" t="e">
        <f>FIND(CHAR(130),Table2[[#This Row],[Column2]])</f>
        <v>#VALUE!</v>
      </c>
      <c r="P616" t="e">
        <f>FIND(CHAR(131),Table2[[#This Row],[Column3]])</f>
        <v>#VALUE!</v>
      </c>
      <c r="Q616" t="str">
        <f>IFERROR(MID(Table2[[#This Row],[category_tags]],Table2[[#This Row],[Column4]]+1,Table2[[#This Row],[Column5]]-Table2[[#This Row],[Column4]]-1),"")</f>
        <v/>
      </c>
      <c r="R616" t="str">
        <f>VLOOKUP(Table2[[#This Row],[ciqual_code]],brut_transformé!$D$2:$E$2480,2,FALSE)</f>
        <v>transformé</v>
      </c>
      <c r="S616" t="s">
        <v>5423</v>
      </c>
    </row>
    <row r="617" spans="1:19" x14ac:dyDescent="0.2">
      <c r="A617" t="s">
        <v>615</v>
      </c>
      <c r="B617">
        <v>39532</v>
      </c>
      <c r="C617" t="s">
        <v>2481</v>
      </c>
      <c r="D617">
        <v>3.11</v>
      </c>
      <c r="E617" t="b">
        <v>0</v>
      </c>
      <c r="F617" t="s">
        <v>2485</v>
      </c>
      <c r="G617" t="s">
        <v>3102</v>
      </c>
      <c r="H617" t="s">
        <v>4967</v>
      </c>
      <c r="I617" t="s">
        <v>4969</v>
      </c>
      <c r="J617" t="s">
        <v>5027</v>
      </c>
      <c r="K617" t="s">
        <v>6383</v>
      </c>
      <c r="L617" t="s">
        <v>6425</v>
      </c>
      <c r="M617" t="str">
        <f>SUBSTITUTE(Table2[[#This Row],[category_tags]],"'",CHAR(130),11)</f>
        <v>['Agricultural', 'Food', 'Preparation', 'Ice cream and sorbet', 'Frozen desserts']</v>
      </c>
      <c r="N617" t="str">
        <f>SUBSTITUTE(Table2[[#This Row],[category_tags]],"'",CHAR(131),12)</f>
        <v>['Agricultural', 'Food', 'Preparation', 'Ice cream and sorbet', 'Frozen desserts']</v>
      </c>
      <c r="O617" t="e">
        <f>FIND(CHAR(130),Table2[[#This Row],[Column2]])</f>
        <v>#VALUE!</v>
      </c>
      <c r="P617" t="e">
        <f>FIND(CHAR(131),Table2[[#This Row],[Column3]])</f>
        <v>#VALUE!</v>
      </c>
      <c r="Q617" t="str">
        <f>IFERROR(MID(Table2[[#This Row],[category_tags]],Table2[[#This Row],[Column4]]+1,Table2[[#This Row],[Column5]]-Table2[[#This Row],[Column4]]-1),"")</f>
        <v/>
      </c>
      <c r="R617" t="str">
        <f>VLOOKUP(Table2[[#This Row],[ciqual_code]],brut_transformé!$D$2:$E$2480,2,FALSE)</f>
        <v>transformé</v>
      </c>
      <c r="S617" t="s">
        <v>5423</v>
      </c>
    </row>
    <row r="618" spans="1:19" x14ac:dyDescent="0.2">
      <c r="A618" t="s">
        <v>616</v>
      </c>
      <c r="B618">
        <v>20138</v>
      </c>
      <c r="C618" t="s">
        <v>2481</v>
      </c>
      <c r="D618">
        <v>2.5099999999999998</v>
      </c>
      <c r="E618" t="b">
        <v>0</v>
      </c>
      <c r="F618" t="s">
        <v>2485</v>
      </c>
      <c r="G618" t="s">
        <v>3103</v>
      </c>
      <c r="H618" t="s">
        <v>4967</v>
      </c>
      <c r="I618" t="s">
        <v>4969</v>
      </c>
      <c r="J618" t="s">
        <v>4988</v>
      </c>
      <c r="K618" t="s">
        <v>6375</v>
      </c>
      <c r="L618" t="s">
        <v>6405</v>
      </c>
      <c r="M618" t="str">
        <f>SUBSTITUTE(Table2[[#This Row],[category_tags]],"'",CHAR(130),11)</f>
        <v>['Agricultural', 'Food', 'Preparation', 'Fruits, vegetables, legumes and nuts', 'Vegetables', ÇVegetables, raw']</v>
      </c>
      <c r="N618" t="str">
        <f>SUBSTITUTE(Table2[[#This Row],[category_tags]],"'",CHAR(131),12)</f>
        <v>['Agricultural', 'Food', 'Preparation', 'Fruits, vegetables, legumes and nuts', 'Vegetables', 'Vegetables, rawÉ]</v>
      </c>
      <c r="O618">
        <f>FIND(CHAR(130),Table2[[#This Row],[Column2]])</f>
        <v>95</v>
      </c>
      <c r="P618">
        <f>FIND(CHAR(131),Table2[[#This Row],[Column3]])</f>
        <v>111</v>
      </c>
      <c r="Q618" t="str">
        <f>IFERROR(MID(Table2[[#This Row],[category_tags]],Table2[[#This Row],[Column4]]+1,Table2[[#This Row],[Column5]]-Table2[[#This Row],[Column4]]-1),"")</f>
        <v>Vegetables, raw</v>
      </c>
      <c r="R618" t="str">
        <f>VLOOKUP(Table2[[#This Row],[ciqual_code]],brut_transformé!$D$2:$E$2480,2,FALSE)</f>
        <v>brut</v>
      </c>
      <c r="S618" t="s">
        <v>5389</v>
      </c>
    </row>
    <row r="619" spans="1:19" x14ac:dyDescent="0.2">
      <c r="A619" t="s">
        <v>617</v>
      </c>
      <c r="B619">
        <v>20134</v>
      </c>
      <c r="C619" t="s">
        <v>2481</v>
      </c>
      <c r="D619">
        <v>2.5499999999999998</v>
      </c>
      <c r="E619" t="b">
        <v>0</v>
      </c>
      <c r="F619" t="s">
        <v>2485</v>
      </c>
      <c r="G619" t="s">
        <v>3104</v>
      </c>
      <c r="H619" t="s">
        <v>4967</v>
      </c>
      <c r="I619" t="s">
        <v>4969</v>
      </c>
      <c r="J619" t="s">
        <v>4988</v>
      </c>
      <c r="K619" t="s">
        <v>6375</v>
      </c>
      <c r="L619" t="s">
        <v>6405</v>
      </c>
      <c r="M619" t="str">
        <f>SUBSTITUTE(Table2[[#This Row],[category_tags]],"'",CHAR(130),11)</f>
        <v>['Agricultural', 'Food', 'Preparation', 'Fruits, vegetables, legumes and nuts', 'Vegetables', ÇVegetables, raw']</v>
      </c>
      <c r="N619" t="str">
        <f>SUBSTITUTE(Table2[[#This Row],[category_tags]],"'",CHAR(131),12)</f>
        <v>['Agricultural', 'Food', 'Preparation', 'Fruits, vegetables, legumes and nuts', 'Vegetables', 'Vegetables, rawÉ]</v>
      </c>
      <c r="O619">
        <f>FIND(CHAR(130),Table2[[#This Row],[Column2]])</f>
        <v>95</v>
      </c>
      <c r="P619">
        <f>FIND(CHAR(131),Table2[[#This Row],[Column3]])</f>
        <v>111</v>
      </c>
      <c r="Q619" t="str">
        <f>IFERROR(MID(Table2[[#This Row],[category_tags]],Table2[[#This Row],[Column4]]+1,Table2[[#This Row],[Column5]]-Table2[[#This Row],[Column4]]-1),"")</f>
        <v>Vegetables, raw</v>
      </c>
      <c r="R619" t="str">
        <f>VLOOKUP(Table2[[#This Row],[ciqual_code]],brut_transformé!$D$2:$E$2480,2,FALSE)</f>
        <v>brut</v>
      </c>
      <c r="S619" t="s">
        <v>5424</v>
      </c>
    </row>
    <row r="620" spans="1:19" x14ac:dyDescent="0.2">
      <c r="A620" t="s">
        <v>618</v>
      </c>
      <c r="B620">
        <v>20136</v>
      </c>
      <c r="C620" t="s">
        <v>2481</v>
      </c>
      <c r="D620">
        <v>2.5099999999999998</v>
      </c>
      <c r="E620" t="b">
        <v>0</v>
      </c>
      <c r="F620" t="s">
        <v>2485</v>
      </c>
      <c r="G620" t="s">
        <v>3105</v>
      </c>
      <c r="H620" t="s">
        <v>4967</v>
      </c>
      <c r="I620" t="s">
        <v>4969</v>
      </c>
      <c r="J620" t="s">
        <v>4988</v>
      </c>
      <c r="K620" t="s">
        <v>6375</v>
      </c>
      <c r="L620" t="s">
        <v>6405</v>
      </c>
      <c r="M620" t="str">
        <f>SUBSTITUTE(Table2[[#This Row],[category_tags]],"'",CHAR(130),11)</f>
        <v>['Agricultural', 'Food', 'Preparation', 'Fruits, vegetables, legumes and nuts', 'Vegetables', ÇVegetables, raw']</v>
      </c>
      <c r="N620" t="str">
        <f>SUBSTITUTE(Table2[[#This Row],[category_tags]],"'",CHAR(131),12)</f>
        <v>['Agricultural', 'Food', 'Preparation', 'Fruits, vegetables, legumes and nuts', 'Vegetables', 'Vegetables, rawÉ]</v>
      </c>
      <c r="O620">
        <f>FIND(CHAR(130),Table2[[#This Row],[Column2]])</f>
        <v>95</v>
      </c>
      <c r="P620">
        <f>FIND(CHAR(131),Table2[[#This Row],[Column3]])</f>
        <v>111</v>
      </c>
      <c r="Q620" t="str">
        <f>IFERROR(MID(Table2[[#This Row],[category_tags]],Table2[[#This Row],[Column4]]+1,Table2[[#This Row],[Column5]]-Table2[[#This Row],[Column4]]-1),"")</f>
        <v>Vegetables, raw</v>
      </c>
      <c r="R620" t="str">
        <f>VLOOKUP(Table2[[#This Row],[ciqual_code]],brut_transformé!$D$2:$E$2480,2,FALSE)</f>
        <v>brut</v>
      </c>
      <c r="S620" t="s">
        <v>5389</v>
      </c>
    </row>
    <row r="621" spans="1:19" x14ac:dyDescent="0.2">
      <c r="A621" t="s">
        <v>619</v>
      </c>
      <c r="B621">
        <v>20128</v>
      </c>
      <c r="C621" t="s">
        <v>2481</v>
      </c>
      <c r="D621">
        <v>2.6</v>
      </c>
      <c r="E621" t="b">
        <v>0</v>
      </c>
      <c r="F621" t="s">
        <v>2485</v>
      </c>
      <c r="G621" t="s">
        <v>3106</v>
      </c>
      <c r="H621" t="s">
        <v>4967</v>
      </c>
      <c r="I621" t="s">
        <v>4969</v>
      </c>
      <c r="J621" t="s">
        <v>4988</v>
      </c>
      <c r="K621" t="s">
        <v>6375</v>
      </c>
      <c r="L621" t="s">
        <v>6405</v>
      </c>
      <c r="M621" t="str">
        <f>SUBSTITUTE(Table2[[#This Row],[category_tags]],"'",CHAR(130),11)</f>
        <v>['Agricultural', 'Food', 'Preparation', 'Fruits, vegetables, legumes and nuts', 'Vegetables', ÇVegetables, raw']</v>
      </c>
      <c r="N621" t="str">
        <f>SUBSTITUTE(Table2[[#This Row],[category_tags]],"'",CHAR(131),12)</f>
        <v>['Agricultural', 'Food', 'Preparation', 'Fruits, vegetables, legumes and nuts', 'Vegetables', 'Vegetables, rawÉ]</v>
      </c>
      <c r="O621">
        <f>FIND(CHAR(130),Table2[[#This Row],[Column2]])</f>
        <v>95</v>
      </c>
      <c r="P621">
        <f>FIND(CHAR(131),Table2[[#This Row],[Column3]])</f>
        <v>111</v>
      </c>
      <c r="Q621" t="str">
        <f>IFERROR(MID(Table2[[#This Row],[category_tags]],Table2[[#This Row],[Column4]]+1,Table2[[#This Row],[Column5]]-Table2[[#This Row],[Column4]]-1),"")</f>
        <v>Vegetables, raw</v>
      </c>
      <c r="R621" t="str">
        <f>VLOOKUP(Table2[[#This Row],[ciqual_code]],brut_transformé!$D$2:$E$2480,2,FALSE)</f>
        <v>brut</v>
      </c>
      <c r="S621" t="s">
        <v>5424</v>
      </c>
    </row>
    <row r="622" spans="1:19" x14ac:dyDescent="0.2">
      <c r="A622" t="s">
        <v>620</v>
      </c>
      <c r="B622">
        <v>20145</v>
      </c>
      <c r="C622" t="s">
        <v>2481</v>
      </c>
      <c r="D622">
        <v>2.38</v>
      </c>
      <c r="E622" t="b">
        <v>0</v>
      </c>
      <c r="F622" t="s">
        <v>2485</v>
      </c>
      <c r="G622" t="s">
        <v>3107</v>
      </c>
      <c r="H622" t="s">
        <v>4967</v>
      </c>
      <c r="I622" t="s">
        <v>4969</v>
      </c>
      <c r="J622" t="s">
        <v>4988</v>
      </c>
      <c r="K622" t="s">
        <v>6375</v>
      </c>
      <c r="L622" t="s">
        <v>6405</v>
      </c>
      <c r="M622" t="str">
        <f>SUBSTITUTE(Table2[[#This Row],[category_tags]],"'",CHAR(130),11)</f>
        <v>['Agricultural', 'Food', 'Preparation', 'Fruits, vegetables, legumes and nuts', 'Vegetables', ÇVegetables, raw']</v>
      </c>
      <c r="N622" t="str">
        <f>SUBSTITUTE(Table2[[#This Row],[category_tags]],"'",CHAR(131),12)</f>
        <v>['Agricultural', 'Food', 'Preparation', 'Fruits, vegetables, legumes and nuts', 'Vegetables', 'Vegetables, rawÉ]</v>
      </c>
      <c r="O622">
        <f>FIND(CHAR(130),Table2[[#This Row],[Column2]])</f>
        <v>95</v>
      </c>
      <c r="P622">
        <f>FIND(CHAR(131),Table2[[#This Row],[Column3]])</f>
        <v>111</v>
      </c>
      <c r="Q622" t="str">
        <f>IFERROR(MID(Table2[[#This Row],[category_tags]],Table2[[#This Row],[Column4]]+1,Table2[[#This Row],[Column5]]-Table2[[#This Row],[Column4]]-1),"")</f>
        <v>Vegetables, raw</v>
      </c>
      <c r="R622" t="str">
        <f>VLOOKUP(Table2[[#This Row],[ciqual_code]],brut_transformé!$D$2:$E$2480,2,FALSE)</f>
        <v>brut</v>
      </c>
      <c r="S622" t="s">
        <v>5389</v>
      </c>
    </row>
    <row r="623" spans="1:19" x14ac:dyDescent="0.2">
      <c r="A623" t="s">
        <v>621</v>
      </c>
      <c r="B623">
        <v>20143</v>
      </c>
      <c r="C623" t="s">
        <v>2481</v>
      </c>
      <c r="D623">
        <v>2.89</v>
      </c>
      <c r="E623" t="b">
        <v>0</v>
      </c>
      <c r="F623" t="s">
        <v>2485</v>
      </c>
      <c r="G623" t="s">
        <v>3108</v>
      </c>
      <c r="H623" t="s">
        <v>4967</v>
      </c>
      <c r="I623" t="s">
        <v>4969</v>
      </c>
      <c r="J623" t="s">
        <v>4987</v>
      </c>
      <c r="K623" t="s">
        <v>6375</v>
      </c>
      <c r="L623" t="s">
        <v>6405</v>
      </c>
      <c r="M623" t="str">
        <f>SUBSTITUTE(Table2[[#This Row],[category_tags]],"'",CHAR(130),11)</f>
        <v>['Agricultural', 'Food', 'Preparation', 'Fruits, vegetables, legumes and nuts', 'Vegetables', ÇVegetables, cooked']</v>
      </c>
      <c r="N623" t="str">
        <f>SUBSTITUTE(Table2[[#This Row],[category_tags]],"'",CHAR(131),12)</f>
        <v>['Agricultural', 'Food', 'Preparation', 'Fruits, vegetables, legumes and nuts', 'Vegetables', 'Vegetables, cookedÉ]</v>
      </c>
      <c r="O623">
        <f>FIND(CHAR(130),Table2[[#This Row],[Column2]])</f>
        <v>95</v>
      </c>
      <c r="P623">
        <f>FIND(CHAR(131),Table2[[#This Row],[Column3]])</f>
        <v>114</v>
      </c>
      <c r="Q623" t="str">
        <f>IFERROR(MID(Table2[[#This Row],[category_tags]],Table2[[#This Row],[Column4]]+1,Table2[[#This Row],[Column5]]-Table2[[#This Row],[Column4]]-1),"")</f>
        <v>Vegetables, cooked</v>
      </c>
      <c r="R623" t="str">
        <f>VLOOKUP(Table2[[#This Row],[ciqual_code]],brut_transformé!$D$2:$E$2480,2,FALSE)</f>
        <v>brut</v>
      </c>
      <c r="S623" t="s">
        <v>5425</v>
      </c>
    </row>
    <row r="624" spans="1:19" x14ac:dyDescent="0.2">
      <c r="A624" t="s">
        <v>622</v>
      </c>
      <c r="B624">
        <v>20139</v>
      </c>
      <c r="C624" t="s">
        <v>2481</v>
      </c>
      <c r="D624">
        <v>2.38</v>
      </c>
      <c r="E624" t="b">
        <v>0</v>
      </c>
      <c r="F624" t="s">
        <v>2485</v>
      </c>
      <c r="G624" t="s">
        <v>3109</v>
      </c>
      <c r="H624" t="s">
        <v>4967</v>
      </c>
      <c r="I624" t="s">
        <v>4969</v>
      </c>
      <c r="J624" t="s">
        <v>4988</v>
      </c>
      <c r="K624" t="s">
        <v>6375</v>
      </c>
      <c r="L624" t="s">
        <v>6405</v>
      </c>
      <c r="M624" t="str">
        <f>SUBSTITUTE(Table2[[#This Row],[category_tags]],"'",CHAR(130),11)</f>
        <v>['Agricultural', 'Food', 'Preparation', 'Fruits, vegetables, legumes and nuts', 'Vegetables', ÇVegetables, raw']</v>
      </c>
      <c r="N624" t="str">
        <f>SUBSTITUTE(Table2[[#This Row],[category_tags]],"'",CHAR(131),12)</f>
        <v>['Agricultural', 'Food', 'Preparation', 'Fruits, vegetables, legumes and nuts', 'Vegetables', 'Vegetables, rawÉ]</v>
      </c>
      <c r="O624">
        <f>FIND(CHAR(130),Table2[[#This Row],[Column2]])</f>
        <v>95</v>
      </c>
      <c r="P624">
        <f>FIND(CHAR(131),Table2[[#This Row],[Column3]])</f>
        <v>111</v>
      </c>
      <c r="Q624" t="str">
        <f>IFERROR(MID(Table2[[#This Row],[category_tags]],Table2[[#This Row],[Column4]]+1,Table2[[#This Row],[Column5]]-Table2[[#This Row],[Column4]]-1),"")</f>
        <v>Vegetables, raw</v>
      </c>
      <c r="R624" t="str">
        <f>VLOOKUP(Table2[[#This Row],[ciqual_code]],brut_transformé!$D$2:$E$2480,2,FALSE)</f>
        <v>brut</v>
      </c>
      <c r="S624" t="s">
        <v>5389</v>
      </c>
    </row>
    <row r="625" spans="1:19" x14ac:dyDescent="0.2">
      <c r="A625" t="s">
        <v>623</v>
      </c>
      <c r="B625">
        <v>20020</v>
      </c>
      <c r="C625" t="s">
        <v>2481</v>
      </c>
      <c r="D625">
        <v>2.4300000000000002</v>
      </c>
      <c r="E625" t="b">
        <v>0</v>
      </c>
      <c r="F625" t="s">
        <v>2485</v>
      </c>
      <c r="G625" t="s">
        <v>3110</v>
      </c>
      <c r="H625" t="s">
        <v>4967</v>
      </c>
      <c r="I625" t="s">
        <v>4969</v>
      </c>
      <c r="J625" t="s">
        <v>4988</v>
      </c>
      <c r="K625" t="s">
        <v>6375</v>
      </c>
      <c r="L625" t="s">
        <v>6405</v>
      </c>
      <c r="M625" t="str">
        <f>SUBSTITUTE(Table2[[#This Row],[category_tags]],"'",CHAR(130),11)</f>
        <v>['Agricultural', 'Food', 'Preparation', 'Fruits, vegetables, legumes and nuts', 'Vegetables', ÇVegetables, raw']</v>
      </c>
      <c r="N625" t="str">
        <f>SUBSTITUTE(Table2[[#This Row],[category_tags]],"'",CHAR(131),12)</f>
        <v>['Agricultural', 'Food', 'Preparation', 'Fruits, vegetables, legumes and nuts', 'Vegetables', 'Vegetables, rawÉ]</v>
      </c>
      <c r="O625">
        <f>FIND(CHAR(130),Table2[[#This Row],[Column2]])</f>
        <v>95</v>
      </c>
      <c r="P625">
        <f>FIND(CHAR(131),Table2[[#This Row],[Column3]])</f>
        <v>111</v>
      </c>
      <c r="Q625" t="str">
        <f>IFERROR(MID(Table2[[#This Row],[category_tags]],Table2[[#This Row],[Column4]]+1,Table2[[#This Row],[Column5]]-Table2[[#This Row],[Column4]]-1),"")</f>
        <v>Vegetables, raw</v>
      </c>
      <c r="R625" t="str">
        <f>VLOOKUP(Table2[[#This Row],[ciqual_code]],brut_transformé!$D$2:$E$2480,2,FALSE)</f>
        <v>brut</v>
      </c>
      <c r="S625" t="s">
        <v>5426</v>
      </c>
    </row>
    <row r="626" spans="1:19" x14ac:dyDescent="0.2">
      <c r="A626" t="s">
        <v>624</v>
      </c>
      <c r="B626">
        <v>20021</v>
      </c>
      <c r="C626" t="s">
        <v>2481</v>
      </c>
      <c r="D626">
        <v>2.92</v>
      </c>
      <c r="E626" t="b">
        <v>0</v>
      </c>
      <c r="F626" t="s">
        <v>2485</v>
      </c>
      <c r="G626" t="s">
        <v>3111</v>
      </c>
      <c r="H626" t="s">
        <v>4967</v>
      </c>
      <c r="I626" t="s">
        <v>4969</v>
      </c>
      <c r="J626" t="s">
        <v>4987</v>
      </c>
      <c r="K626" t="s">
        <v>6375</v>
      </c>
      <c r="L626" t="s">
        <v>6405</v>
      </c>
      <c r="M626" t="str">
        <f>SUBSTITUTE(Table2[[#This Row],[category_tags]],"'",CHAR(130),11)</f>
        <v>['Agricultural', 'Food', 'Preparation', 'Fruits, vegetables, legumes and nuts', 'Vegetables', ÇVegetables, cooked']</v>
      </c>
      <c r="N626" t="str">
        <f>SUBSTITUTE(Table2[[#This Row],[category_tags]],"'",CHAR(131),12)</f>
        <v>['Agricultural', 'Food', 'Preparation', 'Fruits, vegetables, legumes and nuts', 'Vegetables', 'Vegetables, cookedÉ]</v>
      </c>
      <c r="O626">
        <f>FIND(CHAR(130),Table2[[#This Row],[Column2]])</f>
        <v>95</v>
      </c>
      <c r="P626">
        <f>FIND(CHAR(131),Table2[[#This Row],[Column3]])</f>
        <v>114</v>
      </c>
      <c r="Q626" t="str">
        <f>IFERROR(MID(Table2[[#This Row],[category_tags]],Table2[[#This Row],[Column4]]+1,Table2[[#This Row],[Column5]]-Table2[[#This Row],[Column4]]-1),"")</f>
        <v>Vegetables, cooked</v>
      </c>
      <c r="R626" t="str">
        <f>VLOOKUP(Table2[[#This Row],[ciqual_code]],brut_transformé!$D$2:$E$2480,2,FALSE)</f>
        <v>brut</v>
      </c>
      <c r="S626" t="s">
        <v>5427</v>
      </c>
    </row>
    <row r="627" spans="1:19" x14ac:dyDescent="0.2">
      <c r="A627" t="s">
        <v>625</v>
      </c>
      <c r="B627">
        <v>20230</v>
      </c>
      <c r="C627" t="s">
        <v>2481</v>
      </c>
      <c r="D627">
        <v>2.95</v>
      </c>
      <c r="E627" t="b">
        <v>0</v>
      </c>
      <c r="F627" t="s">
        <v>2485</v>
      </c>
      <c r="G627" t="s">
        <v>3112</v>
      </c>
      <c r="H627" t="s">
        <v>4967</v>
      </c>
      <c r="I627" t="s">
        <v>4969</v>
      </c>
      <c r="J627" t="s">
        <v>4988</v>
      </c>
      <c r="K627" t="s">
        <v>6375</v>
      </c>
      <c r="L627" t="s">
        <v>6405</v>
      </c>
      <c r="M627" t="str">
        <f>SUBSTITUTE(Table2[[#This Row],[category_tags]],"'",CHAR(130),11)</f>
        <v>['Agricultural', 'Food', 'Preparation', 'Fruits, vegetables, legumes and nuts', 'Vegetables', ÇVegetables, raw']</v>
      </c>
      <c r="N627" t="str">
        <f>SUBSTITUTE(Table2[[#This Row],[category_tags]],"'",CHAR(131),12)</f>
        <v>['Agricultural', 'Food', 'Preparation', 'Fruits, vegetables, legumes and nuts', 'Vegetables', 'Vegetables, rawÉ]</v>
      </c>
      <c r="O627">
        <f>FIND(CHAR(130),Table2[[#This Row],[Column2]])</f>
        <v>95</v>
      </c>
      <c r="P627">
        <f>FIND(CHAR(131),Table2[[#This Row],[Column3]])</f>
        <v>111</v>
      </c>
      <c r="Q627" t="str">
        <f>IFERROR(MID(Table2[[#This Row],[category_tags]],Table2[[#This Row],[Column4]]+1,Table2[[#This Row],[Column5]]-Table2[[#This Row],[Column4]]-1),"")</f>
        <v>Vegetables, raw</v>
      </c>
      <c r="R627" t="str">
        <f>VLOOKUP(Table2[[#This Row],[ciqual_code]],brut_transformé!$D$2:$E$2480,2,FALSE)</f>
        <v>transformé</v>
      </c>
      <c r="S627" t="s">
        <v>5428</v>
      </c>
    </row>
    <row r="628" spans="1:19" x14ac:dyDescent="0.2">
      <c r="A628" t="s">
        <v>626</v>
      </c>
      <c r="B628">
        <v>20264</v>
      </c>
      <c r="C628" t="s">
        <v>2481</v>
      </c>
      <c r="D628">
        <v>2.92</v>
      </c>
      <c r="E628" t="b">
        <v>0</v>
      </c>
      <c r="F628" t="s">
        <v>2485</v>
      </c>
      <c r="G628" t="s">
        <v>3113</v>
      </c>
      <c r="H628" t="s">
        <v>4967</v>
      </c>
      <c r="I628" t="s">
        <v>4969</v>
      </c>
      <c r="J628" t="s">
        <v>4987</v>
      </c>
      <c r="K628" t="s">
        <v>6375</v>
      </c>
      <c r="L628" t="s">
        <v>6405</v>
      </c>
      <c r="M628" t="str">
        <f>SUBSTITUTE(Table2[[#This Row],[category_tags]],"'",CHAR(130),11)</f>
        <v>['Agricultural', 'Food', 'Preparation', 'Fruits, vegetables, legumes and nuts', 'Vegetables', ÇVegetables, cooked']</v>
      </c>
      <c r="N628" t="str">
        <f>SUBSTITUTE(Table2[[#This Row],[category_tags]],"'",CHAR(131),12)</f>
        <v>['Agricultural', 'Food', 'Preparation', 'Fruits, vegetables, legumes and nuts', 'Vegetables', 'Vegetables, cookedÉ]</v>
      </c>
      <c r="O628">
        <f>FIND(CHAR(130),Table2[[#This Row],[Column2]])</f>
        <v>95</v>
      </c>
      <c r="P628">
        <f>FIND(CHAR(131),Table2[[#This Row],[Column3]])</f>
        <v>114</v>
      </c>
      <c r="Q628" t="str">
        <f>IFERROR(MID(Table2[[#This Row],[category_tags]],Table2[[#This Row],[Column4]]+1,Table2[[#This Row],[Column5]]-Table2[[#This Row],[Column4]]-1),"")</f>
        <v>Vegetables, cooked</v>
      </c>
      <c r="R628" t="str">
        <f>VLOOKUP(Table2[[#This Row],[ciqual_code]],brut_transformé!$D$2:$E$2480,2,FALSE)</f>
        <v>brut</v>
      </c>
      <c r="S628" t="s">
        <v>5429</v>
      </c>
    </row>
    <row r="629" spans="1:19" x14ac:dyDescent="0.2">
      <c r="A629" t="s">
        <v>627</v>
      </c>
      <c r="B629">
        <v>7744</v>
      </c>
      <c r="C629" t="s">
        <v>2481</v>
      </c>
      <c r="D629">
        <v>2.91</v>
      </c>
      <c r="E629" t="b">
        <v>0</v>
      </c>
      <c r="F629" t="s">
        <v>2485</v>
      </c>
      <c r="G629" t="s">
        <v>3114</v>
      </c>
      <c r="H629" t="s">
        <v>4967</v>
      </c>
      <c r="I629" t="s">
        <v>4969</v>
      </c>
      <c r="J629" t="s">
        <v>5025</v>
      </c>
      <c r="K629" t="s">
        <v>6380</v>
      </c>
      <c r="L629" t="s">
        <v>6408</v>
      </c>
      <c r="M629" t="str">
        <f>SUBSTITUTE(Table2[[#This Row],[category_tags]],"'",CHAR(130),11)</f>
        <v>['Agricultural', 'Food', 'Preparation', 'Cereal products', 'Breads and pastries', ÇPastries']</v>
      </c>
      <c r="N629" t="str">
        <f>SUBSTITUTE(Table2[[#This Row],[category_tags]],"'",CHAR(131),12)</f>
        <v>['Agricultural', 'Food', 'Preparation', 'Cereal products', 'Breads and pastries', 'PastriesÉ]</v>
      </c>
      <c r="O629">
        <f>FIND(CHAR(130),Table2[[#This Row],[Column2]])</f>
        <v>83</v>
      </c>
      <c r="P629">
        <f>FIND(CHAR(131),Table2[[#This Row],[Column3]])</f>
        <v>92</v>
      </c>
      <c r="Q629" t="str">
        <f>IFERROR(MID(Table2[[#This Row],[category_tags]],Table2[[#This Row],[Column4]]+1,Table2[[#This Row],[Column5]]-Table2[[#This Row],[Column4]]-1),"")</f>
        <v>Pastries</v>
      </c>
      <c r="R629" t="str">
        <f>VLOOKUP(Table2[[#This Row],[ciqual_code]],brut_transformé!$D$2:$E$2480,2,FALSE)</f>
        <v>transformé</v>
      </c>
      <c r="S629" t="s">
        <v>5430</v>
      </c>
    </row>
    <row r="630" spans="1:19" x14ac:dyDescent="0.2">
      <c r="A630" t="s">
        <v>628</v>
      </c>
      <c r="B630">
        <v>11172</v>
      </c>
      <c r="C630" t="s">
        <v>2481</v>
      </c>
      <c r="D630">
        <v>3.55</v>
      </c>
      <c r="E630" t="b">
        <v>0</v>
      </c>
      <c r="F630" t="s">
        <v>2485</v>
      </c>
      <c r="G630" t="s">
        <v>3115</v>
      </c>
      <c r="H630" t="s">
        <v>4967</v>
      </c>
      <c r="I630" t="s">
        <v>4969</v>
      </c>
      <c r="J630" t="s">
        <v>5046</v>
      </c>
      <c r="K630" t="s">
        <v>6377</v>
      </c>
      <c r="L630" t="s">
        <v>6433</v>
      </c>
      <c r="M630" t="str">
        <f>SUBSTITUTE(Table2[[#This Row],[category_tags]],"'",CHAR(130),11)</f>
        <v>['Agricultural', 'Food', 'Preparation', 'Miscellaneous', 'Cooking aids']</v>
      </c>
      <c r="N630" t="str">
        <f>SUBSTITUTE(Table2[[#This Row],[category_tags]],"'",CHAR(131),12)</f>
        <v>['Agricultural', 'Food', 'Preparation', 'Miscellaneous', 'Cooking aids']</v>
      </c>
      <c r="O630" t="e">
        <f>FIND(CHAR(130),Table2[[#This Row],[Column2]])</f>
        <v>#VALUE!</v>
      </c>
      <c r="P630" t="e">
        <f>FIND(CHAR(131),Table2[[#This Row],[Column3]])</f>
        <v>#VALUE!</v>
      </c>
      <c r="Q630" t="str">
        <f>IFERROR(MID(Table2[[#This Row],[category_tags]],Table2[[#This Row],[Column4]]+1,Table2[[#This Row],[Column5]]-Table2[[#This Row],[Column4]]-1),"")</f>
        <v/>
      </c>
      <c r="R630" t="str">
        <f>VLOOKUP(Table2[[#This Row],[ciqual_code]],brut_transformé!$D$2:$E$2480,2,FALSE)</f>
        <v>transformé</v>
      </c>
      <c r="S630" t="s">
        <v>5431</v>
      </c>
    </row>
    <row r="631" spans="1:19" x14ac:dyDescent="0.2">
      <c r="A631" t="s">
        <v>629</v>
      </c>
      <c r="B631">
        <v>9681</v>
      </c>
      <c r="C631" t="s">
        <v>2481</v>
      </c>
      <c r="D631">
        <v>3.2</v>
      </c>
      <c r="E631" t="b">
        <v>0</v>
      </c>
      <c r="F631" t="s">
        <v>2485</v>
      </c>
      <c r="G631" t="s">
        <v>3116</v>
      </c>
      <c r="H631" t="s">
        <v>4967</v>
      </c>
      <c r="I631" t="s">
        <v>4969</v>
      </c>
      <c r="J631" t="s">
        <v>4983</v>
      </c>
      <c r="K631" t="s">
        <v>6380</v>
      </c>
      <c r="L631" t="s">
        <v>6401</v>
      </c>
      <c r="M631" t="str">
        <f>SUBSTITUTE(Table2[[#This Row],[category_tags]],"'",CHAR(130),11)</f>
        <v>['Agricultural', 'Food', 'Preparation', 'Cereal products', 'Pasta, rice and grains', ÇPasta, rice and grains, raw']</v>
      </c>
      <c r="N631" t="str">
        <f>SUBSTITUTE(Table2[[#This Row],[category_tags]],"'",CHAR(131),12)</f>
        <v>['Agricultural', 'Food', 'Preparation', 'Cereal products', 'Pasta, rice and grains', 'Pasta, rice and grains, rawÉ]</v>
      </c>
      <c r="O631">
        <f>FIND(CHAR(130),Table2[[#This Row],[Column2]])</f>
        <v>86</v>
      </c>
      <c r="P631">
        <f>FIND(CHAR(131),Table2[[#This Row],[Column3]])</f>
        <v>114</v>
      </c>
      <c r="Q631" t="str">
        <f>IFERROR(MID(Table2[[#This Row],[category_tags]],Table2[[#This Row],[Column4]]+1,Table2[[#This Row],[Column5]]-Table2[[#This Row],[Column4]]-1),"")</f>
        <v>Pasta, rice and grains, raw</v>
      </c>
      <c r="R631" t="str">
        <f>VLOOKUP(Table2[[#This Row],[ciqual_code]],brut_transformé!$D$2:$E$2480,2,FALSE)</f>
        <v>transformé</v>
      </c>
      <c r="S631" t="s">
        <v>5432</v>
      </c>
    </row>
    <row r="632" spans="1:19" x14ac:dyDescent="0.2">
      <c r="A632" t="s">
        <v>630</v>
      </c>
      <c r="B632">
        <v>9683</v>
      </c>
      <c r="C632" t="s">
        <v>2481</v>
      </c>
      <c r="D632">
        <v>3.19</v>
      </c>
      <c r="E632" t="b">
        <v>0</v>
      </c>
      <c r="F632" t="s">
        <v>2485</v>
      </c>
      <c r="G632" t="s">
        <v>3117</v>
      </c>
      <c r="H632" t="s">
        <v>4967</v>
      </c>
      <c r="I632" t="s">
        <v>4969</v>
      </c>
      <c r="J632" t="s">
        <v>5009</v>
      </c>
      <c r="K632" t="s">
        <v>6380</v>
      </c>
      <c r="L632" t="s">
        <v>6401</v>
      </c>
      <c r="M632" t="str">
        <f>SUBSTITUTE(Table2[[#This Row],[category_tags]],"'",CHAR(130),11)</f>
        <v>['Agricultural', 'Food', 'Preparation', 'Cereal products', 'Pasta, rice and grains', ÇPasta, rice and grains, cooked']</v>
      </c>
      <c r="N632" t="str">
        <f>SUBSTITUTE(Table2[[#This Row],[category_tags]],"'",CHAR(131),12)</f>
        <v>['Agricultural', 'Food', 'Preparation', 'Cereal products', 'Pasta, rice and grains', 'Pasta, rice and grains, cookedÉ]</v>
      </c>
      <c r="O632">
        <f>FIND(CHAR(130),Table2[[#This Row],[Column2]])</f>
        <v>86</v>
      </c>
      <c r="P632">
        <f>FIND(CHAR(131),Table2[[#This Row],[Column3]])</f>
        <v>117</v>
      </c>
      <c r="Q632" t="str">
        <f>IFERROR(MID(Table2[[#This Row],[category_tags]],Table2[[#This Row],[Column4]]+1,Table2[[#This Row],[Column5]]-Table2[[#This Row],[Column4]]-1),"")</f>
        <v>Pasta, rice and grains, cooked</v>
      </c>
      <c r="R632" t="str">
        <f>VLOOKUP(Table2[[#This Row],[ciqual_code]],brut_transformé!$D$2:$E$2480,2,FALSE)</f>
        <v>transformé</v>
      </c>
      <c r="S632" t="s">
        <v>5433</v>
      </c>
    </row>
    <row r="633" spans="1:19" x14ac:dyDescent="0.2">
      <c r="A633" t="s">
        <v>631</v>
      </c>
      <c r="B633">
        <v>25152</v>
      </c>
      <c r="C633" t="s">
        <v>2481</v>
      </c>
      <c r="D633">
        <v>2.39</v>
      </c>
      <c r="E633" t="b">
        <v>0</v>
      </c>
      <c r="F633" t="s">
        <v>2485</v>
      </c>
      <c r="G633" t="s">
        <v>3118</v>
      </c>
      <c r="H633" t="s">
        <v>4967</v>
      </c>
      <c r="I633" t="s">
        <v>4969</v>
      </c>
      <c r="J633" t="s">
        <v>5047</v>
      </c>
      <c r="K633" t="s">
        <v>6379</v>
      </c>
      <c r="L633" t="s">
        <v>6399</v>
      </c>
      <c r="M633" t="str">
        <f>SUBSTITUTE(Table2[[#This Row],[category_tags]],"'",CHAR(130),11)</f>
        <v>['Agricultural', 'Food', 'Preparation', 'Starters and dishes', 'Dishes', ÇMeat dishes, with starchy food']</v>
      </c>
      <c r="N633" t="str">
        <f>SUBSTITUTE(Table2[[#This Row],[category_tags]],"'",CHAR(131),12)</f>
        <v>['Agricultural', 'Food', 'Preparation', 'Starters and dishes', 'Dishes', 'Meat dishes, with starchy foodÉ]</v>
      </c>
      <c r="O633">
        <f>FIND(CHAR(130),Table2[[#This Row],[Column2]])</f>
        <v>74</v>
      </c>
      <c r="P633">
        <f>FIND(CHAR(131),Table2[[#This Row],[Column3]])</f>
        <v>105</v>
      </c>
      <c r="Q633" t="str">
        <f>IFERROR(MID(Table2[[#This Row],[category_tags]],Table2[[#This Row],[Column4]]+1,Table2[[#This Row],[Column5]]-Table2[[#This Row],[Column4]]-1),"")</f>
        <v>Meat dishes, with starchy food</v>
      </c>
      <c r="R633" t="str">
        <f>VLOOKUP(Table2[[#This Row],[ciqual_code]],brut_transformé!$D$2:$E$2480,2,FALSE)</f>
        <v>transformé</v>
      </c>
      <c r="S633" t="s">
        <v>5434</v>
      </c>
    </row>
    <row r="634" spans="1:19" x14ac:dyDescent="0.2">
      <c r="A634" t="s">
        <v>632</v>
      </c>
      <c r="B634">
        <v>25043</v>
      </c>
      <c r="C634" t="s">
        <v>2481</v>
      </c>
      <c r="D634">
        <v>2.5099999999999998</v>
      </c>
      <c r="E634" t="b">
        <v>0</v>
      </c>
      <c r="F634" t="s">
        <v>2485</v>
      </c>
      <c r="G634" t="s">
        <v>3119</v>
      </c>
      <c r="H634" t="s">
        <v>4967</v>
      </c>
      <c r="I634" t="s">
        <v>4969</v>
      </c>
      <c r="J634" t="s">
        <v>5047</v>
      </c>
      <c r="K634" t="s">
        <v>6379</v>
      </c>
      <c r="L634" t="s">
        <v>6399</v>
      </c>
      <c r="M634" t="str">
        <f>SUBSTITUTE(Table2[[#This Row],[category_tags]],"'",CHAR(130),11)</f>
        <v>['Agricultural', 'Food', 'Preparation', 'Starters and dishes', 'Dishes', ÇMeat dishes, with starchy food']</v>
      </c>
      <c r="N634" t="str">
        <f>SUBSTITUTE(Table2[[#This Row],[category_tags]],"'",CHAR(131),12)</f>
        <v>['Agricultural', 'Food', 'Preparation', 'Starters and dishes', 'Dishes', 'Meat dishes, with starchy foodÉ]</v>
      </c>
      <c r="O634">
        <f>FIND(CHAR(130),Table2[[#This Row],[Column2]])</f>
        <v>74</v>
      </c>
      <c r="P634">
        <f>FIND(CHAR(131),Table2[[#This Row],[Column3]])</f>
        <v>105</v>
      </c>
      <c r="Q634" t="str">
        <f>IFERROR(MID(Table2[[#This Row],[category_tags]],Table2[[#This Row],[Column4]]+1,Table2[[#This Row],[Column5]]-Table2[[#This Row],[Column4]]-1),"")</f>
        <v>Meat dishes, with starchy food</v>
      </c>
      <c r="R634" t="str">
        <f>VLOOKUP(Table2[[#This Row],[ciqual_code]],brut_transformé!$D$2:$E$2480,2,FALSE)</f>
        <v>transformé</v>
      </c>
      <c r="S634" t="s">
        <v>5435</v>
      </c>
    </row>
    <row r="635" spans="1:19" x14ac:dyDescent="0.2">
      <c r="A635" t="s">
        <v>633</v>
      </c>
      <c r="B635">
        <v>25029</v>
      </c>
      <c r="C635" t="s">
        <v>2481</v>
      </c>
      <c r="D635">
        <v>2.5499999999999998</v>
      </c>
      <c r="E635" t="b">
        <v>0</v>
      </c>
      <c r="F635" t="s">
        <v>2485</v>
      </c>
      <c r="G635" t="s">
        <v>3120</v>
      </c>
      <c r="H635" t="s">
        <v>4967</v>
      </c>
      <c r="I635" t="s">
        <v>4969</v>
      </c>
      <c r="J635" t="s">
        <v>5047</v>
      </c>
      <c r="K635" t="s">
        <v>6379</v>
      </c>
      <c r="L635" t="s">
        <v>6399</v>
      </c>
      <c r="M635" t="str">
        <f>SUBSTITUTE(Table2[[#This Row],[category_tags]],"'",CHAR(130),11)</f>
        <v>['Agricultural', 'Food', 'Preparation', 'Starters and dishes', 'Dishes', ÇMeat dishes, with starchy food']</v>
      </c>
      <c r="N635" t="str">
        <f>SUBSTITUTE(Table2[[#This Row],[category_tags]],"'",CHAR(131),12)</f>
        <v>['Agricultural', 'Food', 'Preparation', 'Starters and dishes', 'Dishes', 'Meat dishes, with starchy foodÉ]</v>
      </c>
      <c r="O635">
        <f>FIND(CHAR(130),Table2[[#This Row],[Column2]])</f>
        <v>74</v>
      </c>
      <c r="P635">
        <f>FIND(CHAR(131),Table2[[#This Row],[Column3]])</f>
        <v>105</v>
      </c>
      <c r="Q635" t="str">
        <f>IFERROR(MID(Table2[[#This Row],[category_tags]],Table2[[#This Row],[Column4]]+1,Table2[[#This Row],[Column5]]-Table2[[#This Row],[Column4]]-1),"")</f>
        <v>Meat dishes, with starchy food</v>
      </c>
      <c r="R635" t="str">
        <f>VLOOKUP(Table2[[#This Row],[ciqual_code]],brut_transformé!$D$2:$E$2480,2,FALSE)</f>
        <v>transformé</v>
      </c>
      <c r="S635" t="s">
        <v>5436</v>
      </c>
    </row>
    <row r="636" spans="1:19" x14ac:dyDescent="0.2">
      <c r="A636" t="s">
        <v>634</v>
      </c>
      <c r="B636">
        <v>25107</v>
      </c>
      <c r="C636" t="s">
        <v>2481</v>
      </c>
      <c r="D636">
        <v>2.82</v>
      </c>
      <c r="E636" t="b">
        <v>0</v>
      </c>
      <c r="F636" t="s">
        <v>2485</v>
      </c>
      <c r="G636" t="s">
        <v>3121</v>
      </c>
      <c r="H636" t="s">
        <v>4967</v>
      </c>
      <c r="I636" t="s">
        <v>4969</v>
      </c>
      <c r="J636" t="s">
        <v>5048</v>
      </c>
      <c r="K636" t="s">
        <v>6379</v>
      </c>
      <c r="L636" t="s">
        <v>6399</v>
      </c>
      <c r="M636" t="str">
        <f>SUBSTITUTE(Table2[[#This Row],[category_tags]],"'",CHAR(130),11)</f>
        <v>['Agricultural', 'Food', 'Preparation', 'Starters and dishes', 'Dishes', ÇFish dishes, with starchy food']</v>
      </c>
      <c r="N636" t="str">
        <f>SUBSTITUTE(Table2[[#This Row],[category_tags]],"'",CHAR(131),12)</f>
        <v>['Agricultural', 'Food', 'Preparation', 'Starters and dishes', 'Dishes', 'Fish dishes, with starchy foodÉ]</v>
      </c>
      <c r="O636">
        <f>FIND(CHAR(130),Table2[[#This Row],[Column2]])</f>
        <v>74</v>
      </c>
      <c r="P636">
        <f>FIND(CHAR(131),Table2[[#This Row],[Column3]])</f>
        <v>105</v>
      </c>
      <c r="Q636" t="str">
        <f>IFERROR(MID(Table2[[#This Row],[category_tags]],Table2[[#This Row],[Column4]]+1,Table2[[#This Row],[Column5]]-Table2[[#This Row],[Column4]]-1),"")</f>
        <v>Fish dishes, with starchy food</v>
      </c>
      <c r="R636" t="str">
        <f>VLOOKUP(Table2[[#This Row],[ciqual_code]],brut_transformé!$D$2:$E$2480,2,FALSE)</f>
        <v>transformé</v>
      </c>
      <c r="S636" t="s">
        <v>5437</v>
      </c>
    </row>
    <row r="637" spans="1:19" x14ac:dyDescent="0.2">
      <c r="A637" t="s">
        <v>635</v>
      </c>
      <c r="B637">
        <v>25138</v>
      </c>
      <c r="C637" t="s">
        <v>2481</v>
      </c>
      <c r="D637">
        <v>2.5099999999999998</v>
      </c>
      <c r="E637" t="b">
        <v>0</v>
      </c>
      <c r="F637" t="s">
        <v>2485</v>
      </c>
      <c r="G637" t="s">
        <v>3122</v>
      </c>
      <c r="H637" t="s">
        <v>4967</v>
      </c>
      <c r="I637" t="s">
        <v>4969</v>
      </c>
      <c r="J637" t="s">
        <v>5047</v>
      </c>
      <c r="K637" t="s">
        <v>6379</v>
      </c>
      <c r="L637" t="s">
        <v>6399</v>
      </c>
      <c r="M637" t="str">
        <f>SUBSTITUTE(Table2[[#This Row],[category_tags]],"'",CHAR(130),11)</f>
        <v>['Agricultural', 'Food', 'Preparation', 'Starters and dishes', 'Dishes', ÇMeat dishes, with starchy food']</v>
      </c>
      <c r="N637" t="str">
        <f>SUBSTITUTE(Table2[[#This Row],[category_tags]],"'",CHAR(131),12)</f>
        <v>['Agricultural', 'Food', 'Preparation', 'Starters and dishes', 'Dishes', 'Meat dishes, with starchy foodÉ]</v>
      </c>
      <c r="O637">
        <f>FIND(CHAR(130),Table2[[#This Row],[Column2]])</f>
        <v>74</v>
      </c>
      <c r="P637">
        <f>FIND(CHAR(131),Table2[[#This Row],[Column3]])</f>
        <v>105</v>
      </c>
      <c r="Q637" t="str">
        <f>IFERROR(MID(Table2[[#This Row],[category_tags]],Table2[[#This Row],[Column4]]+1,Table2[[#This Row],[Column5]]-Table2[[#This Row],[Column4]]-1),"")</f>
        <v>Meat dishes, with starchy food</v>
      </c>
      <c r="R637" t="str">
        <f>VLOOKUP(Table2[[#This Row],[ciqual_code]],brut_transformé!$D$2:$E$2480,2,FALSE)</f>
        <v>transformé</v>
      </c>
      <c r="S637" t="s">
        <v>5438</v>
      </c>
    </row>
    <row r="638" spans="1:19" x14ac:dyDescent="0.2">
      <c r="A638" t="s">
        <v>636</v>
      </c>
      <c r="B638">
        <v>25150</v>
      </c>
      <c r="C638" t="s">
        <v>2481</v>
      </c>
      <c r="D638">
        <v>2.36</v>
      </c>
      <c r="E638" t="b">
        <v>0</v>
      </c>
      <c r="F638" t="s">
        <v>2485</v>
      </c>
      <c r="G638" t="s">
        <v>3123</v>
      </c>
      <c r="H638" t="s">
        <v>4967</v>
      </c>
      <c r="I638" t="s">
        <v>4969</v>
      </c>
      <c r="J638" t="s">
        <v>5008</v>
      </c>
      <c r="K638" t="s">
        <v>6379</v>
      </c>
      <c r="L638" t="s">
        <v>6399</v>
      </c>
      <c r="M638" t="str">
        <f>SUBSTITUTE(Table2[[#This Row],[category_tags]],"'",CHAR(130),11)</f>
        <v>['Agricultural', 'Food', 'Preparation', 'Starters and dishes', 'Dishes', ÇPasta or cereal dishes']</v>
      </c>
      <c r="N638" t="str">
        <f>SUBSTITUTE(Table2[[#This Row],[category_tags]],"'",CHAR(131),12)</f>
        <v>['Agricultural', 'Food', 'Preparation', 'Starters and dishes', 'Dishes', 'Pasta or cereal dishesÉ]</v>
      </c>
      <c r="O638">
        <f>FIND(CHAR(130),Table2[[#This Row],[Column2]])</f>
        <v>74</v>
      </c>
      <c r="P638">
        <f>FIND(CHAR(131),Table2[[#This Row],[Column3]])</f>
        <v>97</v>
      </c>
      <c r="Q638" t="str">
        <f>IFERROR(MID(Table2[[#This Row],[category_tags]],Table2[[#This Row],[Column4]]+1,Table2[[#This Row],[Column5]]-Table2[[#This Row],[Column4]]-1),"")</f>
        <v>Pasta or cereal dishes</v>
      </c>
      <c r="R638" t="str">
        <f>VLOOKUP(Table2[[#This Row],[ciqual_code]],brut_transformé!$D$2:$E$2480,2,FALSE)</f>
        <v>transformé</v>
      </c>
      <c r="S638" t="s">
        <v>5439</v>
      </c>
    </row>
    <row r="639" spans="1:19" x14ac:dyDescent="0.2">
      <c r="A639" t="s">
        <v>637</v>
      </c>
      <c r="B639">
        <v>25127</v>
      </c>
      <c r="C639" t="s">
        <v>2481</v>
      </c>
      <c r="D639">
        <v>2.83</v>
      </c>
      <c r="E639" t="b">
        <v>0</v>
      </c>
      <c r="F639" t="s">
        <v>2485</v>
      </c>
      <c r="G639" t="s">
        <v>3124</v>
      </c>
      <c r="H639" t="s">
        <v>4967</v>
      </c>
      <c r="I639" t="s">
        <v>4969</v>
      </c>
      <c r="J639" t="s">
        <v>5047</v>
      </c>
      <c r="K639" t="s">
        <v>6379</v>
      </c>
      <c r="L639" t="s">
        <v>6399</v>
      </c>
      <c r="M639" t="str">
        <f>SUBSTITUTE(Table2[[#This Row],[category_tags]],"'",CHAR(130),11)</f>
        <v>['Agricultural', 'Food', 'Preparation', 'Starters and dishes', 'Dishes', ÇMeat dishes, with starchy food']</v>
      </c>
      <c r="N639" t="str">
        <f>SUBSTITUTE(Table2[[#This Row],[category_tags]],"'",CHAR(131),12)</f>
        <v>['Agricultural', 'Food', 'Preparation', 'Starters and dishes', 'Dishes', 'Meat dishes, with starchy foodÉ]</v>
      </c>
      <c r="O639">
        <f>FIND(CHAR(130),Table2[[#This Row],[Column2]])</f>
        <v>74</v>
      </c>
      <c r="P639">
        <f>FIND(CHAR(131),Table2[[#This Row],[Column3]])</f>
        <v>105</v>
      </c>
      <c r="Q639" t="str">
        <f>IFERROR(MID(Table2[[#This Row],[category_tags]],Table2[[#This Row],[Column4]]+1,Table2[[#This Row],[Column5]]-Table2[[#This Row],[Column4]]-1),"")</f>
        <v>Meat dishes, with starchy food</v>
      </c>
      <c r="R639" t="str">
        <f>VLOOKUP(Table2[[#This Row],[ciqual_code]],brut_transformé!$D$2:$E$2480,2,FALSE)</f>
        <v>transformé</v>
      </c>
      <c r="S639" t="s">
        <v>5434</v>
      </c>
    </row>
    <row r="640" spans="1:19" x14ac:dyDescent="0.2">
      <c r="A640" t="s">
        <v>638</v>
      </c>
      <c r="B640">
        <v>39700</v>
      </c>
      <c r="C640" t="s">
        <v>2481</v>
      </c>
      <c r="D640">
        <v>1.78</v>
      </c>
      <c r="E640" t="b">
        <v>0</v>
      </c>
      <c r="F640" t="s">
        <v>2485</v>
      </c>
      <c r="G640" t="s">
        <v>3125</v>
      </c>
      <c r="H640" t="s">
        <v>4967</v>
      </c>
      <c r="I640" t="s">
        <v>4969</v>
      </c>
      <c r="J640" t="s">
        <v>5049</v>
      </c>
      <c r="K640" t="s">
        <v>6377</v>
      </c>
      <c r="L640" t="s">
        <v>6434</v>
      </c>
      <c r="M640" t="str">
        <f>SUBSTITUTE(Table2[[#This Row],[category_tags]],"'",CHAR(130),11)</f>
        <v>['Agricultural', 'Food', 'Preparation', 'Miscellaneous', 'Sauces', ÇDessert sauces']</v>
      </c>
      <c r="N640" t="str">
        <f>SUBSTITUTE(Table2[[#This Row],[category_tags]],"'",CHAR(131),12)</f>
        <v>['Agricultural', 'Food', 'Preparation', 'Miscellaneous', 'Sauces', 'Dessert saucesÉ]</v>
      </c>
      <c r="O640">
        <f>FIND(CHAR(130),Table2[[#This Row],[Column2]])</f>
        <v>68</v>
      </c>
      <c r="P640">
        <f>FIND(CHAR(131),Table2[[#This Row],[Column3]])</f>
        <v>83</v>
      </c>
      <c r="Q640" t="str">
        <f>IFERROR(MID(Table2[[#This Row],[category_tags]],Table2[[#This Row],[Column4]]+1,Table2[[#This Row],[Column5]]-Table2[[#This Row],[Column4]]-1),"")</f>
        <v>Dessert sauces</v>
      </c>
      <c r="R640" t="str">
        <f>VLOOKUP(Table2[[#This Row],[ciqual_code]],brut_transformé!$D$2:$E$2480,2,FALSE)</f>
        <v>transformé</v>
      </c>
      <c r="S640" t="s">
        <v>5440</v>
      </c>
    </row>
    <row r="641" spans="1:19" x14ac:dyDescent="0.2">
      <c r="A641" t="s">
        <v>639</v>
      </c>
      <c r="B641">
        <v>39211</v>
      </c>
      <c r="C641" t="s">
        <v>2481</v>
      </c>
      <c r="D641">
        <v>2.41</v>
      </c>
      <c r="E641" t="b">
        <v>0</v>
      </c>
      <c r="F641" t="s">
        <v>2485</v>
      </c>
      <c r="G641" t="s">
        <v>3126</v>
      </c>
      <c r="H641" t="s">
        <v>4967</v>
      </c>
      <c r="I641" t="s">
        <v>4969</v>
      </c>
      <c r="J641" t="s">
        <v>5050</v>
      </c>
      <c r="K641" t="s">
        <v>6381</v>
      </c>
      <c r="L641" t="s">
        <v>6422</v>
      </c>
      <c r="M641" t="str">
        <f>SUBSTITUTE(Table2[[#This Row],[category_tags]],"'",CHAR(130),11)</f>
        <v>['Agricultural', 'Food', 'Preparation', 'Milk and milk products', 'Dairy products and deserts', ÇDairy desserts']</v>
      </c>
      <c r="N641" t="str">
        <f>SUBSTITUTE(Table2[[#This Row],[category_tags]],"'",CHAR(131),12)</f>
        <v>['Agricultural', 'Food', 'Preparation', 'Milk and milk products', 'Dairy products and deserts', 'Dairy dessertsÉ]</v>
      </c>
      <c r="O641">
        <f>FIND(CHAR(130),Table2[[#This Row],[Column2]])</f>
        <v>97</v>
      </c>
      <c r="P641">
        <f>FIND(CHAR(131),Table2[[#This Row],[Column3]])</f>
        <v>112</v>
      </c>
      <c r="Q641" t="str">
        <f>IFERROR(MID(Table2[[#This Row],[category_tags]],Table2[[#This Row],[Column4]]+1,Table2[[#This Row],[Column5]]-Table2[[#This Row],[Column4]]-1),"")</f>
        <v>Dairy desserts</v>
      </c>
      <c r="R641" t="str">
        <f>VLOOKUP(Table2[[#This Row],[ciqual_code]],brut_transformé!$D$2:$E$2480,2,FALSE)</f>
        <v>transformé</v>
      </c>
      <c r="S641" t="s">
        <v>5441</v>
      </c>
    </row>
    <row r="642" spans="1:19" x14ac:dyDescent="0.2">
      <c r="A642" t="s">
        <v>640</v>
      </c>
      <c r="B642">
        <v>39213</v>
      </c>
      <c r="C642" t="s">
        <v>2481</v>
      </c>
      <c r="D642">
        <v>3.07</v>
      </c>
      <c r="E642" t="b">
        <v>0</v>
      </c>
      <c r="F642" t="s">
        <v>2485</v>
      </c>
      <c r="G642" t="s">
        <v>3127</v>
      </c>
      <c r="H642" t="s">
        <v>4967</v>
      </c>
      <c r="I642" t="s">
        <v>4969</v>
      </c>
      <c r="J642" t="s">
        <v>5050</v>
      </c>
      <c r="K642" t="s">
        <v>6381</v>
      </c>
      <c r="L642" t="s">
        <v>6422</v>
      </c>
      <c r="M642" t="str">
        <f>SUBSTITUTE(Table2[[#This Row],[category_tags]],"'",CHAR(130),11)</f>
        <v>['Agricultural', 'Food', 'Preparation', 'Milk and milk products', 'Dairy products and deserts', ÇDairy desserts']</v>
      </c>
      <c r="N642" t="str">
        <f>SUBSTITUTE(Table2[[#This Row],[category_tags]],"'",CHAR(131),12)</f>
        <v>['Agricultural', 'Food', 'Preparation', 'Milk and milk products', 'Dairy products and deserts', 'Dairy dessertsÉ]</v>
      </c>
      <c r="O642">
        <f>FIND(CHAR(130),Table2[[#This Row],[Column2]])</f>
        <v>97</v>
      </c>
      <c r="P642">
        <f>FIND(CHAR(131),Table2[[#This Row],[Column3]])</f>
        <v>112</v>
      </c>
      <c r="Q642" t="str">
        <f>IFERROR(MID(Table2[[#This Row],[category_tags]],Table2[[#This Row],[Column4]]+1,Table2[[#This Row],[Column5]]-Table2[[#This Row],[Column4]]-1),"")</f>
        <v>Dairy desserts</v>
      </c>
      <c r="R642" t="str">
        <f>VLOOKUP(Table2[[#This Row],[ciqual_code]],brut_transformé!$D$2:$E$2480,2,FALSE)</f>
        <v>transformé</v>
      </c>
      <c r="S642" t="s">
        <v>5442</v>
      </c>
    </row>
    <row r="643" spans="1:19" x14ac:dyDescent="0.2">
      <c r="A643" t="s">
        <v>641</v>
      </c>
      <c r="B643">
        <v>39209</v>
      </c>
      <c r="C643" t="s">
        <v>2481</v>
      </c>
      <c r="D643">
        <v>2.36</v>
      </c>
      <c r="E643" t="b">
        <v>0</v>
      </c>
      <c r="F643" t="s">
        <v>2485</v>
      </c>
      <c r="G643" t="s">
        <v>3128</v>
      </c>
      <c r="H643" t="s">
        <v>4967</v>
      </c>
      <c r="I643" t="s">
        <v>4969</v>
      </c>
      <c r="J643" t="s">
        <v>5050</v>
      </c>
      <c r="K643" t="s">
        <v>6381</v>
      </c>
      <c r="L643" t="s">
        <v>6422</v>
      </c>
      <c r="M643" t="str">
        <f>SUBSTITUTE(Table2[[#This Row],[category_tags]],"'",CHAR(130),11)</f>
        <v>['Agricultural', 'Food', 'Preparation', 'Milk and milk products', 'Dairy products and deserts', ÇDairy desserts']</v>
      </c>
      <c r="N643" t="str">
        <f>SUBSTITUTE(Table2[[#This Row],[category_tags]],"'",CHAR(131),12)</f>
        <v>['Agricultural', 'Food', 'Preparation', 'Milk and milk products', 'Dairy products and deserts', 'Dairy dessertsÉ]</v>
      </c>
      <c r="O643">
        <f>FIND(CHAR(130),Table2[[#This Row],[Column2]])</f>
        <v>97</v>
      </c>
      <c r="P643">
        <f>FIND(CHAR(131),Table2[[#This Row],[Column3]])</f>
        <v>112</v>
      </c>
      <c r="Q643" t="str">
        <f>IFERROR(MID(Table2[[#This Row],[category_tags]],Table2[[#This Row],[Column4]]+1,Table2[[#This Row],[Column5]]-Table2[[#This Row],[Column4]]-1),"")</f>
        <v>Dairy desserts</v>
      </c>
      <c r="R643" t="str">
        <f>VLOOKUP(Table2[[#This Row],[ciqual_code]],brut_transformé!$D$2:$E$2480,2,FALSE)</f>
        <v>transformé</v>
      </c>
      <c r="S643" t="s">
        <v>5443</v>
      </c>
    </row>
    <row r="644" spans="1:19" x14ac:dyDescent="0.2">
      <c r="A644" t="s">
        <v>642</v>
      </c>
      <c r="B644">
        <v>19420</v>
      </c>
      <c r="C644" t="s">
        <v>2481</v>
      </c>
      <c r="D644">
        <v>3.16</v>
      </c>
      <c r="E644" t="b">
        <v>0</v>
      </c>
      <c r="F644" t="s">
        <v>2485</v>
      </c>
      <c r="G644" t="s">
        <v>3129</v>
      </c>
      <c r="H644" t="s">
        <v>4967</v>
      </c>
      <c r="I644" t="s">
        <v>4969</v>
      </c>
      <c r="J644" t="s">
        <v>5051</v>
      </c>
      <c r="K644" t="s">
        <v>6381</v>
      </c>
      <c r="L644" t="s">
        <v>6435</v>
      </c>
      <c r="M644" t="str">
        <f>SUBSTITUTE(Table2[[#This Row],[category_tags]],"'",CHAR(130),11)</f>
        <v>['Agricultural', 'Food', 'Preparation', 'Milk and milk products', 'Creams']</v>
      </c>
      <c r="N644" t="str">
        <f>SUBSTITUTE(Table2[[#This Row],[category_tags]],"'",CHAR(131),12)</f>
        <v>['Agricultural', 'Food', 'Preparation', 'Milk and milk products', 'Creams']</v>
      </c>
      <c r="O644" t="e">
        <f>FIND(CHAR(130),Table2[[#This Row],[Column2]])</f>
        <v>#VALUE!</v>
      </c>
      <c r="P644" t="e">
        <f>FIND(CHAR(131),Table2[[#This Row],[Column3]])</f>
        <v>#VALUE!</v>
      </c>
      <c r="Q644" t="str">
        <f>IFERROR(MID(Table2[[#This Row],[category_tags]],Table2[[#This Row],[Column4]]+1,Table2[[#This Row],[Column5]]-Table2[[#This Row],[Column4]]-1),"")</f>
        <v/>
      </c>
      <c r="R644" t="str">
        <f>VLOOKUP(Table2[[#This Row],[ciqual_code]],brut_transformé!$D$2:$E$2480,2,FALSE)</f>
        <v>transformé</v>
      </c>
      <c r="S644" t="s">
        <v>5444</v>
      </c>
    </row>
    <row r="645" spans="1:19" x14ac:dyDescent="0.2">
      <c r="A645" t="s">
        <v>643</v>
      </c>
      <c r="B645">
        <v>1021</v>
      </c>
      <c r="C645" t="s">
        <v>2481</v>
      </c>
      <c r="D645">
        <v>2.96999999999999</v>
      </c>
      <c r="E645" t="b">
        <v>0</v>
      </c>
      <c r="F645" t="s">
        <v>2485</v>
      </c>
      <c r="G645" t="s">
        <v>3130</v>
      </c>
      <c r="H645" t="s">
        <v>4967</v>
      </c>
      <c r="I645" t="s">
        <v>4969</v>
      </c>
      <c r="J645" t="s">
        <v>4980</v>
      </c>
      <c r="K645" t="s">
        <v>6378</v>
      </c>
      <c r="L645" t="s">
        <v>6398</v>
      </c>
      <c r="M645" t="str">
        <f>SUBSTITUTE(Table2[[#This Row],[category_tags]],"'",CHAR(130),11)</f>
        <v>['Agricultural', 'Food', 'Preparation', 'Beverages', 'Alcoholic beverages', ÇCocktails']</v>
      </c>
      <c r="N645" t="str">
        <f>SUBSTITUTE(Table2[[#This Row],[category_tags]],"'",CHAR(131),12)</f>
        <v>['Agricultural', 'Food', 'Preparation', 'Beverages', 'Alcoholic beverages', 'CocktailsÉ]</v>
      </c>
      <c r="O645">
        <f>FIND(CHAR(130),Table2[[#This Row],[Column2]])</f>
        <v>77</v>
      </c>
      <c r="P645">
        <f>FIND(CHAR(131),Table2[[#This Row],[Column3]])</f>
        <v>87</v>
      </c>
      <c r="Q645" t="str">
        <f>IFERROR(MID(Table2[[#This Row],[category_tags]],Table2[[#This Row],[Column4]]+1,Table2[[#This Row],[Column5]]-Table2[[#This Row],[Column4]]-1),"")</f>
        <v>Cocktails</v>
      </c>
      <c r="R645" t="str">
        <f>VLOOKUP(Table2[[#This Row],[ciqual_code]],brut_transformé!$D$2:$E$2480,2,FALSE)</f>
        <v>transformé</v>
      </c>
      <c r="S645" t="s">
        <v>5445</v>
      </c>
    </row>
    <row r="646" spans="1:19" x14ac:dyDescent="0.2">
      <c r="A646" t="s">
        <v>644</v>
      </c>
      <c r="B646">
        <v>19431</v>
      </c>
      <c r="C646" t="s">
        <v>2481</v>
      </c>
      <c r="D646">
        <v>4.08</v>
      </c>
      <c r="E646" t="b">
        <v>0</v>
      </c>
      <c r="F646" t="s">
        <v>2485</v>
      </c>
      <c r="G646" t="s">
        <v>3131</v>
      </c>
      <c r="H646" t="s">
        <v>4967</v>
      </c>
      <c r="I646" t="s">
        <v>4969</v>
      </c>
      <c r="J646" t="s">
        <v>5051</v>
      </c>
      <c r="K646" t="s">
        <v>6381</v>
      </c>
      <c r="L646" t="s">
        <v>6435</v>
      </c>
      <c r="M646" t="str">
        <f>SUBSTITUTE(Table2[[#This Row],[category_tags]],"'",CHAR(130),11)</f>
        <v>['Agricultural', 'Food', 'Preparation', 'Milk and milk products', 'Creams']</v>
      </c>
      <c r="N646" t="str">
        <f>SUBSTITUTE(Table2[[#This Row],[category_tags]],"'",CHAR(131),12)</f>
        <v>['Agricultural', 'Food', 'Preparation', 'Milk and milk products', 'Creams']</v>
      </c>
      <c r="O646" t="e">
        <f>FIND(CHAR(130),Table2[[#This Row],[Column2]])</f>
        <v>#VALUE!</v>
      </c>
      <c r="P646" t="e">
        <f>FIND(CHAR(131),Table2[[#This Row],[Column3]])</f>
        <v>#VALUE!</v>
      </c>
      <c r="Q646" t="str">
        <f>IFERROR(MID(Table2[[#This Row],[category_tags]],Table2[[#This Row],[Column4]]+1,Table2[[#This Row],[Column5]]-Table2[[#This Row],[Column4]]-1),"")</f>
        <v/>
      </c>
      <c r="R646" t="str">
        <f>VLOOKUP(Table2[[#This Row],[ciqual_code]],brut_transformé!$D$2:$E$2480,2,FALSE)</f>
        <v>transformé</v>
      </c>
      <c r="S646" t="s">
        <v>5446</v>
      </c>
    </row>
    <row r="647" spans="1:19" x14ac:dyDescent="0.2">
      <c r="A647" t="s">
        <v>645</v>
      </c>
      <c r="B647">
        <v>19430</v>
      </c>
      <c r="C647" t="s">
        <v>2481</v>
      </c>
      <c r="D647">
        <v>4.08</v>
      </c>
      <c r="E647" t="b">
        <v>0</v>
      </c>
      <c r="F647" t="s">
        <v>2485</v>
      </c>
      <c r="G647" t="s">
        <v>3132</v>
      </c>
      <c r="H647" t="s">
        <v>4967</v>
      </c>
      <c r="I647" t="s">
        <v>4969</v>
      </c>
      <c r="J647" t="s">
        <v>5051</v>
      </c>
      <c r="K647" t="s">
        <v>6381</v>
      </c>
      <c r="L647" t="s">
        <v>6435</v>
      </c>
      <c r="M647" t="str">
        <f>SUBSTITUTE(Table2[[#This Row],[category_tags]],"'",CHAR(130),11)</f>
        <v>['Agricultural', 'Food', 'Preparation', 'Milk and milk products', 'Creams']</v>
      </c>
      <c r="N647" t="str">
        <f>SUBSTITUTE(Table2[[#This Row],[category_tags]],"'",CHAR(131),12)</f>
        <v>['Agricultural', 'Food', 'Preparation', 'Milk and milk products', 'Creams']</v>
      </c>
      <c r="O647" t="e">
        <f>FIND(CHAR(130),Table2[[#This Row],[Column2]])</f>
        <v>#VALUE!</v>
      </c>
      <c r="P647" t="e">
        <f>FIND(CHAR(131),Table2[[#This Row],[Column3]])</f>
        <v>#VALUE!</v>
      </c>
      <c r="Q647" t="str">
        <f>IFERROR(MID(Table2[[#This Row],[category_tags]],Table2[[#This Row],[Column4]]+1,Table2[[#This Row],[Column5]]-Table2[[#This Row],[Column4]]-1),"")</f>
        <v/>
      </c>
      <c r="R647" t="str">
        <f>VLOOKUP(Table2[[#This Row],[ciqual_code]],brut_transformé!$D$2:$E$2480,2,FALSE)</f>
        <v>transformé</v>
      </c>
      <c r="S647" t="s">
        <v>5446</v>
      </c>
    </row>
    <row r="648" spans="1:19" x14ac:dyDescent="0.2">
      <c r="A648" t="s">
        <v>646</v>
      </c>
      <c r="B648">
        <v>19410</v>
      </c>
      <c r="C648" t="s">
        <v>2481</v>
      </c>
      <c r="D648">
        <v>4.08</v>
      </c>
      <c r="E648" t="b">
        <v>0</v>
      </c>
      <c r="F648" t="s">
        <v>2485</v>
      </c>
      <c r="G648" t="s">
        <v>3133</v>
      </c>
      <c r="H648" t="s">
        <v>4967</v>
      </c>
      <c r="I648" t="s">
        <v>4969</v>
      </c>
      <c r="J648" t="s">
        <v>5051</v>
      </c>
      <c r="K648" t="s">
        <v>6381</v>
      </c>
      <c r="L648" t="s">
        <v>6435</v>
      </c>
      <c r="M648" t="str">
        <f>SUBSTITUTE(Table2[[#This Row],[category_tags]],"'",CHAR(130),11)</f>
        <v>['Agricultural', 'Food', 'Preparation', 'Milk and milk products', 'Creams']</v>
      </c>
      <c r="N648" t="str">
        <f>SUBSTITUTE(Table2[[#This Row],[category_tags]],"'",CHAR(131),12)</f>
        <v>['Agricultural', 'Food', 'Preparation', 'Milk and milk products', 'Creams']</v>
      </c>
      <c r="O648" t="e">
        <f>FIND(CHAR(130),Table2[[#This Row],[Column2]])</f>
        <v>#VALUE!</v>
      </c>
      <c r="P648" t="e">
        <f>FIND(CHAR(131),Table2[[#This Row],[Column3]])</f>
        <v>#VALUE!</v>
      </c>
      <c r="Q648" t="str">
        <f>IFERROR(MID(Table2[[#This Row],[category_tags]],Table2[[#This Row],[Column4]]+1,Table2[[#This Row],[Column5]]-Table2[[#This Row],[Column4]]-1),"")</f>
        <v/>
      </c>
      <c r="R648" t="str">
        <f>VLOOKUP(Table2[[#This Row],[ciqual_code]],brut_transformé!$D$2:$E$2480,2,FALSE)</f>
        <v>transformé</v>
      </c>
      <c r="S648" t="s">
        <v>5447</v>
      </c>
    </row>
    <row r="649" spans="1:19" x14ac:dyDescent="0.2">
      <c r="A649" t="s">
        <v>647</v>
      </c>
      <c r="B649">
        <v>19415</v>
      </c>
      <c r="C649" t="s">
        <v>2481</v>
      </c>
      <c r="D649">
        <v>4.08</v>
      </c>
      <c r="E649" t="b">
        <v>0</v>
      </c>
      <c r="F649" t="s">
        <v>2485</v>
      </c>
      <c r="G649" t="s">
        <v>3134</v>
      </c>
      <c r="H649" t="s">
        <v>4967</v>
      </c>
      <c r="I649" t="s">
        <v>4969</v>
      </c>
      <c r="J649" t="s">
        <v>5051</v>
      </c>
      <c r="K649" t="s">
        <v>6381</v>
      </c>
      <c r="L649" t="s">
        <v>6435</v>
      </c>
      <c r="M649" t="str">
        <f>SUBSTITUTE(Table2[[#This Row],[category_tags]],"'",CHAR(130),11)</f>
        <v>['Agricultural', 'Food', 'Preparation', 'Milk and milk products', 'Creams']</v>
      </c>
      <c r="N649" t="str">
        <f>SUBSTITUTE(Table2[[#This Row],[category_tags]],"'",CHAR(131),12)</f>
        <v>['Agricultural', 'Food', 'Preparation', 'Milk and milk products', 'Creams']</v>
      </c>
      <c r="O649" t="e">
        <f>FIND(CHAR(130),Table2[[#This Row],[Column2]])</f>
        <v>#VALUE!</v>
      </c>
      <c r="P649" t="e">
        <f>FIND(CHAR(131),Table2[[#This Row],[Column3]])</f>
        <v>#VALUE!</v>
      </c>
      <c r="Q649" t="str">
        <f>IFERROR(MID(Table2[[#This Row],[category_tags]],Table2[[#This Row],[Column4]]+1,Table2[[#This Row],[Column5]]-Table2[[#This Row],[Column4]]-1),"")</f>
        <v/>
      </c>
      <c r="R649" t="str">
        <f>VLOOKUP(Table2[[#This Row],[ciqual_code]],brut_transformé!$D$2:$E$2480,2,FALSE)</f>
        <v>transformé</v>
      </c>
      <c r="S649" t="s">
        <v>5447</v>
      </c>
    </row>
    <row r="650" spans="1:19" x14ac:dyDescent="0.2">
      <c r="A650" t="s">
        <v>648</v>
      </c>
      <c r="B650">
        <v>15013</v>
      </c>
      <c r="C650" t="s">
        <v>2481</v>
      </c>
      <c r="D650">
        <v>3.53</v>
      </c>
      <c r="E650" t="b">
        <v>0</v>
      </c>
      <c r="F650" t="s">
        <v>2485</v>
      </c>
      <c r="G650" t="s">
        <v>3135</v>
      </c>
      <c r="H650" t="s">
        <v>4967</v>
      </c>
      <c r="I650" t="s">
        <v>4969</v>
      </c>
      <c r="J650" t="s">
        <v>4982</v>
      </c>
      <c r="K650" t="s">
        <v>6375</v>
      </c>
      <c r="L650" t="s">
        <v>6400</v>
      </c>
      <c r="M650" t="str">
        <f>SUBSTITUTE(Table2[[#This Row],[category_tags]],"'",CHAR(130),11)</f>
        <v>['Agricultural', 'Food', 'Preparation', 'Fruits, vegetables, legumes and nuts', 'Nuts and seeds']</v>
      </c>
      <c r="N650" t="str">
        <f>SUBSTITUTE(Table2[[#This Row],[category_tags]],"'",CHAR(131),12)</f>
        <v>['Agricultural', 'Food', 'Preparation', 'Fruits, vegetables, legumes and nuts', 'Nuts and seeds']</v>
      </c>
      <c r="O650" t="e">
        <f>FIND(CHAR(130),Table2[[#This Row],[Column2]])</f>
        <v>#VALUE!</v>
      </c>
      <c r="P650" t="e">
        <f>FIND(CHAR(131),Table2[[#This Row],[Column3]])</f>
        <v>#VALUE!</v>
      </c>
      <c r="Q650" t="str">
        <f>IFERROR(MID(Table2[[#This Row],[category_tags]],Table2[[#This Row],[Column4]]+1,Table2[[#This Row],[Column5]]-Table2[[#This Row],[Column4]]-1),"")</f>
        <v/>
      </c>
      <c r="R650" t="str">
        <f>VLOOKUP(Table2[[#This Row],[ciqual_code]],brut_transformé!$D$2:$E$2480,2,FALSE)</f>
        <v>transformé</v>
      </c>
      <c r="S650" t="s">
        <v>5448</v>
      </c>
    </row>
    <row r="651" spans="1:19" x14ac:dyDescent="0.2">
      <c r="A651" t="s">
        <v>649</v>
      </c>
      <c r="B651">
        <v>15016</v>
      </c>
      <c r="C651" t="s">
        <v>2481</v>
      </c>
      <c r="D651">
        <v>3.53</v>
      </c>
      <c r="E651" t="b">
        <v>0</v>
      </c>
      <c r="F651" t="s">
        <v>2485</v>
      </c>
      <c r="G651" t="s">
        <v>3136</v>
      </c>
      <c r="H651" t="s">
        <v>4967</v>
      </c>
      <c r="I651" t="s">
        <v>4969</v>
      </c>
      <c r="J651" t="s">
        <v>4982</v>
      </c>
      <c r="K651" t="s">
        <v>6375</v>
      </c>
      <c r="L651" t="s">
        <v>6400</v>
      </c>
      <c r="M651" t="str">
        <f>SUBSTITUTE(Table2[[#This Row],[category_tags]],"'",CHAR(130),11)</f>
        <v>['Agricultural', 'Food', 'Preparation', 'Fruits, vegetables, legumes and nuts', 'Nuts and seeds']</v>
      </c>
      <c r="N651" t="str">
        <f>SUBSTITUTE(Table2[[#This Row],[category_tags]],"'",CHAR(131),12)</f>
        <v>['Agricultural', 'Food', 'Preparation', 'Fruits, vegetables, legumes and nuts', 'Nuts and seeds']</v>
      </c>
      <c r="O651" t="e">
        <f>FIND(CHAR(130),Table2[[#This Row],[Column2]])</f>
        <v>#VALUE!</v>
      </c>
      <c r="P651" t="e">
        <f>FIND(CHAR(131),Table2[[#This Row],[Column3]])</f>
        <v>#VALUE!</v>
      </c>
      <c r="Q651" t="str">
        <f>IFERROR(MID(Table2[[#This Row],[category_tags]],Table2[[#This Row],[Column4]]+1,Table2[[#This Row],[Column5]]-Table2[[#This Row],[Column4]]-1),"")</f>
        <v/>
      </c>
      <c r="R651" t="str">
        <f>VLOOKUP(Table2[[#This Row],[ciqual_code]],brut_transformé!$D$2:$E$2480,2,FALSE)</f>
        <v>transformé</v>
      </c>
      <c r="S651" t="s">
        <v>5448</v>
      </c>
    </row>
    <row r="652" spans="1:19" x14ac:dyDescent="0.2">
      <c r="A652" t="s">
        <v>650</v>
      </c>
      <c r="B652">
        <v>39214</v>
      </c>
      <c r="C652" t="s">
        <v>2481</v>
      </c>
      <c r="D652">
        <v>3.07</v>
      </c>
      <c r="E652" t="b">
        <v>0</v>
      </c>
      <c r="F652" t="s">
        <v>2485</v>
      </c>
      <c r="G652" t="s">
        <v>3137</v>
      </c>
      <c r="H652" t="s">
        <v>4967</v>
      </c>
      <c r="I652" t="s">
        <v>4969</v>
      </c>
      <c r="J652" t="s">
        <v>5050</v>
      </c>
      <c r="K652" t="s">
        <v>6381</v>
      </c>
      <c r="L652" t="s">
        <v>6422</v>
      </c>
      <c r="M652" t="str">
        <f>SUBSTITUTE(Table2[[#This Row],[category_tags]],"'",CHAR(130),11)</f>
        <v>['Agricultural', 'Food', 'Preparation', 'Milk and milk products', 'Dairy products and deserts', ÇDairy desserts']</v>
      </c>
      <c r="N652" t="str">
        <f>SUBSTITUTE(Table2[[#This Row],[category_tags]],"'",CHAR(131),12)</f>
        <v>['Agricultural', 'Food', 'Preparation', 'Milk and milk products', 'Dairy products and deserts', 'Dairy dessertsÉ]</v>
      </c>
      <c r="O652">
        <f>FIND(CHAR(130),Table2[[#This Row],[Column2]])</f>
        <v>97</v>
      </c>
      <c r="P652">
        <f>FIND(CHAR(131),Table2[[#This Row],[Column3]])</f>
        <v>112</v>
      </c>
      <c r="Q652" t="str">
        <f>IFERROR(MID(Table2[[#This Row],[category_tags]],Table2[[#This Row],[Column4]]+1,Table2[[#This Row],[Column5]]-Table2[[#This Row],[Column4]]-1),"")</f>
        <v>Dairy desserts</v>
      </c>
      <c r="R652" t="str">
        <f>VLOOKUP(Table2[[#This Row],[ciqual_code]],brut_transformé!$D$2:$E$2480,2,FALSE)</f>
        <v>transformé</v>
      </c>
      <c r="S652" t="s">
        <v>5449</v>
      </c>
    </row>
    <row r="653" spans="1:19" x14ac:dyDescent="0.2">
      <c r="A653" t="s">
        <v>651</v>
      </c>
      <c r="B653">
        <v>39229</v>
      </c>
      <c r="C653" t="s">
        <v>2481</v>
      </c>
      <c r="D653">
        <v>3.07</v>
      </c>
      <c r="E653" t="b">
        <v>0</v>
      </c>
      <c r="F653" t="s">
        <v>2485</v>
      </c>
      <c r="G653" t="s">
        <v>3138</v>
      </c>
      <c r="H653" t="s">
        <v>4967</v>
      </c>
      <c r="I653" t="s">
        <v>4969</v>
      </c>
      <c r="J653" t="s">
        <v>5050</v>
      </c>
      <c r="K653" t="s">
        <v>6381</v>
      </c>
      <c r="L653" t="s">
        <v>6422</v>
      </c>
      <c r="M653" t="str">
        <f>SUBSTITUTE(Table2[[#This Row],[category_tags]],"'",CHAR(130),11)</f>
        <v>['Agricultural', 'Food', 'Preparation', 'Milk and milk products', 'Dairy products and deserts', ÇDairy desserts']</v>
      </c>
      <c r="N653" t="str">
        <f>SUBSTITUTE(Table2[[#This Row],[category_tags]],"'",CHAR(131),12)</f>
        <v>['Agricultural', 'Food', 'Preparation', 'Milk and milk products', 'Dairy products and deserts', 'Dairy dessertsÉ]</v>
      </c>
      <c r="O653">
        <f>FIND(CHAR(130),Table2[[#This Row],[Column2]])</f>
        <v>97</v>
      </c>
      <c r="P653">
        <f>FIND(CHAR(131),Table2[[#This Row],[Column3]])</f>
        <v>112</v>
      </c>
      <c r="Q653" t="str">
        <f>IFERROR(MID(Table2[[#This Row],[category_tags]],Table2[[#This Row],[Column4]]+1,Table2[[#This Row],[Column5]]-Table2[[#This Row],[Column4]]-1),"")</f>
        <v>Dairy desserts</v>
      </c>
      <c r="R653" t="str">
        <f>VLOOKUP(Table2[[#This Row],[ciqual_code]],brut_transformé!$D$2:$E$2480,2,FALSE)</f>
        <v>transformé</v>
      </c>
      <c r="S653" t="s">
        <v>5450</v>
      </c>
    </row>
    <row r="654" spans="1:19" x14ac:dyDescent="0.2">
      <c r="A654" t="s">
        <v>652</v>
      </c>
      <c r="B654">
        <v>39246</v>
      </c>
      <c r="C654" t="s">
        <v>2481</v>
      </c>
      <c r="D654">
        <v>3.52</v>
      </c>
      <c r="E654" t="b">
        <v>0</v>
      </c>
      <c r="F654" t="s">
        <v>2485</v>
      </c>
      <c r="G654" t="s">
        <v>3139</v>
      </c>
      <c r="H654" t="s">
        <v>4967</v>
      </c>
      <c r="I654" t="s">
        <v>4969</v>
      </c>
      <c r="J654" t="s">
        <v>5050</v>
      </c>
      <c r="K654" t="s">
        <v>6381</v>
      </c>
      <c r="L654" t="s">
        <v>6422</v>
      </c>
      <c r="M654" t="str">
        <f>SUBSTITUTE(Table2[[#This Row],[category_tags]],"'",CHAR(130),11)</f>
        <v>['Agricultural', 'Food', 'Preparation', 'Milk and milk products', 'Dairy products and deserts', ÇDairy desserts']</v>
      </c>
      <c r="N654" t="str">
        <f>SUBSTITUTE(Table2[[#This Row],[category_tags]],"'",CHAR(131),12)</f>
        <v>['Agricultural', 'Food', 'Preparation', 'Milk and milk products', 'Dairy products and deserts', 'Dairy dessertsÉ]</v>
      </c>
      <c r="O654">
        <f>FIND(CHAR(130),Table2[[#This Row],[Column2]])</f>
        <v>97</v>
      </c>
      <c r="P654">
        <f>FIND(CHAR(131),Table2[[#This Row],[Column3]])</f>
        <v>112</v>
      </c>
      <c r="Q654" t="str">
        <f>IFERROR(MID(Table2[[#This Row],[category_tags]],Table2[[#This Row],[Column4]]+1,Table2[[#This Row],[Column5]]-Table2[[#This Row],[Column4]]-1),"")</f>
        <v>Dairy desserts</v>
      </c>
      <c r="R654" t="str">
        <f>VLOOKUP(Table2[[#This Row],[ciqual_code]],brut_transformé!$D$2:$E$2480,2,FALSE)</f>
        <v>transformé</v>
      </c>
      <c r="S654" t="s">
        <v>5450</v>
      </c>
    </row>
    <row r="655" spans="1:19" x14ac:dyDescent="0.2">
      <c r="A655" t="s">
        <v>653</v>
      </c>
      <c r="B655">
        <v>39247</v>
      </c>
      <c r="C655" t="s">
        <v>2481</v>
      </c>
      <c r="D655">
        <v>3.52</v>
      </c>
      <c r="E655" t="b">
        <v>0</v>
      </c>
      <c r="F655" t="s">
        <v>2485</v>
      </c>
      <c r="G655" t="s">
        <v>3140</v>
      </c>
      <c r="H655" t="s">
        <v>4967</v>
      </c>
      <c r="I655" t="s">
        <v>4969</v>
      </c>
      <c r="J655" t="s">
        <v>5050</v>
      </c>
      <c r="K655" t="s">
        <v>6381</v>
      </c>
      <c r="L655" t="s">
        <v>6422</v>
      </c>
      <c r="M655" t="str">
        <f>SUBSTITUTE(Table2[[#This Row],[category_tags]],"'",CHAR(130),11)</f>
        <v>['Agricultural', 'Food', 'Preparation', 'Milk and milk products', 'Dairy products and deserts', ÇDairy desserts']</v>
      </c>
      <c r="N655" t="str">
        <f>SUBSTITUTE(Table2[[#This Row],[category_tags]],"'",CHAR(131),12)</f>
        <v>['Agricultural', 'Food', 'Preparation', 'Milk and milk products', 'Dairy products and deserts', 'Dairy dessertsÉ]</v>
      </c>
      <c r="O655">
        <f>FIND(CHAR(130),Table2[[#This Row],[Column2]])</f>
        <v>97</v>
      </c>
      <c r="P655">
        <f>FIND(CHAR(131),Table2[[#This Row],[Column3]])</f>
        <v>112</v>
      </c>
      <c r="Q655" t="str">
        <f>IFERROR(MID(Table2[[#This Row],[category_tags]],Table2[[#This Row],[Column4]]+1,Table2[[#This Row],[Column5]]-Table2[[#This Row],[Column4]]-1),"")</f>
        <v>Dairy desserts</v>
      </c>
      <c r="R655" t="str">
        <f>VLOOKUP(Table2[[#This Row],[ciqual_code]],brut_transformé!$D$2:$E$2480,2,FALSE)</f>
        <v>transformé</v>
      </c>
      <c r="S655" t="s">
        <v>5450</v>
      </c>
    </row>
    <row r="656" spans="1:19" x14ac:dyDescent="0.2">
      <c r="A656" t="s">
        <v>654</v>
      </c>
      <c r="B656">
        <v>39506</v>
      </c>
      <c r="C656" t="s">
        <v>2481</v>
      </c>
      <c r="D656">
        <v>2.21</v>
      </c>
      <c r="E656" t="b">
        <v>0</v>
      </c>
      <c r="F656" t="s">
        <v>2485</v>
      </c>
      <c r="G656" t="s">
        <v>3141</v>
      </c>
      <c r="H656" t="s">
        <v>4967</v>
      </c>
      <c r="I656" t="s">
        <v>4969</v>
      </c>
      <c r="J656" t="s">
        <v>5050</v>
      </c>
      <c r="K656" t="s">
        <v>6381</v>
      </c>
      <c r="L656" t="s">
        <v>6422</v>
      </c>
      <c r="M656" t="str">
        <f>SUBSTITUTE(Table2[[#This Row],[category_tags]],"'",CHAR(130),11)</f>
        <v>['Agricultural', 'Food', 'Preparation', 'Milk and milk products', 'Dairy products and deserts', ÇDairy desserts']</v>
      </c>
      <c r="N656" t="str">
        <f>SUBSTITUTE(Table2[[#This Row],[category_tags]],"'",CHAR(131),12)</f>
        <v>['Agricultural', 'Food', 'Preparation', 'Milk and milk products', 'Dairy products and deserts', 'Dairy dessertsÉ]</v>
      </c>
      <c r="O656">
        <f>FIND(CHAR(130),Table2[[#This Row],[Column2]])</f>
        <v>97</v>
      </c>
      <c r="P656">
        <f>FIND(CHAR(131),Table2[[#This Row],[Column3]])</f>
        <v>112</v>
      </c>
      <c r="Q656" t="str">
        <f>IFERROR(MID(Table2[[#This Row],[category_tags]],Table2[[#This Row],[Column4]]+1,Table2[[#This Row],[Column5]]-Table2[[#This Row],[Column4]]-1),"")</f>
        <v>Dairy desserts</v>
      </c>
      <c r="R656" t="str">
        <f>VLOOKUP(Table2[[#This Row],[ciqual_code]],brut_transformé!$D$2:$E$2480,2,FALSE)</f>
        <v>transformé</v>
      </c>
      <c r="S656" t="s">
        <v>5451</v>
      </c>
    </row>
    <row r="657" spans="1:19" x14ac:dyDescent="0.2">
      <c r="A657" t="s">
        <v>655</v>
      </c>
      <c r="B657">
        <v>39200</v>
      </c>
      <c r="C657" t="s">
        <v>2481</v>
      </c>
      <c r="D657">
        <v>2.21</v>
      </c>
      <c r="E657" t="b">
        <v>0</v>
      </c>
      <c r="F657" t="s">
        <v>2485</v>
      </c>
      <c r="G657" t="s">
        <v>3142</v>
      </c>
      <c r="H657" t="s">
        <v>4967</v>
      </c>
      <c r="I657" t="s">
        <v>4969</v>
      </c>
      <c r="J657" t="s">
        <v>5050</v>
      </c>
      <c r="K657" t="s">
        <v>6381</v>
      </c>
      <c r="L657" t="s">
        <v>6422</v>
      </c>
      <c r="M657" t="str">
        <f>SUBSTITUTE(Table2[[#This Row],[category_tags]],"'",CHAR(130),11)</f>
        <v>['Agricultural', 'Food', 'Preparation', 'Milk and milk products', 'Dairy products and deserts', ÇDairy desserts']</v>
      </c>
      <c r="N657" t="str">
        <f>SUBSTITUTE(Table2[[#This Row],[category_tags]],"'",CHAR(131),12)</f>
        <v>['Agricultural', 'Food', 'Preparation', 'Milk and milk products', 'Dairy products and deserts', 'Dairy dessertsÉ]</v>
      </c>
      <c r="O657">
        <f>FIND(CHAR(130),Table2[[#This Row],[Column2]])</f>
        <v>97</v>
      </c>
      <c r="P657">
        <f>FIND(CHAR(131),Table2[[#This Row],[Column3]])</f>
        <v>112</v>
      </c>
      <c r="Q657" t="str">
        <f>IFERROR(MID(Table2[[#This Row],[category_tags]],Table2[[#This Row],[Column4]]+1,Table2[[#This Row],[Column5]]-Table2[[#This Row],[Column4]]-1),"")</f>
        <v>Dairy desserts</v>
      </c>
      <c r="R657" t="str">
        <f>VLOOKUP(Table2[[#This Row],[ciqual_code]],brut_transformé!$D$2:$E$2480,2,FALSE)</f>
        <v>transformé</v>
      </c>
      <c r="S657" t="s">
        <v>5452</v>
      </c>
    </row>
    <row r="658" spans="1:19" x14ac:dyDescent="0.2">
      <c r="A658" t="s">
        <v>656</v>
      </c>
      <c r="B658">
        <v>19673</v>
      </c>
      <c r="C658" t="s">
        <v>2481</v>
      </c>
      <c r="D658">
        <v>3.52</v>
      </c>
      <c r="E658" t="b">
        <v>0</v>
      </c>
      <c r="F658" t="s">
        <v>2485</v>
      </c>
      <c r="G658" t="s">
        <v>3143</v>
      </c>
      <c r="H658" t="s">
        <v>4967</v>
      </c>
      <c r="I658" t="s">
        <v>4969</v>
      </c>
      <c r="J658" t="s">
        <v>5050</v>
      </c>
      <c r="K658" t="s">
        <v>6381</v>
      </c>
      <c r="L658" t="s">
        <v>6422</v>
      </c>
      <c r="M658" t="str">
        <f>SUBSTITUTE(Table2[[#This Row],[category_tags]],"'",CHAR(130),11)</f>
        <v>['Agricultural', 'Food', 'Preparation', 'Milk and milk products', 'Dairy products and deserts', ÇDairy desserts']</v>
      </c>
      <c r="N658" t="str">
        <f>SUBSTITUTE(Table2[[#This Row],[category_tags]],"'",CHAR(131),12)</f>
        <v>['Agricultural', 'Food', 'Preparation', 'Milk and milk products', 'Dairy products and deserts', 'Dairy dessertsÉ]</v>
      </c>
      <c r="O658">
        <f>FIND(CHAR(130),Table2[[#This Row],[Column2]])</f>
        <v>97</v>
      </c>
      <c r="P658">
        <f>FIND(CHAR(131),Table2[[#This Row],[Column3]])</f>
        <v>112</v>
      </c>
      <c r="Q658" t="str">
        <f>IFERROR(MID(Table2[[#This Row],[category_tags]],Table2[[#This Row],[Column4]]+1,Table2[[#This Row],[Column5]]-Table2[[#This Row],[Column4]]-1),"")</f>
        <v>Dairy desserts</v>
      </c>
      <c r="R658" t="str">
        <f>VLOOKUP(Table2[[#This Row],[ciqual_code]],brut_transformé!$D$2:$E$2480,2,FALSE)</f>
        <v>transformé</v>
      </c>
      <c r="S658" t="s">
        <v>5450</v>
      </c>
    </row>
    <row r="659" spans="1:19" x14ac:dyDescent="0.2">
      <c r="A659" t="s">
        <v>657</v>
      </c>
      <c r="B659">
        <v>39710</v>
      </c>
      <c r="C659" t="s">
        <v>2481</v>
      </c>
      <c r="D659">
        <v>1.9</v>
      </c>
      <c r="E659" t="b">
        <v>0</v>
      </c>
      <c r="F659" t="s">
        <v>2485</v>
      </c>
      <c r="G659" t="s">
        <v>3144</v>
      </c>
      <c r="H659" t="s">
        <v>4967</v>
      </c>
      <c r="I659" t="s">
        <v>4969</v>
      </c>
      <c r="J659" t="s">
        <v>5041</v>
      </c>
      <c r="K659" t="s">
        <v>6381</v>
      </c>
      <c r="L659" t="s">
        <v>6422</v>
      </c>
      <c r="M659" t="str">
        <f>SUBSTITUTE(Table2[[#This Row],[category_tags]],"'",CHAR(130),11)</f>
        <v>['Agricultural', 'Food', 'Preparation', 'Milk and milk products', 'Dairy products and deserts', ÇOther desserts']</v>
      </c>
      <c r="N659" t="str">
        <f>SUBSTITUTE(Table2[[#This Row],[category_tags]],"'",CHAR(131),12)</f>
        <v>['Agricultural', 'Food', 'Preparation', 'Milk and milk products', 'Dairy products and deserts', 'Other dessertsÉ]</v>
      </c>
      <c r="O659">
        <f>FIND(CHAR(130),Table2[[#This Row],[Column2]])</f>
        <v>97</v>
      </c>
      <c r="P659">
        <f>FIND(CHAR(131),Table2[[#This Row],[Column3]])</f>
        <v>112</v>
      </c>
      <c r="Q659" t="str">
        <f>IFERROR(MID(Table2[[#This Row],[category_tags]],Table2[[#This Row],[Column4]]+1,Table2[[#This Row],[Column5]]-Table2[[#This Row],[Column4]]-1),"")</f>
        <v>Other desserts</v>
      </c>
      <c r="R659" t="str">
        <f>VLOOKUP(Table2[[#This Row],[ciqual_code]],brut_transformé!$D$2:$E$2480,2,FALSE)</f>
        <v>transformé</v>
      </c>
      <c r="S659" t="s">
        <v>5453</v>
      </c>
    </row>
    <row r="660" spans="1:19" x14ac:dyDescent="0.2">
      <c r="A660" t="s">
        <v>658</v>
      </c>
      <c r="B660">
        <v>24370</v>
      </c>
      <c r="C660" t="s">
        <v>2481</v>
      </c>
      <c r="D660">
        <v>2.4900000000000002</v>
      </c>
      <c r="E660" t="b">
        <v>0</v>
      </c>
      <c r="F660" t="s">
        <v>2485</v>
      </c>
      <c r="G660" t="s">
        <v>3145</v>
      </c>
      <c r="H660" t="s">
        <v>4967</v>
      </c>
      <c r="I660" t="s">
        <v>4969</v>
      </c>
      <c r="J660" t="s">
        <v>4995</v>
      </c>
      <c r="K660" t="s">
        <v>6380</v>
      </c>
      <c r="L660" t="s">
        <v>6412</v>
      </c>
      <c r="M660" t="str">
        <f>SUBSTITUTE(Table2[[#This Row],[category_tags]],"'",CHAR(130),11)</f>
        <v>['Agricultural', 'Food', 'Preparation', 'Cereal products', 'Biscuits and breakfast cereals', ÇSweet biscuits']</v>
      </c>
      <c r="N660" t="str">
        <f>SUBSTITUTE(Table2[[#This Row],[category_tags]],"'",CHAR(131),12)</f>
        <v>['Agricultural', 'Food', 'Preparation', 'Cereal products', 'Biscuits and breakfast cereals', 'Sweet biscuitsÉ]</v>
      </c>
      <c r="O660">
        <f>FIND(CHAR(130),Table2[[#This Row],[Column2]])</f>
        <v>94</v>
      </c>
      <c r="P660">
        <f>FIND(CHAR(131),Table2[[#This Row],[Column3]])</f>
        <v>109</v>
      </c>
      <c r="Q660" t="str">
        <f>IFERROR(MID(Table2[[#This Row],[category_tags]],Table2[[#This Row],[Column4]]+1,Table2[[#This Row],[Column5]]-Table2[[#This Row],[Column4]]-1),"")</f>
        <v>Sweet biscuits</v>
      </c>
      <c r="R660" t="str">
        <f>VLOOKUP(Table2[[#This Row],[ciqual_code]],brut_transformé!$D$2:$E$2480,2,FALSE)</f>
        <v>transformé</v>
      </c>
      <c r="S660" t="s">
        <v>5385</v>
      </c>
    </row>
    <row r="661" spans="1:19" x14ac:dyDescent="0.2">
      <c r="A661" t="s">
        <v>659</v>
      </c>
      <c r="B661">
        <v>38408</v>
      </c>
      <c r="C661" t="s">
        <v>2481</v>
      </c>
      <c r="D661">
        <v>2.68</v>
      </c>
      <c r="E661" t="b">
        <v>0</v>
      </c>
      <c r="F661" t="s">
        <v>2485</v>
      </c>
      <c r="G661" t="s">
        <v>3146</v>
      </c>
      <c r="H661" t="s">
        <v>4967</v>
      </c>
      <c r="I661" t="s">
        <v>4969</v>
      </c>
      <c r="J661" t="s">
        <v>5005</v>
      </c>
      <c r="K661" t="s">
        <v>6380</v>
      </c>
      <c r="L661" t="s">
        <v>6412</v>
      </c>
      <c r="M661" t="str">
        <f>SUBSTITUTE(Table2[[#This Row],[category_tags]],"'",CHAR(130),11)</f>
        <v>['Agricultural', 'Food', 'Preparation', 'Cereal products', 'Biscuits and breakfast cereals', ÇCrackers']</v>
      </c>
      <c r="N661" t="str">
        <f>SUBSTITUTE(Table2[[#This Row],[category_tags]],"'",CHAR(131),12)</f>
        <v>['Agricultural', 'Food', 'Preparation', 'Cereal products', 'Biscuits and breakfast cereals', 'CrackersÉ]</v>
      </c>
      <c r="O661">
        <f>FIND(CHAR(130),Table2[[#This Row],[Column2]])</f>
        <v>94</v>
      </c>
      <c r="P661">
        <f>FIND(CHAR(131),Table2[[#This Row],[Column3]])</f>
        <v>103</v>
      </c>
      <c r="Q661" t="str">
        <f>IFERROR(MID(Table2[[#This Row],[category_tags]],Table2[[#This Row],[Column4]]+1,Table2[[#This Row],[Column5]]-Table2[[#This Row],[Column4]]-1),"")</f>
        <v>Crackers</v>
      </c>
      <c r="R661" t="str">
        <f>VLOOKUP(Table2[[#This Row],[ciqual_code]],brut_transformé!$D$2:$E$2480,2,FALSE)</f>
        <v>transformé</v>
      </c>
      <c r="S661" t="s">
        <v>5178</v>
      </c>
    </row>
    <row r="662" spans="1:19" x14ac:dyDescent="0.2">
      <c r="A662" t="s">
        <v>660</v>
      </c>
      <c r="B662">
        <v>24371</v>
      </c>
      <c r="C662" t="s">
        <v>2481</v>
      </c>
      <c r="D662">
        <v>2.59</v>
      </c>
      <c r="E662" t="b">
        <v>0</v>
      </c>
      <c r="F662" t="s">
        <v>2485</v>
      </c>
      <c r="G662" t="s">
        <v>3147</v>
      </c>
      <c r="H662" t="s">
        <v>4967</v>
      </c>
      <c r="I662" t="s">
        <v>4969</v>
      </c>
      <c r="J662" t="s">
        <v>4995</v>
      </c>
      <c r="K662" t="s">
        <v>6380</v>
      </c>
      <c r="L662" t="s">
        <v>6412</v>
      </c>
      <c r="M662" t="str">
        <f>SUBSTITUTE(Table2[[#This Row],[category_tags]],"'",CHAR(130),11)</f>
        <v>['Agricultural', 'Food', 'Preparation', 'Cereal products', 'Biscuits and breakfast cereals', ÇSweet biscuits']</v>
      </c>
      <c r="N662" t="str">
        <f>SUBSTITUTE(Table2[[#This Row],[category_tags]],"'",CHAR(131),12)</f>
        <v>['Agricultural', 'Food', 'Preparation', 'Cereal products', 'Biscuits and breakfast cereals', 'Sweet biscuitsÉ]</v>
      </c>
      <c r="O662">
        <f>FIND(CHAR(130),Table2[[#This Row],[Column2]])</f>
        <v>94</v>
      </c>
      <c r="P662">
        <f>FIND(CHAR(131),Table2[[#This Row],[Column3]])</f>
        <v>109</v>
      </c>
      <c r="Q662" t="str">
        <f>IFERROR(MID(Table2[[#This Row],[category_tags]],Table2[[#This Row],[Column4]]+1,Table2[[#This Row],[Column5]]-Table2[[#This Row],[Column4]]-1),"")</f>
        <v>Sweet biscuits</v>
      </c>
      <c r="R662" t="str">
        <f>VLOOKUP(Table2[[#This Row],[ciqual_code]],brut_transformé!$D$2:$E$2480,2,FALSE)</f>
        <v>transformé</v>
      </c>
      <c r="S662" t="s">
        <v>5185</v>
      </c>
    </row>
    <row r="663" spans="1:19" x14ac:dyDescent="0.2">
      <c r="A663" t="s">
        <v>661</v>
      </c>
      <c r="B663">
        <v>23820</v>
      </c>
      <c r="C663" t="s">
        <v>2481</v>
      </c>
      <c r="D663">
        <v>2.8</v>
      </c>
      <c r="E663" t="b">
        <v>0</v>
      </c>
      <c r="F663" t="s">
        <v>2485</v>
      </c>
      <c r="G663" t="s">
        <v>3148</v>
      </c>
      <c r="H663" t="s">
        <v>4967</v>
      </c>
      <c r="I663" t="s">
        <v>4969</v>
      </c>
      <c r="J663" t="s">
        <v>4990</v>
      </c>
      <c r="K663" t="s">
        <v>6380</v>
      </c>
      <c r="L663" t="s">
        <v>6407</v>
      </c>
      <c r="M663" t="str">
        <f>SUBSTITUTE(Table2[[#This Row],[category_tags]],"'",CHAR(130),11)</f>
        <v>['Agricultural', 'Food', 'Preparation', 'Cereal products', 'Cakes']</v>
      </c>
      <c r="N663" t="str">
        <f>SUBSTITUTE(Table2[[#This Row],[category_tags]],"'",CHAR(131),12)</f>
        <v>['Agricultural', 'Food', 'Preparation', 'Cereal products', 'Cakes']</v>
      </c>
      <c r="O663" t="e">
        <f>FIND(CHAR(130),Table2[[#This Row],[Column2]])</f>
        <v>#VALUE!</v>
      </c>
      <c r="P663" t="e">
        <f>FIND(CHAR(131),Table2[[#This Row],[Column3]])</f>
        <v>#VALUE!</v>
      </c>
      <c r="Q663" t="str">
        <f>IFERROR(MID(Table2[[#This Row],[category_tags]],Table2[[#This Row],[Column4]]+1,Table2[[#This Row],[Column5]]-Table2[[#This Row],[Column4]]-1),"")</f>
        <v/>
      </c>
      <c r="R663" t="str">
        <f>VLOOKUP(Table2[[#This Row],[ciqual_code]],brut_transformé!$D$2:$E$2480,2,FALSE)</f>
        <v>transformé</v>
      </c>
      <c r="S663" t="s">
        <v>5454</v>
      </c>
    </row>
    <row r="664" spans="1:19" x14ac:dyDescent="0.2">
      <c r="A664" t="s">
        <v>662</v>
      </c>
      <c r="B664">
        <v>23821</v>
      </c>
      <c r="C664" t="s">
        <v>2481</v>
      </c>
      <c r="D664">
        <v>2.8</v>
      </c>
      <c r="E664" t="b">
        <v>0</v>
      </c>
      <c r="F664" t="s">
        <v>2485</v>
      </c>
      <c r="G664" t="s">
        <v>3149</v>
      </c>
      <c r="H664" t="s">
        <v>4967</v>
      </c>
      <c r="I664" t="s">
        <v>4969</v>
      </c>
      <c r="J664" t="s">
        <v>4990</v>
      </c>
      <c r="K664" t="s">
        <v>6380</v>
      </c>
      <c r="L664" t="s">
        <v>6407</v>
      </c>
      <c r="M664" t="str">
        <f>SUBSTITUTE(Table2[[#This Row],[category_tags]],"'",CHAR(130),11)</f>
        <v>['Agricultural', 'Food', 'Preparation', 'Cereal products', 'Cakes']</v>
      </c>
      <c r="N664" t="str">
        <f>SUBSTITUTE(Table2[[#This Row],[category_tags]],"'",CHAR(131),12)</f>
        <v>['Agricultural', 'Food', 'Preparation', 'Cereal products', 'Cakes']</v>
      </c>
      <c r="O664" t="e">
        <f>FIND(CHAR(130),Table2[[#This Row],[Column2]])</f>
        <v>#VALUE!</v>
      </c>
      <c r="P664" t="e">
        <f>FIND(CHAR(131),Table2[[#This Row],[Column3]])</f>
        <v>#VALUE!</v>
      </c>
      <c r="Q664" t="str">
        <f>IFERROR(MID(Table2[[#This Row],[category_tags]],Table2[[#This Row],[Column4]]+1,Table2[[#This Row],[Column5]]-Table2[[#This Row],[Column4]]-1),"")</f>
        <v/>
      </c>
      <c r="R664" t="str">
        <f>VLOOKUP(Table2[[#This Row],[ciqual_code]],brut_transformé!$D$2:$E$2480,2,FALSE)</f>
        <v>transformé</v>
      </c>
      <c r="S664" t="s">
        <v>5454</v>
      </c>
    </row>
    <row r="665" spans="1:19" x14ac:dyDescent="0.2">
      <c r="A665" t="s">
        <v>663</v>
      </c>
      <c r="B665">
        <v>25572</v>
      </c>
      <c r="C665" t="s">
        <v>2481</v>
      </c>
      <c r="D665">
        <v>2.2200000000000002</v>
      </c>
      <c r="E665" t="b">
        <v>0</v>
      </c>
      <c r="F665" t="s">
        <v>2485</v>
      </c>
      <c r="G665" t="s">
        <v>3150</v>
      </c>
      <c r="H665" t="s">
        <v>4967</v>
      </c>
      <c r="I665" t="s">
        <v>4969</v>
      </c>
      <c r="J665" t="s">
        <v>5029</v>
      </c>
      <c r="K665" t="s">
        <v>6379</v>
      </c>
      <c r="L665" t="s">
        <v>6427</v>
      </c>
      <c r="M665" t="str">
        <f>SUBSTITUTE(Table2[[#This Row],[category_tags]],"'",CHAR(130),11)</f>
        <v>['Agricultural', 'Food', 'Preparation', 'Starters and dishes', 'Pizzas, crepe and pies']</v>
      </c>
      <c r="N665" t="str">
        <f>SUBSTITUTE(Table2[[#This Row],[category_tags]],"'",CHAR(131),12)</f>
        <v>['Agricultural', 'Food', 'Preparation', 'Starters and dishes', 'Pizzas, crepe and pies']</v>
      </c>
      <c r="O665" t="e">
        <f>FIND(CHAR(130),Table2[[#This Row],[Column2]])</f>
        <v>#VALUE!</v>
      </c>
      <c r="P665" t="e">
        <f>FIND(CHAR(131),Table2[[#This Row],[Column3]])</f>
        <v>#VALUE!</v>
      </c>
      <c r="Q665" t="str">
        <f>IFERROR(MID(Table2[[#This Row],[category_tags]],Table2[[#This Row],[Column4]]+1,Table2[[#This Row],[Column5]]-Table2[[#This Row],[Column4]]-1),"")</f>
        <v/>
      </c>
      <c r="R665" t="str">
        <f>VLOOKUP(Table2[[#This Row],[ciqual_code]],brut_transformé!$D$2:$E$2480,2,FALSE)</f>
        <v>transformé</v>
      </c>
      <c r="S665" t="s">
        <v>5455</v>
      </c>
    </row>
    <row r="666" spans="1:19" x14ac:dyDescent="0.2">
      <c r="A666" t="s">
        <v>664</v>
      </c>
      <c r="B666">
        <v>25562</v>
      </c>
      <c r="C666" t="s">
        <v>2481</v>
      </c>
      <c r="D666">
        <v>1.8599999999999901</v>
      </c>
      <c r="E666" t="b">
        <v>0</v>
      </c>
      <c r="F666" t="s">
        <v>2485</v>
      </c>
      <c r="G666" t="s">
        <v>3151</v>
      </c>
      <c r="H666" t="s">
        <v>4967</v>
      </c>
      <c r="I666" t="s">
        <v>4969</v>
      </c>
      <c r="J666" t="s">
        <v>5029</v>
      </c>
      <c r="K666" t="s">
        <v>6379</v>
      </c>
      <c r="L666" t="s">
        <v>6427</v>
      </c>
      <c r="M666" t="str">
        <f>SUBSTITUTE(Table2[[#This Row],[category_tags]],"'",CHAR(130),11)</f>
        <v>['Agricultural', 'Food', 'Preparation', 'Starters and dishes', 'Pizzas, crepe and pies']</v>
      </c>
      <c r="N666" t="str">
        <f>SUBSTITUTE(Table2[[#This Row],[category_tags]],"'",CHAR(131),12)</f>
        <v>['Agricultural', 'Food', 'Preparation', 'Starters and dishes', 'Pizzas, crepe and pies']</v>
      </c>
      <c r="O666" t="e">
        <f>FIND(CHAR(130),Table2[[#This Row],[Column2]])</f>
        <v>#VALUE!</v>
      </c>
      <c r="P666" t="e">
        <f>FIND(CHAR(131),Table2[[#This Row],[Column3]])</f>
        <v>#VALUE!</v>
      </c>
      <c r="Q666" t="str">
        <f>IFERROR(MID(Table2[[#This Row],[category_tags]],Table2[[#This Row],[Column4]]+1,Table2[[#This Row],[Column5]]-Table2[[#This Row],[Column4]]-1),"")</f>
        <v/>
      </c>
      <c r="R666" t="str">
        <f>VLOOKUP(Table2[[#This Row],[ciqual_code]],brut_transformé!$D$2:$E$2480,2,FALSE)</f>
        <v>transformé</v>
      </c>
      <c r="S666" t="s">
        <v>5456</v>
      </c>
    </row>
    <row r="667" spans="1:19" x14ac:dyDescent="0.2">
      <c r="A667" t="s">
        <v>665</v>
      </c>
      <c r="B667">
        <v>25625</v>
      </c>
      <c r="C667" t="s">
        <v>2481</v>
      </c>
      <c r="D667">
        <v>2.89</v>
      </c>
      <c r="E667" t="b">
        <v>0</v>
      </c>
      <c r="F667" t="s">
        <v>2485</v>
      </c>
      <c r="G667" t="s">
        <v>3152</v>
      </c>
      <c r="H667" t="s">
        <v>4967</v>
      </c>
      <c r="I667" t="s">
        <v>4969</v>
      </c>
      <c r="J667" t="s">
        <v>5029</v>
      </c>
      <c r="K667" t="s">
        <v>6379</v>
      </c>
      <c r="L667" t="s">
        <v>6427</v>
      </c>
      <c r="M667" t="str">
        <f>SUBSTITUTE(Table2[[#This Row],[category_tags]],"'",CHAR(130),11)</f>
        <v>['Agricultural', 'Food', 'Preparation', 'Starters and dishes', 'Pizzas, crepe and pies']</v>
      </c>
      <c r="N667" t="str">
        <f>SUBSTITUTE(Table2[[#This Row],[category_tags]],"'",CHAR(131),12)</f>
        <v>['Agricultural', 'Food', 'Preparation', 'Starters and dishes', 'Pizzas, crepe and pies']</v>
      </c>
      <c r="O667" t="e">
        <f>FIND(CHAR(130),Table2[[#This Row],[Column2]])</f>
        <v>#VALUE!</v>
      </c>
      <c r="P667" t="e">
        <f>FIND(CHAR(131),Table2[[#This Row],[Column3]])</f>
        <v>#VALUE!</v>
      </c>
      <c r="Q667" t="str">
        <f>IFERROR(MID(Table2[[#This Row],[category_tags]],Table2[[#This Row],[Column4]]+1,Table2[[#This Row],[Column5]]-Table2[[#This Row],[Column4]]-1),"")</f>
        <v/>
      </c>
      <c r="R667" t="str">
        <f>VLOOKUP(Table2[[#This Row],[ciqual_code]],brut_transformé!$D$2:$E$2480,2,FALSE)</f>
        <v>transformé</v>
      </c>
      <c r="S667" t="s">
        <v>5457</v>
      </c>
    </row>
    <row r="668" spans="1:19" x14ac:dyDescent="0.2">
      <c r="A668" t="s">
        <v>666</v>
      </c>
      <c r="B668">
        <v>25411</v>
      </c>
      <c r="C668" t="s">
        <v>2481</v>
      </c>
      <c r="D668">
        <v>1.82</v>
      </c>
      <c r="E668" t="b">
        <v>0</v>
      </c>
      <c r="F668" t="s">
        <v>2485</v>
      </c>
      <c r="G668" t="s">
        <v>3153</v>
      </c>
      <c r="H668" t="s">
        <v>4967</v>
      </c>
      <c r="I668" t="s">
        <v>4969</v>
      </c>
      <c r="J668" t="s">
        <v>5029</v>
      </c>
      <c r="K668" t="s">
        <v>6379</v>
      </c>
      <c r="L668" t="s">
        <v>6427</v>
      </c>
      <c r="M668" t="str">
        <f>SUBSTITUTE(Table2[[#This Row],[category_tags]],"'",CHAR(130),11)</f>
        <v>['Agricultural', 'Food', 'Preparation', 'Starters and dishes', 'Pizzas, crepe and pies']</v>
      </c>
      <c r="N668" t="str">
        <f>SUBSTITUTE(Table2[[#This Row],[category_tags]],"'",CHAR(131),12)</f>
        <v>['Agricultural', 'Food', 'Preparation', 'Starters and dishes', 'Pizzas, crepe and pies']</v>
      </c>
      <c r="O668" t="e">
        <f>FIND(CHAR(130),Table2[[#This Row],[Column2]])</f>
        <v>#VALUE!</v>
      </c>
      <c r="P668" t="e">
        <f>FIND(CHAR(131),Table2[[#This Row],[Column3]])</f>
        <v>#VALUE!</v>
      </c>
      <c r="Q668" t="str">
        <f>IFERROR(MID(Table2[[#This Row],[category_tags]],Table2[[#This Row],[Column4]]+1,Table2[[#This Row],[Column5]]-Table2[[#This Row],[Column4]]-1),"")</f>
        <v/>
      </c>
      <c r="R668" t="str">
        <f>VLOOKUP(Table2[[#This Row],[ciqual_code]],brut_transformé!$D$2:$E$2480,2,FALSE)</f>
        <v>transformé</v>
      </c>
      <c r="S668" t="s">
        <v>5458</v>
      </c>
    </row>
    <row r="669" spans="1:19" x14ac:dyDescent="0.2">
      <c r="A669" t="s">
        <v>667</v>
      </c>
      <c r="B669">
        <v>25581</v>
      </c>
      <c r="C669" t="s">
        <v>2481</v>
      </c>
      <c r="D669">
        <v>2.3199999999999998</v>
      </c>
      <c r="E669" t="b">
        <v>0</v>
      </c>
      <c r="F669" t="s">
        <v>2485</v>
      </c>
      <c r="G669" t="s">
        <v>3154</v>
      </c>
      <c r="H669" t="s">
        <v>4967</v>
      </c>
      <c r="I669" t="s">
        <v>4969</v>
      </c>
      <c r="J669" t="s">
        <v>5029</v>
      </c>
      <c r="K669" t="s">
        <v>6379</v>
      </c>
      <c r="L669" t="s">
        <v>6427</v>
      </c>
      <c r="M669" t="str">
        <f>SUBSTITUTE(Table2[[#This Row],[category_tags]],"'",CHAR(130),11)</f>
        <v>['Agricultural', 'Food', 'Preparation', 'Starters and dishes', 'Pizzas, crepe and pies']</v>
      </c>
      <c r="N669" t="str">
        <f>SUBSTITUTE(Table2[[#This Row],[category_tags]],"'",CHAR(131),12)</f>
        <v>['Agricultural', 'Food', 'Preparation', 'Starters and dishes', 'Pizzas, crepe and pies']</v>
      </c>
      <c r="O669" t="e">
        <f>FIND(CHAR(130),Table2[[#This Row],[Column2]])</f>
        <v>#VALUE!</v>
      </c>
      <c r="P669" t="e">
        <f>FIND(CHAR(131),Table2[[#This Row],[Column3]])</f>
        <v>#VALUE!</v>
      </c>
      <c r="Q669" t="str">
        <f>IFERROR(MID(Table2[[#This Row],[category_tags]],Table2[[#This Row],[Column4]]+1,Table2[[#This Row],[Column5]]-Table2[[#This Row],[Column4]]-1),"")</f>
        <v/>
      </c>
      <c r="R669" t="str">
        <f>VLOOKUP(Table2[[#This Row],[ciqual_code]],brut_transformé!$D$2:$E$2480,2,FALSE)</f>
        <v>transformé</v>
      </c>
      <c r="S669" t="s">
        <v>5459</v>
      </c>
    </row>
    <row r="670" spans="1:19" x14ac:dyDescent="0.2">
      <c r="A670" t="s">
        <v>668</v>
      </c>
      <c r="B670">
        <v>25549</v>
      </c>
      <c r="C670" t="s">
        <v>2481</v>
      </c>
      <c r="D670">
        <v>1.92</v>
      </c>
      <c r="E670" t="b">
        <v>0</v>
      </c>
      <c r="F670" t="s">
        <v>2485</v>
      </c>
      <c r="G670" t="s">
        <v>3155</v>
      </c>
      <c r="H670" t="s">
        <v>4967</v>
      </c>
      <c r="I670" t="s">
        <v>4969</v>
      </c>
      <c r="J670" t="s">
        <v>5029</v>
      </c>
      <c r="K670" t="s">
        <v>6379</v>
      </c>
      <c r="L670" t="s">
        <v>6427</v>
      </c>
      <c r="M670" t="str">
        <f>SUBSTITUTE(Table2[[#This Row],[category_tags]],"'",CHAR(130),11)</f>
        <v>['Agricultural', 'Food', 'Preparation', 'Starters and dishes', 'Pizzas, crepe and pies']</v>
      </c>
      <c r="N670" t="str">
        <f>SUBSTITUTE(Table2[[#This Row],[category_tags]],"'",CHAR(131),12)</f>
        <v>['Agricultural', 'Food', 'Preparation', 'Starters and dishes', 'Pizzas, crepe and pies']</v>
      </c>
      <c r="O670" t="e">
        <f>FIND(CHAR(130),Table2[[#This Row],[Column2]])</f>
        <v>#VALUE!</v>
      </c>
      <c r="P670" t="e">
        <f>FIND(CHAR(131),Table2[[#This Row],[Column3]])</f>
        <v>#VALUE!</v>
      </c>
      <c r="Q670" t="str">
        <f>IFERROR(MID(Table2[[#This Row],[category_tags]],Table2[[#This Row],[Column4]]+1,Table2[[#This Row],[Column5]]-Table2[[#This Row],[Column4]]-1),"")</f>
        <v/>
      </c>
      <c r="R670" t="str">
        <f>VLOOKUP(Table2[[#This Row],[ciqual_code]],brut_transformé!$D$2:$E$2480,2,FALSE)</f>
        <v>transformé</v>
      </c>
      <c r="S670" t="s">
        <v>5460</v>
      </c>
    </row>
    <row r="671" spans="1:19" x14ac:dyDescent="0.2">
      <c r="A671" t="s">
        <v>669</v>
      </c>
      <c r="B671">
        <v>25409</v>
      </c>
      <c r="C671" t="s">
        <v>2481</v>
      </c>
      <c r="D671">
        <v>1.92</v>
      </c>
      <c r="E671" t="b">
        <v>0</v>
      </c>
      <c r="F671" t="s">
        <v>2485</v>
      </c>
      <c r="G671" t="s">
        <v>3156</v>
      </c>
      <c r="H671" t="s">
        <v>4967</v>
      </c>
      <c r="I671" t="s">
        <v>4969</v>
      </c>
      <c r="J671" t="s">
        <v>5029</v>
      </c>
      <c r="K671" t="s">
        <v>6379</v>
      </c>
      <c r="L671" t="s">
        <v>6427</v>
      </c>
      <c r="M671" t="str">
        <f>SUBSTITUTE(Table2[[#This Row],[category_tags]],"'",CHAR(130),11)</f>
        <v>['Agricultural', 'Food', 'Preparation', 'Starters and dishes', 'Pizzas, crepe and pies']</v>
      </c>
      <c r="N671" t="str">
        <f>SUBSTITUTE(Table2[[#This Row],[category_tags]],"'",CHAR(131),12)</f>
        <v>['Agricultural', 'Food', 'Preparation', 'Starters and dishes', 'Pizzas, crepe and pies']</v>
      </c>
      <c r="O671" t="e">
        <f>FIND(CHAR(130),Table2[[#This Row],[Column2]])</f>
        <v>#VALUE!</v>
      </c>
      <c r="P671" t="e">
        <f>FIND(CHAR(131),Table2[[#This Row],[Column3]])</f>
        <v>#VALUE!</v>
      </c>
      <c r="Q671" t="str">
        <f>IFERROR(MID(Table2[[#This Row],[category_tags]],Table2[[#This Row],[Column4]]+1,Table2[[#This Row],[Column5]]-Table2[[#This Row],[Column4]]-1),"")</f>
        <v/>
      </c>
      <c r="R671" t="str">
        <f>VLOOKUP(Table2[[#This Row],[ciqual_code]],brut_transformé!$D$2:$E$2480,2,FALSE)</f>
        <v>transformé</v>
      </c>
      <c r="S671" t="s">
        <v>5459</v>
      </c>
    </row>
    <row r="672" spans="1:19" x14ac:dyDescent="0.2">
      <c r="A672" t="s">
        <v>670</v>
      </c>
      <c r="B672">
        <v>25410</v>
      </c>
      <c r="C672" t="s">
        <v>2481</v>
      </c>
      <c r="D672">
        <v>1.92</v>
      </c>
      <c r="E672" t="b">
        <v>0</v>
      </c>
      <c r="F672" t="s">
        <v>2485</v>
      </c>
      <c r="G672" t="s">
        <v>3157</v>
      </c>
      <c r="H672" t="s">
        <v>4967</v>
      </c>
      <c r="I672" t="s">
        <v>4969</v>
      </c>
      <c r="J672" t="s">
        <v>5029</v>
      </c>
      <c r="K672" t="s">
        <v>6379</v>
      </c>
      <c r="L672" t="s">
        <v>6427</v>
      </c>
      <c r="M672" t="str">
        <f>SUBSTITUTE(Table2[[#This Row],[category_tags]],"'",CHAR(130),11)</f>
        <v>['Agricultural', 'Food', 'Preparation', 'Starters and dishes', 'Pizzas, crepe and pies']</v>
      </c>
      <c r="N672" t="str">
        <f>SUBSTITUTE(Table2[[#This Row],[category_tags]],"'",CHAR(131),12)</f>
        <v>['Agricultural', 'Food', 'Preparation', 'Starters and dishes', 'Pizzas, crepe and pies']</v>
      </c>
      <c r="O672" t="e">
        <f>FIND(CHAR(130),Table2[[#This Row],[Column2]])</f>
        <v>#VALUE!</v>
      </c>
      <c r="P672" t="e">
        <f>FIND(CHAR(131),Table2[[#This Row],[Column3]])</f>
        <v>#VALUE!</v>
      </c>
      <c r="Q672" t="str">
        <f>IFERROR(MID(Table2[[#This Row],[category_tags]],Table2[[#This Row],[Column4]]+1,Table2[[#This Row],[Column5]]-Table2[[#This Row],[Column4]]-1),"")</f>
        <v/>
      </c>
      <c r="R672" t="str">
        <f>VLOOKUP(Table2[[#This Row],[ciqual_code]],brut_transformé!$D$2:$E$2480,2,FALSE)</f>
        <v>transformé</v>
      </c>
      <c r="S672" t="s">
        <v>5459</v>
      </c>
    </row>
    <row r="673" spans="1:19" x14ac:dyDescent="0.2">
      <c r="A673" t="s">
        <v>671</v>
      </c>
      <c r="B673">
        <v>25552</v>
      </c>
      <c r="C673" t="s">
        <v>2481</v>
      </c>
      <c r="D673">
        <v>1.92</v>
      </c>
      <c r="E673" t="b">
        <v>0</v>
      </c>
      <c r="F673" t="s">
        <v>2485</v>
      </c>
      <c r="G673" t="s">
        <v>3158</v>
      </c>
      <c r="H673" t="s">
        <v>4967</v>
      </c>
      <c r="I673" t="s">
        <v>4969</v>
      </c>
      <c r="J673" t="s">
        <v>5029</v>
      </c>
      <c r="K673" t="s">
        <v>6379</v>
      </c>
      <c r="L673" t="s">
        <v>6427</v>
      </c>
      <c r="M673" t="str">
        <f>SUBSTITUTE(Table2[[#This Row],[category_tags]],"'",CHAR(130),11)</f>
        <v>['Agricultural', 'Food', 'Preparation', 'Starters and dishes', 'Pizzas, crepe and pies']</v>
      </c>
      <c r="N673" t="str">
        <f>SUBSTITUTE(Table2[[#This Row],[category_tags]],"'",CHAR(131),12)</f>
        <v>['Agricultural', 'Food', 'Preparation', 'Starters and dishes', 'Pizzas, crepe and pies']</v>
      </c>
      <c r="O673" t="e">
        <f>FIND(CHAR(130),Table2[[#This Row],[Column2]])</f>
        <v>#VALUE!</v>
      </c>
      <c r="P673" t="e">
        <f>FIND(CHAR(131),Table2[[#This Row],[Column3]])</f>
        <v>#VALUE!</v>
      </c>
      <c r="Q673" t="str">
        <f>IFERROR(MID(Table2[[#This Row],[category_tags]],Table2[[#This Row],[Column4]]+1,Table2[[#This Row],[Column5]]-Table2[[#This Row],[Column4]]-1),"")</f>
        <v/>
      </c>
      <c r="R673" t="str">
        <f>VLOOKUP(Table2[[#This Row],[ciqual_code]],brut_transformé!$D$2:$E$2480,2,FALSE)</f>
        <v>transformé</v>
      </c>
      <c r="S673" t="s">
        <v>5461</v>
      </c>
    </row>
    <row r="674" spans="1:19" x14ac:dyDescent="0.2">
      <c r="A674" t="s">
        <v>672</v>
      </c>
      <c r="B674">
        <v>23815</v>
      </c>
      <c r="C674" t="s">
        <v>2481</v>
      </c>
      <c r="D674">
        <v>2.41</v>
      </c>
      <c r="E674" t="b">
        <v>0</v>
      </c>
      <c r="F674" t="s">
        <v>2485</v>
      </c>
      <c r="G674" t="s">
        <v>3159</v>
      </c>
      <c r="H674" t="s">
        <v>4967</v>
      </c>
      <c r="I674" t="s">
        <v>4969</v>
      </c>
      <c r="J674" t="s">
        <v>4990</v>
      </c>
      <c r="K674" t="s">
        <v>6380</v>
      </c>
      <c r="L674" t="s">
        <v>6407</v>
      </c>
      <c r="M674" t="str">
        <f>SUBSTITUTE(Table2[[#This Row],[category_tags]],"'",CHAR(130),11)</f>
        <v>['Agricultural', 'Food', 'Preparation', 'Cereal products', 'Cakes']</v>
      </c>
      <c r="N674" t="str">
        <f>SUBSTITUTE(Table2[[#This Row],[category_tags]],"'",CHAR(131),12)</f>
        <v>['Agricultural', 'Food', 'Preparation', 'Cereal products', 'Cakes']</v>
      </c>
      <c r="O674" t="e">
        <f>FIND(CHAR(130),Table2[[#This Row],[Column2]])</f>
        <v>#VALUE!</v>
      </c>
      <c r="P674" t="e">
        <f>FIND(CHAR(131),Table2[[#This Row],[Column3]])</f>
        <v>#VALUE!</v>
      </c>
      <c r="Q674" t="str">
        <f>IFERROR(MID(Table2[[#This Row],[category_tags]],Table2[[#This Row],[Column4]]+1,Table2[[#This Row],[Column5]]-Table2[[#This Row],[Column4]]-1),"")</f>
        <v/>
      </c>
      <c r="R674" t="str">
        <f>VLOOKUP(Table2[[#This Row],[ciqual_code]],brut_transformé!$D$2:$E$2480,2,FALSE)</f>
        <v>transformé</v>
      </c>
      <c r="S674" t="s">
        <v>5454</v>
      </c>
    </row>
    <row r="675" spans="1:19" x14ac:dyDescent="0.2">
      <c r="A675" t="s">
        <v>673</v>
      </c>
      <c r="B675">
        <v>23829</v>
      </c>
      <c r="C675" t="s">
        <v>2481</v>
      </c>
      <c r="D675">
        <v>2.33</v>
      </c>
      <c r="E675" t="b">
        <v>0</v>
      </c>
      <c r="F675" t="s">
        <v>2485</v>
      </c>
      <c r="G675" t="s">
        <v>3160</v>
      </c>
      <c r="H675" t="s">
        <v>4967</v>
      </c>
      <c r="I675" t="s">
        <v>4969</v>
      </c>
      <c r="J675" t="s">
        <v>4990</v>
      </c>
      <c r="K675" t="s">
        <v>6380</v>
      </c>
      <c r="L675" t="s">
        <v>6407</v>
      </c>
      <c r="M675" t="str">
        <f>SUBSTITUTE(Table2[[#This Row],[category_tags]],"'",CHAR(130),11)</f>
        <v>['Agricultural', 'Food', 'Preparation', 'Cereal products', 'Cakes']</v>
      </c>
      <c r="N675" t="str">
        <f>SUBSTITUTE(Table2[[#This Row],[category_tags]],"'",CHAR(131),12)</f>
        <v>['Agricultural', 'Food', 'Preparation', 'Cereal products', 'Cakes']</v>
      </c>
      <c r="O675" t="e">
        <f>FIND(CHAR(130),Table2[[#This Row],[Column2]])</f>
        <v>#VALUE!</v>
      </c>
      <c r="P675" t="e">
        <f>FIND(CHAR(131),Table2[[#This Row],[Column3]])</f>
        <v>#VALUE!</v>
      </c>
      <c r="Q675" t="str">
        <f>IFERROR(MID(Table2[[#This Row],[category_tags]],Table2[[#This Row],[Column4]]+1,Table2[[#This Row],[Column5]]-Table2[[#This Row],[Column4]]-1),"")</f>
        <v/>
      </c>
      <c r="R675" t="str">
        <f>VLOOKUP(Table2[[#This Row],[ciqual_code]],brut_transformé!$D$2:$E$2480,2,FALSE)</f>
        <v>transformé</v>
      </c>
      <c r="S675" t="s">
        <v>5462</v>
      </c>
    </row>
    <row r="676" spans="1:19" x14ac:dyDescent="0.2">
      <c r="A676" t="s">
        <v>674</v>
      </c>
      <c r="B676">
        <v>23830</v>
      </c>
      <c r="C676" t="s">
        <v>2481</v>
      </c>
      <c r="D676">
        <v>2.93</v>
      </c>
      <c r="E676" t="b">
        <v>0</v>
      </c>
      <c r="F676" t="s">
        <v>2485</v>
      </c>
      <c r="G676" t="s">
        <v>3161</v>
      </c>
      <c r="H676" t="s">
        <v>4967</v>
      </c>
      <c r="I676" t="s">
        <v>4969</v>
      </c>
      <c r="J676" t="s">
        <v>4990</v>
      </c>
      <c r="K676" t="s">
        <v>6380</v>
      </c>
      <c r="L676" t="s">
        <v>6407</v>
      </c>
      <c r="M676" t="str">
        <f>SUBSTITUTE(Table2[[#This Row],[category_tags]],"'",CHAR(130),11)</f>
        <v>['Agricultural', 'Food', 'Preparation', 'Cereal products', 'Cakes']</v>
      </c>
      <c r="N676" t="str">
        <f>SUBSTITUTE(Table2[[#This Row],[category_tags]],"'",CHAR(131),12)</f>
        <v>['Agricultural', 'Food', 'Preparation', 'Cereal products', 'Cakes']</v>
      </c>
      <c r="O676" t="e">
        <f>FIND(CHAR(130),Table2[[#This Row],[Column2]])</f>
        <v>#VALUE!</v>
      </c>
      <c r="P676" t="e">
        <f>FIND(CHAR(131),Table2[[#This Row],[Column3]])</f>
        <v>#VALUE!</v>
      </c>
      <c r="Q676" t="str">
        <f>IFERROR(MID(Table2[[#This Row],[category_tags]],Table2[[#This Row],[Column4]]+1,Table2[[#This Row],[Column5]]-Table2[[#This Row],[Column4]]-1),"")</f>
        <v/>
      </c>
      <c r="R676" t="str">
        <f>VLOOKUP(Table2[[#This Row],[ciqual_code]],brut_transformé!$D$2:$E$2480,2,FALSE)</f>
        <v>transformé</v>
      </c>
      <c r="S676" t="s">
        <v>5463</v>
      </c>
    </row>
    <row r="677" spans="1:19" x14ac:dyDescent="0.2">
      <c r="A677" t="s">
        <v>675</v>
      </c>
      <c r="B677">
        <v>23799</v>
      </c>
      <c r="C677" t="s">
        <v>2481</v>
      </c>
      <c r="D677">
        <v>2.27</v>
      </c>
      <c r="E677" t="b">
        <v>0</v>
      </c>
      <c r="F677" t="s">
        <v>2485</v>
      </c>
      <c r="G677" t="s">
        <v>3162</v>
      </c>
      <c r="H677" t="s">
        <v>4967</v>
      </c>
      <c r="I677" t="s">
        <v>4969</v>
      </c>
      <c r="J677" t="s">
        <v>4990</v>
      </c>
      <c r="K677" t="s">
        <v>6380</v>
      </c>
      <c r="L677" t="s">
        <v>6407</v>
      </c>
      <c r="M677" t="str">
        <f>SUBSTITUTE(Table2[[#This Row],[category_tags]],"'",CHAR(130),11)</f>
        <v>['Agricultural', 'Food', 'Preparation', 'Cereal products', 'Cakes']</v>
      </c>
      <c r="N677" t="str">
        <f>SUBSTITUTE(Table2[[#This Row],[category_tags]],"'",CHAR(131),12)</f>
        <v>['Agricultural', 'Food', 'Preparation', 'Cereal products', 'Cakes']</v>
      </c>
      <c r="O677" t="e">
        <f>FIND(CHAR(130),Table2[[#This Row],[Column2]])</f>
        <v>#VALUE!</v>
      </c>
      <c r="P677" t="e">
        <f>FIND(CHAR(131),Table2[[#This Row],[Column3]])</f>
        <v>#VALUE!</v>
      </c>
      <c r="Q677" t="str">
        <f>IFERROR(MID(Table2[[#This Row],[category_tags]],Table2[[#This Row],[Column4]]+1,Table2[[#This Row],[Column5]]-Table2[[#This Row],[Column4]]-1),"")</f>
        <v/>
      </c>
      <c r="R677" t="str">
        <f>VLOOKUP(Table2[[#This Row],[ciqual_code]],brut_transformé!$D$2:$E$2480,2,FALSE)</f>
        <v>transformé</v>
      </c>
      <c r="S677" t="s">
        <v>5464</v>
      </c>
    </row>
    <row r="678" spans="1:19" x14ac:dyDescent="0.2">
      <c r="A678" t="s">
        <v>676</v>
      </c>
      <c r="B678">
        <v>23800</v>
      </c>
      <c r="C678" t="s">
        <v>2481</v>
      </c>
      <c r="D678">
        <v>2.27</v>
      </c>
      <c r="E678" t="b">
        <v>0</v>
      </c>
      <c r="F678" t="s">
        <v>2485</v>
      </c>
      <c r="G678" t="s">
        <v>3163</v>
      </c>
      <c r="H678" t="s">
        <v>4967</v>
      </c>
      <c r="I678" t="s">
        <v>4969</v>
      </c>
      <c r="J678" t="s">
        <v>4990</v>
      </c>
      <c r="K678" t="s">
        <v>6380</v>
      </c>
      <c r="L678" t="s">
        <v>6407</v>
      </c>
      <c r="M678" t="str">
        <f>SUBSTITUTE(Table2[[#This Row],[category_tags]],"'",CHAR(130),11)</f>
        <v>['Agricultural', 'Food', 'Preparation', 'Cereal products', 'Cakes']</v>
      </c>
      <c r="N678" t="str">
        <f>SUBSTITUTE(Table2[[#This Row],[category_tags]],"'",CHAR(131),12)</f>
        <v>['Agricultural', 'Food', 'Preparation', 'Cereal products', 'Cakes']</v>
      </c>
      <c r="O678" t="e">
        <f>FIND(CHAR(130),Table2[[#This Row],[Column2]])</f>
        <v>#VALUE!</v>
      </c>
      <c r="P678" t="e">
        <f>FIND(CHAR(131),Table2[[#This Row],[Column3]])</f>
        <v>#VALUE!</v>
      </c>
      <c r="Q678" t="str">
        <f>IFERROR(MID(Table2[[#This Row],[category_tags]],Table2[[#This Row],[Column4]]+1,Table2[[#This Row],[Column5]]-Table2[[#This Row],[Column4]]-1),"")</f>
        <v/>
      </c>
      <c r="R678" t="str">
        <f>VLOOKUP(Table2[[#This Row],[ciqual_code]],brut_transformé!$D$2:$E$2480,2,FALSE)</f>
        <v>transformé</v>
      </c>
      <c r="S678" t="s">
        <v>5465</v>
      </c>
    </row>
    <row r="679" spans="1:19" x14ac:dyDescent="0.2">
      <c r="A679" t="s">
        <v>677</v>
      </c>
      <c r="B679">
        <v>20199</v>
      </c>
      <c r="C679" t="s">
        <v>2481</v>
      </c>
      <c r="D679">
        <v>2.6</v>
      </c>
      <c r="E679" t="b">
        <v>0</v>
      </c>
      <c r="F679" t="s">
        <v>2485</v>
      </c>
      <c r="G679" t="s">
        <v>3164</v>
      </c>
      <c r="H679" t="s">
        <v>4967</v>
      </c>
      <c r="I679" t="s">
        <v>4969</v>
      </c>
      <c r="J679" t="s">
        <v>4988</v>
      </c>
      <c r="K679" t="s">
        <v>6375</v>
      </c>
      <c r="L679" t="s">
        <v>6405</v>
      </c>
      <c r="M679" t="str">
        <f>SUBSTITUTE(Table2[[#This Row],[category_tags]],"'",CHAR(130),11)</f>
        <v>['Agricultural', 'Food', 'Preparation', 'Fruits, vegetables, legumes and nuts', 'Vegetables', ÇVegetables, raw']</v>
      </c>
      <c r="N679" t="str">
        <f>SUBSTITUTE(Table2[[#This Row],[category_tags]],"'",CHAR(131),12)</f>
        <v>['Agricultural', 'Food', 'Preparation', 'Fruits, vegetables, legumes and nuts', 'Vegetables', 'Vegetables, rawÉ]</v>
      </c>
      <c r="O679">
        <f>FIND(CHAR(130),Table2[[#This Row],[Column2]])</f>
        <v>95</v>
      </c>
      <c r="P679">
        <f>FIND(CHAR(131),Table2[[#This Row],[Column3]])</f>
        <v>111</v>
      </c>
      <c r="Q679" t="str">
        <f>IFERROR(MID(Table2[[#This Row],[category_tags]],Table2[[#This Row],[Column4]]+1,Table2[[#This Row],[Column5]]-Table2[[#This Row],[Column4]]-1),"")</f>
        <v>Vegetables, raw</v>
      </c>
      <c r="R679" t="str">
        <f>VLOOKUP(Table2[[#This Row],[ciqual_code]],brut_transformé!$D$2:$E$2480,2,FALSE)</f>
        <v>brut</v>
      </c>
      <c r="S679" t="s">
        <v>5349</v>
      </c>
    </row>
    <row r="680" spans="1:19" x14ac:dyDescent="0.2">
      <c r="A680" t="s">
        <v>678</v>
      </c>
      <c r="B680">
        <v>20022</v>
      </c>
      <c r="C680" t="s">
        <v>2481</v>
      </c>
      <c r="D680">
        <v>2.5499999999999998</v>
      </c>
      <c r="E680" t="b">
        <v>0</v>
      </c>
      <c r="F680" t="s">
        <v>2485</v>
      </c>
      <c r="G680" t="s">
        <v>3165</v>
      </c>
      <c r="H680" t="s">
        <v>4967</v>
      </c>
      <c r="I680" t="s">
        <v>4969</v>
      </c>
      <c r="J680" t="s">
        <v>4988</v>
      </c>
      <c r="K680" t="s">
        <v>6375</v>
      </c>
      <c r="L680" t="s">
        <v>6405</v>
      </c>
      <c r="M680" t="str">
        <f>SUBSTITUTE(Table2[[#This Row],[category_tags]],"'",CHAR(130),11)</f>
        <v>['Agricultural', 'Food', 'Preparation', 'Fruits, vegetables, legumes and nuts', 'Vegetables', ÇVegetables, raw']</v>
      </c>
      <c r="N680" t="str">
        <f>SUBSTITUTE(Table2[[#This Row],[category_tags]],"'",CHAR(131),12)</f>
        <v>['Agricultural', 'Food', 'Preparation', 'Fruits, vegetables, legumes and nuts', 'Vegetables', 'Vegetables, rawÉ]</v>
      </c>
      <c r="O680">
        <f>FIND(CHAR(130),Table2[[#This Row],[Column2]])</f>
        <v>95</v>
      </c>
      <c r="P680">
        <f>FIND(CHAR(131),Table2[[#This Row],[Column3]])</f>
        <v>111</v>
      </c>
      <c r="Q680" t="str">
        <f>IFERROR(MID(Table2[[#This Row],[category_tags]],Table2[[#This Row],[Column4]]+1,Table2[[#This Row],[Column5]]-Table2[[#This Row],[Column4]]-1),"")</f>
        <v>Vegetables, raw</v>
      </c>
      <c r="R680" t="str">
        <f>VLOOKUP(Table2[[#This Row],[ciqual_code]],brut_transformé!$D$2:$E$2480,2,FALSE)</f>
        <v>brut</v>
      </c>
      <c r="S680" t="s">
        <v>5466</v>
      </c>
    </row>
    <row r="681" spans="1:19" x14ac:dyDescent="0.2">
      <c r="A681" t="s">
        <v>679</v>
      </c>
      <c r="B681">
        <v>10059</v>
      </c>
      <c r="C681" t="s">
        <v>2481</v>
      </c>
      <c r="D681">
        <v>3.62</v>
      </c>
      <c r="E681" t="b">
        <v>0</v>
      </c>
      <c r="F681" t="s">
        <v>2485</v>
      </c>
      <c r="G681" t="s">
        <v>3166</v>
      </c>
      <c r="H681" t="s">
        <v>4967</v>
      </c>
      <c r="I681" t="s">
        <v>4969</v>
      </c>
      <c r="J681" t="s">
        <v>5033</v>
      </c>
      <c r="K681" t="s">
        <v>6376</v>
      </c>
      <c r="L681" t="s">
        <v>6429</v>
      </c>
      <c r="M681" t="str">
        <f>SUBSTITUTE(Table2[[#This Row],[category_tags]],"'",CHAR(130),11)</f>
        <v>['Agricultural', 'Food', 'Preparation', 'Meat, egg and fish', 'Seafood, raw']</v>
      </c>
      <c r="N681" t="str">
        <f>SUBSTITUTE(Table2[[#This Row],[category_tags]],"'",CHAR(131),12)</f>
        <v>['Agricultural', 'Food', 'Preparation', 'Meat, egg and fish', 'Seafood, raw']</v>
      </c>
      <c r="O681" t="e">
        <f>FIND(CHAR(130),Table2[[#This Row],[Column2]])</f>
        <v>#VALUE!</v>
      </c>
      <c r="P681" t="e">
        <f>FIND(CHAR(131),Table2[[#This Row],[Column3]])</f>
        <v>#VALUE!</v>
      </c>
      <c r="Q681" t="str">
        <f>IFERROR(MID(Table2[[#This Row],[category_tags]],Table2[[#This Row],[Column4]]+1,Table2[[#This Row],[Column5]]-Table2[[#This Row],[Column4]]-1),"")</f>
        <v/>
      </c>
      <c r="R681" t="str">
        <f>VLOOKUP(Table2[[#This Row],[ciqual_code]],brut_transformé!$D$2:$E$2480,2,FALSE)</f>
        <v>transformé</v>
      </c>
      <c r="S681" t="s">
        <v>5467</v>
      </c>
    </row>
    <row r="682" spans="1:19" x14ac:dyDescent="0.2">
      <c r="A682" t="s">
        <v>680</v>
      </c>
      <c r="B682">
        <v>10021</v>
      </c>
      <c r="C682" t="s">
        <v>2481</v>
      </c>
      <c r="D682">
        <v>3.59</v>
      </c>
      <c r="E682" t="b">
        <v>0</v>
      </c>
      <c r="F682" t="s">
        <v>2485</v>
      </c>
      <c r="G682" t="s">
        <v>3167</v>
      </c>
      <c r="H682" t="s">
        <v>4967</v>
      </c>
      <c r="I682" t="s">
        <v>4969</v>
      </c>
      <c r="J682" t="s">
        <v>5033</v>
      </c>
      <c r="K682" t="s">
        <v>6376</v>
      </c>
      <c r="L682" t="s">
        <v>6429</v>
      </c>
      <c r="M682" t="str">
        <f>SUBSTITUTE(Table2[[#This Row],[category_tags]],"'",CHAR(130),11)</f>
        <v>['Agricultural', 'Food', 'Preparation', 'Meat, egg and fish', 'Seafood, raw']</v>
      </c>
      <c r="N682" t="str">
        <f>SUBSTITUTE(Table2[[#This Row],[category_tags]],"'",CHAR(131),12)</f>
        <v>['Agricultural', 'Food', 'Preparation', 'Meat, egg and fish', 'Seafood, raw']</v>
      </c>
      <c r="O682" t="e">
        <f>FIND(CHAR(130),Table2[[#This Row],[Column2]])</f>
        <v>#VALUE!</v>
      </c>
      <c r="P682" t="e">
        <f>FIND(CHAR(131),Table2[[#This Row],[Column3]])</f>
        <v>#VALUE!</v>
      </c>
      <c r="Q682" t="str">
        <f>IFERROR(MID(Table2[[#This Row],[category_tags]],Table2[[#This Row],[Column4]]+1,Table2[[#This Row],[Column5]]-Table2[[#This Row],[Column4]]-1),"")</f>
        <v/>
      </c>
      <c r="R682" t="str">
        <f>VLOOKUP(Table2[[#This Row],[ciqual_code]],brut_transformé!$D$2:$E$2480,2,FALSE)</f>
        <v>brut</v>
      </c>
      <c r="S682" t="s">
        <v>5468</v>
      </c>
    </row>
    <row r="683" spans="1:19" x14ac:dyDescent="0.2">
      <c r="A683" t="s">
        <v>681</v>
      </c>
      <c r="B683">
        <v>10007</v>
      </c>
      <c r="C683" t="s">
        <v>2481</v>
      </c>
      <c r="D683">
        <v>3.59</v>
      </c>
      <c r="E683" t="b">
        <v>0</v>
      </c>
      <c r="F683" t="s">
        <v>2485</v>
      </c>
      <c r="G683" t="s">
        <v>3168</v>
      </c>
      <c r="H683" t="s">
        <v>4967</v>
      </c>
      <c r="I683" t="s">
        <v>4969</v>
      </c>
      <c r="J683" t="s">
        <v>5032</v>
      </c>
      <c r="K683" t="s">
        <v>6376</v>
      </c>
      <c r="L683" t="s">
        <v>6428</v>
      </c>
      <c r="M683" t="str">
        <f>SUBSTITUTE(Table2[[#This Row],[category_tags]],"'",CHAR(130),11)</f>
        <v>['Agricultural', 'Food', 'Preparation', 'Meat, egg and fish', 'Seafood, cooked']</v>
      </c>
      <c r="N683" t="str">
        <f>SUBSTITUTE(Table2[[#This Row],[category_tags]],"'",CHAR(131),12)</f>
        <v>['Agricultural', 'Food', 'Preparation', 'Meat, egg and fish', 'Seafood, cooked']</v>
      </c>
      <c r="O683" t="e">
        <f>FIND(CHAR(130),Table2[[#This Row],[Column2]])</f>
        <v>#VALUE!</v>
      </c>
      <c r="P683" t="e">
        <f>FIND(CHAR(131),Table2[[#This Row],[Column3]])</f>
        <v>#VALUE!</v>
      </c>
      <c r="Q683" t="str">
        <f>IFERROR(MID(Table2[[#This Row],[category_tags]],Table2[[#This Row],[Column4]]+1,Table2[[#This Row],[Column5]]-Table2[[#This Row],[Column4]]-1),"")</f>
        <v/>
      </c>
      <c r="R683" t="str">
        <f>VLOOKUP(Table2[[#This Row],[ciqual_code]],brut_transformé!$D$2:$E$2480,2,FALSE)</f>
        <v>brut</v>
      </c>
      <c r="S683" t="s">
        <v>5468</v>
      </c>
    </row>
    <row r="684" spans="1:19" x14ac:dyDescent="0.2">
      <c r="A684" t="s">
        <v>682</v>
      </c>
      <c r="B684">
        <v>10038</v>
      </c>
      <c r="C684" t="s">
        <v>2481</v>
      </c>
      <c r="D684">
        <v>3.62</v>
      </c>
      <c r="E684" t="b">
        <v>0</v>
      </c>
      <c r="F684" t="s">
        <v>2485</v>
      </c>
      <c r="G684" t="s">
        <v>3169</v>
      </c>
      <c r="H684" t="s">
        <v>4967</v>
      </c>
      <c r="I684" t="s">
        <v>4969</v>
      </c>
      <c r="J684" t="s">
        <v>5033</v>
      </c>
      <c r="K684" t="s">
        <v>6376</v>
      </c>
      <c r="L684" t="s">
        <v>6429</v>
      </c>
      <c r="M684" t="str">
        <f>SUBSTITUTE(Table2[[#This Row],[category_tags]],"'",CHAR(130),11)</f>
        <v>['Agricultural', 'Food', 'Preparation', 'Meat, egg and fish', 'Seafood, raw']</v>
      </c>
      <c r="N684" t="str">
        <f>SUBSTITUTE(Table2[[#This Row],[category_tags]],"'",CHAR(131),12)</f>
        <v>['Agricultural', 'Food', 'Preparation', 'Meat, egg and fish', 'Seafood, raw']</v>
      </c>
      <c r="O684" t="e">
        <f>FIND(CHAR(130),Table2[[#This Row],[Column2]])</f>
        <v>#VALUE!</v>
      </c>
      <c r="P684" t="e">
        <f>FIND(CHAR(131),Table2[[#This Row],[Column3]])</f>
        <v>#VALUE!</v>
      </c>
      <c r="Q684" t="str">
        <f>IFERROR(MID(Table2[[#This Row],[category_tags]],Table2[[#This Row],[Column4]]+1,Table2[[#This Row],[Column5]]-Table2[[#This Row],[Column4]]-1),"")</f>
        <v/>
      </c>
      <c r="R684" t="str">
        <f>VLOOKUP(Table2[[#This Row],[ciqual_code]],brut_transformé!$D$2:$E$2480,2,FALSE)</f>
        <v>transformé</v>
      </c>
      <c r="S684" t="s">
        <v>5469</v>
      </c>
    </row>
    <row r="685" spans="1:19" x14ac:dyDescent="0.2">
      <c r="A685" t="s">
        <v>683</v>
      </c>
      <c r="B685">
        <v>7620</v>
      </c>
      <c r="C685" t="s">
        <v>2481</v>
      </c>
      <c r="D685">
        <v>2.13</v>
      </c>
      <c r="E685" t="b">
        <v>0</v>
      </c>
      <c r="F685" t="s">
        <v>2485</v>
      </c>
      <c r="G685" t="s">
        <v>3170</v>
      </c>
      <c r="H685" t="s">
        <v>4967</v>
      </c>
      <c r="I685" t="s">
        <v>4969</v>
      </c>
      <c r="J685" t="s">
        <v>5025</v>
      </c>
      <c r="K685" t="s">
        <v>6380</v>
      </c>
      <c r="L685" t="s">
        <v>6408</v>
      </c>
      <c r="M685" t="str">
        <f>SUBSTITUTE(Table2[[#This Row],[category_tags]],"'",CHAR(130),11)</f>
        <v>['Agricultural', 'Food', 'Preparation', 'Cereal products', 'Breads and pastries', ÇPastries']</v>
      </c>
      <c r="N685" t="str">
        <f>SUBSTITUTE(Table2[[#This Row],[category_tags]],"'",CHAR(131),12)</f>
        <v>['Agricultural', 'Food', 'Preparation', 'Cereal products', 'Breads and pastries', 'PastriesÉ]</v>
      </c>
      <c r="O685">
        <f>FIND(CHAR(130),Table2[[#This Row],[Column2]])</f>
        <v>83</v>
      </c>
      <c r="P685">
        <f>FIND(CHAR(131),Table2[[#This Row],[Column3]])</f>
        <v>92</v>
      </c>
      <c r="Q685" t="str">
        <f>IFERROR(MID(Table2[[#This Row],[category_tags]],Table2[[#This Row],[Column4]]+1,Table2[[#This Row],[Column5]]-Table2[[#This Row],[Column4]]-1),"")</f>
        <v>Pastries</v>
      </c>
      <c r="R685" t="str">
        <f>VLOOKUP(Table2[[#This Row],[ciqual_code]],brut_transformé!$D$2:$E$2480,2,FALSE)</f>
        <v>transformé</v>
      </c>
      <c r="S685" t="s">
        <v>5470</v>
      </c>
    </row>
    <row r="686" spans="1:19" x14ac:dyDescent="0.2">
      <c r="A686" t="s">
        <v>684</v>
      </c>
      <c r="B686">
        <v>25418</v>
      </c>
      <c r="C686" t="s">
        <v>2481</v>
      </c>
      <c r="D686">
        <v>2.13</v>
      </c>
      <c r="E686" t="b">
        <v>0</v>
      </c>
      <c r="F686" t="s">
        <v>2485</v>
      </c>
      <c r="G686" t="s">
        <v>3171</v>
      </c>
      <c r="H686" t="s">
        <v>4967</v>
      </c>
      <c r="I686" t="s">
        <v>4969</v>
      </c>
      <c r="J686" t="s">
        <v>5000</v>
      </c>
      <c r="K686" t="s">
        <v>6379</v>
      </c>
      <c r="L686" t="s">
        <v>6415</v>
      </c>
      <c r="M686" t="str">
        <f>SUBSTITUTE(Table2[[#This Row],[category_tags]],"'",CHAR(130),11)</f>
        <v>['Agricultural', 'Food', 'Preparation', 'Starters and dishes', 'Savoury pastries and other starters']</v>
      </c>
      <c r="N686" t="str">
        <f>SUBSTITUTE(Table2[[#This Row],[category_tags]],"'",CHAR(131),12)</f>
        <v>['Agricultural', 'Food', 'Preparation', 'Starters and dishes', 'Savoury pastries and other starters']</v>
      </c>
      <c r="O686" t="e">
        <f>FIND(CHAR(130),Table2[[#This Row],[Column2]])</f>
        <v>#VALUE!</v>
      </c>
      <c r="P686" t="e">
        <f>FIND(CHAR(131),Table2[[#This Row],[Column3]])</f>
        <v>#VALUE!</v>
      </c>
      <c r="Q686" t="str">
        <f>IFERROR(MID(Table2[[#This Row],[category_tags]],Table2[[#This Row],[Column4]]+1,Table2[[#This Row],[Column5]]-Table2[[#This Row],[Column4]]-1),"")</f>
        <v/>
      </c>
      <c r="R686" t="str">
        <f>VLOOKUP(Table2[[#This Row],[ciqual_code]],brut_transformé!$D$2:$E$2480,2,FALSE)</f>
        <v>transformé</v>
      </c>
      <c r="S686" t="s">
        <v>5471</v>
      </c>
    </row>
    <row r="687" spans="1:19" x14ac:dyDescent="0.2">
      <c r="A687" t="s">
        <v>685</v>
      </c>
      <c r="B687">
        <v>26266</v>
      </c>
      <c r="C687" t="s">
        <v>2481</v>
      </c>
      <c r="D687">
        <v>2.06</v>
      </c>
      <c r="E687" t="b">
        <v>0</v>
      </c>
      <c r="F687" t="s">
        <v>2485</v>
      </c>
      <c r="G687" t="s">
        <v>3172</v>
      </c>
      <c r="H687" t="s">
        <v>4967</v>
      </c>
      <c r="I687" t="s">
        <v>4969</v>
      </c>
      <c r="J687" t="s">
        <v>5000</v>
      </c>
      <c r="K687" t="s">
        <v>6379</v>
      </c>
      <c r="L687" t="s">
        <v>6415</v>
      </c>
      <c r="M687" t="str">
        <f>SUBSTITUTE(Table2[[#This Row],[category_tags]],"'",CHAR(130),11)</f>
        <v>['Agricultural', 'Food', 'Preparation', 'Starters and dishes', 'Savoury pastries and other starters']</v>
      </c>
      <c r="N687" t="str">
        <f>SUBSTITUTE(Table2[[#This Row],[category_tags]],"'",CHAR(131),12)</f>
        <v>['Agricultural', 'Food', 'Preparation', 'Starters and dishes', 'Savoury pastries and other starters']</v>
      </c>
      <c r="O687" t="e">
        <f>FIND(CHAR(130),Table2[[#This Row],[Column2]])</f>
        <v>#VALUE!</v>
      </c>
      <c r="P687" t="e">
        <f>FIND(CHAR(131),Table2[[#This Row],[Column3]])</f>
        <v>#VALUE!</v>
      </c>
      <c r="Q687" t="str">
        <f>IFERROR(MID(Table2[[#This Row],[category_tags]],Table2[[#This Row],[Column4]]+1,Table2[[#This Row],[Column5]]-Table2[[#This Row],[Column4]]-1),"")</f>
        <v/>
      </c>
      <c r="R687" t="str">
        <f>VLOOKUP(Table2[[#This Row],[ciqual_code]],brut_transformé!$D$2:$E$2480,2,FALSE)</f>
        <v>transformé</v>
      </c>
      <c r="S687" t="s">
        <v>5471</v>
      </c>
    </row>
    <row r="688" spans="1:19" x14ac:dyDescent="0.2">
      <c r="A688" t="s">
        <v>686</v>
      </c>
      <c r="B688">
        <v>7650</v>
      </c>
      <c r="C688" t="s">
        <v>2481</v>
      </c>
      <c r="D688">
        <v>2.59</v>
      </c>
      <c r="E688" t="b">
        <v>0</v>
      </c>
      <c r="F688" t="s">
        <v>2485</v>
      </c>
      <c r="G688" t="s">
        <v>3173</v>
      </c>
      <c r="H688" t="s">
        <v>4967</v>
      </c>
      <c r="I688" t="s">
        <v>4969</v>
      </c>
      <c r="J688" t="s">
        <v>5025</v>
      </c>
      <c r="K688" t="s">
        <v>6380</v>
      </c>
      <c r="L688" t="s">
        <v>6408</v>
      </c>
      <c r="M688" t="str">
        <f>SUBSTITUTE(Table2[[#This Row],[category_tags]],"'",CHAR(130),11)</f>
        <v>['Agricultural', 'Food', 'Preparation', 'Cereal products', 'Breads and pastries', ÇPastries']</v>
      </c>
      <c r="N688" t="str">
        <f>SUBSTITUTE(Table2[[#This Row],[category_tags]],"'",CHAR(131),12)</f>
        <v>['Agricultural', 'Food', 'Preparation', 'Cereal products', 'Breads and pastries', 'PastriesÉ]</v>
      </c>
      <c r="O688">
        <f>FIND(CHAR(130),Table2[[#This Row],[Column2]])</f>
        <v>83</v>
      </c>
      <c r="P688">
        <f>FIND(CHAR(131),Table2[[#This Row],[Column3]])</f>
        <v>92</v>
      </c>
      <c r="Q688" t="str">
        <f>IFERROR(MID(Table2[[#This Row],[category_tags]],Table2[[#This Row],[Column4]]+1,Table2[[#This Row],[Column5]]-Table2[[#This Row],[Column4]]-1),"")</f>
        <v>Pastries</v>
      </c>
      <c r="R688" t="str">
        <f>VLOOKUP(Table2[[#This Row],[ciqual_code]],brut_transformé!$D$2:$E$2480,2,FALSE)</f>
        <v>transformé</v>
      </c>
      <c r="S688" t="s">
        <v>5472</v>
      </c>
    </row>
    <row r="689" spans="1:19" x14ac:dyDescent="0.2">
      <c r="A689" t="s">
        <v>687</v>
      </c>
      <c r="B689">
        <v>7615</v>
      </c>
      <c r="C689" t="s">
        <v>2481</v>
      </c>
      <c r="D689">
        <v>2.5499999999999998</v>
      </c>
      <c r="E689" t="b">
        <v>0</v>
      </c>
      <c r="F689" t="s">
        <v>2485</v>
      </c>
      <c r="G689" t="s">
        <v>3174</v>
      </c>
      <c r="H689" t="s">
        <v>4967</v>
      </c>
      <c r="I689" t="s">
        <v>4969</v>
      </c>
      <c r="J689" t="s">
        <v>5025</v>
      </c>
      <c r="K689" t="s">
        <v>6380</v>
      </c>
      <c r="L689" t="s">
        <v>6408</v>
      </c>
      <c r="M689" t="str">
        <f>SUBSTITUTE(Table2[[#This Row],[category_tags]],"'",CHAR(130),11)</f>
        <v>['Agricultural', 'Food', 'Preparation', 'Cereal products', 'Breads and pastries', ÇPastries']</v>
      </c>
      <c r="N689" t="str">
        <f>SUBSTITUTE(Table2[[#This Row],[category_tags]],"'",CHAR(131),12)</f>
        <v>['Agricultural', 'Food', 'Preparation', 'Cereal products', 'Breads and pastries', 'PastriesÉ]</v>
      </c>
      <c r="O689">
        <f>FIND(CHAR(130),Table2[[#This Row],[Column2]])</f>
        <v>83</v>
      </c>
      <c r="P689">
        <f>FIND(CHAR(131),Table2[[#This Row],[Column3]])</f>
        <v>92</v>
      </c>
      <c r="Q689" t="str">
        <f>IFERROR(MID(Table2[[#This Row],[category_tags]],Table2[[#This Row],[Column4]]+1,Table2[[#This Row],[Column5]]-Table2[[#This Row],[Column4]]-1),"")</f>
        <v>Pastries</v>
      </c>
      <c r="R689" t="str">
        <f>VLOOKUP(Table2[[#This Row],[ciqual_code]],brut_transformé!$D$2:$E$2480,2,FALSE)</f>
        <v>transformé</v>
      </c>
      <c r="S689" t="s">
        <v>5473</v>
      </c>
    </row>
    <row r="690" spans="1:19" x14ac:dyDescent="0.2">
      <c r="A690" t="s">
        <v>688</v>
      </c>
      <c r="B690">
        <v>7602</v>
      </c>
      <c r="C690" t="s">
        <v>2481</v>
      </c>
      <c r="D690">
        <v>2.76</v>
      </c>
      <c r="E690" t="b">
        <v>0</v>
      </c>
      <c r="F690" t="s">
        <v>2485</v>
      </c>
      <c r="G690" t="s">
        <v>3175</v>
      </c>
      <c r="H690" t="s">
        <v>4967</v>
      </c>
      <c r="I690" t="s">
        <v>4969</v>
      </c>
      <c r="J690" t="s">
        <v>5025</v>
      </c>
      <c r="K690" t="s">
        <v>6380</v>
      </c>
      <c r="L690" t="s">
        <v>6408</v>
      </c>
      <c r="M690" t="str">
        <f>SUBSTITUTE(Table2[[#This Row],[category_tags]],"'",CHAR(130),11)</f>
        <v>['Agricultural', 'Food', 'Preparation', 'Cereal products', 'Breads and pastries', ÇPastries']</v>
      </c>
      <c r="N690" t="str">
        <f>SUBSTITUTE(Table2[[#This Row],[category_tags]],"'",CHAR(131),12)</f>
        <v>['Agricultural', 'Food', 'Preparation', 'Cereal products', 'Breads and pastries', 'PastriesÉ]</v>
      </c>
      <c r="O690">
        <f>FIND(CHAR(130),Table2[[#This Row],[Column2]])</f>
        <v>83</v>
      </c>
      <c r="P690">
        <f>FIND(CHAR(131),Table2[[#This Row],[Column3]])</f>
        <v>92</v>
      </c>
      <c r="Q690" t="str">
        <f>IFERROR(MID(Table2[[#This Row],[category_tags]],Table2[[#This Row],[Column4]]+1,Table2[[#This Row],[Column5]]-Table2[[#This Row],[Column4]]-1),"")</f>
        <v>Pastries</v>
      </c>
      <c r="R690" t="str">
        <f>VLOOKUP(Table2[[#This Row],[ciqual_code]],brut_transformé!$D$2:$E$2480,2,FALSE)</f>
        <v>transformé</v>
      </c>
      <c r="S690" t="s">
        <v>5473</v>
      </c>
    </row>
    <row r="691" spans="1:19" x14ac:dyDescent="0.2">
      <c r="A691" t="s">
        <v>689</v>
      </c>
      <c r="B691">
        <v>25542</v>
      </c>
      <c r="C691" t="s">
        <v>2481</v>
      </c>
      <c r="D691">
        <v>1.93</v>
      </c>
      <c r="E691" t="b">
        <v>0</v>
      </c>
      <c r="F691" t="s">
        <v>2485</v>
      </c>
      <c r="G691" t="s">
        <v>3176</v>
      </c>
      <c r="H691" t="s">
        <v>4967</v>
      </c>
      <c r="I691" t="s">
        <v>4969</v>
      </c>
      <c r="J691" t="s">
        <v>5028</v>
      </c>
      <c r="K691" t="s">
        <v>6379</v>
      </c>
      <c r="L691" t="s">
        <v>6426</v>
      </c>
      <c r="M691" t="str">
        <f>SUBSTITUTE(Table2[[#This Row],[category_tags]],"'",CHAR(130),11)</f>
        <v>['Agricultural', 'Food', 'Preparation', 'Starters and dishes', 'Sandwiches']</v>
      </c>
      <c r="N691" t="str">
        <f>SUBSTITUTE(Table2[[#This Row],[category_tags]],"'",CHAR(131),12)</f>
        <v>['Agricultural', 'Food', 'Preparation', 'Starters and dishes', 'Sandwiches']</v>
      </c>
      <c r="O691" t="e">
        <f>FIND(CHAR(130),Table2[[#This Row],[Column2]])</f>
        <v>#VALUE!</v>
      </c>
      <c r="P691" t="e">
        <f>FIND(CHAR(131),Table2[[#This Row],[Column3]])</f>
        <v>#VALUE!</v>
      </c>
      <c r="Q691" t="str">
        <f>IFERROR(MID(Table2[[#This Row],[category_tags]],Table2[[#This Row],[Column4]]+1,Table2[[#This Row],[Column5]]-Table2[[#This Row],[Column4]]-1),"")</f>
        <v/>
      </c>
      <c r="R691" t="str">
        <f>VLOOKUP(Table2[[#This Row],[ciqual_code]],brut_transformé!$D$2:$E$2480,2,FALSE)</f>
        <v>transformé</v>
      </c>
      <c r="S691" t="s">
        <v>5474</v>
      </c>
    </row>
    <row r="692" spans="1:19" x14ac:dyDescent="0.2">
      <c r="A692" t="s">
        <v>690</v>
      </c>
      <c r="B692">
        <v>25400</v>
      </c>
      <c r="C692" t="s">
        <v>2481</v>
      </c>
      <c r="D692">
        <v>2.02</v>
      </c>
      <c r="E692" t="b">
        <v>0</v>
      </c>
      <c r="F692" t="s">
        <v>2485</v>
      </c>
      <c r="G692" t="s">
        <v>3177</v>
      </c>
      <c r="H692" t="s">
        <v>4967</v>
      </c>
      <c r="I692" t="s">
        <v>4969</v>
      </c>
      <c r="J692" t="s">
        <v>5028</v>
      </c>
      <c r="K692" t="s">
        <v>6379</v>
      </c>
      <c r="L692" t="s">
        <v>6426</v>
      </c>
      <c r="M692" t="str">
        <f>SUBSTITUTE(Table2[[#This Row],[category_tags]],"'",CHAR(130),11)</f>
        <v>['Agricultural', 'Food', 'Preparation', 'Starters and dishes', 'Sandwiches']</v>
      </c>
      <c r="N692" t="str">
        <f>SUBSTITUTE(Table2[[#This Row],[category_tags]],"'",CHAR(131),12)</f>
        <v>['Agricultural', 'Food', 'Preparation', 'Starters and dishes', 'Sandwiches']</v>
      </c>
      <c r="O692" t="e">
        <f>FIND(CHAR(130),Table2[[#This Row],[Column2]])</f>
        <v>#VALUE!</v>
      </c>
      <c r="P692" t="e">
        <f>FIND(CHAR(131),Table2[[#This Row],[Column3]])</f>
        <v>#VALUE!</v>
      </c>
      <c r="Q692" t="str">
        <f>IFERROR(MID(Table2[[#This Row],[category_tags]],Table2[[#This Row],[Column4]]+1,Table2[[#This Row],[Column5]]-Table2[[#This Row],[Column4]]-1),"")</f>
        <v/>
      </c>
      <c r="R692" t="str">
        <f>VLOOKUP(Table2[[#This Row],[ciqual_code]],brut_transformé!$D$2:$E$2480,2,FALSE)</f>
        <v>transformé</v>
      </c>
      <c r="S692" t="s">
        <v>5475</v>
      </c>
    </row>
    <row r="693" spans="1:19" x14ac:dyDescent="0.2">
      <c r="A693" t="s">
        <v>691</v>
      </c>
      <c r="B693">
        <v>25547</v>
      </c>
      <c r="C693" t="s">
        <v>2481</v>
      </c>
      <c r="D693">
        <v>1.75</v>
      </c>
      <c r="E693" t="b">
        <v>0</v>
      </c>
      <c r="F693" t="s">
        <v>2485</v>
      </c>
      <c r="G693" t="s">
        <v>3178</v>
      </c>
      <c r="H693" t="s">
        <v>4967</v>
      </c>
      <c r="I693" t="s">
        <v>4969</v>
      </c>
      <c r="J693" t="s">
        <v>5028</v>
      </c>
      <c r="K693" t="s">
        <v>6379</v>
      </c>
      <c r="L693" t="s">
        <v>6426</v>
      </c>
      <c r="M693" t="str">
        <f>SUBSTITUTE(Table2[[#This Row],[category_tags]],"'",CHAR(130),11)</f>
        <v>['Agricultural', 'Food', 'Preparation', 'Starters and dishes', 'Sandwiches']</v>
      </c>
      <c r="N693" t="str">
        <f>SUBSTITUTE(Table2[[#This Row],[category_tags]],"'",CHAR(131),12)</f>
        <v>['Agricultural', 'Food', 'Preparation', 'Starters and dishes', 'Sandwiches']</v>
      </c>
      <c r="O693" t="e">
        <f>FIND(CHAR(130),Table2[[#This Row],[Column2]])</f>
        <v>#VALUE!</v>
      </c>
      <c r="P693" t="e">
        <f>FIND(CHAR(131),Table2[[#This Row],[Column3]])</f>
        <v>#VALUE!</v>
      </c>
      <c r="Q693" t="str">
        <f>IFERROR(MID(Table2[[#This Row],[category_tags]],Table2[[#This Row],[Column4]]+1,Table2[[#This Row],[Column5]]-Table2[[#This Row],[Column4]]-1),"")</f>
        <v/>
      </c>
      <c r="R693" t="str">
        <f>VLOOKUP(Table2[[#This Row],[ciqual_code]],brut_transformé!$D$2:$E$2480,2,FALSE)</f>
        <v>transformé</v>
      </c>
      <c r="S693" t="s">
        <v>5475</v>
      </c>
    </row>
    <row r="694" spans="1:19" x14ac:dyDescent="0.2">
      <c r="A694" t="s">
        <v>692</v>
      </c>
      <c r="B694">
        <v>20231</v>
      </c>
      <c r="C694" t="s">
        <v>2481</v>
      </c>
      <c r="D694">
        <v>3.1</v>
      </c>
      <c r="E694" t="b">
        <v>0</v>
      </c>
      <c r="F694" t="s">
        <v>2485</v>
      </c>
      <c r="G694" t="s">
        <v>3179</v>
      </c>
      <c r="H694" t="s">
        <v>4967</v>
      </c>
      <c r="I694" t="s">
        <v>4969</v>
      </c>
      <c r="J694" t="s">
        <v>4988</v>
      </c>
      <c r="K694" t="s">
        <v>6375</v>
      </c>
      <c r="L694" t="s">
        <v>6405</v>
      </c>
      <c r="M694" t="str">
        <f>SUBSTITUTE(Table2[[#This Row],[category_tags]],"'",CHAR(130),11)</f>
        <v>['Agricultural', 'Food', 'Preparation', 'Fruits, vegetables, legumes and nuts', 'Vegetables', ÇVegetables, raw']</v>
      </c>
      <c r="N694" t="str">
        <f>SUBSTITUTE(Table2[[#This Row],[category_tags]],"'",CHAR(131),12)</f>
        <v>['Agricultural', 'Food', 'Preparation', 'Fruits, vegetables, legumes and nuts', 'Vegetables', 'Vegetables, rawÉ]</v>
      </c>
      <c r="O694">
        <f>FIND(CHAR(130),Table2[[#This Row],[Column2]])</f>
        <v>95</v>
      </c>
      <c r="P694">
        <f>FIND(CHAR(131),Table2[[#This Row],[Column3]])</f>
        <v>111</v>
      </c>
      <c r="Q694" t="str">
        <f>IFERROR(MID(Table2[[#This Row],[category_tags]],Table2[[#This Row],[Column4]]+1,Table2[[#This Row],[Column5]]-Table2[[#This Row],[Column4]]-1),"")</f>
        <v>Vegetables, raw</v>
      </c>
      <c r="R694" t="str">
        <f>VLOOKUP(Table2[[#This Row],[ciqual_code]],brut_transformé!$D$2:$E$2480,2,FALSE)</f>
        <v>transformé</v>
      </c>
      <c r="S694" t="s">
        <v>5476</v>
      </c>
    </row>
    <row r="695" spans="1:19" x14ac:dyDescent="0.2">
      <c r="A695" t="s">
        <v>693</v>
      </c>
      <c r="B695">
        <v>12834</v>
      </c>
      <c r="C695" t="s">
        <v>2481</v>
      </c>
      <c r="D695">
        <v>2.4500000000000002</v>
      </c>
      <c r="E695" t="b">
        <v>0</v>
      </c>
      <c r="F695" t="s">
        <v>2485</v>
      </c>
      <c r="G695" t="s">
        <v>3180</v>
      </c>
      <c r="H695" t="s">
        <v>4967</v>
      </c>
      <c r="I695" t="s">
        <v>4969</v>
      </c>
      <c r="J695" t="s">
        <v>5024</v>
      </c>
      <c r="K695" t="s">
        <v>6381</v>
      </c>
      <c r="L695" t="s">
        <v>6406</v>
      </c>
      <c r="M695" t="str">
        <f>SUBSTITUTE(Table2[[#This Row],[category_tags]],"'",CHAR(130),11)</f>
        <v>['Agricultural', 'Food', 'Preparation', 'Milk and milk products', 'Cheese', ÇSoft cheeses']</v>
      </c>
      <c r="N695" t="str">
        <f>SUBSTITUTE(Table2[[#This Row],[category_tags]],"'",CHAR(131),12)</f>
        <v>['Agricultural', 'Food', 'Preparation', 'Milk and milk products', 'Cheese', 'Soft cheesesÉ]</v>
      </c>
      <c r="O695">
        <f>FIND(CHAR(130),Table2[[#This Row],[Column2]])</f>
        <v>77</v>
      </c>
      <c r="P695">
        <f>FIND(CHAR(131),Table2[[#This Row],[Column3]])</f>
        <v>90</v>
      </c>
      <c r="Q695" t="str">
        <f>IFERROR(MID(Table2[[#This Row],[category_tags]],Table2[[#This Row],[Column4]]+1,Table2[[#This Row],[Column5]]-Table2[[#This Row],[Column4]]-1),"")</f>
        <v>Soft cheeses</v>
      </c>
      <c r="R695" t="str">
        <f>VLOOKUP(Table2[[#This Row],[ciqual_code]],brut_transformé!$D$2:$E$2480,2,FALSE)</f>
        <v>brut</v>
      </c>
      <c r="S695" t="s">
        <v>5330</v>
      </c>
    </row>
    <row r="696" spans="1:19" x14ac:dyDescent="0.2">
      <c r="A696" t="s">
        <v>694</v>
      </c>
      <c r="B696">
        <v>12832</v>
      </c>
      <c r="C696" t="s">
        <v>2481</v>
      </c>
      <c r="D696">
        <v>2.4500000000000002</v>
      </c>
      <c r="E696" t="b">
        <v>0</v>
      </c>
      <c r="F696" t="s">
        <v>2485</v>
      </c>
      <c r="G696" t="s">
        <v>3181</v>
      </c>
      <c r="H696" t="s">
        <v>4967</v>
      </c>
      <c r="I696" t="s">
        <v>4969</v>
      </c>
      <c r="J696" t="s">
        <v>5024</v>
      </c>
      <c r="K696" t="s">
        <v>6381</v>
      </c>
      <c r="L696" t="s">
        <v>6406</v>
      </c>
      <c r="M696" t="str">
        <f>SUBSTITUTE(Table2[[#This Row],[category_tags]],"'",CHAR(130),11)</f>
        <v>['Agricultural', 'Food', 'Preparation', 'Milk and milk products', 'Cheese', ÇSoft cheeses']</v>
      </c>
      <c r="N696" t="str">
        <f>SUBSTITUTE(Table2[[#This Row],[category_tags]],"'",CHAR(131),12)</f>
        <v>['Agricultural', 'Food', 'Preparation', 'Milk and milk products', 'Cheese', 'Soft cheesesÉ]</v>
      </c>
      <c r="O696">
        <f>FIND(CHAR(130),Table2[[#This Row],[Column2]])</f>
        <v>77</v>
      </c>
      <c r="P696">
        <f>FIND(CHAR(131),Table2[[#This Row],[Column3]])</f>
        <v>90</v>
      </c>
      <c r="Q696" t="str">
        <f>IFERROR(MID(Table2[[#This Row],[category_tags]],Table2[[#This Row],[Column4]]+1,Table2[[#This Row],[Column5]]-Table2[[#This Row],[Column4]]-1),"")</f>
        <v>Soft cheeses</v>
      </c>
      <c r="R696" t="str">
        <f>VLOOKUP(Table2[[#This Row],[ciqual_code]],brut_transformé!$D$2:$E$2480,2,FALSE)</f>
        <v>brut</v>
      </c>
      <c r="S696" t="s">
        <v>5330</v>
      </c>
    </row>
    <row r="697" spans="1:19" x14ac:dyDescent="0.2">
      <c r="A697" t="s">
        <v>695</v>
      </c>
      <c r="B697">
        <v>12833</v>
      </c>
      <c r="C697" t="s">
        <v>2481</v>
      </c>
      <c r="D697">
        <v>2.4500000000000002</v>
      </c>
      <c r="E697" t="b">
        <v>0</v>
      </c>
      <c r="F697" t="s">
        <v>2485</v>
      </c>
      <c r="G697" t="s">
        <v>3182</v>
      </c>
      <c r="H697" t="s">
        <v>4967</v>
      </c>
      <c r="I697" t="s">
        <v>4969</v>
      </c>
      <c r="J697" t="s">
        <v>5024</v>
      </c>
      <c r="K697" t="s">
        <v>6381</v>
      </c>
      <c r="L697" t="s">
        <v>6406</v>
      </c>
      <c r="M697" t="str">
        <f>SUBSTITUTE(Table2[[#This Row],[category_tags]],"'",CHAR(130),11)</f>
        <v>['Agricultural', 'Food', 'Preparation', 'Milk and milk products', 'Cheese', ÇSoft cheeses']</v>
      </c>
      <c r="N697" t="str">
        <f>SUBSTITUTE(Table2[[#This Row],[category_tags]],"'",CHAR(131),12)</f>
        <v>['Agricultural', 'Food', 'Preparation', 'Milk and milk products', 'Cheese', 'Soft cheesesÉ]</v>
      </c>
      <c r="O697">
        <f>FIND(CHAR(130),Table2[[#This Row],[Column2]])</f>
        <v>77</v>
      </c>
      <c r="P697">
        <f>FIND(CHAR(131),Table2[[#This Row],[Column3]])</f>
        <v>90</v>
      </c>
      <c r="Q697" t="str">
        <f>IFERROR(MID(Table2[[#This Row],[category_tags]],Table2[[#This Row],[Column4]]+1,Table2[[#This Row],[Column5]]-Table2[[#This Row],[Column4]]-1),"")</f>
        <v>Soft cheeses</v>
      </c>
      <c r="R697" t="str">
        <f>VLOOKUP(Table2[[#This Row],[ciqual_code]],brut_transformé!$D$2:$E$2480,2,FALSE)</f>
        <v>brut</v>
      </c>
      <c r="S697" t="s">
        <v>5330</v>
      </c>
    </row>
    <row r="698" spans="1:19" x14ac:dyDescent="0.2">
      <c r="A698" t="s">
        <v>696</v>
      </c>
      <c r="B698">
        <v>38500</v>
      </c>
      <c r="C698" t="s">
        <v>2481</v>
      </c>
      <c r="D698">
        <v>3.1</v>
      </c>
      <c r="E698" t="b">
        <v>0</v>
      </c>
      <c r="F698" t="s">
        <v>2485</v>
      </c>
      <c r="G698" t="s">
        <v>3183</v>
      </c>
      <c r="H698" t="s">
        <v>4967</v>
      </c>
      <c r="I698" t="s">
        <v>4969</v>
      </c>
      <c r="J698" t="s">
        <v>5004</v>
      </c>
      <c r="K698" t="s">
        <v>6380</v>
      </c>
      <c r="L698" t="s">
        <v>6408</v>
      </c>
      <c r="M698" t="str">
        <f>SUBSTITUTE(Table2[[#This Row],[category_tags]],"'",CHAR(130),11)</f>
        <v>['Agricultural', 'Food', 'Preparation', 'Cereal products', 'Breads and pastries', ÇRusks']</v>
      </c>
      <c r="N698" t="str">
        <f>SUBSTITUTE(Table2[[#This Row],[category_tags]],"'",CHAR(131),12)</f>
        <v>['Agricultural', 'Food', 'Preparation', 'Cereal products', 'Breads and pastries', 'RusksÉ]</v>
      </c>
      <c r="O698">
        <f>FIND(CHAR(130),Table2[[#This Row],[Column2]])</f>
        <v>83</v>
      </c>
      <c r="P698">
        <f>FIND(CHAR(131),Table2[[#This Row],[Column3]])</f>
        <v>89</v>
      </c>
      <c r="Q698" t="str">
        <f>IFERROR(MID(Table2[[#This Row],[category_tags]],Table2[[#This Row],[Column4]]+1,Table2[[#This Row],[Column5]]-Table2[[#This Row],[Column4]]-1),"")</f>
        <v>Rusks</v>
      </c>
      <c r="R698" t="str">
        <f>VLOOKUP(Table2[[#This Row],[ciqual_code]],brut_transformé!$D$2:$E$2480,2,FALSE)</f>
        <v>transformé</v>
      </c>
      <c r="S698" t="s">
        <v>5477</v>
      </c>
    </row>
    <row r="699" spans="1:19" x14ac:dyDescent="0.2">
      <c r="A699" t="s">
        <v>697</v>
      </c>
      <c r="B699">
        <v>7430</v>
      </c>
      <c r="C699" t="s">
        <v>2481</v>
      </c>
      <c r="D699">
        <v>2.66</v>
      </c>
      <c r="E699" t="b">
        <v>0</v>
      </c>
      <c r="F699" t="s">
        <v>2485</v>
      </c>
      <c r="G699" t="s">
        <v>3184</v>
      </c>
      <c r="H699" t="s">
        <v>4967</v>
      </c>
      <c r="I699" t="s">
        <v>4969</v>
      </c>
      <c r="J699" t="s">
        <v>5004</v>
      </c>
      <c r="K699" t="s">
        <v>6380</v>
      </c>
      <c r="L699" t="s">
        <v>6408</v>
      </c>
      <c r="M699" t="str">
        <f>SUBSTITUTE(Table2[[#This Row],[category_tags]],"'",CHAR(130),11)</f>
        <v>['Agricultural', 'Food', 'Preparation', 'Cereal products', 'Breads and pastries', ÇRusks']</v>
      </c>
      <c r="N699" t="str">
        <f>SUBSTITUTE(Table2[[#This Row],[category_tags]],"'",CHAR(131),12)</f>
        <v>['Agricultural', 'Food', 'Preparation', 'Cereal products', 'Breads and pastries', 'RusksÉ]</v>
      </c>
      <c r="O699">
        <f>FIND(CHAR(130),Table2[[#This Row],[Column2]])</f>
        <v>83</v>
      </c>
      <c r="P699">
        <f>FIND(CHAR(131),Table2[[#This Row],[Column3]])</f>
        <v>89</v>
      </c>
      <c r="Q699" t="str">
        <f>IFERROR(MID(Table2[[#This Row],[category_tags]],Table2[[#This Row],[Column4]]+1,Table2[[#This Row],[Column5]]-Table2[[#This Row],[Column4]]-1),"")</f>
        <v>Rusks</v>
      </c>
      <c r="R699" t="str">
        <f>VLOOKUP(Table2[[#This Row],[ciqual_code]],brut_transformé!$D$2:$E$2480,2,FALSE)</f>
        <v>transformé</v>
      </c>
      <c r="S699" t="s">
        <v>5477</v>
      </c>
    </row>
    <row r="700" spans="1:19" x14ac:dyDescent="0.2">
      <c r="A700" t="s">
        <v>698</v>
      </c>
      <c r="B700">
        <v>7432</v>
      </c>
      <c r="C700" t="s">
        <v>2481</v>
      </c>
      <c r="D700">
        <v>2.66</v>
      </c>
      <c r="E700" t="b">
        <v>0</v>
      </c>
      <c r="F700" t="s">
        <v>2485</v>
      </c>
      <c r="G700" t="s">
        <v>3185</v>
      </c>
      <c r="H700" t="s">
        <v>4967</v>
      </c>
      <c r="I700" t="s">
        <v>4969</v>
      </c>
      <c r="J700" t="s">
        <v>5004</v>
      </c>
      <c r="K700" t="s">
        <v>6380</v>
      </c>
      <c r="L700" t="s">
        <v>6408</v>
      </c>
      <c r="M700" t="str">
        <f>SUBSTITUTE(Table2[[#This Row],[category_tags]],"'",CHAR(130),11)</f>
        <v>['Agricultural', 'Food', 'Preparation', 'Cereal products', 'Breads and pastries', ÇRusks']</v>
      </c>
      <c r="N700" t="str">
        <f>SUBSTITUTE(Table2[[#This Row],[category_tags]],"'",CHAR(131),12)</f>
        <v>['Agricultural', 'Food', 'Preparation', 'Cereal products', 'Breads and pastries', 'RusksÉ]</v>
      </c>
      <c r="O700">
        <f>FIND(CHAR(130),Table2[[#This Row],[Column2]])</f>
        <v>83</v>
      </c>
      <c r="P700">
        <f>FIND(CHAR(131),Table2[[#This Row],[Column3]])</f>
        <v>89</v>
      </c>
      <c r="Q700" t="str">
        <f>IFERROR(MID(Table2[[#This Row],[category_tags]],Table2[[#This Row],[Column4]]+1,Table2[[#This Row],[Column5]]-Table2[[#This Row],[Column4]]-1),"")</f>
        <v>Rusks</v>
      </c>
      <c r="R700" t="str">
        <f>VLOOKUP(Table2[[#This Row],[ciqual_code]],brut_transformé!$D$2:$E$2480,2,FALSE)</f>
        <v>transformé</v>
      </c>
      <c r="S700" t="s">
        <v>5477</v>
      </c>
    </row>
    <row r="701" spans="1:19" x14ac:dyDescent="0.2">
      <c r="A701" t="s">
        <v>699</v>
      </c>
      <c r="B701">
        <v>23493</v>
      </c>
      <c r="C701" t="s">
        <v>2481</v>
      </c>
      <c r="D701">
        <v>2.13</v>
      </c>
      <c r="E701" t="b">
        <v>0</v>
      </c>
      <c r="F701" t="s">
        <v>2485</v>
      </c>
      <c r="G701" t="s">
        <v>3186</v>
      </c>
      <c r="H701" t="s">
        <v>4967</v>
      </c>
      <c r="I701" t="s">
        <v>4969</v>
      </c>
      <c r="J701" t="s">
        <v>4990</v>
      </c>
      <c r="K701" t="s">
        <v>6380</v>
      </c>
      <c r="L701" t="s">
        <v>6407</v>
      </c>
      <c r="M701" t="str">
        <f>SUBSTITUTE(Table2[[#This Row],[category_tags]],"'",CHAR(130),11)</f>
        <v>['Agricultural', 'Food', 'Preparation', 'Cereal products', 'Cakes']</v>
      </c>
      <c r="N701" t="str">
        <f>SUBSTITUTE(Table2[[#This Row],[category_tags]],"'",CHAR(131),12)</f>
        <v>['Agricultural', 'Food', 'Preparation', 'Cereal products', 'Cakes']</v>
      </c>
      <c r="O701" t="e">
        <f>FIND(CHAR(130),Table2[[#This Row],[Column2]])</f>
        <v>#VALUE!</v>
      </c>
      <c r="P701" t="e">
        <f>FIND(CHAR(131),Table2[[#This Row],[Column3]])</f>
        <v>#VALUE!</v>
      </c>
      <c r="Q701" t="str">
        <f>IFERROR(MID(Table2[[#This Row],[category_tags]],Table2[[#This Row],[Column4]]+1,Table2[[#This Row],[Column5]]-Table2[[#This Row],[Column4]]-1),"")</f>
        <v/>
      </c>
      <c r="R701" t="str">
        <f>VLOOKUP(Table2[[#This Row],[ciqual_code]],brut_transformé!$D$2:$E$2480,2,FALSE)</f>
        <v>transformé</v>
      </c>
      <c r="S701" t="s">
        <v>5478</v>
      </c>
    </row>
    <row r="702" spans="1:19" x14ac:dyDescent="0.2">
      <c r="A702" t="s">
        <v>700</v>
      </c>
      <c r="B702">
        <v>15028</v>
      </c>
      <c r="C702" t="s">
        <v>2481</v>
      </c>
      <c r="D702">
        <v>4.87</v>
      </c>
      <c r="E702" t="b">
        <v>0</v>
      </c>
      <c r="F702" t="s">
        <v>2485</v>
      </c>
      <c r="G702" t="s">
        <v>3187</v>
      </c>
      <c r="H702" t="s">
        <v>4967</v>
      </c>
      <c r="I702" t="s">
        <v>4969</v>
      </c>
      <c r="J702" t="s">
        <v>4982</v>
      </c>
      <c r="K702" t="s">
        <v>6375</v>
      </c>
      <c r="L702" t="s">
        <v>6400</v>
      </c>
      <c r="M702" t="str">
        <f>SUBSTITUTE(Table2[[#This Row],[category_tags]],"'",CHAR(130),11)</f>
        <v>['Agricultural', 'Food', 'Preparation', 'Fruits, vegetables, legumes and nuts', 'Nuts and seeds']</v>
      </c>
      <c r="N702" t="str">
        <f>SUBSTITUTE(Table2[[#This Row],[category_tags]],"'",CHAR(131),12)</f>
        <v>['Agricultural', 'Food', 'Preparation', 'Fruits, vegetables, legumes and nuts', 'Nuts and seeds']</v>
      </c>
      <c r="O702" t="e">
        <f>FIND(CHAR(130),Table2[[#This Row],[Column2]])</f>
        <v>#VALUE!</v>
      </c>
      <c r="P702" t="e">
        <f>FIND(CHAR(131),Table2[[#This Row],[Column3]])</f>
        <v>#VALUE!</v>
      </c>
      <c r="Q702" t="str">
        <f>IFERROR(MID(Table2[[#This Row],[category_tags]],Table2[[#This Row],[Column4]]+1,Table2[[#This Row],[Column5]]-Table2[[#This Row],[Column4]]-1),"")</f>
        <v/>
      </c>
      <c r="R702" t="str">
        <f>VLOOKUP(Table2[[#This Row],[ciqual_code]],brut_transformé!$D$2:$E$2480,2,FALSE)</f>
        <v>brut</v>
      </c>
      <c r="S702" t="s">
        <v>5479</v>
      </c>
    </row>
    <row r="703" spans="1:19" x14ac:dyDescent="0.2">
      <c r="A703" t="s">
        <v>701</v>
      </c>
      <c r="B703">
        <v>11042</v>
      </c>
      <c r="C703" t="s">
        <v>2481</v>
      </c>
      <c r="D703">
        <v>3.75</v>
      </c>
      <c r="E703" t="b">
        <v>0</v>
      </c>
      <c r="F703" t="s">
        <v>2485</v>
      </c>
      <c r="G703" t="s">
        <v>3188</v>
      </c>
      <c r="H703" t="s">
        <v>4967</v>
      </c>
      <c r="I703" t="s">
        <v>4969</v>
      </c>
      <c r="J703" t="s">
        <v>5035</v>
      </c>
      <c r="K703" t="s">
        <v>6377</v>
      </c>
      <c r="L703" t="s">
        <v>6430</v>
      </c>
      <c r="M703" t="str">
        <f>SUBSTITUTE(Table2[[#This Row],[category_tags]],"'",CHAR(130),11)</f>
        <v>['Agricultural', 'Food', 'Preparation', 'Miscellaneous', 'Spices']</v>
      </c>
      <c r="N703" t="str">
        <f>SUBSTITUTE(Table2[[#This Row],[category_tags]],"'",CHAR(131),12)</f>
        <v>['Agricultural', 'Food', 'Preparation', 'Miscellaneous', 'Spices']</v>
      </c>
      <c r="O703" t="e">
        <f>FIND(CHAR(130),Table2[[#This Row],[Column2]])</f>
        <v>#VALUE!</v>
      </c>
      <c r="P703" t="e">
        <f>FIND(CHAR(131),Table2[[#This Row],[Column3]])</f>
        <v>#VALUE!</v>
      </c>
      <c r="Q703" t="str">
        <f>IFERROR(MID(Table2[[#This Row],[category_tags]],Table2[[#This Row],[Column4]]+1,Table2[[#This Row],[Column5]]-Table2[[#This Row],[Column4]]-1),"")</f>
        <v/>
      </c>
      <c r="R703" t="str">
        <f>VLOOKUP(Table2[[#This Row],[ciqual_code]],brut_transformé!$D$2:$E$2480,2,FALSE)</f>
        <v>brut</v>
      </c>
      <c r="S703" t="s">
        <v>5310</v>
      </c>
    </row>
    <row r="704" spans="1:19" x14ac:dyDescent="0.2">
      <c r="A704" t="s">
        <v>702</v>
      </c>
      <c r="B704">
        <v>11089</v>
      </c>
      <c r="C704" t="s">
        <v>2481</v>
      </c>
      <c r="D704">
        <v>4.3099999999999996</v>
      </c>
      <c r="E704" t="b">
        <v>0</v>
      </c>
      <c r="F704" t="s">
        <v>2485</v>
      </c>
      <c r="G704" t="s">
        <v>3189</v>
      </c>
      <c r="H704" t="s">
        <v>4967</v>
      </c>
      <c r="I704" t="s">
        <v>4969</v>
      </c>
      <c r="J704" t="s">
        <v>5035</v>
      </c>
      <c r="K704" t="s">
        <v>6377</v>
      </c>
      <c r="L704" t="s">
        <v>6430</v>
      </c>
      <c r="M704" t="str">
        <f>SUBSTITUTE(Table2[[#This Row],[category_tags]],"'",CHAR(130),11)</f>
        <v>['Agricultural', 'Food', 'Preparation', 'Miscellaneous', 'Spices']</v>
      </c>
      <c r="N704" t="str">
        <f>SUBSTITUTE(Table2[[#This Row],[category_tags]],"'",CHAR(131),12)</f>
        <v>['Agricultural', 'Food', 'Preparation', 'Miscellaneous', 'Spices']</v>
      </c>
      <c r="O704" t="e">
        <f>FIND(CHAR(130),Table2[[#This Row],[Column2]])</f>
        <v>#VALUE!</v>
      </c>
      <c r="P704" t="e">
        <f>FIND(CHAR(131),Table2[[#This Row],[Column3]])</f>
        <v>#VALUE!</v>
      </c>
      <c r="Q704" t="str">
        <f>IFERROR(MID(Table2[[#This Row],[category_tags]],Table2[[#This Row],[Column4]]+1,Table2[[#This Row],[Column5]]-Table2[[#This Row],[Column4]]-1),"")</f>
        <v/>
      </c>
      <c r="R704" t="str">
        <f>VLOOKUP(Table2[[#This Row],[ciqual_code]],brut_transformé!$D$2:$E$2480,2,FALSE)</f>
        <v>brut</v>
      </c>
      <c r="S704" t="s">
        <v>5296</v>
      </c>
    </row>
    <row r="705" spans="1:19" x14ac:dyDescent="0.2">
      <c r="A705" t="s">
        <v>703</v>
      </c>
      <c r="B705">
        <v>11005</v>
      </c>
      <c r="C705" t="s">
        <v>2481</v>
      </c>
      <c r="D705">
        <v>4.1100000000000003</v>
      </c>
      <c r="E705" t="b">
        <v>0</v>
      </c>
      <c r="F705" t="s">
        <v>2485</v>
      </c>
      <c r="G705" t="s">
        <v>3190</v>
      </c>
      <c r="H705" t="s">
        <v>4967</v>
      </c>
      <c r="I705" t="s">
        <v>4969</v>
      </c>
      <c r="J705" t="s">
        <v>5035</v>
      </c>
      <c r="K705" t="s">
        <v>6377</v>
      </c>
      <c r="L705" t="s">
        <v>6430</v>
      </c>
      <c r="M705" t="str">
        <f>SUBSTITUTE(Table2[[#This Row],[category_tags]],"'",CHAR(130),11)</f>
        <v>['Agricultural', 'Food', 'Preparation', 'Miscellaneous', 'Spices']</v>
      </c>
      <c r="N705" t="str">
        <f>SUBSTITUTE(Table2[[#This Row],[category_tags]],"'",CHAR(131),12)</f>
        <v>['Agricultural', 'Food', 'Preparation', 'Miscellaneous', 'Spices']</v>
      </c>
      <c r="O705" t="e">
        <f>FIND(CHAR(130),Table2[[#This Row],[Column2]])</f>
        <v>#VALUE!</v>
      </c>
      <c r="P705" t="e">
        <f>FIND(CHAR(131),Table2[[#This Row],[Column3]])</f>
        <v>#VALUE!</v>
      </c>
      <c r="Q705" t="str">
        <f>IFERROR(MID(Table2[[#This Row],[category_tags]],Table2[[#This Row],[Column4]]+1,Table2[[#This Row],[Column5]]-Table2[[#This Row],[Column4]]-1),"")</f>
        <v/>
      </c>
      <c r="R705" t="str">
        <f>VLOOKUP(Table2[[#This Row],[ciqual_code]],brut_transformé!$D$2:$E$2480,2,FALSE)</f>
        <v>brut</v>
      </c>
      <c r="S705" t="s">
        <v>5296</v>
      </c>
    </row>
    <row r="706" spans="1:19" x14ac:dyDescent="0.2">
      <c r="A706" t="s">
        <v>704</v>
      </c>
      <c r="B706">
        <v>13011</v>
      </c>
      <c r="C706" t="s">
        <v>2481</v>
      </c>
      <c r="D706">
        <v>2.96</v>
      </c>
      <c r="E706" t="b">
        <v>0</v>
      </c>
      <c r="F706" t="s">
        <v>2485</v>
      </c>
      <c r="G706" t="s">
        <v>3191</v>
      </c>
      <c r="H706" t="s">
        <v>4967</v>
      </c>
      <c r="I706" t="s">
        <v>4969</v>
      </c>
      <c r="J706" t="s">
        <v>4973</v>
      </c>
      <c r="K706" t="s">
        <v>6375</v>
      </c>
      <c r="L706" t="s">
        <v>6392</v>
      </c>
      <c r="M706" t="str">
        <f>SUBSTITUTE(Table2[[#This Row],[category_tags]],"'",CHAR(130),11)</f>
        <v>['Agricultural', 'Food', 'Preparation', 'Fruits, vegetables, legumes and nuts', 'Fruits', ÇDried fruits']</v>
      </c>
      <c r="N706" t="str">
        <f>SUBSTITUTE(Table2[[#This Row],[category_tags]],"'",CHAR(131),12)</f>
        <v>['Agricultural', 'Food', 'Preparation', 'Fruits, vegetables, legumes and nuts', 'Fruits', 'Dried fruitsÉ]</v>
      </c>
      <c r="O706">
        <f>FIND(CHAR(130),Table2[[#This Row],[Column2]])</f>
        <v>91</v>
      </c>
      <c r="P706">
        <f>FIND(CHAR(131),Table2[[#This Row],[Column3]])</f>
        <v>104</v>
      </c>
      <c r="Q706" t="str">
        <f>IFERROR(MID(Table2[[#This Row],[category_tags]],Table2[[#This Row],[Column4]]+1,Table2[[#This Row],[Column5]]-Table2[[#This Row],[Column4]]-1),"")</f>
        <v>Dried fruits</v>
      </c>
      <c r="R706" t="str">
        <f>VLOOKUP(Table2[[#This Row],[ciqual_code]],brut_transformé!$D$2:$E$2480,2,FALSE)</f>
        <v>brut</v>
      </c>
      <c r="S706" t="s">
        <v>5480</v>
      </c>
    </row>
    <row r="707" spans="1:19" x14ac:dyDescent="0.2">
      <c r="A707" t="s">
        <v>705</v>
      </c>
      <c r="B707">
        <v>26103</v>
      </c>
      <c r="C707" t="s">
        <v>2481</v>
      </c>
      <c r="D707">
        <v>3.64</v>
      </c>
      <c r="E707" t="b">
        <v>0</v>
      </c>
      <c r="F707" t="s">
        <v>2485</v>
      </c>
      <c r="G707" t="s">
        <v>3192</v>
      </c>
      <c r="H707" t="s">
        <v>4967</v>
      </c>
      <c r="I707" t="s">
        <v>4969</v>
      </c>
      <c r="J707" t="s">
        <v>4985</v>
      </c>
      <c r="K707" t="s">
        <v>6376</v>
      </c>
      <c r="L707" t="s">
        <v>6403</v>
      </c>
      <c r="M707" t="str">
        <f>SUBSTITUTE(Table2[[#This Row],[category_tags]],"'",CHAR(130),11)</f>
        <v>['Agricultural', 'Food', 'Preparation', 'Meat, egg and fish', 'Fish, raw']</v>
      </c>
      <c r="N707" t="str">
        <f>SUBSTITUTE(Table2[[#This Row],[category_tags]],"'",CHAR(131),12)</f>
        <v>['Agricultural', 'Food', 'Preparation', 'Meat, egg and fish', 'Fish, raw']</v>
      </c>
      <c r="O707" t="e">
        <f>FIND(CHAR(130),Table2[[#This Row],[Column2]])</f>
        <v>#VALUE!</v>
      </c>
      <c r="P707" t="e">
        <f>FIND(CHAR(131),Table2[[#This Row],[Column3]])</f>
        <v>#VALUE!</v>
      </c>
      <c r="Q707" t="str">
        <f>IFERROR(MID(Table2[[#This Row],[category_tags]],Table2[[#This Row],[Column4]]+1,Table2[[#This Row],[Column5]]-Table2[[#This Row],[Column4]]-1),"")</f>
        <v/>
      </c>
      <c r="R707" t="str">
        <f>VLOOKUP(Table2[[#This Row],[ciqual_code]],brut_transformé!$D$2:$E$2480,2,FALSE)</f>
        <v>transformé</v>
      </c>
      <c r="S707" t="s">
        <v>5265</v>
      </c>
    </row>
    <row r="708" spans="1:19" x14ac:dyDescent="0.2">
      <c r="A708" t="s">
        <v>706</v>
      </c>
      <c r="B708">
        <v>28922</v>
      </c>
      <c r="C708" t="s">
        <v>2481</v>
      </c>
      <c r="D708">
        <v>2.4500000000000002</v>
      </c>
      <c r="E708" t="b">
        <v>0</v>
      </c>
      <c r="F708" t="s">
        <v>2485</v>
      </c>
      <c r="G708" t="s">
        <v>3193</v>
      </c>
      <c r="H708" t="s">
        <v>4967</v>
      </c>
      <c r="I708" t="s">
        <v>4969</v>
      </c>
      <c r="J708" t="s">
        <v>5052</v>
      </c>
      <c r="K708" t="s">
        <v>6376</v>
      </c>
      <c r="L708" t="s">
        <v>6404</v>
      </c>
      <c r="M708" t="str">
        <f>SUBSTITUTE(Table2[[#This Row],[category_tags]],"'",CHAR(130),11)</f>
        <v>['Agricultural', 'Food', 'Preparation', 'Meat, egg and fish', 'Delicatessen meat', ÇCooked ham']</v>
      </c>
      <c r="N708" t="str">
        <f>SUBSTITUTE(Table2[[#This Row],[category_tags]],"'",CHAR(131),12)</f>
        <v>['Agricultural', 'Food', 'Preparation', 'Meat, egg and fish', 'Delicatessen meat', 'Cooked hamÉ]</v>
      </c>
      <c r="O708">
        <f>FIND(CHAR(130),Table2[[#This Row],[Column2]])</f>
        <v>84</v>
      </c>
      <c r="P708">
        <f>FIND(CHAR(131),Table2[[#This Row],[Column3]])</f>
        <v>95</v>
      </c>
      <c r="Q708" t="str">
        <f>IFERROR(MID(Table2[[#This Row],[category_tags]],Table2[[#This Row],[Column4]]+1,Table2[[#This Row],[Column5]]-Table2[[#This Row],[Column4]]-1),"")</f>
        <v>Cooked ham</v>
      </c>
      <c r="R708" t="str">
        <f>VLOOKUP(Table2[[#This Row],[ciqual_code]],brut_transformé!$D$2:$E$2480,2,FALSE)</f>
        <v>transformé</v>
      </c>
      <c r="S708" t="s">
        <v>5481</v>
      </c>
    </row>
    <row r="709" spans="1:19" x14ac:dyDescent="0.2">
      <c r="A709" t="s">
        <v>707</v>
      </c>
      <c r="B709">
        <v>28929</v>
      </c>
      <c r="C709" t="s">
        <v>2481</v>
      </c>
      <c r="D709">
        <v>3.11</v>
      </c>
      <c r="E709" t="b">
        <v>0</v>
      </c>
      <c r="F709" t="s">
        <v>2485</v>
      </c>
      <c r="G709" t="s">
        <v>3194</v>
      </c>
      <c r="H709" t="s">
        <v>4967</v>
      </c>
      <c r="I709" t="s">
        <v>4969</v>
      </c>
      <c r="J709" t="s">
        <v>5052</v>
      </c>
      <c r="K709" t="s">
        <v>6376</v>
      </c>
      <c r="L709" t="s">
        <v>6404</v>
      </c>
      <c r="M709" t="str">
        <f>SUBSTITUTE(Table2[[#This Row],[category_tags]],"'",CHAR(130),11)</f>
        <v>['Agricultural', 'Food', 'Preparation', 'Meat, egg and fish', 'Delicatessen meat', ÇCooked ham']</v>
      </c>
      <c r="N709" t="str">
        <f>SUBSTITUTE(Table2[[#This Row],[category_tags]],"'",CHAR(131),12)</f>
        <v>['Agricultural', 'Food', 'Preparation', 'Meat, egg and fish', 'Delicatessen meat', 'Cooked hamÉ]</v>
      </c>
      <c r="O709">
        <f>FIND(CHAR(130),Table2[[#This Row],[Column2]])</f>
        <v>84</v>
      </c>
      <c r="P709">
        <f>FIND(CHAR(131),Table2[[#This Row],[Column3]])</f>
        <v>95</v>
      </c>
      <c r="Q709" t="str">
        <f>IFERROR(MID(Table2[[#This Row],[category_tags]],Table2[[#This Row],[Column4]]+1,Table2[[#This Row],[Column5]]-Table2[[#This Row],[Column4]]-1),"")</f>
        <v>Cooked ham</v>
      </c>
      <c r="R709" t="str">
        <f>VLOOKUP(Table2[[#This Row],[ciqual_code]],brut_transformé!$D$2:$E$2480,2,FALSE)</f>
        <v>transformé</v>
      </c>
      <c r="S709" t="s">
        <v>5482</v>
      </c>
    </row>
    <row r="710" spans="1:19" x14ac:dyDescent="0.2">
      <c r="A710" t="s">
        <v>708</v>
      </c>
      <c r="B710">
        <v>20911</v>
      </c>
      <c r="C710" t="s">
        <v>2481</v>
      </c>
      <c r="D710">
        <v>3.56</v>
      </c>
      <c r="E710" t="b">
        <v>0</v>
      </c>
      <c r="F710" t="s">
        <v>2485</v>
      </c>
      <c r="G710" t="s">
        <v>3195</v>
      </c>
      <c r="H710" t="s">
        <v>4967</v>
      </c>
      <c r="I710" t="s">
        <v>4969</v>
      </c>
      <c r="J710" t="s">
        <v>5041</v>
      </c>
      <c r="K710" t="s">
        <v>6381</v>
      </c>
      <c r="L710" t="s">
        <v>6422</v>
      </c>
      <c r="M710" t="str">
        <f>SUBSTITUTE(Table2[[#This Row],[category_tags]],"'",CHAR(130),11)</f>
        <v>['Agricultural', 'Food', 'Preparation', 'Milk and milk products', 'Dairy products and deserts', ÇOther desserts']</v>
      </c>
      <c r="N710" t="str">
        <f>SUBSTITUTE(Table2[[#This Row],[category_tags]],"'",CHAR(131),12)</f>
        <v>['Agricultural', 'Food', 'Preparation', 'Milk and milk products', 'Dairy products and deserts', 'Other dessertsÉ]</v>
      </c>
      <c r="O710">
        <f>FIND(CHAR(130),Table2[[#This Row],[Column2]])</f>
        <v>97</v>
      </c>
      <c r="P710">
        <f>FIND(CHAR(131),Table2[[#This Row],[Column3]])</f>
        <v>112</v>
      </c>
      <c r="Q710" t="str">
        <f>IFERROR(MID(Table2[[#This Row],[category_tags]],Table2[[#This Row],[Column4]]+1,Table2[[#This Row],[Column5]]-Table2[[#This Row],[Column4]]-1),"")</f>
        <v>Other desserts</v>
      </c>
      <c r="R710" t="str">
        <f>VLOOKUP(Table2[[#This Row],[ciqual_code]],brut_transformé!$D$2:$E$2480,2,FALSE)</f>
        <v>transformé</v>
      </c>
      <c r="S710" t="s">
        <v>5483</v>
      </c>
    </row>
    <row r="711" spans="1:19" x14ac:dyDescent="0.2">
      <c r="A711" t="s">
        <v>709</v>
      </c>
      <c r="B711">
        <v>19692</v>
      </c>
      <c r="C711" t="s">
        <v>2481</v>
      </c>
      <c r="D711">
        <v>3.12</v>
      </c>
      <c r="E711" t="b">
        <v>0</v>
      </c>
      <c r="F711" t="s">
        <v>2485</v>
      </c>
      <c r="G711" t="s">
        <v>3196</v>
      </c>
      <c r="H711" t="s">
        <v>4967</v>
      </c>
      <c r="I711" t="s">
        <v>4969</v>
      </c>
      <c r="J711" t="s">
        <v>5041</v>
      </c>
      <c r="K711" t="s">
        <v>6381</v>
      </c>
      <c r="L711" t="s">
        <v>6422</v>
      </c>
      <c r="M711" t="str">
        <f>SUBSTITUTE(Table2[[#This Row],[category_tags]],"'",CHAR(130),11)</f>
        <v>['Agricultural', 'Food', 'Preparation', 'Milk and milk products', 'Dairy products and deserts', ÇOther desserts']</v>
      </c>
      <c r="N711" t="str">
        <f>SUBSTITUTE(Table2[[#This Row],[category_tags]],"'",CHAR(131),12)</f>
        <v>['Agricultural', 'Food', 'Preparation', 'Milk and milk products', 'Dairy products and deserts', 'Other dessertsÉ]</v>
      </c>
      <c r="O711">
        <f>FIND(CHAR(130),Table2[[#This Row],[Column2]])</f>
        <v>97</v>
      </c>
      <c r="P711">
        <f>FIND(CHAR(131),Table2[[#This Row],[Column3]])</f>
        <v>112</v>
      </c>
      <c r="Q711" t="str">
        <f>IFERROR(MID(Table2[[#This Row],[category_tags]],Table2[[#This Row],[Column4]]+1,Table2[[#This Row],[Column5]]-Table2[[#This Row],[Column4]]-1),"")</f>
        <v>Other desserts</v>
      </c>
      <c r="R711" t="str">
        <f>VLOOKUP(Table2[[#This Row],[ciqual_code]],brut_transformé!$D$2:$E$2480,2,FALSE)</f>
        <v>transformé</v>
      </c>
      <c r="S711" t="s">
        <v>5483</v>
      </c>
    </row>
    <row r="712" spans="1:19" x14ac:dyDescent="0.2">
      <c r="A712" t="s">
        <v>710</v>
      </c>
      <c r="B712">
        <v>19693</v>
      </c>
      <c r="C712" t="s">
        <v>2481</v>
      </c>
      <c r="D712">
        <v>2.96</v>
      </c>
      <c r="E712" t="b">
        <v>0</v>
      </c>
      <c r="F712" t="s">
        <v>2485</v>
      </c>
      <c r="G712" t="s">
        <v>3197</v>
      </c>
      <c r="H712" t="s">
        <v>4967</v>
      </c>
      <c r="I712" t="s">
        <v>4969</v>
      </c>
      <c r="J712" t="s">
        <v>5041</v>
      </c>
      <c r="K712" t="s">
        <v>6381</v>
      </c>
      <c r="L712" t="s">
        <v>6422</v>
      </c>
      <c r="M712" t="str">
        <f>SUBSTITUTE(Table2[[#This Row],[category_tags]],"'",CHAR(130),11)</f>
        <v>['Agricultural', 'Food', 'Preparation', 'Milk and milk products', 'Dairy products and deserts', ÇOther desserts']</v>
      </c>
      <c r="N712" t="str">
        <f>SUBSTITUTE(Table2[[#This Row],[category_tags]],"'",CHAR(131),12)</f>
        <v>['Agricultural', 'Food', 'Preparation', 'Milk and milk products', 'Dairy products and deserts', 'Other dessertsÉ]</v>
      </c>
      <c r="O712">
        <f>FIND(CHAR(130),Table2[[#This Row],[Column2]])</f>
        <v>97</v>
      </c>
      <c r="P712">
        <f>FIND(CHAR(131),Table2[[#This Row],[Column3]])</f>
        <v>112</v>
      </c>
      <c r="Q712" t="str">
        <f>IFERROR(MID(Table2[[#This Row],[category_tags]],Table2[[#This Row],[Column4]]+1,Table2[[#This Row],[Column5]]-Table2[[#This Row],[Column4]]-1),"")</f>
        <v>Other desserts</v>
      </c>
      <c r="R712" t="str">
        <f>VLOOKUP(Table2[[#This Row],[ciqual_code]],brut_transformé!$D$2:$E$2480,2,FALSE)</f>
        <v>transformé</v>
      </c>
      <c r="S712" t="s">
        <v>5484</v>
      </c>
    </row>
    <row r="713" spans="1:19" x14ac:dyDescent="0.2">
      <c r="A713" t="s">
        <v>711</v>
      </c>
      <c r="B713">
        <v>13152</v>
      </c>
      <c r="C713" t="s">
        <v>2481</v>
      </c>
      <c r="D713">
        <v>2.99</v>
      </c>
      <c r="E713" t="b">
        <v>0</v>
      </c>
      <c r="F713" t="s">
        <v>2485</v>
      </c>
      <c r="G713" t="s">
        <v>3198</v>
      </c>
      <c r="H713" t="s">
        <v>4967</v>
      </c>
      <c r="I713" t="s">
        <v>4969</v>
      </c>
      <c r="J713" t="s">
        <v>5042</v>
      </c>
      <c r="K713" t="s">
        <v>6375</v>
      </c>
      <c r="L713" t="s">
        <v>6392</v>
      </c>
      <c r="M713" t="str">
        <f>SUBSTITUTE(Table2[[#This Row],[category_tags]],"'",CHAR(130),11)</f>
        <v>['Agricultural', 'Food', 'Preparation', 'Fruits, vegetables, legumes and nuts', 'Fruits', ÇPureed fruits']</v>
      </c>
      <c r="N713" t="str">
        <f>SUBSTITUTE(Table2[[#This Row],[category_tags]],"'",CHAR(131),12)</f>
        <v>['Agricultural', 'Food', 'Preparation', 'Fruits, vegetables, legumes and nuts', 'Fruits', 'Pureed fruitsÉ]</v>
      </c>
      <c r="O713">
        <f>FIND(CHAR(130),Table2[[#This Row],[Column2]])</f>
        <v>91</v>
      </c>
      <c r="P713">
        <f>FIND(CHAR(131),Table2[[#This Row],[Column3]])</f>
        <v>105</v>
      </c>
      <c r="Q713" t="str">
        <f>IFERROR(MID(Table2[[#This Row],[category_tags]],Table2[[#This Row],[Column4]]+1,Table2[[#This Row],[Column5]]-Table2[[#This Row],[Column4]]-1),"")</f>
        <v>Pureed fruits</v>
      </c>
      <c r="R713" t="str">
        <f>VLOOKUP(Table2[[#This Row],[ciqual_code]],brut_transformé!$D$2:$E$2480,2,FALSE)</f>
        <v>transformé</v>
      </c>
      <c r="S713" t="s">
        <v>5485</v>
      </c>
    </row>
    <row r="714" spans="1:19" x14ac:dyDescent="0.2">
      <c r="A714" t="s">
        <v>712</v>
      </c>
      <c r="B714">
        <v>39516</v>
      </c>
      <c r="C714" t="s">
        <v>2481</v>
      </c>
      <c r="D714">
        <v>3.45</v>
      </c>
      <c r="E714" t="b">
        <v>0</v>
      </c>
      <c r="F714" t="s">
        <v>2485</v>
      </c>
      <c r="G714" t="s">
        <v>3199</v>
      </c>
      <c r="H714" t="s">
        <v>4967</v>
      </c>
      <c r="I714" t="s">
        <v>4969</v>
      </c>
      <c r="J714" t="s">
        <v>5027</v>
      </c>
      <c r="K714" t="s">
        <v>6383</v>
      </c>
      <c r="L714" t="s">
        <v>6425</v>
      </c>
      <c r="M714" t="str">
        <f>SUBSTITUTE(Table2[[#This Row],[category_tags]],"'",CHAR(130),11)</f>
        <v>['Agricultural', 'Food', 'Preparation', 'Ice cream and sorbet', 'Frozen desserts']</v>
      </c>
      <c r="N714" t="str">
        <f>SUBSTITUTE(Table2[[#This Row],[category_tags]],"'",CHAR(131),12)</f>
        <v>['Agricultural', 'Food', 'Preparation', 'Ice cream and sorbet', 'Frozen desserts']</v>
      </c>
      <c r="O714" t="e">
        <f>FIND(CHAR(130),Table2[[#This Row],[Column2]])</f>
        <v>#VALUE!</v>
      </c>
      <c r="P714" t="e">
        <f>FIND(CHAR(131),Table2[[#This Row],[Column3]])</f>
        <v>#VALUE!</v>
      </c>
      <c r="Q714" t="str">
        <f>IFERROR(MID(Table2[[#This Row],[category_tags]],Table2[[#This Row],[Column4]]+1,Table2[[#This Row],[Column5]]-Table2[[#This Row],[Column4]]-1),"")</f>
        <v/>
      </c>
      <c r="R714" t="str">
        <f>VLOOKUP(Table2[[#This Row],[ciqual_code]],brut_transformé!$D$2:$E$2480,2,FALSE)</f>
        <v>transformé</v>
      </c>
      <c r="S714" t="s">
        <v>5155</v>
      </c>
    </row>
    <row r="715" spans="1:19" x14ac:dyDescent="0.2">
      <c r="A715" t="s">
        <v>713</v>
      </c>
      <c r="B715">
        <v>39502</v>
      </c>
      <c r="C715" t="s">
        <v>2481</v>
      </c>
      <c r="D715">
        <v>3.45</v>
      </c>
      <c r="E715" t="b">
        <v>0</v>
      </c>
      <c r="F715" t="s">
        <v>2485</v>
      </c>
      <c r="G715" t="s">
        <v>3200</v>
      </c>
      <c r="H715" t="s">
        <v>4967</v>
      </c>
      <c r="I715" t="s">
        <v>4969</v>
      </c>
      <c r="J715" t="s">
        <v>5027</v>
      </c>
      <c r="K715" t="s">
        <v>6383</v>
      </c>
      <c r="L715" t="s">
        <v>6425</v>
      </c>
      <c r="M715" t="str">
        <f>SUBSTITUTE(Table2[[#This Row],[category_tags]],"'",CHAR(130),11)</f>
        <v>['Agricultural', 'Food', 'Preparation', 'Ice cream and sorbet', 'Frozen desserts']</v>
      </c>
      <c r="N715" t="str">
        <f>SUBSTITUTE(Table2[[#This Row],[category_tags]],"'",CHAR(131),12)</f>
        <v>['Agricultural', 'Food', 'Preparation', 'Ice cream and sorbet', 'Frozen desserts']</v>
      </c>
      <c r="O715" t="e">
        <f>FIND(CHAR(130),Table2[[#This Row],[Column2]])</f>
        <v>#VALUE!</v>
      </c>
      <c r="P715" t="e">
        <f>FIND(CHAR(131),Table2[[#This Row],[Column3]])</f>
        <v>#VALUE!</v>
      </c>
      <c r="Q715" t="str">
        <f>IFERROR(MID(Table2[[#This Row],[category_tags]],Table2[[#This Row],[Column4]]+1,Table2[[#This Row],[Column5]]-Table2[[#This Row],[Column4]]-1),"")</f>
        <v/>
      </c>
      <c r="R715" t="str">
        <f>VLOOKUP(Table2[[#This Row],[ciqual_code]],brut_transformé!$D$2:$E$2480,2,FALSE)</f>
        <v>transformé</v>
      </c>
      <c r="S715" t="s">
        <v>5155</v>
      </c>
    </row>
    <row r="716" spans="1:19" x14ac:dyDescent="0.2">
      <c r="A716" t="s">
        <v>714</v>
      </c>
      <c r="B716">
        <v>39512</v>
      </c>
      <c r="C716" t="s">
        <v>2481</v>
      </c>
      <c r="D716">
        <v>3.45</v>
      </c>
      <c r="E716" t="b">
        <v>0</v>
      </c>
      <c r="F716" t="s">
        <v>2485</v>
      </c>
      <c r="G716" t="s">
        <v>3201</v>
      </c>
      <c r="H716" t="s">
        <v>4967</v>
      </c>
      <c r="I716" t="s">
        <v>4969</v>
      </c>
      <c r="J716" t="s">
        <v>5027</v>
      </c>
      <c r="K716" t="s">
        <v>6383</v>
      </c>
      <c r="L716" t="s">
        <v>6425</v>
      </c>
      <c r="M716" t="str">
        <f>SUBSTITUTE(Table2[[#This Row],[category_tags]],"'",CHAR(130),11)</f>
        <v>['Agricultural', 'Food', 'Preparation', 'Ice cream and sorbet', 'Frozen desserts']</v>
      </c>
      <c r="N716" t="str">
        <f>SUBSTITUTE(Table2[[#This Row],[category_tags]],"'",CHAR(131),12)</f>
        <v>['Agricultural', 'Food', 'Preparation', 'Ice cream and sorbet', 'Frozen desserts']</v>
      </c>
      <c r="O716" t="e">
        <f>FIND(CHAR(130),Table2[[#This Row],[Column2]])</f>
        <v>#VALUE!</v>
      </c>
      <c r="P716" t="e">
        <f>FIND(CHAR(131),Table2[[#This Row],[Column3]])</f>
        <v>#VALUE!</v>
      </c>
      <c r="Q716" t="str">
        <f>IFERROR(MID(Table2[[#This Row],[category_tags]],Table2[[#This Row],[Column4]]+1,Table2[[#This Row],[Column5]]-Table2[[#This Row],[Column4]]-1),"")</f>
        <v/>
      </c>
      <c r="R716" t="str">
        <f>VLOOKUP(Table2[[#This Row],[ciqual_code]],brut_transformé!$D$2:$E$2480,2,FALSE)</f>
        <v>transformé</v>
      </c>
      <c r="S716" t="s">
        <v>5155</v>
      </c>
    </row>
    <row r="717" spans="1:19" x14ac:dyDescent="0.2">
      <c r="A717" t="s">
        <v>715</v>
      </c>
      <c r="B717">
        <v>13165</v>
      </c>
      <c r="C717" t="s">
        <v>2481</v>
      </c>
      <c r="D717">
        <v>2.9</v>
      </c>
      <c r="E717" t="b">
        <v>0</v>
      </c>
      <c r="F717" t="s">
        <v>2485</v>
      </c>
      <c r="G717" t="s">
        <v>3202</v>
      </c>
      <c r="H717" t="s">
        <v>4967</v>
      </c>
      <c r="I717" t="s">
        <v>4969</v>
      </c>
      <c r="J717" t="s">
        <v>5053</v>
      </c>
      <c r="K717" t="s">
        <v>6385</v>
      </c>
      <c r="L717" t="s">
        <v>6436</v>
      </c>
      <c r="M717" t="str">
        <f>SUBSTITUTE(Table2[[#This Row],[category_tags]],"'",CHAR(130),11)</f>
        <v>['Agricultural', 'Food', 'Preparation', 'Baby food', 'Baby deserts']</v>
      </c>
      <c r="N717" t="str">
        <f>SUBSTITUTE(Table2[[#This Row],[category_tags]],"'",CHAR(131),12)</f>
        <v>['Agricultural', 'Food', 'Preparation', 'Baby food', 'Baby deserts']</v>
      </c>
      <c r="O717" t="e">
        <f>FIND(CHAR(130),Table2[[#This Row],[Column2]])</f>
        <v>#VALUE!</v>
      </c>
      <c r="P717" t="e">
        <f>FIND(CHAR(131),Table2[[#This Row],[Column3]])</f>
        <v>#VALUE!</v>
      </c>
      <c r="Q717" t="str">
        <f>IFERROR(MID(Table2[[#This Row],[category_tags]],Table2[[#This Row],[Column4]]+1,Table2[[#This Row],[Column5]]-Table2[[#This Row],[Column4]]-1),"")</f>
        <v/>
      </c>
      <c r="R717" t="str">
        <f>VLOOKUP(Table2[[#This Row],[ciqual_code]],brut_transformé!$D$2:$E$2480,2,FALSE)</f>
        <v>transformé</v>
      </c>
      <c r="S717" t="s">
        <v>5486</v>
      </c>
    </row>
    <row r="718" spans="1:19" x14ac:dyDescent="0.2">
      <c r="A718" t="s">
        <v>716</v>
      </c>
      <c r="B718">
        <v>13166</v>
      </c>
      <c r="C718" t="s">
        <v>2481</v>
      </c>
      <c r="D718">
        <v>2.9</v>
      </c>
      <c r="E718" t="b">
        <v>0</v>
      </c>
      <c r="F718" t="s">
        <v>2485</v>
      </c>
      <c r="G718" t="s">
        <v>3203</v>
      </c>
      <c r="H718" t="s">
        <v>4967</v>
      </c>
      <c r="I718" t="s">
        <v>4969</v>
      </c>
      <c r="J718" t="s">
        <v>5053</v>
      </c>
      <c r="K718" t="s">
        <v>6385</v>
      </c>
      <c r="L718" t="s">
        <v>6436</v>
      </c>
      <c r="M718" t="str">
        <f>SUBSTITUTE(Table2[[#This Row],[category_tags]],"'",CHAR(130),11)</f>
        <v>['Agricultural', 'Food', 'Preparation', 'Baby food', 'Baby deserts']</v>
      </c>
      <c r="N718" t="str">
        <f>SUBSTITUTE(Table2[[#This Row],[category_tags]],"'",CHAR(131),12)</f>
        <v>['Agricultural', 'Food', 'Preparation', 'Baby food', 'Baby deserts']</v>
      </c>
      <c r="O718" t="e">
        <f>FIND(CHAR(130),Table2[[#This Row],[Column2]])</f>
        <v>#VALUE!</v>
      </c>
      <c r="P718" t="e">
        <f>FIND(CHAR(131),Table2[[#This Row],[Column3]])</f>
        <v>#VALUE!</v>
      </c>
      <c r="Q718" t="str">
        <f>IFERROR(MID(Table2[[#This Row],[category_tags]],Table2[[#This Row],[Column4]]+1,Table2[[#This Row],[Column5]]-Table2[[#This Row],[Column4]]-1),"")</f>
        <v/>
      </c>
      <c r="R718" t="str">
        <f>VLOOKUP(Table2[[#This Row],[ciqual_code]],brut_transformé!$D$2:$E$2480,2,FALSE)</f>
        <v>transformé</v>
      </c>
      <c r="S718" t="s">
        <v>5486</v>
      </c>
    </row>
    <row r="719" spans="1:19" x14ac:dyDescent="0.2">
      <c r="A719" t="s">
        <v>717</v>
      </c>
      <c r="B719">
        <v>13164</v>
      </c>
      <c r="C719" t="s">
        <v>2481</v>
      </c>
      <c r="D719">
        <v>2.54</v>
      </c>
      <c r="E719" t="b">
        <v>0</v>
      </c>
      <c r="F719" t="s">
        <v>2485</v>
      </c>
      <c r="G719" t="s">
        <v>3204</v>
      </c>
      <c r="H719" t="s">
        <v>4967</v>
      </c>
      <c r="I719" t="s">
        <v>4969</v>
      </c>
      <c r="J719" t="s">
        <v>5053</v>
      </c>
      <c r="K719" t="s">
        <v>6385</v>
      </c>
      <c r="L719" t="s">
        <v>6436</v>
      </c>
      <c r="M719" t="str">
        <f>SUBSTITUTE(Table2[[#This Row],[category_tags]],"'",CHAR(130),11)</f>
        <v>['Agricultural', 'Food', 'Preparation', 'Baby food', 'Baby deserts']</v>
      </c>
      <c r="N719" t="str">
        <f>SUBSTITUTE(Table2[[#This Row],[category_tags]],"'",CHAR(131),12)</f>
        <v>['Agricultural', 'Food', 'Preparation', 'Baby food', 'Baby deserts']</v>
      </c>
      <c r="O719" t="e">
        <f>FIND(CHAR(130),Table2[[#This Row],[Column2]])</f>
        <v>#VALUE!</v>
      </c>
      <c r="P719" t="e">
        <f>FIND(CHAR(131),Table2[[#This Row],[Column3]])</f>
        <v>#VALUE!</v>
      </c>
      <c r="Q719" t="str">
        <f>IFERROR(MID(Table2[[#This Row],[category_tags]],Table2[[#This Row],[Column4]]+1,Table2[[#This Row],[Column5]]-Table2[[#This Row],[Column4]]-1),"")</f>
        <v/>
      </c>
      <c r="R719" t="str">
        <f>VLOOKUP(Table2[[#This Row],[ciqual_code]],brut_transformé!$D$2:$E$2480,2,FALSE)</f>
        <v>transformé</v>
      </c>
      <c r="S719" t="s">
        <v>5486</v>
      </c>
    </row>
    <row r="720" spans="1:19" x14ac:dyDescent="0.2">
      <c r="A720" t="s">
        <v>718</v>
      </c>
      <c r="B720">
        <v>18039</v>
      </c>
      <c r="C720" t="s">
        <v>2481</v>
      </c>
      <c r="D720">
        <v>2.31</v>
      </c>
      <c r="E720" t="b">
        <v>0</v>
      </c>
      <c r="F720" t="s">
        <v>2485</v>
      </c>
      <c r="G720" t="s">
        <v>3205</v>
      </c>
      <c r="H720" t="s">
        <v>4967</v>
      </c>
      <c r="I720" t="s">
        <v>4969</v>
      </c>
      <c r="J720" t="s">
        <v>5016</v>
      </c>
      <c r="K720" t="s">
        <v>6378</v>
      </c>
      <c r="L720" t="s">
        <v>6420</v>
      </c>
      <c r="M720" t="str">
        <f>SUBSTITUTE(Table2[[#This Row],[category_tags]],"'",CHAR(130),11)</f>
        <v>['Agricultural', 'Food', 'Preparation', 'Beverages', 'Non-alcoholic beverages', ÇSoft drinks']</v>
      </c>
      <c r="N720" t="str">
        <f>SUBSTITUTE(Table2[[#This Row],[category_tags]],"'",CHAR(131),12)</f>
        <v>['Agricultural', 'Food', 'Preparation', 'Beverages', 'Non-alcoholic beverages', 'Soft drinksÉ]</v>
      </c>
      <c r="O720">
        <f>FIND(CHAR(130),Table2[[#This Row],[Column2]])</f>
        <v>81</v>
      </c>
      <c r="P720">
        <f>FIND(CHAR(131),Table2[[#This Row],[Column3]])</f>
        <v>93</v>
      </c>
      <c r="Q720" t="str">
        <f>IFERROR(MID(Table2[[#This Row],[category_tags]],Table2[[#This Row],[Column4]]+1,Table2[[#This Row],[Column5]]-Table2[[#This Row],[Column4]]-1),"")</f>
        <v>Soft drinks</v>
      </c>
      <c r="R720" t="str">
        <f>VLOOKUP(Table2[[#This Row],[ciqual_code]],brut_transformé!$D$2:$E$2480,2,FALSE)</f>
        <v>transformé</v>
      </c>
      <c r="S720" t="s">
        <v>5487</v>
      </c>
    </row>
    <row r="721" spans="1:19" x14ac:dyDescent="0.2">
      <c r="A721" t="s">
        <v>719</v>
      </c>
      <c r="B721">
        <v>36310</v>
      </c>
      <c r="C721" t="s">
        <v>2481</v>
      </c>
      <c r="D721">
        <v>3.11</v>
      </c>
      <c r="E721" t="b">
        <v>0</v>
      </c>
      <c r="F721" t="s">
        <v>2485</v>
      </c>
      <c r="G721" t="s">
        <v>3206</v>
      </c>
      <c r="H721" t="s">
        <v>4967</v>
      </c>
      <c r="I721" t="s">
        <v>4969</v>
      </c>
      <c r="J721" t="s">
        <v>5054</v>
      </c>
      <c r="K721" t="s">
        <v>6376</v>
      </c>
      <c r="L721" t="s">
        <v>6396</v>
      </c>
      <c r="M721" t="str">
        <f>SUBSTITUTE(Table2[[#This Row],[category_tags]],"'",CHAR(130),11)</f>
        <v>['Agricultural', 'Food', 'Preparation', 'Meat, egg and fish', 'Raw meat', ÇTurkey']</v>
      </c>
      <c r="N721" t="str">
        <f>SUBSTITUTE(Table2[[#This Row],[category_tags]],"'",CHAR(131),12)</f>
        <v>['Agricultural', 'Food', 'Preparation', 'Meat, egg and fish', 'Raw meat', 'TurkeyÉ]</v>
      </c>
      <c r="O721">
        <f>FIND(CHAR(130),Table2[[#This Row],[Column2]])</f>
        <v>75</v>
      </c>
      <c r="P721">
        <f>FIND(CHAR(131),Table2[[#This Row],[Column3]])</f>
        <v>82</v>
      </c>
      <c r="Q721" t="str">
        <f>IFERROR(MID(Table2[[#This Row],[category_tags]],Table2[[#This Row],[Column4]]+1,Table2[[#This Row],[Column5]]-Table2[[#This Row],[Column4]]-1),"")</f>
        <v>Turkey</v>
      </c>
      <c r="R721" t="str">
        <f>VLOOKUP(Table2[[#This Row],[ciqual_code]],brut_transformé!$D$2:$E$2480,2,FALSE)</f>
        <v>transformé</v>
      </c>
      <c r="S721" t="s">
        <v>5289</v>
      </c>
    </row>
    <row r="722" spans="1:19" x14ac:dyDescent="0.2">
      <c r="A722" t="s">
        <v>720</v>
      </c>
      <c r="B722">
        <v>36305</v>
      </c>
      <c r="C722" t="s">
        <v>2481</v>
      </c>
      <c r="D722">
        <v>3.11</v>
      </c>
      <c r="E722" t="b">
        <v>0</v>
      </c>
      <c r="F722" t="s">
        <v>2485</v>
      </c>
      <c r="G722" t="s">
        <v>3207</v>
      </c>
      <c r="H722" t="s">
        <v>4967</v>
      </c>
      <c r="I722" t="s">
        <v>4969</v>
      </c>
      <c r="J722" t="s">
        <v>5054</v>
      </c>
      <c r="K722" t="s">
        <v>6376</v>
      </c>
      <c r="L722" t="s">
        <v>6396</v>
      </c>
      <c r="M722" t="str">
        <f>SUBSTITUTE(Table2[[#This Row],[category_tags]],"'",CHAR(130),11)</f>
        <v>['Agricultural', 'Food', 'Preparation', 'Meat, egg and fish', 'Raw meat', ÇTurkey']</v>
      </c>
      <c r="N722" t="str">
        <f>SUBSTITUTE(Table2[[#This Row],[category_tags]],"'",CHAR(131),12)</f>
        <v>['Agricultural', 'Food', 'Preparation', 'Meat, egg and fish', 'Raw meat', 'TurkeyÉ]</v>
      </c>
      <c r="O722">
        <f>FIND(CHAR(130),Table2[[#This Row],[Column2]])</f>
        <v>75</v>
      </c>
      <c r="P722">
        <f>FIND(CHAR(131),Table2[[#This Row],[Column3]])</f>
        <v>82</v>
      </c>
      <c r="Q722" t="str">
        <f>IFERROR(MID(Table2[[#This Row],[category_tags]],Table2[[#This Row],[Column4]]+1,Table2[[#This Row],[Column5]]-Table2[[#This Row],[Column4]]-1),"")</f>
        <v>Turkey</v>
      </c>
      <c r="R722" t="str">
        <f>VLOOKUP(Table2[[#This Row],[ciqual_code]],brut_transformé!$D$2:$E$2480,2,FALSE)</f>
        <v>transformé</v>
      </c>
      <c r="S722" t="s">
        <v>5289</v>
      </c>
    </row>
    <row r="723" spans="1:19" x14ac:dyDescent="0.2">
      <c r="A723" t="s">
        <v>721</v>
      </c>
      <c r="B723">
        <v>36307</v>
      </c>
      <c r="C723" t="s">
        <v>2481</v>
      </c>
      <c r="D723">
        <v>3.11</v>
      </c>
      <c r="E723" t="b">
        <v>0</v>
      </c>
      <c r="F723" t="s">
        <v>2485</v>
      </c>
      <c r="G723" t="s">
        <v>3208</v>
      </c>
      <c r="H723" t="s">
        <v>4967</v>
      </c>
      <c r="I723" t="s">
        <v>4969</v>
      </c>
      <c r="J723" t="s">
        <v>5054</v>
      </c>
      <c r="K723" t="s">
        <v>6376</v>
      </c>
      <c r="L723" t="s">
        <v>6396</v>
      </c>
      <c r="M723" t="str">
        <f>SUBSTITUTE(Table2[[#This Row],[category_tags]],"'",CHAR(130),11)</f>
        <v>['Agricultural', 'Food', 'Preparation', 'Meat, egg and fish', 'Raw meat', ÇTurkey']</v>
      </c>
      <c r="N723" t="str">
        <f>SUBSTITUTE(Table2[[#This Row],[category_tags]],"'",CHAR(131),12)</f>
        <v>['Agricultural', 'Food', 'Preparation', 'Meat, egg and fish', 'Raw meat', 'TurkeyÉ]</v>
      </c>
      <c r="O723">
        <f>FIND(CHAR(130),Table2[[#This Row],[Column2]])</f>
        <v>75</v>
      </c>
      <c r="P723">
        <f>FIND(CHAR(131),Table2[[#This Row],[Column3]])</f>
        <v>82</v>
      </c>
      <c r="Q723" t="str">
        <f>IFERROR(MID(Table2[[#This Row],[category_tags]],Table2[[#This Row],[Column4]]+1,Table2[[#This Row],[Column5]]-Table2[[#This Row],[Column4]]-1),"")</f>
        <v>Turkey</v>
      </c>
      <c r="R723" t="str">
        <f>VLOOKUP(Table2[[#This Row],[ciqual_code]],brut_transformé!$D$2:$E$2480,2,FALSE)</f>
        <v>transformé</v>
      </c>
      <c r="S723" t="s">
        <v>5488</v>
      </c>
    </row>
    <row r="724" spans="1:19" x14ac:dyDescent="0.2">
      <c r="A724" t="s">
        <v>722</v>
      </c>
      <c r="B724">
        <v>36318</v>
      </c>
      <c r="C724" t="s">
        <v>2481</v>
      </c>
      <c r="D724">
        <v>2.52</v>
      </c>
      <c r="E724" t="b">
        <v>0</v>
      </c>
      <c r="F724" t="s">
        <v>2485</v>
      </c>
      <c r="G724" t="s">
        <v>3209</v>
      </c>
      <c r="H724" t="s">
        <v>4967</v>
      </c>
      <c r="I724" t="s">
        <v>4969</v>
      </c>
      <c r="J724" t="s">
        <v>5014</v>
      </c>
      <c r="K724" t="s">
        <v>6376</v>
      </c>
      <c r="L724" t="s">
        <v>6419</v>
      </c>
      <c r="M724" t="str">
        <f>SUBSTITUTE(Table2[[#This Row],[category_tags]],"'",CHAR(130),11)</f>
        <v>['Agricultural', 'Food', 'Preparation', 'Meat, egg and fish', 'Other meat products']</v>
      </c>
      <c r="N724" t="str">
        <f>SUBSTITUTE(Table2[[#This Row],[category_tags]],"'",CHAR(131),12)</f>
        <v>['Agricultural', 'Food', 'Preparation', 'Meat, egg and fish', 'Other meat products']</v>
      </c>
      <c r="O724" t="e">
        <f>FIND(CHAR(130),Table2[[#This Row],[Column2]])</f>
        <v>#VALUE!</v>
      </c>
      <c r="P724" t="e">
        <f>FIND(CHAR(131),Table2[[#This Row],[Column3]])</f>
        <v>#VALUE!</v>
      </c>
      <c r="Q724" t="str">
        <f>IFERROR(MID(Table2[[#This Row],[category_tags]],Table2[[#This Row],[Column4]]+1,Table2[[#This Row],[Column5]]-Table2[[#This Row],[Column4]]-1),"")</f>
        <v/>
      </c>
      <c r="R724" t="str">
        <f>VLOOKUP(Table2[[#This Row],[ciqual_code]],brut_transformé!$D$2:$E$2480,2,FALSE)</f>
        <v>transformé</v>
      </c>
      <c r="S724" t="s">
        <v>5489</v>
      </c>
    </row>
    <row r="725" spans="1:19" x14ac:dyDescent="0.2">
      <c r="A725" t="s">
        <v>723</v>
      </c>
      <c r="B725">
        <v>36304</v>
      </c>
      <c r="C725" t="s">
        <v>2481</v>
      </c>
      <c r="D725">
        <v>3.11</v>
      </c>
      <c r="E725" t="b">
        <v>0</v>
      </c>
      <c r="F725" t="s">
        <v>2485</v>
      </c>
      <c r="G725" t="s">
        <v>3210</v>
      </c>
      <c r="H725" t="s">
        <v>4967</v>
      </c>
      <c r="I725" t="s">
        <v>4969</v>
      </c>
      <c r="J725" t="s">
        <v>5054</v>
      </c>
      <c r="K725" t="s">
        <v>6376</v>
      </c>
      <c r="L725" t="s">
        <v>6396</v>
      </c>
      <c r="M725" t="str">
        <f>SUBSTITUTE(Table2[[#This Row],[category_tags]],"'",CHAR(130),11)</f>
        <v>['Agricultural', 'Food', 'Preparation', 'Meat, egg and fish', 'Raw meat', ÇTurkey']</v>
      </c>
      <c r="N725" t="str">
        <f>SUBSTITUTE(Table2[[#This Row],[category_tags]],"'",CHAR(131),12)</f>
        <v>['Agricultural', 'Food', 'Preparation', 'Meat, egg and fish', 'Raw meat', 'TurkeyÉ]</v>
      </c>
      <c r="O725">
        <f>FIND(CHAR(130),Table2[[#This Row],[Column2]])</f>
        <v>75</v>
      </c>
      <c r="P725">
        <f>FIND(CHAR(131),Table2[[#This Row],[Column3]])</f>
        <v>82</v>
      </c>
      <c r="Q725" t="str">
        <f>IFERROR(MID(Table2[[#This Row],[category_tags]],Table2[[#This Row],[Column4]]+1,Table2[[#This Row],[Column5]]-Table2[[#This Row],[Column4]]-1),"")</f>
        <v>Turkey</v>
      </c>
      <c r="R725" t="str">
        <f>VLOOKUP(Table2[[#This Row],[ciqual_code]],brut_transformé!$D$2:$E$2480,2,FALSE)</f>
        <v>transformé</v>
      </c>
      <c r="S725" t="s">
        <v>5482</v>
      </c>
    </row>
    <row r="726" spans="1:19" x14ac:dyDescent="0.2">
      <c r="A726" t="s">
        <v>724</v>
      </c>
      <c r="B726">
        <v>36308</v>
      </c>
      <c r="C726" t="s">
        <v>2481</v>
      </c>
      <c r="D726">
        <v>3.11</v>
      </c>
      <c r="E726" t="b">
        <v>0</v>
      </c>
      <c r="F726" t="s">
        <v>2485</v>
      </c>
      <c r="G726" t="s">
        <v>3211</v>
      </c>
      <c r="H726" t="s">
        <v>4967</v>
      </c>
      <c r="I726" t="s">
        <v>4969</v>
      </c>
      <c r="J726" t="s">
        <v>5055</v>
      </c>
      <c r="K726" t="s">
        <v>6376</v>
      </c>
      <c r="L726" t="s">
        <v>6395</v>
      </c>
      <c r="M726" t="str">
        <f>SUBSTITUTE(Table2[[#This Row],[category_tags]],"'",CHAR(130),11)</f>
        <v>['Agricultural', 'Food', 'Preparation', 'Meat, egg and fish', 'Cooked meat', ÇTurkey']</v>
      </c>
      <c r="N726" t="str">
        <f>SUBSTITUTE(Table2[[#This Row],[category_tags]],"'",CHAR(131),12)</f>
        <v>['Agricultural', 'Food', 'Preparation', 'Meat, egg and fish', 'Cooked meat', 'TurkeyÉ]</v>
      </c>
      <c r="O726">
        <f>FIND(CHAR(130),Table2[[#This Row],[Column2]])</f>
        <v>78</v>
      </c>
      <c r="P726">
        <f>FIND(CHAR(131),Table2[[#This Row],[Column3]])</f>
        <v>85</v>
      </c>
      <c r="Q726" t="str">
        <f>IFERROR(MID(Table2[[#This Row],[category_tags]],Table2[[#This Row],[Column4]]+1,Table2[[#This Row],[Column5]]-Table2[[#This Row],[Column4]]-1),"")</f>
        <v>Turkey</v>
      </c>
      <c r="R726" t="str">
        <f>VLOOKUP(Table2[[#This Row],[ciqual_code]],brut_transformé!$D$2:$E$2480,2,FALSE)</f>
        <v>transformé</v>
      </c>
      <c r="S726" t="s">
        <v>5253</v>
      </c>
    </row>
    <row r="727" spans="1:19" x14ac:dyDescent="0.2">
      <c r="A727" t="s">
        <v>725</v>
      </c>
      <c r="B727">
        <v>36306</v>
      </c>
      <c r="C727" t="s">
        <v>2481</v>
      </c>
      <c r="D727">
        <v>3.11</v>
      </c>
      <c r="E727" t="b">
        <v>0</v>
      </c>
      <c r="F727" t="s">
        <v>2485</v>
      </c>
      <c r="G727" t="s">
        <v>3212</v>
      </c>
      <c r="H727" t="s">
        <v>4967</v>
      </c>
      <c r="I727" t="s">
        <v>4969</v>
      </c>
      <c r="J727" t="s">
        <v>5055</v>
      </c>
      <c r="K727" t="s">
        <v>6376</v>
      </c>
      <c r="L727" t="s">
        <v>6395</v>
      </c>
      <c r="M727" t="str">
        <f>SUBSTITUTE(Table2[[#This Row],[category_tags]],"'",CHAR(130),11)</f>
        <v>['Agricultural', 'Food', 'Preparation', 'Meat, egg and fish', 'Cooked meat', ÇTurkey']</v>
      </c>
      <c r="N727" t="str">
        <f>SUBSTITUTE(Table2[[#This Row],[category_tags]],"'",CHAR(131),12)</f>
        <v>['Agricultural', 'Food', 'Preparation', 'Meat, egg and fish', 'Cooked meat', 'TurkeyÉ]</v>
      </c>
      <c r="O727">
        <f>FIND(CHAR(130),Table2[[#This Row],[Column2]])</f>
        <v>78</v>
      </c>
      <c r="P727">
        <f>FIND(CHAR(131),Table2[[#This Row],[Column3]])</f>
        <v>85</v>
      </c>
      <c r="Q727" t="str">
        <f>IFERROR(MID(Table2[[#This Row],[category_tags]],Table2[[#This Row],[Column4]]+1,Table2[[#This Row],[Column5]]-Table2[[#This Row],[Column4]]-1),"")</f>
        <v>Turkey</v>
      </c>
      <c r="R727" t="str">
        <f>VLOOKUP(Table2[[#This Row],[ciqual_code]],brut_transformé!$D$2:$E$2480,2,FALSE)</f>
        <v>transformé</v>
      </c>
      <c r="S727" t="s">
        <v>5490</v>
      </c>
    </row>
    <row r="728" spans="1:19" x14ac:dyDescent="0.2">
      <c r="A728" t="s">
        <v>726</v>
      </c>
      <c r="B728">
        <v>36300</v>
      </c>
      <c r="C728" t="s">
        <v>2481</v>
      </c>
      <c r="D728">
        <v>3.11</v>
      </c>
      <c r="E728" t="b">
        <v>0</v>
      </c>
      <c r="F728" t="s">
        <v>2485</v>
      </c>
      <c r="G728" t="s">
        <v>3213</v>
      </c>
      <c r="H728" t="s">
        <v>4967</v>
      </c>
      <c r="I728" t="s">
        <v>4969</v>
      </c>
      <c r="J728" t="s">
        <v>5054</v>
      </c>
      <c r="K728" t="s">
        <v>6376</v>
      </c>
      <c r="L728" t="s">
        <v>6396</v>
      </c>
      <c r="M728" t="str">
        <f>SUBSTITUTE(Table2[[#This Row],[category_tags]],"'",CHAR(130),11)</f>
        <v>['Agricultural', 'Food', 'Preparation', 'Meat, egg and fish', 'Raw meat', ÇTurkey']</v>
      </c>
      <c r="N728" t="str">
        <f>SUBSTITUTE(Table2[[#This Row],[category_tags]],"'",CHAR(131),12)</f>
        <v>['Agricultural', 'Food', 'Preparation', 'Meat, egg and fish', 'Raw meat', 'TurkeyÉ]</v>
      </c>
      <c r="O728">
        <f>FIND(CHAR(130),Table2[[#This Row],[Column2]])</f>
        <v>75</v>
      </c>
      <c r="P728">
        <f>FIND(CHAR(131),Table2[[#This Row],[Column3]])</f>
        <v>82</v>
      </c>
      <c r="Q728" t="str">
        <f>IFERROR(MID(Table2[[#This Row],[category_tags]],Table2[[#This Row],[Column4]]+1,Table2[[#This Row],[Column5]]-Table2[[#This Row],[Column4]]-1),"")</f>
        <v>Turkey</v>
      </c>
      <c r="R728" t="str">
        <f>VLOOKUP(Table2[[#This Row],[ciqual_code]],brut_transformé!$D$2:$E$2480,2,FALSE)</f>
        <v>transformé</v>
      </c>
      <c r="S728" t="s">
        <v>5488</v>
      </c>
    </row>
    <row r="729" spans="1:19" x14ac:dyDescent="0.2">
      <c r="A729" t="s">
        <v>727</v>
      </c>
      <c r="B729">
        <v>36301</v>
      </c>
      <c r="C729" t="s">
        <v>2481</v>
      </c>
      <c r="D729">
        <v>3.11</v>
      </c>
      <c r="E729" t="b">
        <v>0</v>
      </c>
      <c r="F729" t="s">
        <v>2485</v>
      </c>
      <c r="G729" t="s">
        <v>3214</v>
      </c>
      <c r="H729" t="s">
        <v>4967</v>
      </c>
      <c r="I729" t="s">
        <v>4969</v>
      </c>
      <c r="J729" t="s">
        <v>5054</v>
      </c>
      <c r="K729" t="s">
        <v>6376</v>
      </c>
      <c r="L729" t="s">
        <v>6396</v>
      </c>
      <c r="M729" t="str">
        <f>SUBSTITUTE(Table2[[#This Row],[category_tags]],"'",CHAR(130),11)</f>
        <v>['Agricultural', 'Food', 'Preparation', 'Meat, egg and fish', 'Raw meat', ÇTurkey']</v>
      </c>
      <c r="N729" t="str">
        <f>SUBSTITUTE(Table2[[#This Row],[category_tags]],"'",CHAR(131),12)</f>
        <v>['Agricultural', 'Food', 'Preparation', 'Meat, egg and fish', 'Raw meat', 'TurkeyÉ]</v>
      </c>
      <c r="O729">
        <f>FIND(CHAR(130),Table2[[#This Row],[Column2]])</f>
        <v>75</v>
      </c>
      <c r="P729">
        <f>FIND(CHAR(131),Table2[[#This Row],[Column3]])</f>
        <v>82</v>
      </c>
      <c r="Q729" t="str">
        <f>IFERROR(MID(Table2[[#This Row],[category_tags]],Table2[[#This Row],[Column4]]+1,Table2[[#This Row],[Column5]]-Table2[[#This Row],[Column4]]-1),"")</f>
        <v>Turkey</v>
      </c>
      <c r="R729" t="str">
        <f>VLOOKUP(Table2[[#This Row],[ciqual_code]],brut_transformé!$D$2:$E$2480,2,FALSE)</f>
        <v>transformé</v>
      </c>
      <c r="S729" t="s">
        <v>5488</v>
      </c>
    </row>
    <row r="730" spans="1:19" x14ac:dyDescent="0.2">
      <c r="A730" t="s">
        <v>728</v>
      </c>
      <c r="B730">
        <v>36302</v>
      </c>
      <c r="C730" t="s">
        <v>2481</v>
      </c>
      <c r="D730">
        <v>3.11</v>
      </c>
      <c r="E730" t="b">
        <v>0</v>
      </c>
      <c r="F730" t="s">
        <v>2485</v>
      </c>
      <c r="G730" t="s">
        <v>3215</v>
      </c>
      <c r="H730" t="s">
        <v>4967</v>
      </c>
      <c r="I730" t="s">
        <v>4969</v>
      </c>
      <c r="J730" t="s">
        <v>5055</v>
      </c>
      <c r="K730" t="s">
        <v>6376</v>
      </c>
      <c r="L730" t="s">
        <v>6395</v>
      </c>
      <c r="M730" t="str">
        <f>SUBSTITUTE(Table2[[#This Row],[category_tags]],"'",CHAR(130),11)</f>
        <v>['Agricultural', 'Food', 'Preparation', 'Meat, egg and fish', 'Cooked meat', ÇTurkey']</v>
      </c>
      <c r="N730" t="str">
        <f>SUBSTITUTE(Table2[[#This Row],[category_tags]],"'",CHAR(131),12)</f>
        <v>['Agricultural', 'Food', 'Preparation', 'Meat, egg and fish', 'Cooked meat', 'TurkeyÉ]</v>
      </c>
      <c r="O730">
        <f>FIND(CHAR(130),Table2[[#This Row],[Column2]])</f>
        <v>78</v>
      </c>
      <c r="P730">
        <f>FIND(CHAR(131),Table2[[#This Row],[Column3]])</f>
        <v>85</v>
      </c>
      <c r="Q730" t="str">
        <f>IFERROR(MID(Table2[[#This Row],[category_tags]],Table2[[#This Row],[Column4]]+1,Table2[[#This Row],[Column5]]-Table2[[#This Row],[Column4]]-1),"")</f>
        <v>Turkey</v>
      </c>
      <c r="R730" t="str">
        <f>VLOOKUP(Table2[[#This Row],[ciqual_code]],brut_transformé!$D$2:$E$2480,2,FALSE)</f>
        <v>transformé</v>
      </c>
      <c r="S730" t="s">
        <v>5491</v>
      </c>
    </row>
    <row r="731" spans="1:19" x14ac:dyDescent="0.2">
      <c r="A731" t="s">
        <v>729</v>
      </c>
      <c r="B731">
        <v>30177</v>
      </c>
      <c r="C731" t="s">
        <v>2481</v>
      </c>
      <c r="D731">
        <v>2.4700000000000002</v>
      </c>
      <c r="E731" t="b">
        <v>0</v>
      </c>
      <c r="F731" t="s">
        <v>2485</v>
      </c>
      <c r="G731" t="s">
        <v>3216</v>
      </c>
      <c r="H731" t="s">
        <v>4967</v>
      </c>
      <c r="I731" t="s">
        <v>4969</v>
      </c>
      <c r="J731" t="s">
        <v>5039</v>
      </c>
      <c r="K731" t="s">
        <v>6376</v>
      </c>
      <c r="L731" t="s">
        <v>6404</v>
      </c>
      <c r="M731" t="str">
        <f>SUBSTITUTE(Table2[[#This Row],[category_tags]],"'",CHAR(130),11)</f>
        <v>['Agricultural', 'Food', 'Preparation', 'Meat, egg and fish', 'Delicatessen meat', ÇSausages']</v>
      </c>
      <c r="N731" t="str">
        <f>SUBSTITUTE(Table2[[#This Row],[category_tags]],"'",CHAR(131),12)</f>
        <v>['Agricultural', 'Food', 'Preparation', 'Meat, egg and fish', 'Delicatessen meat', 'SausagesÉ]</v>
      </c>
      <c r="O731">
        <f>FIND(CHAR(130),Table2[[#This Row],[Column2]])</f>
        <v>84</v>
      </c>
      <c r="P731">
        <f>FIND(CHAR(131),Table2[[#This Row],[Column3]])</f>
        <v>93</v>
      </c>
      <c r="Q731" t="str">
        <f>IFERROR(MID(Table2[[#This Row],[category_tags]],Table2[[#This Row],[Column4]]+1,Table2[[#This Row],[Column5]]-Table2[[#This Row],[Column4]]-1),"")</f>
        <v>Sausages</v>
      </c>
      <c r="R731" t="str">
        <f>VLOOKUP(Table2[[#This Row],[ciqual_code]],brut_transformé!$D$2:$E$2480,2,FALSE)</f>
        <v>transformé</v>
      </c>
      <c r="S731" t="s">
        <v>5332</v>
      </c>
    </row>
    <row r="732" spans="1:19" x14ac:dyDescent="0.2">
      <c r="A732" t="s">
        <v>730</v>
      </c>
      <c r="B732">
        <v>26099</v>
      </c>
      <c r="C732" t="s">
        <v>2481</v>
      </c>
      <c r="D732">
        <v>3.64</v>
      </c>
      <c r="E732" t="b">
        <v>0</v>
      </c>
      <c r="F732" t="s">
        <v>2485</v>
      </c>
      <c r="G732" t="s">
        <v>3217</v>
      </c>
      <c r="H732" t="s">
        <v>4967</v>
      </c>
      <c r="I732" t="s">
        <v>4969</v>
      </c>
      <c r="J732" t="s">
        <v>4985</v>
      </c>
      <c r="K732" t="s">
        <v>6376</v>
      </c>
      <c r="L732" t="s">
        <v>6403</v>
      </c>
      <c r="M732" t="str">
        <f>SUBSTITUTE(Table2[[#This Row],[category_tags]],"'",CHAR(130),11)</f>
        <v>['Agricultural', 'Food', 'Preparation', 'Meat, egg and fish', 'Fish, raw']</v>
      </c>
      <c r="N732" t="str">
        <f>SUBSTITUTE(Table2[[#This Row],[category_tags]],"'",CHAR(131),12)</f>
        <v>['Agricultural', 'Food', 'Preparation', 'Meat, egg and fish', 'Fish, raw']</v>
      </c>
      <c r="O732" t="e">
        <f>FIND(CHAR(130),Table2[[#This Row],[Column2]])</f>
        <v>#VALUE!</v>
      </c>
      <c r="P732" t="e">
        <f>FIND(CHAR(131),Table2[[#This Row],[Column3]])</f>
        <v>#VALUE!</v>
      </c>
      <c r="Q732" t="str">
        <f>IFERROR(MID(Table2[[#This Row],[category_tags]],Table2[[#This Row],[Column4]]+1,Table2[[#This Row],[Column5]]-Table2[[#This Row],[Column4]]-1),"")</f>
        <v/>
      </c>
      <c r="R732" t="str">
        <f>VLOOKUP(Table2[[#This Row],[ciqual_code]],brut_transformé!$D$2:$E$2480,2,FALSE)</f>
        <v>transformé</v>
      </c>
      <c r="S732" t="s">
        <v>5492</v>
      </c>
    </row>
    <row r="733" spans="1:19" x14ac:dyDescent="0.2">
      <c r="A733" t="s">
        <v>731</v>
      </c>
      <c r="B733">
        <v>26222</v>
      </c>
      <c r="C733" t="s">
        <v>2481</v>
      </c>
      <c r="D733">
        <v>3.52</v>
      </c>
      <c r="E733" t="b">
        <v>0</v>
      </c>
      <c r="F733" t="s">
        <v>2485</v>
      </c>
      <c r="G733" t="s">
        <v>3218</v>
      </c>
      <c r="H733" t="s">
        <v>4967</v>
      </c>
      <c r="I733" t="s">
        <v>4969</v>
      </c>
      <c r="J733" t="s">
        <v>4993</v>
      </c>
      <c r="K733" t="s">
        <v>6376</v>
      </c>
      <c r="L733" t="s">
        <v>6410</v>
      </c>
      <c r="M733" t="str">
        <f>SUBSTITUTE(Table2[[#This Row],[category_tags]],"'",CHAR(130),11)</f>
        <v>['Agricultural', 'Food', 'Preparation', 'Meat, egg and fish', 'Fish, cooked']</v>
      </c>
      <c r="N733" t="str">
        <f>SUBSTITUTE(Table2[[#This Row],[category_tags]],"'",CHAR(131),12)</f>
        <v>['Agricultural', 'Food', 'Preparation', 'Meat, egg and fish', 'Fish, cooked']</v>
      </c>
      <c r="O733" t="e">
        <f>FIND(CHAR(130),Table2[[#This Row],[Column2]])</f>
        <v>#VALUE!</v>
      </c>
      <c r="P733" t="e">
        <f>FIND(CHAR(131),Table2[[#This Row],[Column3]])</f>
        <v>#VALUE!</v>
      </c>
      <c r="Q733" t="str">
        <f>IFERROR(MID(Table2[[#This Row],[category_tags]],Table2[[#This Row],[Column4]]+1,Table2[[#This Row],[Column5]]-Table2[[#This Row],[Column4]]-1),"")</f>
        <v/>
      </c>
      <c r="R733" t="str">
        <f>VLOOKUP(Table2[[#This Row],[ciqual_code]],brut_transformé!$D$2:$E$2480,2,FALSE)</f>
        <v>transformé</v>
      </c>
      <c r="S733" t="s">
        <v>5493</v>
      </c>
    </row>
    <row r="734" spans="1:19" x14ac:dyDescent="0.2">
      <c r="A734" t="s">
        <v>732</v>
      </c>
      <c r="B734">
        <v>26109</v>
      </c>
      <c r="C734" t="s">
        <v>2481</v>
      </c>
      <c r="D734">
        <v>3.64</v>
      </c>
      <c r="E734" t="b">
        <v>0</v>
      </c>
      <c r="F734" t="s">
        <v>2485</v>
      </c>
      <c r="G734" t="s">
        <v>3219</v>
      </c>
      <c r="H734" t="s">
        <v>4967</v>
      </c>
      <c r="I734" t="s">
        <v>4969</v>
      </c>
      <c r="J734" t="s">
        <v>4985</v>
      </c>
      <c r="K734" t="s">
        <v>6376</v>
      </c>
      <c r="L734" t="s">
        <v>6403</v>
      </c>
      <c r="M734" t="str">
        <f>SUBSTITUTE(Table2[[#This Row],[category_tags]],"'",CHAR(130),11)</f>
        <v>['Agricultural', 'Food', 'Preparation', 'Meat, egg and fish', 'Fish, raw']</v>
      </c>
      <c r="N734" t="str">
        <f>SUBSTITUTE(Table2[[#This Row],[category_tags]],"'",CHAR(131),12)</f>
        <v>['Agricultural', 'Food', 'Preparation', 'Meat, egg and fish', 'Fish, raw']</v>
      </c>
      <c r="O734" t="e">
        <f>FIND(CHAR(130),Table2[[#This Row],[Column2]])</f>
        <v>#VALUE!</v>
      </c>
      <c r="P734" t="e">
        <f>FIND(CHAR(131),Table2[[#This Row],[Column3]])</f>
        <v>#VALUE!</v>
      </c>
      <c r="Q734" t="str">
        <f>IFERROR(MID(Table2[[#This Row],[category_tags]],Table2[[#This Row],[Column4]]+1,Table2[[#This Row],[Column5]]-Table2[[#This Row],[Column4]]-1),"")</f>
        <v/>
      </c>
      <c r="R734" t="str">
        <f>VLOOKUP(Table2[[#This Row],[ciqual_code]],brut_transformé!$D$2:$E$2480,2,FALSE)</f>
        <v>transformé</v>
      </c>
      <c r="S734" t="s">
        <v>5492</v>
      </c>
    </row>
    <row r="735" spans="1:19" x14ac:dyDescent="0.2">
      <c r="A735" t="s">
        <v>733</v>
      </c>
      <c r="B735">
        <v>26088</v>
      </c>
      <c r="C735" t="s">
        <v>2481</v>
      </c>
      <c r="D735">
        <v>3.57</v>
      </c>
      <c r="E735" t="b">
        <v>0</v>
      </c>
      <c r="F735" t="s">
        <v>2485</v>
      </c>
      <c r="G735" t="s">
        <v>3220</v>
      </c>
      <c r="H735" t="s">
        <v>4967</v>
      </c>
      <c r="I735" t="s">
        <v>4969</v>
      </c>
      <c r="J735" t="s">
        <v>4985</v>
      </c>
      <c r="K735" t="s">
        <v>6376</v>
      </c>
      <c r="L735" t="s">
        <v>6403</v>
      </c>
      <c r="M735" t="str">
        <f>SUBSTITUTE(Table2[[#This Row],[category_tags]],"'",CHAR(130),11)</f>
        <v>['Agricultural', 'Food', 'Preparation', 'Meat, egg and fish', 'Fish, raw']</v>
      </c>
      <c r="N735" t="str">
        <f>SUBSTITUTE(Table2[[#This Row],[category_tags]],"'",CHAR(131),12)</f>
        <v>['Agricultural', 'Food', 'Preparation', 'Meat, egg and fish', 'Fish, raw']</v>
      </c>
      <c r="O735" t="e">
        <f>FIND(CHAR(130),Table2[[#This Row],[Column2]])</f>
        <v>#VALUE!</v>
      </c>
      <c r="P735" t="e">
        <f>FIND(CHAR(131),Table2[[#This Row],[Column3]])</f>
        <v>#VALUE!</v>
      </c>
      <c r="Q735" t="str">
        <f>IFERROR(MID(Table2[[#This Row],[category_tags]],Table2[[#This Row],[Column4]]+1,Table2[[#This Row],[Column5]]-Table2[[#This Row],[Column4]]-1),"")</f>
        <v/>
      </c>
      <c r="R735" t="str">
        <f>VLOOKUP(Table2[[#This Row],[ciqual_code]],brut_transformé!$D$2:$E$2480,2,FALSE)</f>
        <v>transformé</v>
      </c>
      <c r="S735" t="s">
        <v>5145</v>
      </c>
    </row>
    <row r="736" spans="1:19" x14ac:dyDescent="0.2">
      <c r="A736" t="s">
        <v>734</v>
      </c>
      <c r="B736">
        <v>26080</v>
      </c>
      <c r="C736" t="s">
        <v>2481</v>
      </c>
      <c r="D736">
        <v>3.57</v>
      </c>
      <c r="E736" t="b">
        <v>0</v>
      </c>
      <c r="F736" t="s">
        <v>2485</v>
      </c>
      <c r="G736" t="s">
        <v>3221</v>
      </c>
      <c r="H736" t="s">
        <v>4967</v>
      </c>
      <c r="I736" t="s">
        <v>4969</v>
      </c>
      <c r="J736" t="s">
        <v>4985</v>
      </c>
      <c r="K736" t="s">
        <v>6376</v>
      </c>
      <c r="L736" t="s">
        <v>6403</v>
      </c>
      <c r="M736" t="str">
        <f>SUBSTITUTE(Table2[[#This Row],[category_tags]],"'",CHAR(130),11)</f>
        <v>['Agricultural', 'Food', 'Preparation', 'Meat, egg and fish', 'Fish, raw']</v>
      </c>
      <c r="N736" t="str">
        <f>SUBSTITUTE(Table2[[#This Row],[category_tags]],"'",CHAR(131),12)</f>
        <v>['Agricultural', 'Food', 'Preparation', 'Meat, egg and fish', 'Fish, raw']</v>
      </c>
      <c r="O736" t="e">
        <f>FIND(CHAR(130),Table2[[#This Row],[Column2]])</f>
        <v>#VALUE!</v>
      </c>
      <c r="P736" t="e">
        <f>FIND(CHAR(131),Table2[[#This Row],[Column3]])</f>
        <v>#VALUE!</v>
      </c>
      <c r="Q736" t="str">
        <f>IFERROR(MID(Table2[[#This Row],[category_tags]],Table2[[#This Row],[Column4]]+1,Table2[[#This Row],[Column5]]-Table2[[#This Row],[Column4]]-1),"")</f>
        <v/>
      </c>
      <c r="R736" t="str">
        <f>VLOOKUP(Table2[[#This Row],[ciqual_code]],brut_transformé!$D$2:$E$2480,2,FALSE)</f>
        <v>transformé</v>
      </c>
      <c r="S736" t="s">
        <v>5146</v>
      </c>
    </row>
    <row r="737" spans="1:19" x14ac:dyDescent="0.2">
      <c r="A737" t="s">
        <v>735</v>
      </c>
      <c r="B737">
        <v>25415</v>
      </c>
      <c r="C737" t="s">
        <v>2481</v>
      </c>
      <c r="D737">
        <v>1.96</v>
      </c>
      <c r="E737" t="b">
        <v>0</v>
      </c>
      <c r="F737" t="s">
        <v>2485</v>
      </c>
      <c r="G737" t="s">
        <v>3222</v>
      </c>
      <c r="H737" t="s">
        <v>4967</v>
      </c>
      <c r="I737" t="s">
        <v>4969</v>
      </c>
      <c r="J737" t="s">
        <v>5028</v>
      </c>
      <c r="K737" t="s">
        <v>6379</v>
      </c>
      <c r="L737" t="s">
        <v>6426</v>
      </c>
      <c r="M737" t="str">
        <f>SUBSTITUTE(Table2[[#This Row],[category_tags]],"'",CHAR(130),11)</f>
        <v>['Agricultural', 'Food', 'Preparation', 'Starters and dishes', 'Sandwiches']</v>
      </c>
      <c r="N737" t="str">
        <f>SUBSTITUTE(Table2[[#This Row],[category_tags]],"'",CHAR(131),12)</f>
        <v>['Agricultural', 'Food', 'Preparation', 'Starters and dishes', 'Sandwiches']</v>
      </c>
      <c r="O737" t="e">
        <f>FIND(CHAR(130),Table2[[#This Row],[Column2]])</f>
        <v>#VALUE!</v>
      </c>
      <c r="P737" t="e">
        <f>FIND(CHAR(131),Table2[[#This Row],[Column3]])</f>
        <v>#VALUE!</v>
      </c>
      <c r="Q737" t="str">
        <f>IFERROR(MID(Table2[[#This Row],[category_tags]],Table2[[#This Row],[Column4]]+1,Table2[[#This Row],[Column5]]-Table2[[#This Row],[Column4]]-1),"")</f>
        <v/>
      </c>
      <c r="R737" t="str">
        <f>VLOOKUP(Table2[[#This Row],[ciqual_code]],brut_transformé!$D$2:$E$2480,2,FALSE)</f>
        <v>transformé</v>
      </c>
      <c r="S737" t="s">
        <v>5494</v>
      </c>
    </row>
    <row r="738" spans="1:19" x14ac:dyDescent="0.2">
      <c r="A738" t="s">
        <v>736</v>
      </c>
      <c r="B738">
        <v>31036</v>
      </c>
      <c r="C738" t="s">
        <v>2481</v>
      </c>
      <c r="D738">
        <v>2.89</v>
      </c>
      <c r="E738" t="b">
        <v>0</v>
      </c>
      <c r="F738" t="s">
        <v>2485</v>
      </c>
      <c r="G738" t="s">
        <v>3223</v>
      </c>
      <c r="H738" t="s">
        <v>4967</v>
      </c>
      <c r="I738" t="s">
        <v>4969</v>
      </c>
      <c r="J738" t="s">
        <v>5021</v>
      </c>
      <c r="K738" t="s">
        <v>6382</v>
      </c>
      <c r="L738" t="s">
        <v>6423</v>
      </c>
      <c r="M738" t="str">
        <f>SUBSTITUTE(Table2[[#This Row],[category_tags]],"'",CHAR(130),11)</f>
        <v>['Agricultural', 'Food', 'Preparation', 'Sugar and confectionery', 'Non-chocolate confectionery']</v>
      </c>
      <c r="N738" t="str">
        <f>SUBSTITUTE(Table2[[#This Row],[category_tags]],"'",CHAR(131),12)</f>
        <v>['Agricultural', 'Food', 'Preparation', 'Sugar and confectionery', 'Non-chocolate confectionery']</v>
      </c>
      <c r="O738" t="e">
        <f>FIND(CHAR(130),Table2[[#This Row],[Column2]])</f>
        <v>#VALUE!</v>
      </c>
      <c r="P738" t="e">
        <f>FIND(CHAR(131),Table2[[#This Row],[Column3]])</f>
        <v>#VALUE!</v>
      </c>
      <c r="Q738" t="str">
        <f>IFERROR(MID(Table2[[#This Row],[category_tags]],Table2[[#This Row],[Column4]]+1,Table2[[#This Row],[Column5]]-Table2[[#This Row],[Column4]]-1),"")</f>
        <v/>
      </c>
      <c r="R738" t="str">
        <f>VLOOKUP(Table2[[#This Row],[ciqual_code]],brut_transformé!$D$2:$E$2480,2,FALSE)</f>
        <v>transformé</v>
      </c>
      <c r="S738" t="s">
        <v>5235</v>
      </c>
    </row>
    <row r="739" spans="1:19" x14ac:dyDescent="0.2">
      <c r="A739" t="s">
        <v>737</v>
      </c>
      <c r="B739">
        <v>20988</v>
      </c>
      <c r="C739" t="s">
        <v>2481</v>
      </c>
      <c r="D739">
        <v>2.99</v>
      </c>
      <c r="E739" t="b">
        <v>0</v>
      </c>
      <c r="F739" t="s">
        <v>2485</v>
      </c>
      <c r="G739" t="s">
        <v>3224</v>
      </c>
      <c r="H739" t="s">
        <v>4967</v>
      </c>
      <c r="I739" t="s">
        <v>4969</v>
      </c>
      <c r="J739" t="s">
        <v>4975</v>
      </c>
      <c r="K739" t="s">
        <v>6377</v>
      </c>
      <c r="L739" t="s">
        <v>6394</v>
      </c>
      <c r="M739" t="str">
        <f>SUBSTITUTE(Table2[[#This Row],[category_tags]],"'",CHAR(130),11)</f>
        <v>['Agricultural', 'Food', 'Preparation', 'Miscellaneous', 'Seaweed']</v>
      </c>
      <c r="N739" t="str">
        <f>SUBSTITUTE(Table2[[#This Row],[category_tags]],"'",CHAR(131),12)</f>
        <v>['Agricultural', 'Food', 'Preparation', 'Miscellaneous', 'Seaweed']</v>
      </c>
      <c r="O739" t="e">
        <f>FIND(CHAR(130),Table2[[#This Row],[Column2]])</f>
        <v>#VALUE!</v>
      </c>
      <c r="P739" t="e">
        <f>FIND(CHAR(131),Table2[[#This Row],[Column3]])</f>
        <v>#VALUE!</v>
      </c>
      <c r="Q739" t="str">
        <f>IFERROR(MID(Table2[[#This Row],[category_tags]],Table2[[#This Row],[Column4]]+1,Table2[[#This Row],[Column5]]-Table2[[#This Row],[Column4]]-1),"")</f>
        <v/>
      </c>
      <c r="R739" t="str">
        <f>VLOOKUP(Table2[[#This Row],[ciqual_code]],brut_transformé!$D$2:$E$2480,2,FALSE)</f>
        <v>brut</v>
      </c>
      <c r="S739" t="s">
        <v>5098</v>
      </c>
    </row>
    <row r="740" spans="1:19" x14ac:dyDescent="0.2">
      <c r="A740" t="s">
        <v>738</v>
      </c>
      <c r="B740">
        <v>76080</v>
      </c>
      <c r="C740" t="s">
        <v>2481</v>
      </c>
      <c r="D740">
        <v>2.96999999999999</v>
      </c>
      <c r="E740" t="b">
        <v>0</v>
      </c>
      <c r="F740" t="s">
        <v>2485</v>
      </c>
      <c r="G740" t="s">
        <v>3225</v>
      </c>
      <c r="H740" t="s">
        <v>4967</v>
      </c>
      <c r="I740" t="s">
        <v>4969</v>
      </c>
      <c r="J740" t="s">
        <v>5056</v>
      </c>
      <c r="K740" t="s">
        <v>6378</v>
      </c>
      <c r="L740" t="s">
        <v>6420</v>
      </c>
      <c r="M740" t="str">
        <f>SUBSTITUTE(Table2[[#This Row],[category_tags]],"'",CHAR(130),11)</f>
        <v>['Agricultural', 'Food', 'Preparation', 'Beverages', 'Non-alcoholic beverages', ÇWater']</v>
      </c>
      <c r="N740" t="str">
        <f>SUBSTITUTE(Table2[[#This Row],[category_tags]],"'",CHAR(131),12)</f>
        <v>['Agricultural', 'Food', 'Preparation', 'Beverages', 'Non-alcoholic beverages', 'WaterÉ]</v>
      </c>
      <c r="O740">
        <f>FIND(CHAR(130),Table2[[#This Row],[Column2]])</f>
        <v>81</v>
      </c>
      <c r="P740">
        <f>FIND(CHAR(131),Table2[[#This Row],[Column3]])</f>
        <v>87</v>
      </c>
      <c r="Q740" t="str">
        <f>IFERROR(MID(Table2[[#This Row],[category_tags]],Table2[[#This Row],[Column4]]+1,Table2[[#This Row],[Column5]]-Table2[[#This Row],[Column4]]-1),"")</f>
        <v>Water</v>
      </c>
      <c r="R740" t="str">
        <f>VLOOKUP(Table2[[#This Row],[ciqual_code]],brut_transformé!$D$2:$E$2480,2,FALSE)</f>
        <v>transformé</v>
      </c>
      <c r="S740" t="s">
        <v>5495</v>
      </c>
    </row>
    <row r="741" spans="1:19" x14ac:dyDescent="0.2">
      <c r="A741" t="s">
        <v>739</v>
      </c>
      <c r="B741">
        <v>76028</v>
      </c>
      <c r="C741" t="s">
        <v>2481</v>
      </c>
      <c r="D741">
        <v>2.96999999999999</v>
      </c>
      <c r="E741" t="b">
        <v>0</v>
      </c>
      <c r="F741" t="s">
        <v>2485</v>
      </c>
      <c r="G741" t="s">
        <v>3226</v>
      </c>
      <c r="H741" t="s">
        <v>4967</v>
      </c>
      <c r="I741" t="s">
        <v>4969</v>
      </c>
      <c r="J741" t="s">
        <v>5056</v>
      </c>
      <c r="K741" t="s">
        <v>6378</v>
      </c>
      <c r="L741" t="s">
        <v>6420</v>
      </c>
      <c r="M741" t="str">
        <f>SUBSTITUTE(Table2[[#This Row],[category_tags]],"'",CHAR(130),11)</f>
        <v>['Agricultural', 'Food', 'Preparation', 'Beverages', 'Non-alcoholic beverages', ÇWater']</v>
      </c>
      <c r="N741" t="str">
        <f>SUBSTITUTE(Table2[[#This Row],[category_tags]],"'",CHAR(131),12)</f>
        <v>['Agricultural', 'Food', 'Preparation', 'Beverages', 'Non-alcoholic beverages', 'WaterÉ]</v>
      </c>
      <c r="O741">
        <f>FIND(CHAR(130),Table2[[#This Row],[Column2]])</f>
        <v>81</v>
      </c>
      <c r="P741">
        <f>FIND(CHAR(131),Table2[[#This Row],[Column3]])</f>
        <v>87</v>
      </c>
      <c r="Q741" t="str">
        <f>IFERROR(MID(Table2[[#This Row],[category_tags]],Table2[[#This Row],[Column4]]+1,Table2[[#This Row],[Column5]]-Table2[[#This Row],[Column4]]-1),"")</f>
        <v>Water</v>
      </c>
      <c r="R741" t="str">
        <f>VLOOKUP(Table2[[#This Row],[ciqual_code]],brut_transformé!$D$2:$E$2480,2,FALSE)</f>
        <v>transformé</v>
      </c>
      <c r="S741" t="s">
        <v>5496</v>
      </c>
    </row>
    <row r="742" spans="1:19" x14ac:dyDescent="0.2">
      <c r="A742" t="s">
        <v>740</v>
      </c>
      <c r="B742">
        <v>1001</v>
      </c>
      <c r="C742" t="s">
        <v>2481</v>
      </c>
      <c r="D742">
        <v>3.3</v>
      </c>
      <c r="E742" t="b">
        <v>0</v>
      </c>
      <c r="F742" t="s">
        <v>2485</v>
      </c>
      <c r="G742" t="s">
        <v>3227</v>
      </c>
      <c r="H742" t="s">
        <v>4967</v>
      </c>
      <c r="I742" t="s">
        <v>4969</v>
      </c>
      <c r="J742" t="s">
        <v>4980</v>
      </c>
      <c r="K742" t="s">
        <v>6378</v>
      </c>
      <c r="L742" t="s">
        <v>6398</v>
      </c>
      <c r="M742" t="str">
        <f>SUBSTITUTE(Table2[[#This Row],[category_tags]],"'",CHAR(130),11)</f>
        <v>['Agricultural', 'Food', 'Preparation', 'Beverages', 'Alcoholic beverages', ÇCocktails']</v>
      </c>
      <c r="N742" t="str">
        <f>SUBSTITUTE(Table2[[#This Row],[category_tags]],"'",CHAR(131),12)</f>
        <v>['Agricultural', 'Food', 'Preparation', 'Beverages', 'Alcoholic beverages', 'CocktailsÉ]</v>
      </c>
      <c r="O742">
        <f>FIND(CHAR(130),Table2[[#This Row],[Column2]])</f>
        <v>77</v>
      </c>
      <c r="P742">
        <f>FIND(CHAR(131),Table2[[#This Row],[Column3]])</f>
        <v>87</v>
      </c>
      <c r="Q742" t="str">
        <f>IFERROR(MID(Table2[[#This Row],[category_tags]],Table2[[#This Row],[Column4]]+1,Table2[[#This Row],[Column5]]-Table2[[#This Row],[Column4]]-1),"")</f>
        <v>Cocktails</v>
      </c>
      <c r="R742" t="str">
        <f>VLOOKUP(Table2[[#This Row],[ciqual_code]],brut_transformé!$D$2:$E$2480,2,FALSE)</f>
        <v>brut</v>
      </c>
      <c r="S742" t="s">
        <v>5497</v>
      </c>
    </row>
    <row r="743" spans="1:19" x14ac:dyDescent="0.2">
      <c r="A743" t="s">
        <v>741</v>
      </c>
      <c r="B743">
        <v>1023</v>
      </c>
      <c r="C743" t="s">
        <v>2481</v>
      </c>
      <c r="D743">
        <v>3.29</v>
      </c>
      <c r="E743" t="b">
        <v>0</v>
      </c>
      <c r="F743" t="s">
        <v>2485</v>
      </c>
      <c r="G743" t="s">
        <v>3228</v>
      </c>
      <c r="H743" t="s">
        <v>4967</v>
      </c>
      <c r="I743" t="s">
        <v>4969</v>
      </c>
      <c r="J743" t="s">
        <v>4980</v>
      </c>
      <c r="K743" t="s">
        <v>6378</v>
      </c>
      <c r="L743" t="s">
        <v>6398</v>
      </c>
      <c r="M743" t="str">
        <f>SUBSTITUTE(Table2[[#This Row],[category_tags]],"'",CHAR(130),11)</f>
        <v>['Agricultural', 'Food', 'Preparation', 'Beverages', 'Alcoholic beverages', ÇCocktails']</v>
      </c>
      <c r="N743" t="str">
        <f>SUBSTITUTE(Table2[[#This Row],[category_tags]],"'",CHAR(131),12)</f>
        <v>['Agricultural', 'Food', 'Preparation', 'Beverages', 'Alcoholic beverages', 'CocktailsÉ]</v>
      </c>
      <c r="O743">
        <f>FIND(CHAR(130),Table2[[#This Row],[Column2]])</f>
        <v>77</v>
      </c>
      <c r="P743">
        <f>FIND(CHAR(131),Table2[[#This Row],[Column3]])</f>
        <v>87</v>
      </c>
      <c r="Q743" t="str">
        <f>IFERROR(MID(Table2[[#This Row],[category_tags]],Table2[[#This Row],[Column4]]+1,Table2[[#This Row],[Column5]]-Table2[[#This Row],[Column4]]-1),"")</f>
        <v>Cocktails</v>
      </c>
      <c r="R743" t="str">
        <f>VLOOKUP(Table2[[#This Row],[ciqual_code]],brut_transformé!$D$2:$E$2480,2,FALSE)</f>
        <v>brut</v>
      </c>
      <c r="S743" t="s">
        <v>5107</v>
      </c>
    </row>
    <row r="744" spans="1:19" x14ac:dyDescent="0.2">
      <c r="A744" t="s">
        <v>742</v>
      </c>
      <c r="B744">
        <v>18430</v>
      </c>
      <c r="C744" t="s">
        <v>2481</v>
      </c>
      <c r="D744">
        <v>2.5099999999999998</v>
      </c>
      <c r="E744" t="b">
        <v>0</v>
      </c>
      <c r="F744" t="s">
        <v>2485</v>
      </c>
      <c r="G744" t="s">
        <v>3229</v>
      </c>
      <c r="H744" t="s">
        <v>4967</v>
      </c>
      <c r="I744" t="s">
        <v>4969</v>
      </c>
      <c r="J744" t="s">
        <v>5056</v>
      </c>
      <c r="K744" t="s">
        <v>6378</v>
      </c>
      <c r="L744" t="s">
        <v>6420</v>
      </c>
      <c r="M744" t="str">
        <f>SUBSTITUTE(Table2[[#This Row],[category_tags]],"'",CHAR(130),11)</f>
        <v>['Agricultural', 'Food', 'Preparation', 'Beverages', 'Non-alcoholic beverages', ÇWater']</v>
      </c>
      <c r="N744" t="str">
        <f>SUBSTITUTE(Table2[[#This Row],[category_tags]],"'",CHAR(131),12)</f>
        <v>['Agricultural', 'Food', 'Preparation', 'Beverages', 'Non-alcoholic beverages', 'WaterÉ]</v>
      </c>
      <c r="O744">
        <f>FIND(CHAR(130),Table2[[#This Row],[Column2]])</f>
        <v>81</v>
      </c>
      <c r="P744">
        <f>FIND(CHAR(131),Table2[[#This Row],[Column3]])</f>
        <v>87</v>
      </c>
      <c r="Q744" t="str">
        <f>IFERROR(MID(Table2[[#This Row],[category_tags]],Table2[[#This Row],[Column4]]+1,Table2[[#This Row],[Column5]]-Table2[[#This Row],[Column4]]-1),"")</f>
        <v>Water</v>
      </c>
      <c r="R744" t="str">
        <f>VLOOKUP(Table2[[#This Row],[ciqual_code]],brut_transformé!$D$2:$E$2480,2,FALSE)</f>
        <v>transformé</v>
      </c>
      <c r="S744" t="s">
        <v>5498</v>
      </c>
    </row>
    <row r="745" spans="1:19" x14ac:dyDescent="0.2">
      <c r="A745" t="s">
        <v>743</v>
      </c>
      <c r="B745">
        <v>76000</v>
      </c>
      <c r="C745" t="s">
        <v>2481</v>
      </c>
      <c r="D745">
        <v>2.96999999999999</v>
      </c>
      <c r="E745" t="b">
        <v>0</v>
      </c>
      <c r="F745" t="s">
        <v>2485</v>
      </c>
      <c r="G745" t="s">
        <v>3230</v>
      </c>
      <c r="H745" t="s">
        <v>4967</v>
      </c>
      <c r="I745" t="s">
        <v>4969</v>
      </c>
      <c r="J745" t="s">
        <v>5056</v>
      </c>
      <c r="K745" t="s">
        <v>6378</v>
      </c>
      <c r="L745" t="s">
        <v>6420</v>
      </c>
      <c r="M745" t="str">
        <f>SUBSTITUTE(Table2[[#This Row],[category_tags]],"'",CHAR(130),11)</f>
        <v>['Agricultural', 'Food', 'Preparation', 'Beverages', 'Non-alcoholic beverages', ÇWater']</v>
      </c>
      <c r="N745" t="str">
        <f>SUBSTITUTE(Table2[[#This Row],[category_tags]],"'",CHAR(131),12)</f>
        <v>['Agricultural', 'Food', 'Preparation', 'Beverages', 'Non-alcoholic beverages', 'WaterÉ]</v>
      </c>
      <c r="O745">
        <f>FIND(CHAR(130),Table2[[#This Row],[Column2]])</f>
        <v>81</v>
      </c>
      <c r="P745">
        <f>FIND(CHAR(131),Table2[[#This Row],[Column3]])</f>
        <v>87</v>
      </c>
      <c r="Q745" t="str">
        <f>IFERROR(MID(Table2[[#This Row],[category_tags]],Table2[[#This Row],[Column4]]+1,Table2[[#This Row],[Column5]]-Table2[[#This Row],[Column4]]-1),"")</f>
        <v>Water</v>
      </c>
      <c r="R745" t="str">
        <f>VLOOKUP(Table2[[#This Row],[ciqual_code]],brut_transformé!$D$2:$E$2480,2,FALSE)</f>
        <v>transformé</v>
      </c>
      <c r="S745" t="s">
        <v>5496</v>
      </c>
    </row>
    <row r="746" spans="1:19" x14ac:dyDescent="0.2">
      <c r="A746" t="s">
        <v>744</v>
      </c>
      <c r="B746">
        <v>76001</v>
      </c>
      <c r="C746" t="s">
        <v>2481</v>
      </c>
      <c r="D746">
        <v>2.96999999999999</v>
      </c>
      <c r="E746" t="b">
        <v>0</v>
      </c>
      <c r="F746" t="s">
        <v>2485</v>
      </c>
      <c r="G746" t="s">
        <v>3231</v>
      </c>
      <c r="H746" t="s">
        <v>4967</v>
      </c>
      <c r="I746" t="s">
        <v>4969</v>
      </c>
      <c r="J746" t="s">
        <v>5056</v>
      </c>
      <c r="K746" t="s">
        <v>6378</v>
      </c>
      <c r="L746" t="s">
        <v>6420</v>
      </c>
      <c r="M746" t="str">
        <f>SUBSTITUTE(Table2[[#This Row],[category_tags]],"'",CHAR(130),11)</f>
        <v>['Agricultural', 'Food', 'Preparation', 'Beverages', 'Non-alcoholic beverages', ÇWater']</v>
      </c>
      <c r="N746" t="str">
        <f>SUBSTITUTE(Table2[[#This Row],[category_tags]],"'",CHAR(131),12)</f>
        <v>['Agricultural', 'Food', 'Preparation', 'Beverages', 'Non-alcoholic beverages', 'WaterÉ]</v>
      </c>
      <c r="O746">
        <f>FIND(CHAR(130),Table2[[#This Row],[Column2]])</f>
        <v>81</v>
      </c>
      <c r="P746">
        <f>FIND(CHAR(131),Table2[[#This Row],[Column3]])</f>
        <v>87</v>
      </c>
      <c r="Q746" t="str">
        <f>IFERROR(MID(Table2[[#This Row],[category_tags]],Table2[[#This Row],[Column4]]+1,Table2[[#This Row],[Column5]]-Table2[[#This Row],[Column4]]-1),"")</f>
        <v>Water</v>
      </c>
      <c r="R746" t="str">
        <f>VLOOKUP(Table2[[#This Row],[ciqual_code]],brut_transformé!$D$2:$E$2480,2,FALSE)</f>
        <v>transformé</v>
      </c>
      <c r="S746" t="s">
        <v>5496</v>
      </c>
    </row>
    <row r="747" spans="1:19" x14ac:dyDescent="0.2">
      <c r="A747" t="s">
        <v>745</v>
      </c>
      <c r="B747">
        <v>76002</v>
      </c>
      <c r="C747" t="s">
        <v>2481</v>
      </c>
      <c r="D747">
        <v>3.01</v>
      </c>
      <c r="E747" t="b">
        <v>0</v>
      </c>
      <c r="F747" t="s">
        <v>2485</v>
      </c>
      <c r="G747" t="s">
        <v>3232</v>
      </c>
      <c r="H747" t="s">
        <v>4967</v>
      </c>
      <c r="I747" t="s">
        <v>4969</v>
      </c>
      <c r="J747" t="s">
        <v>5056</v>
      </c>
      <c r="K747" t="s">
        <v>6378</v>
      </c>
      <c r="L747" t="s">
        <v>6420</v>
      </c>
      <c r="M747" t="str">
        <f>SUBSTITUTE(Table2[[#This Row],[category_tags]],"'",CHAR(130),11)</f>
        <v>['Agricultural', 'Food', 'Preparation', 'Beverages', 'Non-alcoholic beverages', ÇWater']</v>
      </c>
      <c r="N747" t="str">
        <f>SUBSTITUTE(Table2[[#This Row],[category_tags]],"'",CHAR(131),12)</f>
        <v>['Agricultural', 'Food', 'Preparation', 'Beverages', 'Non-alcoholic beverages', 'WaterÉ]</v>
      </c>
      <c r="O747">
        <f>FIND(CHAR(130),Table2[[#This Row],[Column2]])</f>
        <v>81</v>
      </c>
      <c r="P747">
        <f>FIND(CHAR(131),Table2[[#This Row],[Column3]])</f>
        <v>87</v>
      </c>
      <c r="Q747" t="str">
        <f>IFERROR(MID(Table2[[#This Row],[category_tags]],Table2[[#This Row],[Column4]]+1,Table2[[#This Row],[Column5]]-Table2[[#This Row],[Column4]]-1),"")</f>
        <v>Water</v>
      </c>
      <c r="R747" t="str">
        <f>VLOOKUP(Table2[[#This Row],[ciqual_code]],brut_transformé!$D$2:$E$2480,2,FALSE)</f>
        <v>transformé</v>
      </c>
      <c r="S747" t="s">
        <v>5496</v>
      </c>
    </row>
    <row r="748" spans="1:19" x14ac:dyDescent="0.2">
      <c r="A748" t="s">
        <v>746</v>
      </c>
      <c r="B748">
        <v>76004</v>
      </c>
      <c r="C748" t="s">
        <v>2481</v>
      </c>
      <c r="D748">
        <v>2.96999999999999</v>
      </c>
      <c r="E748" t="b">
        <v>0</v>
      </c>
      <c r="F748" t="s">
        <v>2485</v>
      </c>
      <c r="G748" t="s">
        <v>3233</v>
      </c>
      <c r="H748" t="s">
        <v>4967</v>
      </c>
      <c r="I748" t="s">
        <v>4969</v>
      </c>
      <c r="J748" t="s">
        <v>5056</v>
      </c>
      <c r="K748" t="s">
        <v>6378</v>
      </c>
      <c r="L748" t="s">
        <v>6420</v>
      </c>
      <c r="M748" t="str">
        <f>SUBSTITUTE(Table2[[#This Row],[category_tags]],"'",CHAR(130),11)</f>
        <v>['Agricultural', 'Food', 'Preparation', 'Beverages', 'Non-alcoholic beverages', ÇWater']</v>
      </c>
      <c r="N748" t="str">
        <f>SUBSTITUTE(Table2[[#This Row],[category_tags]],"'",CHAR(131),12)</f>
        <v>['Agricultural', 'Food', 'Preparation', 'Beverages', 'Non-alcoholic beverages', 'WaterÉ]</v>
      </c>
      <c r="O748">
        <f>FIND(CHAR(130),Table2[[#This Row],[Column2]])</f>
        <v>81</v>
      </c>
      <c r="P748">
        <f>FIND(CHAR(131),Table2[[#This Row],[Column3]])</f>
        <v>87</v>
      </c>
      <c r="Q748" t="str">
        <f>IFERROR(MID(Table2[[#This Row],[category_tags]],Table2[[#This Row],[Column4]]+1,Table2[[#This Row],[Column5]]-Table2[[#This Row],[Column4]]-1),"")</f>
        <v>Water</v>
      </c>
      <c r="R748" t="str">
        <f>VLOOKUP(Table2[[#This Row],[ciqual_code]],brut_transformé!$D$2:$E$2480,2,FALSE)</f>
        <v>transformé</v>
      </c>
      <c r="S748" t="s">
        <v>5496</v>
      </c>
    </row>
    <row r="749" spans="1:19" x14ac:dyDescent="0.2">
      <c r="A749" t="s">
        <v>747</v>
      </c>
      <c r="B749">
        <v>76079</v>
      </c>
      <c r="C749" t="s">
        <v>2481</v>
      </c>
      <c r="D749">
        <v>2.96999999999999</v>
      </c>
      <c r="E749" t="b">
        <v>0</v>
      </c>
      <c r="F749" t="s">
        <v>2485</v>
      </c>
      <c r="G749" t="s">
        <v>3234</v>
      </c>
      <c r="H749" t="s">
        <v>4967</v>
      </c>
      <c r="I749" t="s">
        <v>4969</v>
      </c>
      <c r="J749" t="s">
        <v>5056</v>
      </c>
      <c r="K749" t="s">
        <v>6378</v>
      </c>
      <c r="L749" t="s">
        <v>6420</v>
      </c>
      <c r="M749" t="str">
        <f>SUBSTITUTE(Table2[[#This Row],[category_tags]],"'",CHAR(130),11)</f>
        <v>['Agricultural', 'Food', 'Preparation', 'Beverages', 'Non-alcoholic beverages', ÇWater']</v>
      </c>
      <c r="N749" t="str">
        <f>SUBSTITUTE(Table2[[#This Row],[category_tags]],"'",CHAR(131),12)</f>
        <v>['Agricultural', 'Food', 'Preparation', 'Beverages', 'Non-alcoholic beverages', 'WaterÉ]</v>
      </c>
      <c r="O749">
        <f>FIND(CHAR(130),Table2[[#This Row],[Column2]])</f>
        <v>81</v>
      </c>
      <c r="P749">
        <f>FIND(CHAR(131),Table2[[#This Row],[Column3]])</f>
        <v>87</v>
      </c>
      <c r="Q749" t="str">
        <f>IFERROR(MID(Table2[[#This Row],[category_tags]],Table2[[#This Row],[Column4]]+1,Table2[[#This Row],[Column5]]-Table2[[#This Row],[Column4]]-1),"")</f>
        <v>Water</v>
      </c>
      <c r="R749" t="str">
        <f>VLOOKUP(Table2[[#This Row],[ciqual_code]],brut_transformé!$D$2:$E$2480,2,FALSE)</f>
        <v>transformé</v>
      </c>
      <c r="S749" t="s">
        <v>5496</v>
      </c>
    </row>
    <row r="750" spans="1:19" x14ac:dyDescent="0.2">
      <c r="A750" t="s">
        <v>748</v>
      </c>
      <c r="B750">
        <v>76006</v>
      </c>
      <c r="C750" t="s">
        <v>2481</v>
      </c>
      <c r="D750">
        <v>3.01</v>
      </c>
      <c r="E750" t="b">
        <v>0</v>
      </c>
      <c r="F750" t="s">
        <v>2485</v>
      </c>
      <c r="G750" t="s">
        <v>3235</v>
      </c>
      <c r="H750" t="s">
        <v>4967</v>
      </c>
      <c r="I750" t="s">
        <v>4969</v>
      </c>
      <c r="J750" t="s">
        <v>5056</v>
      </c>
      <c r="K750" t="s">
        <v>6378</v>
      </c>
      <c r="L750" t="s">
        <v>6420</v>
      </c>
      <c r="M750" t="str">
        <f>SUBSTITUTE(Table2[[#This Row],[category_tags]],"'",CHAR(130),11)</f>
        <v>['Agricultural', 'Food', 'Preparation', 'Beverages', 'Non-alcoholic beverages', ÇWater']</v>
      </c>
      <c r="N750" t="str">
        <f>SUBSTITUTE(Table2[[#This Row],[category_tags]],"'",CHAR(131),12)</f>
        <v>['Agricultural', 'Food', 'Preparation', 'Beverages', 'Non-alcoholic beverages', 'WaterÉ]</v>
      </c>
      <c r="O750">
        <f>FIND(CHAR(130),Table2[[#This Row],[Column2]])</f>
        <v>81</v>
      </c>
      <c r="P750">
        <f>FIND(CHAR(131),Table2[[#This Row],[Column3]])</f>
        <v>87</v>
      </c>
      <c r="Q750" t="str">
        <f>IFERROR(MID(Table2[[#This Row],[category_tags]],Table2[[#This Row],[Column4]]+1,Table2[[#This Row],[Column5]]-Table2[[#This Row],[Column4]]-1),"")</f>
        <v>Water</v>
      </c>
      <c r="R750" t="str">
        <f>VLOOKUP(Table2[[#This Row],[ciqual_code]],brut_transformé!$D$2:$E$2480,2,FALSE)</f>
        <v>transformé</v>
      </c>
      <c r="S750" t="s">
        <v>5496</v>
      </c>
    </row>
    <row r="751" spans="1:19" x14ac:dyDescent="0.2">
      <c r="A751" t="s">
        <v>749</v>
      </c>
      <c r="B751">
        <v>76007</v>
      </c>
      <c r="C751" t="s">
        <v>2481</v>
      </c>
      <c r="D751">
        <v>3.01</v>
      </c>
      <c r="E751" t="b">
        <v>0</v>
      </c>
      <c r="F751" t="s">
        <v>2485</v>
      </c>
      <c r="G751" t="s">
        <v>3236</v>
      </c>
      <c r="H751" t="s">
        <v>4967</v>
      </c>
      <c r="I751" t="s">
        <v>4969</v>
      </c>
      <c r="J751" t="s">
        <v>5056</v>
      </c>
      <c r="K751" t="s">
        <v>6378</v>
      </c>
      <c r="L751" t="s">
        <v>6420</v>
      </c>
      <c r="M751" t="str">
        <f>SUBSTITUTE(Table2[[#This Row],[category_tags]],"'",CHAR(130),11)</f>
        <v>['Agricultural', 'Food', 'Preparation', 'Beverages', 'Non-alcoholic beverages', ÇWater']</v>
      </c>
      <c r="N751" t="str">
        <f>SUBSTITUTE(Table2[[#This Row],[category_tags]],"'",CHAR(131),12)</f>
        <v>['Agricultural', 'Food', 'Preparation', 'Beverages', 'Non-alcoholic beverages', 'WaterÉ]</v>
      </c>
      <c r="O751">
        <f>FIND(CHAR(130),Table2[[#This Row],[Column2]])</f>
        <v>81</v>
      </c>
      <c r="P751">
        <f>FIND(CHAR(131),Table2[[#This Row],[Column3]])</f>
        <v>87</v>
      </c>
      <c r="Q751" t="str">
        <f>IFERROR(MID(Table2[[#This Row],[category_tags]],Table2[[#This Row],[Column4]]+1,Table2[[#This Row],[Column5]]-Table2[[#This Row],[Column4]]-1),"")</f>
        <v>Water</v>
      </c>
      <c r="R751" t="str">
        <f>VLOOKUP(Table2[[#This Row],[ciqual_code]],brut_transformé!$D$2:$E$2480,2,FALSE)</f>
        <v>transformé</v>
      </c>
      <c r="S751" t="s">
        <v>5496</v>
      </c>
    </row>
    <row r="752" spans="1:19" x14ac:dyDescent="0.2">
      <c r="A752" t="s">
        <v>750</v>
      </c>
      <c r="B752">
        <v>76008</v>
      </c>
      <c r="C752" t="s">
        <v>2481</v>
      </c>
      <c r="D752">
        <v>3.01</v>
      </c>
      <c r="E752" t="b">
        <v>0</v>
      </c>
      <c r="F752" t="s">
        <v>2485</v>
      </c>
      <c r="G752" t="s">
        <v>3237</v>
      </c>
      <c r="H752" t="s">
        <v>4967</v>
      </c>
      <c r="I752" t="s">
        <v>4969</v>
      </c>
      <c r="J752" t="s">
        <v>5056</v>
      </c>
      <c r="K752" t="s">
        <v>6378</v>
      </c>
      <c r="L752" t="s">
        <v>6420</v>
      </c>
      <c r="M752" t="str">
        <f>SUBSTITUTE(Table2[[#This Row],[category_tags]],"'",CHAR(130),11)</f>
        <v>['Agricultural', 'Food', 'Preparation', 'Beverages', 'Non-alcoholic beverages', ÇWater']</v>
      </c>
      <c r="N752" t="str">
        <f>SUBSTITUTE(Table2[[#This Row],[category_tags]],"'",CHAR(131),12)</f>
        <v>['Agricultural', 'Food', 'Preparation', 'Beverages', 'Non-alcoholic beverages', 'WaterÉ]</v>
      </c>
      <c r="O752">
        <f>FIND(CHAR(130),Table2[[#This Row],[Column2]])</f>
        <v>81</v>
      </c>
      <c r="P752">
        <f>FIND(CHAR(131),Table2[[#This Row],[Column3]])</f>
        <v>87</v>
      </c>
      <c r="Q752" t="str">
        <f>IFERROR(MID(Table2[[#This Row],[category_tags]],Table2[[#This Row],[Column4]]+1,Table2[[#This Row],[Column5]]-Table2[[#This Row],[Column4]]-1),"")</f>
        <v>Water</v>
      </c>
      <c r="R752" t="str">
        <f>VLOOKUP(Table2[[#This Row],[ciqual_code]],brut_transformé!$D$2:$E$2480,2,FALSE)</f>
        <v>transformé</v>
      </c>
      <c r="S752" t="s">
        <v>5496</v>
      </c>
    </row>
    <row r="753" spans="1:19" x14ac:dyDescent="0.2">
      <c r="A753" t="s">
        <v>751</v>
      </c>
      <c r="B753">
        <v>76062</v>
      </c>
      <c r="C753" t="s">
        <v>2481</v>
      </c>
      <c r="D753">
        <v>2.96999999999999</v>
      </c>
      <c r="E753" t="b">
        <v>0</v>
      </c>
      <c r="F753" t="s">
        <v>2485</v>
      </c>
      <c r="G753" t="s">
        <v>3238</v>
      </c>
      <c r="H753" t="s">
        <v>4967</v>
      </c>
      <c r="I753" t="s">
        <v>4969</v>
      </c>
      <c r="J753" t="s">
        <v>5056</v>
      </c>
      <c r="K753" t="s">
        <v>6378</v>
      </c>
      <c r="L753" t="s">
        <v>6420</v>
      </c>
      <c r="M753" t="str">
        <f>SUBSTITUTE(Table2[[#This Row],[category_tags]],"'",CHAR(130),11)</f>
        <v>['Agricultural', 'Food', 'Preparation', 'Beverages', 'Non-alcoholic beverages', ÇWater']</v>
      </c>
      <c r="N753" t="str">
        <f>SUBSTITUTE(Table2[[#This Row],[category_tags]],"'",CHAR(131),12)</f>
        <v>['Agricultural', 'Food', 'Preparation', 'Beverages', 'Non-alcoholic beverages', 'WaterÉ]</v>
      </c>
      <c r="O753">
        <f>FIND(CHAR(130),Table2[[#This Row],[Column2]])</f>
        <v>81</v>
      </c>
      <c r="P753">
        <f>FIND(CHAR(131),Table2[[#This Row],[Column3]])</f>
        <v>87</v>
      </c>
      <c r="Q753" t="str">
        <f>IFERROR(MID(Table2[[#This Row],[category_tags]],Table2[[#This Row],[Column4]]+1,Table2[[#This Row],[Column5]]-Table2[[#This Row],[Column4]]-1),"")</f>
        <v>Water</v>
      </c>
      <c r="R753" t="str">
        <f>VLOOKUP(Table2[[#This Row],[ciqual_code]],brut_transformé!$D$2:$E$2480,2,FALSE)</f>
        <v>transformé</v>
      </c>
      <c r="S753" t="s">
        <v>5496</v>
      </c>
    </row>
    <row r="754" spans="1:19" x14ac:dyDescent="0.2">
      <c r="A754" t="s">
        <v>752</v>
      </c>
      <c r="B754">
        <v>76061</v>
      </c>
      <c r="C754" t="s">
        <v>2481</v>
      </c>
      <c r="D754">
        <v>3.01</v>
      </c>
      <c r="E754" t="b">
        <v>0</v>
      </c>
      <c r="F754" t="s">
        <v>2485</v>
      </c>
      <c r="G754" t="s">
        <v>3239</v>
      </c>
      <c r="H754" t="s">
        <v>4967</v>
      </c>
      <c r="I754" t="s">
        <v>4969</v>
      </c>
      <c r="J754" t="s">
        <v>5056</v>
      </c>
      <c r="K754" t="s">
        <v>6378</v>
      </c>
      <c r="L754" t="s">
        <v>6420</v>
      </c>
      <c r="M754" t="str">
        <f>SUBSTITUTE(Table2[[#This Row],[category_tags]],"'",CHAR(130),11)</f>
        <v>['Agricultural', 'Food', 'Preparation', 'Beverages', 'Non-alcoholic beverages', ÇWater']</v>
      </c>
      <c r="N754" t="str">
        <f>SUBSTITUTE(Table2[[#This Row],[category_tags]],"'",CHAR(131),12)</f>
        <v>['Agricultural', 'Food', 'Preparation', 'Beverages', 'Non-alcoholic beverages', 'WaterÉ]</v>
      </c>
      <c r="O754">
        <f>FIND(CHAR(130),Table2[[#This Row],[Column2]])</f>
        <v>81</v>
      </c>
      <c r="P754">
        <f>FIND(CHAR(131),Table2[[#This Row],[Column3]])</f>
        <v>87</v>
      </c>
      <c r="Q754" t="str">
        <f>IFERROR(MID(Table2[[#This Row],[category_tags]],Table2[[#This Row],[Column4]]+1,Table2[[#This Row],[Column5]]-Table2[[#This Row],[Column4]]-1),"")</f>
        <v>Water</v>
      </c>
      <c r="R754" t="str">
        <f>VLOOKUP(Table2[[#This Row],[ciqual_code]],brut_transformé!$D$2:$E$2480,2,FALSE)</f>
        <v>transformé</v>
      </c>
      <c r="S754" t="s">
        <v>5496</v>
      </c>
    </row>
    <row r="755" spans="1:19" x14ac:dyDescent="0.2">
      <c r="A755" t="s">
        <v>753</v>
      </c>
      <c r="B755">
        <v>76063</v>
      </c>
      <c r="C755" t="s">
        <v>2481</v>
      </c>
      <c r="D755">
        <v>2.96999999999999</v>
      </c>
      <c r="E755" t="b">
        <v>0</v>
      </c>
      <c r="F755" t="s">
        <v>2485</v>
      </c>
      <c r="G755" t="s">
        <v>3240</v>
      </c>
      <c r="H755" t="s">
        <v>4967</v>
      </c>
      <c r="I755" t="s">
        <v>4969</v>
      </c>
      <c r="J755" t="s">
        <v>5056</v>
      </c>
      <c r="K755" t="s">
        <v>6378</v>
      </c>
      <c r="L755" t="s">
        <v>6420</v>
      </c>
      <c r="M755" t="str">
        <f>SUBSTITUTE(Table2[[#This Row],[category_tags]],"'",CHAR(130),11)</f>
        <v>['Agricultural', 'Food', 'Preparation', 'Beverages', 'Non-alcoholic beverages', ÇWater']</v>
      </c>
      <c r="N755" t="str">
        <f>SUBSTITUTE(Table2[[#This Row],[category_tags]],"'",CHAR(131),12)</f>
        <v>['Agricultural', 'Food', 'Preparation', 'Beverages', 'Non-alcoholic beverages', 'WaterÉ]</v>
      </c>
      <c r="O755">
        <f>FIND(CHAR(130),Table2[[#This Row],[Column2]])</f>
        <v>81</v>
      </c>
      <c r="P755">
        <f>FIND(CHAR(131),Table2[[#This Row],[Column3]])</f>
        <v>87</v>
      </c>
      <c r="Q755" t="str">
        <f>IFERROR(MID(Table2[[#This Row],[category_tags]],Table2[[#This Row],[Column4]]+1,Table2[[#This Row],[Column5]]-Table2[[#This Row],[Column4]]-1),"")</f>
        <v>Water</v>
      </c>
      <c r="R755" t="str">
        <f>VLOOKUP(Table2[[#This Row],[ciqual_code]],brut_transformé!$D$2:$E$2480,2,FALSE)</f>
        <v>transformé</v>
      </c>
      <c r="S755" t="s">
        <v>5496</v>
      </c>
    </row>
    <row r="756" spans="1:19" x14ac:dyDescent="0.2">
      <c r="A756" t="s">
        <v>754</v>
      </c>
      <c r="B756">
        <v>76081</v>
      </c>
      <c r="C756" t="s">
        <v>2481</v>
      </c>
      <c r="D756">
        <v>2.96999999999999</v>
      </c>
      <c r="E756" t="b">
        <v>0</v>
      </c>
      <c r="F756" t="s">
        <v>2485</v>
      </c>
      <c r="G756" t="s">
        <v>3241</v>
      </c>
      <c r="H756" t="s">
        <v>4967</v>
      </c>
      <c r="I756" t="s">
        <v>4969</v>
      </c>
      <c r="J756" t="s">
        <v>5056</v>
      </c>
      <c r="K756" t="s">
        <v>6378</v>
      </c>
      <c r="L756" t="s">
        <v>6420</v>
      </c>
      <c r="M756" t="str">
        <f>SUBSTITUTE(Table2[[#This Row],[category_tags]],"'",CHAR(130),11)</f>
        <v>['Agricultural', 'Food', 'Preparation', 'Beverages', 'Non-alcoholic beverages', ÇWater']</v>
      </c>
      <c r="N756" t="str">
        <f>SUBSTITUTE(Table2[[#This Row],[category_tags]],"'",CHAR(131),12)</f>
        <v>['Agricultural', 'Food', 'Preparation', 'Beverages', 'Non-alcoholic beverages', 'WaterÉ]</v>
      </c>
      <c r="O756">
        <f>FIND(CHAR(130),Table2[[#This Row],[Column2]])</f>
        <v>81</v>
      </c>
      <c r="P756">
        <f>FIND(CHAR(131),Table2[[#This Row],[Column3]])</f>
        <v>87</v>
      </c>
      <c r="Q756" t="str">
        <f>IFERROR(MID(Table2[[#This Row],[category_tags]],Table2[[#This Row],[Column4]]+1,Table2[[#This Row],[Column5]]-Table2[[#This Row],[Column4]]-1),"")</f>
        <v>Water</v>
      </c>
      <c r="R756" t="str">
        <f>VLOOKUP(Table2[[#This Row],[ciqual_code]],brut_transformé!$D$2:$E$2480,2,FALSE)</f>
        <v>transformé</v>
      </c>
      <c r="S756" t="s">
        <v>5496</v>
      </c>
    </row>
    <row r="757" spans="1:19" x14ac:dyDescent="0.2">
      <c r="A757" t="s">
        <v>755</v>
      </c>
      <c r="B757">
        <v>76064</v>
      </c>
      <c r="C757" t="s">
        <v>2481</v>
      </c>
      <c r="D757">
        <v>2.96999999999999</v>
      </c>
      <c r="E757" t="b">
        <v>0</v>
      </c>
      <c r="F757" t="s">
        <v>2485</v>
      </c>
      <c r="G757" t="s">
        <v>3242</v>
      </c>
      <c r="H757" t="s">
        <v>4967</v>
      </c>
      <c r="I757" t="s">
        <v>4969</v>
      </c>
      <c r="J757" t="s">
        <v>5056</v>
      </c>
      <c r="K757" t="s">
        <v>6378</v>
      </c>
      <c r="L757" t="s">
        <v>6420</v>
      </c>
      <c r="M757" t="str">
        <f>SUBSTITUTE(Table2[[#This Row],[category_tags]],"'",CHAR(130),11)</f>
        <v>['Agricultural', 'Food', 'Preparation', 'Beverages', 'Non-alcoholic beverages', ÇWater']</v>
      </c>
      <c r="N757" t="str">
        <f>SUBSTITUTE(Table2[[#This Row],[category_tags]],"'",CHAR(131),12)</f>
        <v>['Agricultural', 'Food', 'Preparation', 'Beverages', 'Non-alcoholic beverages', 'WaterÉ]</v>
      </c>
      <c r="O757">
        <f>FIND(CHAR(130),Table2[[#This Row],[Column2]])</f>
        <v>81</v>
      </c>
      <c r="P757">
        <f>FIND(CHAR(131),Table2[[#This Row],[Column3]])</f>
        <v>87</v>
      </c>
      <c r="Q757" t="str">
        <f>IFERROR(MID(Table2[[#This Row],[category_tags]],Table2[[#This Row],[Column4]]+1,Table2[[#This Row],[Column5]]-Table2[[#This Row],[Column4]]-1),"")</f>
        <v>Water</v>
      </c>
      <c r="R757" t="str">
        <f>VLOOKUP(Table2[[#This Row],[ciqual_code]],brut_transformé!$D$2:$E$2480,2,FALSE)</f>
        <v>transformé</v>
      </c>
      <c r="S757" t="s">
        <v>5496</v>
      </c>
    </row>
    <row r="758" spans="1:19" x14ac:dyDescent="0.2">
      <c r="A758" t="s">
        <v>756</v>
      </c>
      <c r="B758">
        <v>76100</v>
      </c>
      <c r="C758" t="s">
        <v>2481</v>
      </c>
      <c r="D758">
        <v>2.96999999999999</v>
      </c>
      <c r="E758" t="b">
        <v>0</v>
      </c>
      <c r="F758" t="s">
        <v>2485</v>
      </c>
      <c r="G758" t="s">
        <v>3243</v>
      </c>
      <c r="H758" t="s">
        <v>4967</v>
      </c>
      <c r="I758" t="s">
        <v>4969</v>
      </c>
      <c r="J758" t="s">
        <v>5056</v>
      </c>
      <c r="K758" t="s">
        <v>6378</v>
      </c>
      <c r="L758" t="s">
        <v>6420</v>
      </c>
      <c r="M758" t="str">
        <f>SUBSTITUTE(Table2[[#This Row],[category_tags]],"'",CHAR(130),11)</f>
        <v>['Agricultural', 'Food', 'Preparation', 'Beverages', 'Non-alcoholic beverages', ÇWater']</v>
      </c>
      <c r="N758" t="str">
        <f>SUBSTITUTE(Table2[[#This Row],[category_tags]],"'",CHAR(131),12)</f>
        <v>['Agricultural', 'Food', 'Preparation', 'Beverages', 'Non-alcoholic beverages', 'WaterÉ]</v>
      </c>
      <c r="O758">
        <f>FIND(CHAR(130),Table2[[#This Row],[Column2]])</f>
        <v>81</v>
      </c>
      <c r="P758">
        <f>FIND(CHAR(131),Table2[[#This Row],[Column3]])</f>
        <v>87</v>
      </c>
      <c r="Q758" t="str">
        <f>IFERROR(MID(Table2[[#This Row],[category_tags]],Table2[[#This Row],[Column4]]+1,Table2[[#This Row],[Column5]]-Table2[[#This Row],[Column4]]-1),"")</f>
        <v>Water</v>
      </c>
      <c r="R758" t="str">
        <f>VLOOKUP(Table2[[#This Row],[ciqual_code]],brut_transformé!$D$2:$E$2480,2,FALSE)</f>
        <v>transformé</v>
      </c>
      <c r="S758" t="s">
        <v>5496</v>
      </c>
    </row>
    <row r="759" spans="1:19" x14ac:dyDescent="0.2">
      <c r="A759" t="s">
        <v>757</v>
      </c>
      <c r="B759">
        <v>76010</v>
      </c>
      <c r="C759" t="s">
        <v>2481</v>
      </c>
      <c r="D759">
        <v>2.96999999999999</v>
      </c>
      <c r="E759" t="b">
        <v>0</v>
      </c>
      <c r="F759" t="s">
        <v>2485</v>
      </c>
      <c r="G759" t="s">
        <v>3244</v>
      </c>
      <c r="H759" t="s">
        <v>4967</v>
      </c>
      <c r="I759" t="s">
        <v>4969</v>
      </c>
      <c r="J759" t="s">
        <v>5056</v>
      </c>
      <c r="K759" t="s">
        <v>6378</v>
      </c>
      <c r="L759" t="s">
        <v>6420</v>
      </c>
      <c r="M759" t="str">
        <f>SUBSTITUTE(Table2[[#This Row],[category_tags]],"'",CHAR(130),11)</f>
        <v>['Agricultural', 'Food', 'Preparation', 'Beverages', 'Non-alcoholic beverages', ÇWater']</v>
      </c>
      <c r="N759" t="str">
        <f>SUBSTITUTE(Table2[[#This Row],[category_tags]],"'",CHAR(131),12)</f>
        <v>['Agricultural', 'Food', 'Preparation', 'Beverages', 'Non-alcoholic beverages', 'WaterÉ]</v>
      </c>
      <c r="O759">
        <f>FIND(CHAR(130),Table2[[#This Row],[Column2]])</f>
        <v>81</v>
      </c>
      <c r="P759">
        <f>FIND(CHAR(131),Table2[[#This Row],[Column3]])</f>
        <v>87</v>
      </c>
      <c r="Q759" t="str">
        <f>IFERROR(MID(Table2[[#This Row],[category_tags]],Table2[[#This Row],[Column4]]+1,Table2[[#This Row],[Column5]]-Table2[[#This Row],[Column4]]-1),"")</f>
        <v>Water</v>
      </c>
      <c r="R759" t="str">
        <f>VLOOKUP(Table2[[#This Row],[ciqual_code]],brut_transformé!$D$2:$E$2480,2,FALSE)</f>
        <v>transformé</v>
      </c>
      <c r="S759" t="s">
        <v>5496</v>
      </c>
    </row>
    <row r="760" spans="1:19" x14ac:dyDescent="0.2">
      <c r="A760" t="s">
        <v>758</v>
      </c>
      <c r="B760">
        <v>76011</v>
      </c>
      <c r="C760" t="s">
        <v>2481</v>
      </c>
      <c r="D760">
        <v>2.96999999999999</v>
      </c>
      <c r="E760" t="b">
        <v>0</v>
      </c>
      <c r="F760" t="s">
        <v>2485</v>
      </c>
      <c r="G760" t="s">
        <v>3245</v>
      </c>
      <c r="H760" t="s">
        <v>4967</v>
      </c>
      <c r="I760" t="s">
        <v>4969</v>
      </c>
      <c r="J760" t="s">
        <v>5056</v>
      </c>
      <c r="K760" t="s">
        <v>6378</v>
      </c>
      <c r="L760" t="s">
        <v>6420</v>
      </c>
      <c r="M760" t="str">
        <f>SUBSTITUTE(Table2[[#This Row],[category_tags]],"'",CHAR(130),11)</f>
        <v>['Agricultural', 'Food', 'Preparation', 'Beverages', 'Non-alcoholic beverages', ÇWater']</v>
      </c>
      <c r="N760" t="str">
        <f>SUBSTITUTE(Table2[[#This Row],[category_tags]],"'",CHAR(131),12)</f>
        <v>['Agricultural', 'Food', 'Preparation', 'Beverages', 'Non-alcoholic beverages', 'WaterÉ]</v>
      </c>
      <c r="O760">
        <f>FIND(CHAR(130),Table2[[#This Row],[Column2]])</f>
        <v>81</v>
      </c>
      <c r="P760">
        <f>FIND(CHAR(131),Table2[[#This Row],[Column3]])</f>
        <v>87</v>
      </c>
      <c r="Q760" t="str">
        <f>IFERROR(MID(Table2[[#This Row],[category_tags]],Table2[[#This Row],[Column4]]+1,Table2[[#This Row],[Column5]]-Table2[[#This Row],[Column4]]-1),"")</f>
        <v>Water</v>
      </c>
      <c r="R760" t="str">
        <f>VLOOKUP(Table2[[#This Row],[ciqual_code]],brut_transformé!$D$2:$E$2480,2,FALSE)</f>
        <v>transformé</v>
      </c>
      <c r="S760" t="s">
        <v>5496</v>
      </c>
    </row>
    <row r="761" spans="1:19" x14ac:dyDescent="0.2">
      <c r="A761" t="s">
        <v>759</v>
      </c>
      <c r="B761">
        <v>76012</v>
      </c>
      <c r="C761" t="s">
        <v>2481</v>
      </c>
      <c r="D761">
        <v>2.96999999999999</v>
      </c>
      <c r="E761" t="b">
        <v>0</v>
      </c>
      <c r="F761" t="s">
        <v>2485</v>
      </c>
      <c r="G761" t="s">
        <v>3246</v>
      </c>
      <c r="H761" t="s">
        <v>4967</v>
      </c>
      <c r="I761" t="s">
        <v>4969</v>
      </c>
      <c r="J761" t="s">
        <v>5056</v>
      </c>
      <c r="K761" t="s">
        <v>6378</v>
      </c>
      <c r="L761" t="s">
        <v>6420</v>
      </c>
      <c r="M761" t="str">
        <f>SUBSTITUTE(Table2[[#This Row],[category_tags]],"'",CHAR(130),11)</f>
        <v>['Agricultural', 'Food', 'Preparation', 'Beverages', 'Non-alcoholic beverages', ÇWater']</v>
      </c>
      <c r="N761" t="str">
        <f>SUBSTITUTE(Table2[[#This Row],[category_tags]],"'",CHAR(131),12)</f>
        <v>['Agricultural', 'Food', 'Preparation', 'Beverages', 'Non-alcoholic beverages', 'WaterÉ]</v>
      </c>
      <c r="O761">
        <f>FIND(CHAR(130),Table2[[#This Row],[Column2]])</f>
        <v>81</v>
      </c>
      <c r="P761">
        <f>FIND(CHAR(131),Table2[[#This Row],[Column3]])</f>
        <v>87</v>
      </c>
      <c r="Q761" t="str">
        <f>IFERROR(MID(Table2[[#This Row],[category_tags]],Table2[[#This Row],[Column4]]+1,Table2[[#This Row],[Column5]]-Table2[[#This Row],[Column4]]-1),"")</f>
        <v>Water</v>
      </c>
      <c r="R761" t="str">
        <f>VLOOKUP(Table2[[#This Row],[ciqual_code]],brut_transformé!$D$2:$E$2480,2,FALSE)</f>
        <v>transformé</v>
      </c>
      <c r="S761" t="s">
        <v>5496</v>
      </c>
    </row>
    <row r="762" spans="1:19" x14ac:dyDescent="0.2">
      <c r="A762" t="s">
        <v>760</v>
      </c>
      <c r="B762">
        <v>76013</v>
      </c>
      <c r="C762" t="s">
        <v>2481</v>
      </c>
      <c r="D762">
        <v>3.01</v>
      </c>
      <c r="E762" t="b">
        <v>0</v>
      </c>
      <c r="F762" t="s">
        <v>2485</v>
      </c>
      <c r="G762" t="s">
        <v>3247</v>
      </c>
      <c r="H762" t="s">
        <v>4967</v>
      </c>
      <c r="I762" t="s">
        <v>4969</v>
      </c>
      <c r="J762" t="s">
        <v>5056</v>
      </c>
      <c r="K762" t="s">
        <v>6378</v>
      </c>
      <c r="L762" t="s">
        <v>6420</v>
      </c>
      <c r="M762" t="str">
        <f>SUBSTITUTE(Table2[[#This Row],[category_tags]],"'",CHAR(130),11)</f>
        <v>['Agricultural', 'Food', 'Preparation', 'Beverages', 'Non-alcoholic beverages', ÇWater']</v>
      </c>
      <c r="N762" t="str">
        <f>SUBSTITUTE(Table2[[#This Row],[category_tags]],"'",CHAR(131),12)</f>
        <v>['Agricultural', 'Food', 'Preparation', 'Beverages', 'Non-alcoholic beverages', 'WaterÉ]</v>
      </c>
      <c r="O762">
        <f>FIND(CHAR(130),Table2[[#This Row],[Column2]])</f>
        <v>81</v>
      </c>
      <c r="P762">
        <f>FIND(CHAR(131),Table2[[#This Row],[Column3]])</f>
        <v>87</v>
      </c>
      <c r="Q762" t="str">
        <f>IFERROR(MID(Table2[[#This Row],[category_tags]],Table2[[#This Row],[Column4]]+1,Table2[[#This Row],[Column5]]-Table2[[#This Row],[Column4]]-1),"")</f>
        <v>Water</v>
      </c>
      <c r="R762" t="str">
        <f>VLOOKUP(Table2[[#This Row],[ciqual_code]],brut_transformé!$D$2:$E$2480,2,FALSE)</f>
        <v>transformé</v>
      </c>
      <c r="S762" t="s">
        <v>5496</v>
      </c>
    </row>
    <row r="763" spans="1:19" x14ac:dyDescent="0.2">
      <c r="A763" t="s">
        <v>761</v>
      </c>
      <c r="B763">
        <v>76014</v>
      </c>
      <c r="C763" t="s">
        <v>2481</v>
      </c>
      <c r="D763">
        <v>3.01</v>
      </c>
      <c r="E763" t="b">
        <v>0</v>
      </c>
      <c r="F763" t="s">
        <v>2485</v>
      </c>
      <c r="G763" t="s">
        <v>3248</v>
      </c>
      <c r="H763" t="s">
        <v>4967</v>
      </c>
      <c r="I763" t="s">
        <v>4969</v>
      </c>
      <c r="J763" t="s">
        <v>5056</v>
      </c>
      <c r="K763" t="s">
        <v>6378</v>
      </c>
      <c r="L763" t="s">
        <v>6420</v>
      </c>
      <c r="M763" t="str">
        <f>SUBSTITUTE(Table2[[#This Row],[category_tags]],"'",CHAR(130),11)</f>
        <v>['Agricultural', 'Food', 'Preparation', 'Beverages', 'Non-alcoholic beverages', ÇWater']</v>
      </c>
      <c r="N763" t="str">
        <f>SUBSTITUTE(Table2[[#This Row],[category_tags]],"'",CHAR(131),12)</f>
        <v>['Agricultural', 'Food', 'Preparation', 'Beverages', 'Non-alcoholic beverages', 'WaterÉ]</v>
      </c>
      <c r="O763">
        <f>FIND(CHAR(130),Table2[[#This Row],[Column2]])</f>
        <v>81</v>
      </c>
      <c r="P763">
        <f>FIND(CHAR(131),Table2[[#This Row],[Column3]])</f>
        <v>87</v>
      </c>
      <c r="Q763" t="str">
        <f>IFERROR(MID(Table2[[#This Row],[category_tags]],Table2[[#This Row],[Column4]]+1,Table2[[#This Row],[Column5]]-Table2[[#This Row],[Column4]]-1),"")</f>
        <v>Water</v>
      </c>
      <c r="R763" t="str">
        <f>VLOOKUP(Table2[[#This Row],[ciqual_code]],brut_transformé!$D$2:$E$2480,2,FALSE)</f>
        <v>transformé</v>
      </c>
      <c r="S763" t="s">
        <v>5496</v>
      </c>
    </row>
    <row r="764" spans="1:19" x14ac:dyDescent="0.2">
      <c r="A764" t="s">
        <v>762</v>
      </c>
      <c r="B764">
        <v>76065</v>
      </c>
      <c r="C764" t="s">
        <v>2481</v>
      </c>
      <c r="D764">
        <v>2.96999999999999</v>
      </c>
      <c r="E764" t="b">
        <v>0</v>
      </c>
      <c r="F764" t="s">
        <v>2485</v>
      </c>
      <c r="G764" t="s">
        <v>3249</v>
      </c>
      <c r="H764" t="s">
        <v>4967</v>
      </c>
      <c r="I764" t="s">
        <v>4969</v>
      </c>
      <c r="J764" t="s">
        <v>5056</v>
      </c>
      <c r="K764" t="s">
        <v>6378</v>
      </c>
      <c r="L764" t="s">
        <v>6420</v>
      </c>
      <c r="M764" t="str">
        <f>SUBSTITUTE(Table2[[#This Row],[category_tags]],"'",CHAR(130),11)</f>
        <v>['Agricultural', 'Food', 'Preparation', 'Beverages', 'Non-alcoholic beverages', ÇWater']</v>
      </c>
      <c r="N764" t="str">
        <f>SUBSTITUTE(Table2[[#This Row],[category_tags]],"'",CHAR(131),12)</f>
        <v>['Agricultural', 'Food', 'Preparation', 'Beverages', 'Non-alcoholic beverages', 'WaterÉ]</v>
      </c>
      <c r="O764">
        <f>FIND(CHAR(130),Table2[[#This Row],[Column2]])</f>
        <v>81</v>
      </c>
      <c r="P764">
        <f>FIND(CHAR(131),Table2[[#This Row],[Column3]])</f>
        <v>87</v>
      </c>
      <c r="Q764" t="str">
        <f>IFERROR(MID(Table2[[#This Row],[category_tags]],Table2[[#This Row],[Column4]]+1,Table2[[#This Row],[Column5]]-Table2[[#This Row],[Column4]]-1),"")</f>
        <v>Water</v>
      </c>
      <c r="R764" t="str">
        <f>VLOOKUP(Table2[[#This Row],[ciqual_code]],brut_transformé!$D$2:$E$2480,2,FALSE)</f>
        <v>transformé</v>
      </c>
      <c r="S764" t="s">
        <v>5496</v>
      </c>
    </row>
    <row r="765" spans="1:19" x14ac:dyDescent="0.2">
      <c r="A765" t="s">
        <v>763</v>
      </c>
      <c r="B765">
        <v>76066</v>
      </c>
      <c r="C765" t="s">
        <v>2481</v>
      </c>
      <c r="D765">
        <v>2.96999999999999</v>
      </c>
      <c r="E765" t="b">
        <v>0</v>
      </c>
      <c r="F765" t="s">
        <v>2485</v>
      </c>
      <c r="G765" t="s">
        <v>3250</v>
      </c>
      <c r="H765" t="s">
        <v>4967</v>
      </c>
      <c r="I765" t="s">
        <v>4969</v>
      </c>
      <c r="J765" t="s">
        <v>5056</v>
      </c>
      <c r="K765" t="s">
        <v>6378</v>
      </c>
      <c r="L765" t="s">
        <v>6420</v>
      </c>
      <c r="M765" t="str">
        <f>SUBSTITUTE(Table2[[#This Row],[category_tags]],"'",CHAR(130),11)</f>
        <v>['Agricultural', 'Food', 'Preparation', 'Beverages', 'Non-alcoholic beverages', ÇWater']</v>
      </c>
      <c r="N765" t="str">
        <f>SUBSTITUTE(Table2[[#This Row],[category_tags]],"'",CHAR(131),12)</f>
        <v>['Agricultural', 'Food', 'Preparation', 'Beverages', 'Non-alcoholic beverages', 'WaterÉ]</v>
      </c>
      <c r="O765">
        <f>FIND(CHAR(130),Table2[[#This Row],[Column2]])</f>
        <v>81</v>
      </c>
      <c r="P765">
        <f>FIND(CHAR(131),Table2[[#This Row],[Column3]])</f>
        <v>87</v>
      </c>
      <c r="Q765" t="str">
        <f>IFERROR(MID(Table2[[#This Row],[category_tags]],Table2[[#This Row],[Column4]]+1,Table2[[#This Row],[Column5]]-Table2[[#This Row],[Column4]]-1),"")</f>
        <v>Water</v>
      </c>
      <c r="R765" t="str">
        <f>VLOOKUP(Table2[[#This Row],[ciqual_code]],brut_transformé!$D$2:$E$2480,2,FALSE)</f>
        <v>transformé</v>
      </c>
      <c r="S765" t="s">
        <v>5496</v>
      </c>
    </row>
    <row r="766" spans="1:19" x14ac:dyDescent="0.2">
      <c r="A766" t="s">
        <v>764</v>
      </c>
      <c r="B766">
        <v>76083</v>
      </c>
      <c r="C766" t="s">
        <v>2481</v>
      </c>
      <c r="D766">
        <v>3.01</v>
      </c>
      <c r="E766" t="b">
        <v>0</v>
      </c>
      <c r="F766" t="s">
        <v>2485</v>
      </c>
      <c r="G766" t="s">
        <v>3251</v>
      </c>
      <c r="H766" t="s">
        <v>4967</v>
      </c>
      <c r="I766" t="s">
        <v>4969</v>
      </c>
      <c r="J766" t="s">
        <v>5056</v>
      </c>
      <c r="K766" t="s">
        <v>6378</v>
      </c>
      <c r="L766" t="s">
        <v>6420</v>
      </c>
      <c r="M766" t="str">
        <f>SUBSTITUTE(Table2[[#This Row],[category_tags]],"'",CHAR(130),11)</f>
        <v>['Agricultural', 'Food', 'Preparation', 'Beverages', 'Non-alcoholic beverages', ÇWater']</v>
      </c>
      <c r="N766" t="str">
        <f>SUBSTITUTE(Table2[[#This Row],[category_tags]],"'",CHAR(131),12)</f>
        <v>['Agricultural', 'Food', 'Preparation', 'Beverages', 'Non-alcoholic beverages', 'WaterÉ]</v>
      </c>
      <c r="O766">
        <f>FIND(CHAR(130),Table2[[#This Row],[Column2]])</f>
        <v>81</v>
      </c>
      <c r="P766">
        <f>FIND(CHAR(131),Table2[[#This Row],[Column3]])</f>
        <v>87</v>
      </c>
      <c r="Q766" t="str">
        <f>IFERROR(MID(Table2[[#This Row],[category_tags]],Table2[[#This Row],[Column4]]+1,Table2[[#This Row],[Column5]]-Table2[[#This Row],[Column4]]-1),"")</f>
        <v>Water</v>
      </c>
      <c r="R766" t="str">
        <f>VLOOKUP(Table2[[#This Row],[ciqual_code]],brut_transformé!$D$2:$E$2480,2,FALSE)</f>
        <v>transformé</v>
      </c>
      <c r="S766" t="s">
        <v>5496</v>
      </c>
    </row>
    <row r="767" spans="1:19" x14ac:dyDescent="0.2">
      <c r="A767" t="s">
        <v>765</v>
      </c>
      <c r="B767">
        <v>76015</v>
      </c>
      <c r="C767" t="s">
        <v>2481</v>
      </c>
      <c r="D767">
        <v>2.96999999999999</v>
      </c>
      <c r="E767" t="b">
        <v>0</v>
      </c>
      <c r="F767" t="s">
        <v>2485</v>
      </c>
      <c r="G767" t="s">
        <v>3252</v>
      </c>
      <c r="H767" t="s">
        <v>4967</v>
      </c>
      <c r="I767" t="s">
        <v>4969</v>
      </c>
      <c r="J767" t="s">
        <v>5056</v>
      </c>
      <c r="K767" t="s">
        <v>6378</v>
      </c>
      <c r="L767" t="s">
        <v>6420</v>
      </c>
      <c r="M767" t="str">
        <f>SUBSTITUTE(Table2[[#This Row],[category_tags]],"'",CHAR(130),11)</f>
        <v>['Agricultural', 'Food', 'Preparation', 'Beverages', 'Non-alcoholic beverages', ÇWater']</v>
      </c>
      <c r="N767" t="str">
        <f>SUBSTITUTE(Table2[[#This Row],[category_tags]],"'",CHAR(131),12)</f>
        <v>['Agricultural', 'Food', 'Preparation', 'Beverages', 'Non-alcoholic beverages', 'WaterÉ]</v>
      </c>
      <c r="O767">
        <f>FIND(CHAR(130),Table2[[#This Row],[Column2]])</f>
        <v>81</v>
      </c>
      <c r="P767">
        <f>FIND(CHAR(131),Table2[[#This Row],[Column3]])</f>
        <v>87</v>
      </c>
      <c r="Q767" t="str">
        <f>IFERROR(MID(Table2[[#This Row],[category_tags]],Table2[[#This Row],[Column4]]+1,Table2[[#This Row],[Column5]]-Table2[[#This Row],[Column4]]-1),"")</f>
        <v>Water</v>
      </c>
      <c r="R767" t="str">
        <f>VLOOKUP(Table2[[#This Row],[ciqual_code]],brut_transformé!$D$2:$E$2480,2,FALSE)</f>
        <v>transformé</v>
      </c>
      <c r="S767" t="s">
        <v>5496</v>
      </c>
    </row>
    <row r="768" spans="1:19" x14ac:dyDescent="0.2">
      <c r="A768" t="s">
        <v>766</v>
      </c>
      <c r="B768">
        <v>76016</v>
      </c>
      <c r="C768" t="s">
        <v>2481</v>
      </c>
      <c r="D768">
        <v>2.96999999999999</v>
      </c>
      <c r="E768" t="b">
        <v>0</v>
      </c>
      <c r="F768" t="s">
        <v>2485</v>
      </c>
      <c r="G768" t="s">
        <v>3253</v>
      </c>
      <c r="H768" t="s">
        <v>4967</v>
      </c>
      <c r="I768" t="s">
        <v>4969</v>
      </c>
      <c r="J768" t="s">
        <v>5056</v>
      </c>
      <c r="K768" t="s">
        <v>6378</v>
      </c>
      <c r="L768" t="s">
        <v>6420</v>
      </c>
      <c r="M768" t="str">
        <f>SUBSTITUTE(Table2[[#This Row],[category_tags]],"'",CHAR(130),11)</f>
        <v>['Agricultural', 'Food', 'Preparation', 'Beverages', 'Non-alcoholic beverages', ÇWater']</v>
      </c>
      <c r="N768" t="str">
        <f>SUBSTITUTE(Table2[[#This Row],[category_tags]],"'",CHAR(131),12)</f>
        <v>['Agricultural', 'Food', 'Preparation', 'Beverages', 'Non-alcoholic beverages', 'WaterÉ]</v>
      </c>
      <c r="O768">
        <f>FIND(CHAR(130),Table2[[#This Row],[Column2]])</f>
        <v>81</v>
      </c>
      <c r="P768">
        <f>FIND(CHAR(131),Table2[[#This Row],[Column3]])</f>
        <v>87</v>
      </c>
      <c r="Q768" t="str">
        <f>IFERROR(MID(Table2[[#This Row],[category_tags]],Table2[[#This Row],[Column4]]+1,Table2[[#This Row],[Column5]]-Table2[[#This Row],[Column4]]-1),"")</f>
        <v>Water</v>
      </c>
      <c r="R768" t="str">
        <f>VLOOKUP(Table2[[#This Row],[ciqual_code]],brut_transformé!$D$2:$E$2480,2,FALSE)</f>
        <v>transformé</v>
      </c>
      <c r="S768" t="s">
        <v>5496</v>
      </c>
    </row>
    <row r="769" spans="1:19" x14ac:dyDescent="0.2">
      <c r="A769" t="s">
        <v>767</v>
      </c>
      <c r="B769">
        <v>76067</v>
      </c>
      <c r="C769" t="s">
        <v>2481</v>
      </c>
      <c r="D769">
        <v>2.96999999999999</v>
      </c>
      <c r="E769" t="b">
        <v>0</v>
      </c>
      <c r="F769" t="s">
        <v>2485</v>
      </c>
      <c r="G769" t="s">
        <v>3254</v>
      </c>
      <c r="H769" t="s">
        <v>4967</v>
      </c>
      <c r="I769" t="s">
        <v>4969</v>
      </c>
      <c r="J769" t="s">
        <v>5056</v>
      </c>
      <c r="K769" t="s">
        <v>6378</v>
      </c>
      <c r="L769" t="s">
        <v>6420</v>
      </c>
      <c r="M769" t="str">
        <f>SUBSTITUTE(Table2[[#This Row],[category_tags]],"'",CHAR(130),11)</f>
        <v>['Agricultural', 'Food', 'Preparation', 'Beverages', 'Non-alcoholic beverages', ÇWater']</v>
      </c>
      <c r="N769" t="str">
        <f>SUBSTITUTE(Table2[[#This Row],[category_tags]],"'",CHAR(131),12)</f>
        <v>['Agricultural', 'Food', 'Preparation', 'Beverages', 'Non-alcoholic beverages', 'WaterÉ]</v>
      </c>
      <c r="O769">
        <f>FIND(CHAR(130),Table2[[#This Row],[Column2]])</f>
        <v>81</v>
      </c>
      <c r="P769">
        <f>FIND(CHAR(131),Table2[[#This Row],[Column3]])</f>
        <v>87</v>
      </c>
      <c r="Q769" t="str">
        <f>IFERROR(MID(Table2[[#This Row],[category_tags]],Table2[[#This Row],[Column4]]+1,Table2[[#This Row],[Column5]]-Table2[[#This Row],[Column4]]-1),"")</f>
        <v>Water</v>
      </c>
      <c r="R769" t="str">
        <f>VLOOKUP(Table2[[#This Row],[ciqual_code]],brut_transformé!$D$2:$E$2480,2,FALSE)</f>
        <v>transformé</v>
      </c>
      <c r="S769" t="s">
        <v>5496</v>
      </c>
    </row>
    <row r="770" spans="1:19" x14ac:dyDescent="0.2">
      <c r="A770" t="s">
        <v>768</v>
      </c>
      <c r="B770">
        <v>76017</v>
      </c>
      <c r="C770" t="s">
        <v>2481</v>
      </c>
      <c r="D770">
        <v>2.96999999999999</v>
      </c>
      <c r="E770" t="b">
        <v>0</v>
      </c>
      <c r="F770" t="s">
        <v>2485</v>
      </c>
      <c r="G770" t="s">
        <v>3255</v>
      </c>
      <c r="H770" t="s">
        <v>4967</v>
      </c>
      <c r="I770" t="s">
        <v>4969</v>
      </c>
      <c r="J770" t="s">
        <v>5056</v>
      </c>
      <c r="K770" t="s">
        <v>6378</v>
      </c>
      <c r="L770" t="s">
        <v>6420</v>
      </c>
      <c r="M770" t="str">
        <f>SUBSTITUTE(Table2[[#This Row],[category_tags]],"'",CHAR(130),11)</f>
        <v>['Agricultural', 'Food', 'Preparation', 'Beverages', 'Non-alcoholic beverages', ÇWater']</v>
      </c>
      <c r="N770" t="str">
        <f>SUBSTITUTE(Table2[[#This Row],[category_tags]],"'",CHAR(131),12)</f>
        <v>['Agricultural', 'Food', 'Preparation', 'Beverages', 'Non-alcoholic beverages', 'WaterÉ]</v>
      </c>
      <c r="O770">
        <f>FIND(CHAR(130),Table2[[#This Row],[Column2]])</f>
        <v>81</v>
      </c>
      <c r="P770">
        <f>FIND(CHAR(131),Table2[[#This Row],[Column3]])</f>
        <v>87</v>
      </c>
      <c r="Q770" t="str">
        <f>IFERROR(MID(Table2[[#This Row],[category_tags]],Table2[[#This Row],[Column4]]+1,Table2[[#This Row],[Column5]]-Table2[[#This Row],[Column4]]-1),"")</f>
        <v>Water</v>
      </c>
      <c r="R770" t="str">
        <f>VLOOKUP(Table2[[#This Row],[ciqual_code]],brut_transformé!$D$2:$E$2480,2,FALSE)</f>
        <v>transformé</v>
      </c>
      <c r="S770" t="s">
        <v>5496</v>
      </c>
    </row>
    <row r="771" spans="1:19" x14ac:dyDescent="0.2">
      <c r="A771" t="s">
        <v>769</v>
      </c>
      <c r="B771">
        <v>76019</v>
      </c>
      <c r="C771" t="s">
        <v>2481</v>
      </c>
      <c r="D771">
        <v>2.96999999999999</v>
      </c>
      <c r="E771" t="b">
        <v>0</v>
      </c>
      <c r="F771" t="s">
        <v>2485</v>
      </c>
      <c r="G771" t="s">
        <v>3256</v>
      </c>
      <c r="H771" t="s">
        <v>4967</v>
      </c>
      <c r="I771" t="s">
        <v>4969</v>
      </c>
      <c r="J771" t="s">
        <v>5056</v>
      </c>
      <c r="K771" t="s">
        <v>6378</v>
      </c>
      <c r="L771" t="s">
        <v>6420</v>
      </c>
      <c r="M771" t="str">
        <f>SUBSTITUTE(Table2[[#This Row],[category_tags]],"'",CHAR(130),11)</f>
        <v>['Agricultural', 'Food', 'Preparation', 'Beverages', 'Non-alcoholic beverages', ÇWater']</v>
      </c>
      <c r="N771" t="str">
        <f>SUBSTITUTE(Table2[[#This Row],[category_tags]],"'",CHAR(131),12)</f>
        <v>['Agricultural', 'Food', 'Preparation', 'Beverages', 'Non-alcoholic beverages', 'WaterÉ]</v>
      </c>
      <c r="O771">
        <f>FIND(CHAR(130),Table2[[#This Row],[Column2]])</f>
        <v>81</v>
      </c>
      <c r="P771">
        <f>FIND(CHAR(131),Table2[[#This Row],[Column3]])</f>
        <v>87</v>
      </c>
      <c r="Q771" t="str">
        <f>IFERROR(MID(Table2[[#This Row],[category_tags]],Table2[[#This Row],[Column4]]+1,Table2[[#This Row],[Column5]]-Table2[[#This Row],[Column4]]-1),"")</f>
        <v>Water</v>
      </c>
      <c r="R771" t="str">
        <f>VLOOKUP(Table2[[#This Row],[ciqual_code]],brut_transformé!$D$2:$E$2480,2,FALSE)</f>
        <v>transformé</v>
      </c>
      <c r="S771" t="s">
        <v>5496</v>
      </c>
    </row>
    <row r="772" spans="1:19" x14ac:dyDescent="0.2">
      <c r="A772" t="s">
        <v>770</v>
      </c>
      <c r="B772">
        <v>76018</v>
      </c>
      <c r="C772" t="s">
        <v>2481</v>
      </c>
      <c r="D772">
        <v>3.01</v>
      </c>
      <c r="E772" t="b">
        <v>0</v>
      </c>
      <c r="F772" t="s">
        <v>2485</v>
      </c>
      <c r="G772" t="s">
        <v>3257</v>
      </c>
      <c r="H772" t="s">
        <v>4967</v>
      </c>
      <c r="I772" t="s">
        <v>4969</v>
      </c>
      <c r="J772" t="s">
        <v>5056</v>
      </c>
      <c r="K772" t="s">
        <v>6378</v>
      </c>
      <c r="L772" t="s">
        <v>6420</v>
      </c>
      <c r="M772" t="str">
        <f>SUBSTITUTE(Table2[[#This Row],[category_tags]],"'",CHAR(130),11)</f>
        <v>['Agricultural', 'Food', 'Preparation', 'Beverages', 'Non-alcoholic beverages', ÇWater']</v>
      </c>
      <c r="N772" t="str">
        <f>SUBSTITUTE(Table2[[#This Row],[category_tags]],"'",CHAR(131),12)</f>
        <v>['Agricultural', 'Food', 'Preparation', 'Beverages', 'Non-alcoholic beverages', 'WaterÉ]</v>
      </c>
      <c r="O772">
        <f>FIND(CHAR(130),Table2[[#This Row],[Column2]])</f>
        <v>81</v>
      </c>
      <c r="P772">
        <f>FIND(CHAR(131),Table2[[#This Row],[Column3]])</f>
        <v>87</v>
      </c>
      <c r="Q772" t="str">
        <f>IFERROR(MID(Table2[[#This Row],[category_tags]],Table2[[#This Row],[Column4]]+1,Table2[[#This Row],[Column5]]-Table2[[#This Row],[Column4]]-1),"")</f>
        <v>Water</v>
      </c>
      <c r="R772" t="str">
        <f>VLOOKUP(Table2[[#This Row],[ciqual_code]],brut_transformé!$D$2:$E$2480,2,FALSE)</f>
        <v>transformé</v>
      </c>
      <c r="S772" t="s">
        <v>5496</v>
      </c>
    </row>
    <row r="773" spans="1:19" x14ac:dyDescent="0.2">
      <c r="A773" t="s">
        <v>771</v>
      </c>
      <c r="B773">
        <v>76102</v>
      </c>
      <c r="C773" t="s">
        <v>2481</v>
      </c>
      <c r="D773">
        <v>2.96999999999999</v>
      </c>
      <c r="E773" t="b">
        <v>0</v>
      </c>
      <c r="F773" t="s">
        <v>2485</v>
      </c>
      <c r="G773" t="s">
        <v>3258</v>
      </c>
      <c r="H773" t="s">
        <v>4967</v>
      </c>
      <c r="I773" t="s">
        <v>4969</v>
      </c>
      <c r="J773" t="s">
        <v>5056</v>
      </c>
      <c r="K773" t="s">
        <v>6378</v>
      </c>
      <c r="L773" t="s">
        <v>6420</v>
      </c>
      <c r="M773" t="str">
        <f>SUBSTITUTE(Table2[[#This Row],[category_tags]],"'",CHAR(130),11)</f>
        <v>['Agricultural', 'Food', 'Preparation', 'Beverages', 'Non-alcoholic beverages', ÇWater']</v>
      </c>
      <c r="N773" t="str">
        <f>SUBSTITUTE(Table2[[#This Row],[category_tags]],"'",CHAR(131),12)</f>
        <v>['Agricultural', 'Food', 'Preparation', 'Beverages', 'Non-alcoholic beverages', 'WaterÉ]</v>
      </c>
      <c r="O773">
        <f>FIND(CHAR(130),Table2[[#This Row],[Column2]])</f>
        <v>81</v>
      </c>
      <c r="P773">
        <f>FIND(CHAR(131),Table2[[#This Row],[Column3]])</f>
        <v>87</v>
      </c>
      <c r="Q773" t="str">
        <f>IFERROR(MID(Table2[[#This Row],[category_tags]],Table2[[#This Row],[Column4]]+1,Table2[[#This Row],[Column5]]-Table2[[#This Row],[Column4]]-1),"")</f>
        <v>Water</v>
      </c>
      <c r="R773" t="str">
        <f>VLOOKUP(Table2[[#This Row],[ciqual_code]],brut_transformé!$D$2:$E$2480,2,FALSE)</f>
        <v>transformé</v>
      </c>
      <c r="S773" t="s">
        <v>5496</v>
      </c>
    </row>
    <row r="774" spans="1:19" x14ac:dyDescent="0.2">
      <c r="A774" t="s">
        <v>772</v>
      </c>
      <c r="B774">
        <v>76020</v>
      </c>
      <c r="C774" t="s">
        <v>2481</v>
      </c>
      <c r="D774">
        <v>2.96999999999999</v>
      </c>
      <c r="E774" t="b">
        <v>0</v>
      </c>
      <c r="F774" t="s">
        <v>2485</v>
      </c>
      <c r="G774" t="s">
        <v>3259</v>
      </c>
      <c r="H774" t="s">
        <v>4967</v>
      </c>
      <c r="I774" t="s">
        <v>4969</v>
      </c>
      <c r="J774" t="s">
        <v>5056</v>
      </c>
      <c r="K774" t="s">
        <v>6378</v>
      </c>
      <c r="L774" t="s">
        <v>6420</v>
      </c>
      <c r="M774" t="str">
        <f>SUBSTITUTE(Table2[[#This Row],[category_tags]],"'",CHAR(130),11)</f>
        <v>['Agricultural', 'Food', 'Preparation', 'Beverages', 'Non-alcoholic beverages', ÇWater']</v>
      </c>
      <c r="N774" t="str">
        <f>SUBSTITUTE(Table2[[#This Row],[category_tags]],"'",CHAR(131),12)</f>
        <v>['Agricultural', 'Food', 'Preparation', 'Beverages', 'Non-alcoholic beverages', 'WaterÉ]</v>
      </c>
      <c r="O774">
        <f>FIND(CHAR(130),Table2[[#This Row],[Column2]])</f>
        <v>81</v>
      </c>
      <c r="P774">
        <f>FIND(CHAR(131),Table2[[#This Row],[Column3]])</f>
        <v>87</v>
      </c>
      <c r="Q774" t="str">
        <f>IFERROR(MID(Table2[[#This Row],[category_tags]],Table2[[#This Row],[Column4]]+1,Table2[[#This Row],[Column5]]-Table2[[#This Row],[Column4]]-1),"")</f>
        <v>Water</v>
      </c>
      <c r="R774" t="str">
        <f>VLOOKUP(Table2[[#This Row],[ciqual_code]],brut_transformé!$D$2:$E$2480,2,FALSE)</f>
        <v>transformé</v>
      </c>
      <c r="S774" t="s">
        <v>5496</v>
      </c>
    </row>
    <row r="775" spans="1:19" x14ac:dyDescent="0.2">
      <c r="A775" t="s">
        <v>773</v>
      </c>
      <c r="B775">
        <v>76022</v>
      </c>
      <c r="C775" t="s">
        <v>2481</v>
      </c>
      <c r="D775">
        <v>2.96999999999999</v>
      </c>
      <c r="E775" t="b">
        <v>0</v>
      </c>
      <c r="F775" t="s">
        <v>2485</v>
      </c>
      <c r="G775" t="s">
        <v>3260</v>
      </c>
      <c r="H775" t="s">
        <v>4967</v>
      </c>
      <c r="I775" t="s">
        <v>4969</v>
      </c>
      <c r="J775" t="s">
        <v>5056</v>
      </c>
      <c r="K775" t="s">
        <v>6378</v>
      </c>
      <c r="L775" t="s">
        <v>6420</v>
      </c>
      <c r="M775" t="str">
        <f>SUBSTITUTE(Table2[[#This Row],[category_tags]],"'",CHAR(130),11)</f>
        <v>['Agricultural', 'Food', 'Preparation', 'Beverages', 'Non-alcoholic beverages', ÇWater']</v>
      </c>
      <c r="N775" t="str">
        <f>SUBSTITUTE(Table2[[#This Row],[category_tags]],"'",CHAR(131),12)</f>
        <v>['Agricultural', 'Food', 'Preparation', 'Beverages', 'Non-alcoholic beverages', 'WaterÉ]</v>
      </c>
      <c r="O775">
        <f>FIND(CHAR(130),Table2[[#This Row],[Column2]])</f>
        <v>81</v>
      </c>
      <c r="P775">
        <f>FIND(CHAR(131),Table2[[#This Row],[Column3]])</f>
        <v>87</v>
      </c>
      <c r="Q775" t="str">
        <f>IFERROR(MID(Table2[[#This Row],[category_tags]],Table2[[#This Row],[Column4]]+1,Table2[[#This Row],[Column5]]-Table2[[#This Row],[Column4]]-1),"")</f>
        <v>Water</v>
      </c>
      <c r="R775" t="str">
        <f>VLOOKUP(Table2[[#This Row],[ciqual_code]],brut_transformé!$D$2:$E$2480,2,FALSE)</f>
        <v>transformé</v>
      </c>
      <c r="S775" t="s">
        <v>5496</v>
      </c>
    </row>
    <row r="776" spans="1:19" x14ac:dyDescent="0.2">
      <c r="A776" t="s">
        <v>774</v>
      </c>
      <c r="B776">
        <v>76068</v>
      </c>
      <c r="C776" t="s">
        <v>2481</v>
      </c>
      <c r="D776">
        <v>2.96999999999999</v>
      </c>
      <c r="E776" t="b">
        <v>0</v>
      </c>
      <c r="F776" t="s">
        <v>2485</v>
      </c>
      <c r="G776" t="s">
        <v>3261</v>
      </c>
      <c r="H776" t="s">
        <v>4967</v>
      </c>
      <c r="I776" t="s">
        <v>4969</v>
      </c>
      <c r="J776" t="s">
        <v>5056</v>
      </c>
      <c r="K776" t="s">
        <v>6378</v>
      </c>
      <c r="L776" t="s">
        <v>6420</v>
      </c>
      <c r="M776" t="str">
        <f>SUBSTITUTE(Table2[[#This Row],[category_tags]],"'",CHAR(130),11)</f>
        <v>['Agricultural', 'Food', 'Preparation', 'Beverages', 'Non-alcoholic beverages', ÇWater']</v>
      </c>
      <c r="N776" t="str">
        <f>SUBSTITUTE(Table2[[#This Row],[category_tags]],"'",CHAR(131),12)</f>
        <v>['Agricultural', 'Food', 'Preparation', 'Beverages', 'Non-alcoholic beverages', 'WaterÉ]</v>
      </c>
      <c r="O776">
        <f>FIND(CHAR(130),Table2[[#This Row],[Column2]])</f>
        <v>81</v>
      </c>
      <c r="P776">
        <f>FIND(CHAR(131),Table2[[#This Row],[Column3]])</f>
        <v>87</v>
      </c>
      <c r="Q776" t="str">
        <f>IFERROR(MID(Table2[[#This Row],[category_tags]],Table2[[#This Row],[Column4]]+1,Table2[[#This Row],[Column5]]-Table2[[#This Row],[Column4]]-1),"")</f>
        <v>Water</v>
      </c>
      <c r="R776" t="str">
        <f>VLOOKUP(Table2[[#This Row],[ciqual_code]],brut_transformé!$D$2:$E$2480,2,FALSE)</f>
        <v>transformé</v>
      </c>
      <c r="S776" t="s">
        <v>5496</v>
      </c>
    </row>
    <row r="777" spans="1:19" x14ac:dyDescent="0.2">
      <c r="A777" t="s">
        <v>775</v>
      </c>
      <c r="B777">
        <v>76023</v>
      </c>
      <c r="C777" t="s">
        <v>2481</v>
      </c>
      <c r="D777">
        <v>3.01</v>
      </c>
      <c r="E777" t="b">
        <v>0</v>
      </c>
      <c r="F777" t="s">
        <v>2485</v>
      </c>
      <c r="G777" t="s">
        <v>3262</v>
      </c>
      <c r="H777" t="s">
        <v>4967</v>
      </c>
      <c r="I777" t="s">
        <v>4969</v>
      </c>
      <c r="J777" t="s">
        <v>5056</v>
      </c>
      <c r="K777" t="s">
        <v>6378</v>
      </c>
      <c r="L777" t="s">
        <v>6420</v>
      </c>
      <c r="M777" t="str">
        <f>SUBSTITUTE(Table2[[#This Row],[category_tags]],"'",CHAR(130),11)</f>
        <v>['Agricultural', 'Food', 'Preparation', 'Beverages', 'Non-alcoholic beverages', ÇWater']</v>
      </c>
      <c r="N777" t="str">
        <f>SUBSTITUTE(Table2[[#This Row],[category_tags]],"'",CHAR(131),12)</f>
        <v>['Agricultural', 'Food', 'Preparation', 'Beverages', 'Non-alcoholic beverages', 'WaterÉ]</v>
      </c>
      <c r="O777">
        <f>FIND(CHAR(130),Table2[[#This Row],[Column2]])</f>
        <v>81</v>
      </c>
      <c r="P777">
        <f>FIND(CHAR(131),Table2[[#This Row],[Column3]])</f>
        <v>87</v>
      </c>
      <c r="Q777" t="str">
        <f>IFERROR(MID(Table2[[#This Row],[category_tags]],Table2[[#This Row],[Column4]]+1,Table2[[#This Row],[Column5]]-Table2[[#This Row],[Column4]]-1),"")</f>
        <v>Water</v>
      </c>
      <c r="R777" t="str">
        <f>VLOOKUP(Table2[[#This Row],[ciqual_code]],brut_transformé!$D$2:$E$2480,2,FALSE)</f>
        <v>transformé</v>
      </c>
      <c r="S777" t="s">
        <v>5496</v>
      </c>
    </row>
    <row r="778" spans="1:19" x14ac:dyDescent="0.2">
      <c r="A778" t="s">
        <v>776</v>
      </c>
      <c r="B778">
        <v>76082</v>
      </c>
      <c r="C778" t="s">
        <v>2481</v>
      </c>
      <c r="D778">
        <v>2.96999999999999</v>
      </c>
      <c r="E778" t="b">
        <v>0</v>
      </c>
      <c r="F778" t="s">
        <v>2485</v>
      </c>
      <c r="G778" t="s">
        <v>3263</v>
      </c>
      <c r="H778" t="s">
        <v>4967</v>
      </c>
      <c r="I778" t="s">
        <v>4969</v>
      </c>
      <c r="J778" t="s">
        <v>5056</v>
      </c>
      <c r="K778" t="s">
        <v>6378</v>
      </c>
      <c r="L778" t="s">
        <v>6420</v>
      </c>
      <c r="M778" t="str">
        <f>SUBSTITUTE(Table2[[#This Row],[category_tags]],"'",CHAR(130),11)</f>
        <v>['Agricultural', 'Food', 'Preparation', 'Beverages', 'Non-alcoholic beverages', ÇWater']</v>
      </c>
      <c r="N778" t="str">
        <f>SUBSTITUTE(Table2[[#This Row],[category_tags]],"'",CHAR(131),12)</f>
        <v>['Agricultural', 'Food', 'Preparation', 'Beverages', 'Non-alcoholic beverages', 'WaterÉ]</v>
      </c>
      <c r="O778">
        <f>FIND(CHAR(130),Table2[[#This Row],[Column2]])</f>
        <v>81</v>
      </c>
      <c r="P778">
        <f>FIND(CHAR(131),Table2[[#This Row],[Column3]])</f>
        <v>87</v>
      </c>
      <c r="Q778" t="str">
        <f>IFERROR(MID(Table2[[#This Row],[category_tags]],Table2[[#This Row],[Column4]]+1,Table2[[#This Row],[Column5]]-Table2[[#This Row],[Column4]]-1),"")</f>
        <v>Water</v>
      </c>
      <c r="R778" t="str">
        <f>VLOOKUP(Table2[[#This Row],[ciqual_code]],brut_transformé!$D$2:$E$2480,2,FALSE)</f>
        <v>transformé</v>
      </c>
      <c r="S778" t="s">
        <v>5496</v>
      </c>
    </row>
    <row r="779" spans="1:19" x14ac:dyDescent="0.2">
      <c r="A779" t="s">
        <v>777</v>
      </c>
      <c r="B779">
        <v>76085</v>
      </c>
      <c r="C779" t="s">
        <v>2481</v>
      </c>
      <c r="D779">
        <v>2.96999999999999</v>
      </c>
      <c r="E779" t="b">
        <v>0</v>
      </c>
      <c r="F779" t="s">
        <v>2485</v>
      </c>
      <c r="G779" t="s">
        <v>3264</v>
      </c>
      <c r="H779" t="s">
        <v>4967</v>
      </c>
      <c r="I779" t="s">
        <v>4969</v>
      </c>
      <c r="J779" t="s">
        <v>5056</v>
      </c>
      <c r="K779" t="s">
        <v>6378</v>
      </c>
      <c r="L779" t="s">
        <v>6420</v>
      </c>
      <c r="M779" t="str">
        <f>SUBSTITUTE(Table2[[#This Row],[category_tags]],"'",CHAR(130),11)</f>
        <v>['Agricultural', 'Food', 'Preparation', 'Beverages', 'Non-alcoholic beverages', ÇWater']</v>
      </c>
      <c r="N779" t="str">
        <f>SUBSTITUTE(Table2[[#This Row],[category_tags]],"'",CHAR(131),12)</f>
        <v>['Agricultural', 'Food', 'Preparation', 'Beverages', 'Non-alcoholic beverages', 'WaterÉ]</v>
      </c>
      <c r="O779">
        <f>FIND(CHAR(130),Table2[[#This Row],[Column2]])</f>
        <v>81</v>
      </c>
      <c r="P779">
        <f>FIND(CHAR(131),Table2[[#This Row],[Column3]])</f>
        <v>87</v>
      </c>
      <c r="Q779" t="str">
        <f>IFERROR(MID(Table2[[#This Row],[category_tags]],Table2[[#This Row],[Column4]]+1,Table2[[#This Row],[Column5]]-Table2[[#This Row],[Column4]]-1),"")</f>
        <v>Water</v>
      </c>
      <c r="R779" t="str">
        <f>VLOOKUP(Table2[[#This Row],[ciqual_code]],brut_transformé!$D$2:$E$2480,2,FALSE)</f>
        <v>transformé</v>
      </c>
      <c r="S779" t="s">
        <v>5496</v>
      </c>
    </row>
    <row r="780" spans="1:19" x14ac:dyDescent="0.2">
      <c r="A780" t="s">
        <v>778</v>
      </c>
      <c r="B780">
        <v>76069</v>
      </c>
      <c r="C780" t="s">
        <v>2481</v>
      </c>
      <c r="D780">
        <v>2.96999999999999</v>
      </c>
      <c r="E780" t="b">
        <v>0</v>
      </c>
      <c r="F780" t="s">
        <v>2485</v>
      </c>
      <c r="G780" t="s">
        <v>3265</v>
      </c>
      <c r="H780" t="s">
        <v>4967</v>
      </c>
      <c r="I780" t="s">
        <v>4969</v>
      </c>
      <c r="J780" t="s">
        <v>5056</v>
      </c>
      <c r="K780" t="s">
        <v>6378</v>
      </c>
      <c r="L780" t="s">
        <v>6420</v>
      </c>
      <c r="M780" t="str">
        <f>SUBSTITUTE(Table2[[#This Row],[category_tags]],"'",CHAR(130),11)</f>
        <v>['Agricultural', 'Food', 'Preparation', 'Beverages', 'Non-alcoholic beverages', ÇWater']</v>
      </c>
      <c r="N780" t="str">
        <f>SUBSTITUTE(Table2[[#This Row],[category_tags]],"'",CHAR(131),12)</f>
        <v>['Agricultural', 'Food', 'Preparation', 'Beverages', 'Non-alcoholic beverages', 'WaterÉ]</v>
      </c>
      <c r="O780">
        <f>FIND(CHAR(130),Table2[[#This Row],[Column2]])</f>
        <v>81</v>
      </c>
      <c r="P780">
        <f>FIND(CHAR(131),Table2[[#This Row],[Column3]])</f>
        <v>87</v>
      </c>
      <c r="Q780" t="str">
        <f>IFERROR(MID(Table2[[#This Row],[category_tags]],Table2[[#This Row],[Column4]]+1,Table2[[#This Row],[Column5]]-Table2[[#This Row],[Column4]]-1),"")</f>
        <v>Water</v>
      </c>
      <c r="R780" t="str">
        <f>VLOOKUP(Table2[[#This Row],[ciqual_code]],brut_transformé!$D$2:$E$2480,2,FALSE)</f>
        <v>transformé</v>
      </c>
      <c r="S780" t="s">
        <v>5496</v>
      </c>
    </row>
    <row r="781" spans="1:19" x14ac:dyDescent="0.2">
      <c r="A781" t="s">
        <v>779</v>
      </c>
      <c r="B781">
        <v>76025</v>
      </c>
      <c r="C781" t="s">
        <v>2481</v>
      </c>
      <c r="D781">
        <v>2.96999999999999</v>
      </c>
      <c r="E781" t="b">
        <v>0</v>
      </c>
      <c r="F781" t="s">
        <v>2485</v>
      </c>
      <c r="G781" t="s">
        <v>3266</v>
      </c>
      <c r="H781" t="s">
        <v>4967</v>
      </c>
      <c r="I781" t="s">
        <v>4969</v>
      </c>
      <c r="J781" t="s">
        <v>5056</v>
      </c>
      <c r="K781" t="s">
        <v>6378</v>
      </c>
      <c r="L781" t="s">
        <v>6420</v>
      </c>
      <c r="M781" t="str">
        <f>SUBSTITUTE(Table2[[#This Row],[category_tags]],"'",CHAR(130),11)</f>
        <v>['Agricultural', 'Food', 'Preparation', 'Beverages', 'Non-alcoholic beverages', ÇWater']</v>
      </c>
      <c r="N781" t="str">
        <f>SUBSTITUTE(Table2[[#This Row],[category_tags]],"'",CHAR(131),12)</f>
        <v>['Agricultural', 'Food', 'Preparation', 'Beverages', 'Non-alcoholic beverages', 'WaterÉ]</v>
      </c>
      <c r="O781">
        <f>FIND(CHAR(130),Table2[[#This Row],[Column2]])</f>
        <v>81</v>
      </c>
      <c r="P781">
        <f>FIND(CHAR(131),Table2[[#This Row],[Column3]])</f>
        <v>87</v>
      </c>
      <c r="Q781" t="str">
        <f>IFERROR(MID(Table2[[#This Row],[category_tags]],Table2[[#This Row],[Column4]]+1,Table2[[#This Row],[Column5]]-Table2[[#This Row],[Column4]]-1),"")</f>
        <v>Water</v>
      </c>
      <c r="R781" t="str">
        <f>VLOOKUP(Table2[[#This Row],[ciqual_code]],brut_transformé!$D$2:$E$2480,2,FALSE)</f>
        <v>transformé</v>
      </c>
      <c r="S781" t="s">
        <v>5496</v>
      </c>
    </row>
    <row r="782" spans="1:19" x14ac:dyDescent="0.2">
      <c r="A782" t="s">
        <v>780</v>
      </c>
      <c r="B782">
        <v>76070</v>
      </c>
      <c r="C782" t="s">
        <v>2481</v>
      </c>
      <c r="D782">
        <v>2.96999999999999</v>
      </c>
      <c r="E782" t="b">
        <v>0</v>
      </c>
      <c r="F782" t="s">
        <v>2485</v>
      </c>
      <c r="G782" t="s">
        <v>3267</v>
      </c>
      <c r="H782" t="s">
        <v>4967</v>
      </c>
      <c r="I782" t="s">
        <v>4969</v>
      </c>
      <c r="J782" t="s">
        <v>5056</v>
      </c>
      <c r="K782" t="s">
        <v>6378</v>
      </c>
      <c r="L782" t="s">
        <v>6420</v>
      </c>
      <c r="M782" t="str">
        <f>SUBSTITUTE(Table2[[#This Row],[category_tags]],"'",CHAR(130),11)</f>
        <v>['Agricultural', 'Food', 'Preparation', 'Beverages', 'Non-alcoholic beverages', ÇWater']</v>
      </c>
      <c r="N782" t="str">
        <f>SUBSTITUTE(Table2[[#This Row],[category_tags]],"'",CHAR(131),12)</f>
        <v>['Agricultural', 'Food', 'Preparation', 'Beverages', 'Non-alcoholic beverages', 'WaterÉ]</v>
      </c>
      <c r="O782">
        <f>FIND(CHAR(130),Table2[[#This Row],[Column2]])</f>
        <v>81</v>
      </c>
      <c r="P782">
        <f>FIND(CHAR(131),Table2[[#This Row],[Column3]])</f>
        <v>87</v>
      </c>
      <c r="Q782" t="str">
        <f>IFERROR(MID(Table2[[#This Row],[category_tags]],Table2[[#This Row],[Column4]]+1,Table2[[#This Row],[Column5]]-Table2[[#This Row],[Column4]]-1),"")</f>
        <v>Water</v>
      </c>
      <c r="R782" t="str">
        <f>VLOOKUP(Table2[[#This Row],[ciqual_code]],brut_transformé!$D$2:$E$2480,2,FALSE)</f>
        <v>transformé</v>
      </c>
      <c r="S782" t="s">
        <v>5496</v>
      </c>
    </row>
    <row r="783" spans="1:19" x14ac:dyDescent="0.2">
      <c r="A783" t="s">
        <v>781</v>
      </c>
      <c r="B783">
        <v>76101</v>
      </c>
      <c r="C783" t="s">
        <v>2481</v>
      </c>
      <c r="D783">
        <v>2.96999999999999</v>
      </c>
      <c r="E783" t="b">
        <v>0</v>
      </c>
      <c r="F783" t="s">
        <v>2485</v>
      </c>
      <c r="G783" t="s">
        <v>3268</v>
      </c>
      <c r="H783" t="s">
        <v>4967</v>
      </c>
      <c r="I783" t="s">
        <v>4969</v>
      </c>
      <c r="J783" t="s">
        <v>5056</v>
      </c>
      <c r="K783" t="s">
        <v>6378</v>
      </c>
      <c r="L783" t="s">
        <v>6420</v>
      </c>
      <c r="M783" t="str">
        <f>SUBSTITUTE(Table2[[#This Row],[category_tags]],"'",CHAR(130),11)</f>
        <v>['Agricultural', 'Food', 'Preparation', 'Beverages', 'Non-alcoholic beverages', ÇWater']</v>
      </c>
      <c r="N783" t="str">
        <f>SUBSTITUTE(Table2[[#This Row],[category_tags]],"'",CHAR(131),12)</f>
        <v>['Agricultural', 'Food', 'Preparation', 'Beverages', 'Non-alcoholic beverages', 'WaterÉ]</v>
      </c>
      <c r="O783">
        <f>FIND(CHAR(130),Table2[[#This Row],[Column2]])</f>
        <v>81</v>
      </c>
      <c r="P783">
        <f>FIND(CHAR(131),Table2[[#This Row],[Column3]])</f>
        <v>87</v>
      </c>
      <c r="Q783" t="str">
        <f>IFERROR(MID(Table2[[#This Row],[category_tags]],Table2[[#This Row],[Column4]]+1,Table2[[#This Row],[Column5]]-Table2[[#This Row],[Column4]]-1),"")</f>
        <v>Water</v>
      </c>
      <c r="R783" t="str">
        <f>VLOOKUP(Table2[[#This Row],[ciqual_code]],brut_transformé!$D$2:$E$2480,2,FALSE)</f>
        <v>transformé</v>
      </c>
      <c r="S783" t="s">
        <v>5496</v>
      </c>
    </row>
    <row r="784" spans="1:19" x14ac:dyDescent="0.2">
      <c r="A784" t="s">
        <v>782</v>
      </c>
      <c r="B784">
        <v>76086</v>
      </c>
      <c r="C784" t="s">
        <v>2481</v>
      </c>
      <c r="D784">
        <v>2.96999999999999</v>
      </c>
      <c r="E784" t="b">
        <v>0</v>
      </c>
      <c r="F784" t="s">
        <v>2485</v>
      </c>
      <c r="G784" t="s">
        <v>3269</v>
      </c>
      <c r="H784" t="s">
        <v>4967</v>
      </c>
      <c r="I784" t="s">
        <v>4969</v>
      </c>
      <c r="J784" t="s">
        <v>5056</v>
      </c>
      <c r="K784" t="s">
        <v>6378</v>
      </c>
      <c r="L784" t="s">
        <v>6420</v>
      </c>
      <c r="M784" t="str">
        <f>SUBSTITUTE(Table2[[#This Row],[category_tags]],"'",CHAR(130),11)</f>
        <v>['Agricultural', 'Food', 'Preparation', 'Beverages', 'Non-alcoholic beverages', ÇWater']</v>
      </c>
      <c r="N784" t="str">
        <f>SUBSTITUTE(Table2[[#This Row],[category_tags]],"'",CHAR(131),12)</f>
        <v>['Agricultural', 'Food', 'Preparation', 'Beverages', 'Non-alcoholic beverages', 'WaterÉ]</v>
      </c>
      <c r="O784">
        <f>FIND(CHAR(130),Table2[[#This Row],[Column2]])</f>
        <v>81</v>
      </c>
      <c r="P784">
        <f>FIND(CHAR(131),Table2[[#This Row],[Column3]])</f>
        <v>87</v>
      </c>
      <c r="Q784" t="str">
        <f>IFERROR(MID(Table2[[#This Row],[category_tags]],Table2[[#This Row],[Column4]]+1,Table2[[#This Row],[Column5]]-Table2[[#This Row],[Column4]]-1),"")</f>
        <v>Water</v>
      </c>
      <c r="R784" t="str">
        <f>VLOOKUP(Table2[[#This Row],[ciqual_code]],brut_transformé!$D$2:$E$2480,2,FALSE)</f>
        <v>transformé</v>
      </c>
      <c r="S784" t="s">
        <v>5496</v>
      </c>
    </row>
    <row r="785" spans="1:19" x14ac:dyDescent="0.2">
      <c r="A785" t="s">
        <v>783</v>
      </c>
      <c r="B785">
        <v>76087</v>
      </c>
      <c r="C785" t="s">
        <v>2481</v>
      </c>
      <c r="D785">
        <v>2.96999999999999</v>
      </c>
      <c r="E785" t="b">
        <v>0</v>
      </c>
      <c r="F785" t="s">
        <v>2485</v>
      </c>
      <c r="G785" t="s">
        <v>3270</v>
      </c>
      <c r="H785" t="s">
        <v>4967</v>
      </c>
      <c r="I785" t="s">
        <v>4969</v>
      </c>
      <c r="J785" t="s">
        <v>5056</v>
      </c>
      <c r="K785" t="s">
        <v>6378</v>
      </c>
      <c r="L785" t="s">
        <v>6420</v>
      </c>
      <c r="M785" t="str">
        <f>SUBSTITUTE(Table2[[#This Row],[category_tags]],"'",CHAR(130),11)</f>
        <v>['Agricultural', 'Food', 'Preparation', 'Beverages', 'Non-alcoholic beverages', ÇWater']</v>
      </c>
      <c r="N785" t="str">
        <f>SUBSTITUTE(Table2[[#This Row],[category_tags]],"'",CHAR(131),12)</f>
        <v>['Agricultural', 'Food', 'Preparation', 'Beverages', 'Non-alcoholic beverages', 'WaterÉ]</v>
      </c>
      <c r="O785">
        <f>FIND(CHAR(130),Table2[[#This Row],[Column2]])</f>
        <v>81</v>
      </c>
      <c r="P785">
        <f>FIND(CHAR(131),Table2[[#This Row],[Column3]])</f>
        <v>87</v>
      </c>
      <c r="Q785" t="str">
        <f>IFERROR(MID(Table2[[#This Row],[category_tags]],Table2[[#This Row],[Column4]]+1,Table2[[#This Row],[Column5]]-Table2[[#This Row],[Column4]]-1),"")</f>
        <v>Water</v>
      </c>
      <c r="R785" t="str">
        <f>VLOOKUP(Table2[[#This Row],[ciqual_code]],brut_transformé!$D$2:$E$2480,2,FALSE)</f>
        <v>transformé</v>
      </c>
      <c r="S785" t="s">
        <v>5496</v>
      </c>
    </row>
    <row r="786" spans="1:19" x14ac:dyDescent="0.2">
      <c r="A786" t="s">
        <v>784</v>
      </c>
      <c r="B786">
        <v>76027</v>
      </c>
      <c r="C786" t="s">
        <v>2481</v>
      </c>
      <c r="D786">
        <v>2.96999999999999</v>
      </c>
      <c r="E786" t="b">
        <v>0</v>
      </c>
      <c r="F786" t="s">
        <v>2485</v>
      </c>
      <c r="G786" t="s">
        <v>3271</v>
      </c>
      <c r="H786" t="s">
        <v>4967</v>
      </c>
      <c r="I786" t="s">
        <v>4969</v>
      </c>
      <c r="J786" t="s">
        <v>5056</v>
      </c>
      <c r="K786" t="s">
        <v>6378</v>
      </c>
      <c r="L786" t="s">
        <v>6420</v>
      </c>
      <c r="M786" t="str">
        <f>SUBSTITUTE(Table2[[#This Row],[category_tags]],"'",CHAR(130),11)</f>
        <v>['Agricultural', 'Food', 'Preparation', 'Beverages', 'Non-alcoholic beverages', ÇWater']</v>
      </c>
      <c r="N786" t="str">
        <f>SUBSTITUTE(Table2[[#This Row],[category_tags]],"'",CHAR(131),12)</f>
        <v>['Agricultural', 'Food', 'Preparation', 'Beverages', 'Non-alcoholic beverages', 'WaterÉ]</v>
      </c>
      <c r="O786">
        <f>FIND(CHAR(130),Table2[[#This Row],[Column2]])</f>
        <v>81</v>
      </c>
      <c r="P786">
        <f>FIND(CHAR(131),Table2[[#This Row],[Column3]])</f>
        <v>87</v>
      </c>
      <c r="Q786" t="str">
        <f>IFERROR(MID(Table2[[#This Row],[category_tags]],Table2[[#This Row],[Column4]]+1,Table2[[#This Row],[Column5]]-Table2[[#This Row],[Column4]]-1),"")</f>
        <v>Water</v>
      </c>
      <c r="R786" t="str">
        <f>VLOOKUP(Table2[[#This Row],[ciqual_code]],brut_transformé!$D$2:$E$2480,2,FALSE)</f>
        <v>transformé</v>
      </c>
      <c r="S786" t="s">
        <v>5496</v>
      </c>
    </row>
    <row r="787" spans="1:19" x14ac:dyDescent="0.2">
      <c r="A787" t="s">
        <v>785</v>
      </c>
      <c r="B787">
        <v>76071</v>
      </c>
      <c r="C787" t="s">
        <v>2481</v>
      </c>
      <c r="D787">
        <v>2.96999999999999</v>
      </c>
      <c r="E787" t="b">
        <v>0</v>
      </c>
      <c r="F787" t="s">
        <v>2485</v>
      </c>
      <c r="G787" t="s">
        <v>3272</v>
      </c>
      <c r="H787" t="s">
        <v>4967</v>
      </c>
      <c r="I787" t="s">
        <v>4969</v>
      </c>
      <c r="J787" t="s">
        <v>5056</v>
      </c>
      <c r="K787" t="s">
        <v>6378</v>
      </c>
      <c r="L787" t="s">
        <v>6420</v>
      </c>
      <c r="M787" t="str">
        <f>SUBSTITUTE(Table2[[#This Row],[category_tags]],"'",CHAR(130),11)</f>
        <v>['Agricultural', 'Food', 'Preparation', 'Beverages', 'Non-alcoholic beverages', ÇWater']</v>
      </c>
      <c r="N787" t="str">
        <f>SUBSTITUTE(Table2[[#This Row],[category_tags]],"'",CHAR(131),12)</f>
        <v>['Agricultural', 'Food', 'Preparation', 'Beverages', 'Non-alcoholic beverages', 'WaterÉ]</v>
      </c>
      <c r="O787">
        <f>FIND(CHAR(130),Table2[[#This Row],[Column2]])</f>
        <v>81</v>
      </c>
      <c r="P787">
        <f>FIND(CHAR(131),Table2[[#This Row],[Column3]])</f>
        <v>87</v>
      </c>
      <c r="Q787" t="str">
        <f>IFERROR(MID(Table2[[#This Row],[category_tags]],Table2[[#This Row],[Column4]]+1,Table2[[#This Row],[Column5]]-Table2[[#This Row],[Column4]]-1),"")</f>
        <v>Water</v>
      </c>
      <c r="R787" t="str">
        <f>VLOOKUP(Table2[[#This Row],[ciqual_code]],brut_transformé!$D$2:$E$2480,2,FALSE)</f>
        <v>transformé</v>
      </c>
      <c r="S787" t="s">
        <v>5496</v>
      </c>
    </row>
    <row r="788" spans="1:19" x14ac:dyDescent="0.2">
      <c r="A788" t="s">
        <v>786</v>
      </c>
      <c r="B788">
        <v>76088</v>
      </c>
      <c r="C788" t="s">
        <v>2481</v>
      </c>
      <c r="D788">
        <v>3.01</v>
      </c>
      <c r="E788" t="b">
        <v>0</v>
      </c>
      <c r="F788" t="s">
        <v>2485</v>
      </c>
      <c r="G788" t="s">
        <v>3273</v>
      </c>
      <c r="H788" t="s">
        <v>4967</v>
      </c>
      <c r="I788" t="s">
        <v>4969</v>
      </c>
      <c r="J788" t="s">
        <v>5056</v>
      </c>
      <c r="K788" t="s">
        <v>6378</v>
      </c>
      <c r="L788" t="s">
        <v>6420</v>
      </c>
      <c r="M788" t="str">
        <f>SUBSTITUTE(Table2[[#This Row],[category_tags]],"'",CHAR(130),11)</f>
        <v>['Agricultural', 'Food', 'Preparation', 'Beverages', 'Non-alcoholic beverages', ÇWater']</v>
      </c>
      <c r="N788" t="str">
        <f>SUBSTITUTE(Table2[[#This Row],[category_tags]],"'",CHAR(131),12)</f>
        <v>['Agricultural', 'Food', 'Preparation', 'Beverages', 'Non-alcoholic beverages', 'WaterÉ]</v>
      </c>
      <c r="O788">
        <f>FIND(CHAR(130),Table2[[#This Row],[Column2]])</f>
        <v>81</v>
      </c>
      <c r="P788">
        <f>FIND(CHAR(131),Table2[[#This Row],[Column3]])</f>
        <v>87</v>
      </c>
      <c r="Q788" t="str">
        <f>IFERROR(MID(Table2[[#This Row],[category_tags]],Table2[[#This Row],[Column4]]+1,Table2[[#This Row],[Column5]]-Table2[[#This Row],[Column4]]-1),"")</f>
        <v>Water</v>
      </c>
      <c r="R788" t="str">
        <f>VLOOKUP(Table2[[#This Row],[ciqual_code]],brut_transformé!$D$2:$E$2480,2,FALSE)</f>
        <v>transformé</v>
      </c>
      <c r="S788" t="s">
        <v>5496</v>
      </c>
    </row>
    <row r="789" spans="1:19" x14ac:dyDescent="0.2">
      <c r="A789" t="s">
        <v>787</v>
      </c>
      <c r="B789">
        <v>76089</v>
      </c>
      <c r="C789" t="s">
        <v>2481</v>
      </c>
      <c r="D789">
        <v>3.01</v>
      </c>
      <c r="E789" t="b">
        <v>0</v>
      </c>
      <c r="F789" t="s">
        <v>2485</v>
      </c>
      <c r="G789" t="s">
        <v>3274</v>
      </c>
      <c r="H789" t="s">
        <v>4967</v>
      </c>
      <c r="I789" t="s">
        <v>4969</v>
      </c>
      <c r="J789" t="s">
        <v>5056</v>
      </c>
      <c r="K789" t="s">
        <v>6378</v>
      </c>
      <c r="L789" t="s">
        <v>6420</v>
      </c>
      <c r="M789" t="str">
        <f>SUBSTITUTE(Table2[[#This Row],[category_tags]],"'",CHAR(130),11)</f>
        <v>['Agricultural', 'Food', 'Preparation', 'Beverages', 'Non-alcoholic beverages', ÇWater']</v>
      </c>
      <c r="N789" t="str">
        <f>SUBSTITUTE(Table2[[#This Row],[category_tags]],"'",CHAR(131),12)</f>
        <v>['Agricultural', 'Food', 'Preparation', 'Beverages', 'Non-alcoholic beverages', 'WaterÉ]</v>
      </c>
      <c r="O789">
        <f>FIND(CHAR(130),Table2[[#This Row],[Column2]])</f>
        <v>81</v>
      </c>
      <c r="P789">
        <f>FIND(CHAR(131),Table2[[#This Row],[Column3]])</f>
        <v>87</v>
      </c>
      <c r="Q789" t="str">
        <f>IFERROR(MID(Table2[[#This Row],[category_tags]],Table2[[#This Row],[Column4]]+1,Table2[[#This Row],[Column5]]-Table2[[#This Row],[Column4]]-1),"")</f>
        <v>Water</v>
      </c>
      <c r="R789" t="str">
        <f>VLOOKUP(Table2[[#This Row],[ciqual_code]],brut_transformé!$D$2:$E$2480,2,FALSE)</f>
        <v>transformé</v>
      </c>
      <c r="S789" t="s">
        <v>5496</v>
      </c>
    </row>
    <row r="790" spans="1:19" x14ac:dyDescent="0.2">
      <c r="A790" t="s">
        <v>788</v>
      </c>
      <c r="B790">
        <v>76090</v>
      </c>
      <c r="C790" t="s">
        <v>2481</v>
      </c>
      <c r="D790">
        <v>2.96999999999999</v>
      </c>
      <c r="E790" t="b">
        <v>0</v>
      </c>
      <c r="F790" t="s">
        <v>2485</v>
      </c>
      <c r="G790" t="s">
        <v>3275</v>
      </c>
      <c r="H790" t="s">
        <v>4967</v>
      </c>
      <c r="I790" t="s">
        <v>4969</v>
      </c>
      <c r="J790" t="s">
        <v>5056</v>
      </c>
      <c r="K790" t="s">
        <v>6378</v>
      </c>
      <c r="L790" t="s">
        <v>6420</v>
      </c>
      <c r="M790" t="str">
        <f>SUBSTITUTE(Table2[[#This Row],[category_tags]],"'",CHAR(130),11)</f>
        <v>['Agricultural', 'Food', 'Preparation', 'Beverages', 'Non-alcoholic beverages', ÇWater']</v>
      </c>
      <c r="N790" t="str">
        <f>SUBSTITUTE(Table2[[#This Row],[category_tags]],"'",CHAR(131),12)</f>
        <v>['Agricultural', 'Food', 'Preparation', 'Beverages', 'Non-alcoholic beverages', 'WaterÉ]</v>
      </c>
      <c r="O790">
        <f>FIND(CHAR(130),Table2[[#This Row],[Column2]])</f>
        <v>81</v>
      </c>
      <c r="P790">
        <f>FIND(CHAR(131),Table2[[#This Row],[Column3]])</f>
        <v>87</v>
      </c>
      <c r="Q790" t="str">
        <f>IFERROR(MID(Table2[[#This Row],[category_tags]],Table2[[#This Row],[Column4]]+1,Table2[[#This Row],[Column5]]-Table2[[#This Row],[Column4]]-1),"")</f>
        <v>Water</v>
      </c>
      <c r="R790" t="str">
        <f>VLOOKUP(Table2[[#This Row],[ciqual_code]],brut_transformé!$D$2:$E$2480,2,FALSE)</f>
        <v>transformé</v>
      </c>
      <c r="S790" t="s">
        <v>5496</v>
      </c>
    </row>
    <row r="791" spans="1:19" x14ac:dyDescent="0.2">
      <c r="A791" t="s">
        <v>789</v>
      </c>
      <c r="B791">
        <v>76029</v>
      </c>
      <c r="C791" t="s">
        <v>2481</v>
      </c>
      <c r="D791">
        <v>2.96999999999999</v>
      </c>
      <c r="E791" t="b">
        <v>0</v>
      </c>
      <c r="F791" t="s">
        <v>2485</v>
      </c>
      <c r="G791" t="s">
        <v>3276</v>
      </c>
      <c r="H791" t="s">
        <v>4967</v>
      </c>
      <c r="I791" t="s">
        <v>4969</v>
      </c>
      <c r="J791" t="s">
        <v>5056</v>
      </c>
      <c r="K791" t="s">
        <v>6378</v>
      </c>
      <c r="L791" t="s">
        <v>6420</v>
      </c>
      <c r="M791" t="str">
        <f>SUBSTITUTE(Table2[[#This Row],[category_tags]],"'",CHAR(130),11)</f>
        <v>['Agricultural', 'Food', 'Preparation', 'Beverages', 'Non-alcoholic beverages', ÇWater']</v>
      </c>
      <c r="N791" t="str">
        <f>SUBSTITUTE(Table2[[#This Row],[category_tags]],"'",CHAR(131),12)</f>
        <v>['Agricultural', 'Food', 'Preparation', 'Beverages', 'Non-alcoholic beverages', 'WaterÉ]</v>
      </c>
      <c r="O791">
        <f>FIND(CHAR(130),Table2[[#This Row],[Column2]])</f>
        <v>81</v>
      </c>
      <c r="P791">
        <f>FIND(CHAR(131),Table2[[#This Row],[Column3]])</f>
        <v>87</v>
      </c>
      <c r="Q791" t="str">
        <f>IFERROR(MID(Table2[[#This Row],[category_tags]],Table2[[#This Row],[Column4]]+1,Table2[[#This Row],[Column5]]-Table2[[#This Row],[Column4]]-1),"")</f>
        <v>Water</v>
      </c>
      <c r="R791" t="str">
        <f>VLOOKUP(Table2[[#This Row],[ciqual_code]],brut_transformé!$D$2:$E$2480,2,FALSE)</f>
        <v>transformé</v>
      </c>
      <c r="S791" t="s">
        <v>5496</v>
      </c>
    </row>
    <row r="792" spans="1:19" x14ac:dyDescent="0.2">
      <c r="A792" t="s">
        <v>790</v>
      </c>
      <c r="B792">
        <v>76030</v>
      </c>
      <c r="C792" t="s">
        <v>2481</v>
      </c>
      <c r="D792">
        <v>3.01</v>
      </c>
      <c r="E792" t="b">
        <v>0</v>
      </c>
      <c r="F792" t="s">
        <v>2485</v>
      </c>
      <c r="G792" t="s">
        <v>3277</v>
      </c>
      <c r="H792" t="s">
        <v>4967</v>
      </c>
      <c r="I792" t="s">
        <v>4969</v>
      </c>
      <c r="J792" t="s">
        <v>5056</v>
      </c>
      <c r="K792" t="s">
        <v>6378</v>
      </c>
      <c r="L792" t="s">
        <v>6420</v>
      </c>
      <c r="M792" t="str">
        <f>SUBSTITUTE(Table2[[#This Row],[category_tags]],"'",CHAR(130),11)</f>
        <v>['Agricultural', 'Food', 'Preparation', 'Beverages', 'Non-alcoholic beverages', ÇWater']</v>
      </c>
      <c r="N792" t="str">
        <f>SUBSTITUTE(Table2[[#This Row],[category_tags]],"'",CHAR(131),12)</f>
        <v>['Agricultural', 'Food', 'Preparation', 'Beverages', 'Non-alcoholic beverages', 'WaterÉ]</v>
      </c>
      <c r="O792">
        <f>FIND(CHAR(130),Table2[[#This Row],[Column2]])</f>
        <v>81</v>
      </c>
      <c r="P792">
        <f>FIND(CHAR(131),Table2[[#This Row],[Column3]])</f>
        <v>87</v>
      </c>
      <c r="Q792" t="str">
        <f>IFERROR(MID(Table2[[#This Row],[category_tags]],Table2[[#This Row],[Column4]]+1,Table2[[#This Row],[Column5]]-Table2[[#This Row],[Column4]]-1),"")</f>
        <v>Water</v>
      </c>
      <c r="R792" t="str">
        <f>VLOOKUP(Table2[[#This Row],[ciqual_code]],brut_transformé!$D$2:$E$2480,2,FALSE)</f>
        <v>transformé</v>
      </c>
      <c r="S792" t="s">
        <v>5496</v>
      </c>
    </row>
    <row r="793" spans="1:19" x14ac:dyDescent="0.2">
      <c r="A793" t="s">
        <v>791</v>
      </c>
      <c r="B793">
        <v>76031</v>
      </c>
      <c r="C793" t="s">
        <v>2481</v>
      </c>
      <c r="D793">
        <v>3.01</v>
      </c>
      <c r="E793" t="b">
        <v>0</v>
      </c>
      <c r="F793" t="s">
        <v>2485</v>
      </c>
      <c r="G793" t="s">
        <v>3278</v>
      </c>
      <c r="H793" t="s">
        <v>4967</v>
      </c>
      <c r="I793" t="s">
        <v>4969</v>
      </c>
      <c r="J793" t="s">
        <v>5056</v>
      </c>
      <c r="K793" t="s">
        <v>6378</v>
      </c>
      <c r="L793" t="s">
        <v>6420</v>
      </c>
      <c r="M793" t="str">
        <f>SUBSTITUTE(Table2[[#This Row],[category_tags]],"'",CHAR(130),11)</f>
        <v>['Agricultural', 'Food', 'Preparation', 'Beverages', 'Non-alcoholic beverages', ÇWater']</v>
      </c>
      <c r="N793" t="str">
        <f>SUBSTITUTE(Table2[[#This Row],[category_tags]],"'",CHAR(131),12)</f>
        <v>['Agricultural', 'Food', 'Preparation', 'Beverages', 'Non-alcoholic beverages', 'WaterÉ]</v>
      </c>
      <c r="O793">
        <f>FIND(CHAR(130),Table2[[#This Row],[Column2]])</f>
        <v>81</v>
      </c>
      <c r="P793">
        <f>FIND(CHAR(131),Table2[[#This Row],[Column3]])</f>
        <v>87</v>
      </c>
      <c r="Q793" t="str">
        <f>IFERROR(MID(Table2[[#This Row],[category_tags]],Table2[[#This Row],[Column4]]+1,Table2[[#This Row],[Column5]]-Table2[[#This Row],[Column4]]-1),"")</f>
        <v>Water</v>
      </c>
      <c r="R793" t="str">
        <f>VLOOKUP(Table2[[#This Row],[ciqual_code]],brut_transformé!$D$2:$E$2480,2,FALSE)</f>
        <v>transformé</v>
      </c>
      <c r="S793" t="s">
        <v>5496</v>
      </c>
    </row>
    <row r="794" spans="1:19" x14ac:dyDescent="0.2">
      <c r="A794" t="s">
        <v>792</v>
      </c>
      <c r="B794">
        <v>76072</v>
      </c>
      <c r="C794" t="s">
        <v>2481</v>
      </c>
      <c r="D794">
        <v>2.96999999999999</v>
      </c>
      <c r="E794" t="b">
        <v>0</v>
      </c>
      <c r="F794" t="s">
        <v>2485</v>
      </c>
      <c r="G794" t="s">
        <v>3279</v>
      </c>
      <c r="H794" t="s">
        <v>4967</v>
      </c>
      <c r="I794" t="s">
        <v>4969</v>
      </c>
      <c r="J794" t="s">
        <v>5056</v>
      </c>
      <c r="K794" t="s">
        <v>6378</v>
      </c>
      <c r="L794" t="s">
        <v>6420</v>
      </c>
      <c r="M794" t="str">
        <f>SUBSTITUTE(Table2[[#This Row],[category_tags]],"'",CHAR(130),11)</f>
        <v>['Agricultural', 'Food', 'Preparation', 'Beverages', 'Non-alcoholic beverages', ÇWater']</v>
      </c>
      <c r="N794" t="str">
        <f>SUBSTITUTE(Table2[[#This Row],[category_tags]],"'",CHAR(131),12)</f>
        <v>['Agricultural', 'Food', 'Preparation', 'Beverages', 'Non-alcoholic beverages', 'WaterÉ]</v>
      </c>
      <c r="O794">
        <f>FIND(CHAR(130),Table2[[#This Row],[Column2]])</f>
        <v>81</v>
      </c>
      <c r="P794">
        <f>FIND(CHAR(131),Table2[[#This Row],[Column3]])</f>
        <v>87</v>
      </c>
      <c r="Q794" t="str">
        <f>IFERROR(MID(Table2[[#This Row],[category_tags]],Table2[[#This Row],[Column4]]+1,Table2[[#This Row],[Column5]]-Table2[[#This Row],[Column4]]-1),"")</f>
        <v>Water</v>
      </c>
      <c r="R794" t="str">
        <f>VLOOKUP(Table2[[#This Row],[ciqual_code]],brut_transformé!$D$2:$E$2480,2,FALSE)</f>
        <v>transformé</v>
      </c>
      <c r="S794" t="s">
        <v>5496</v>
      </c>
    </row>
    <row r="795" spans="1:19" x14ac:dyDescent="0.2">
      <c r="A795" t="s">
        <v>793</v>
      </c>
      <c r="B795">
        <v>76060</v>
      </c>
      <c r="C795" t="s">
        <v>2481</v>
      </c>
      <c r="D795">
        <v>3.01</v>
      </c>
      <c r="E795" t="b">
        <v>0</v>
      </c>
      <c r="F795" t="s">
        <v>2485</v>
      </c>
      <c r="G795" t="s">
        <v>3280</v>
      </c>
      <c r="H795" t="s">
        <v>4967</v>
      </c>
      <c r="I795" t="s">
        <v>4969</v>
      </c>
      <c r="J795" t="s">
        <v>5056</v>
      </c>
      <c r="K795" t="s">
        <v>6378</v>
      </c>
      <c r="L795" t="s">
        <v>6420</v>
      </c>
      <c r="M795" t="str">
        <f>SUBSTITUTE(Table2[[#This Row],[category_tags]],"'",CHAR(130),11)</f>
        <v>['Agricultural', 'Food', 'Preparation', 'Beverages', 'Non-alcoholic beverages', ÇWater']</v>
      </c>
      <c r="N795" t="str">
        <f>SUBSTITUTE(Table2[[#This Row],[category_tags]],"'",CHAR(131),12)</f>
        <v>['Agricultural', 'Food', 'Preparation', 'Beverages', 'Non-alcoholic beverages', 'WaterÉ]</v>
      </c>
      <c r="O795">
        <f>FIND(CHAR(130),Table2[[#This Row],[Column2]])</f>
        <v>81</v>
      </c>
      <c r="P795">
        <f>FIND(CHAR(131),Table2[[#This Row],[Column3]])</f>
        <v>87</v>
      </c>
      <c r="Q795" t="str">
        <f>IFERROR(MID(Table2[[#This Row],[category_tags]],Table2[[#This Row],[Column4]]+1,Table2[[#This Row],[Column5]]-Table2[[#This Row],[Column4]]-1),"")</f>
        <v>Water</v>
      </c>
      <c r="R795" t="str">
        <f>VLOOKUP(Table2[[#This Row],[ciqual_code]],brut_transformé!$D$2:$E$2480,2,FALSE)</f>
        <v>transformé</v>
      </c>
      <c r="S795" t="s">
        <v>5496</v>
      </c>
    </row>
    <row r="796" spans="1:19" x14ac:dyDescent="0.2">
      <c r="A796" t="s">
        <v>794</v>
      </c>
      <c r="B796">
        <v>76032</v>
      </c>
      <c r="C796" t="s">
        <v>2481</v>
      </c>
      <c r="D796">
        <v>2.96999999999999</v>
      </c>
      <c r="E796" t="b">
        <v>0</v>
      </c>
      <c r="F796" t="s">
        <v>2485</v>
      </c>
      <c r="G796" t="s">
        <v>3281</v>
      </c>
      <c r="H796" t="s">
        <v>4967</v>
      </c>
      <c r="I796" t="s">
        <v>4969</v>
      </c>
      <c r="J796" t="s">
        <v>5056</v>
      </c>
      <c r="K796" t="s">
        <v>6378</v>
      </c>
      <c r="L796" t="s">
        <v>6420</v>
      </c>
      <c r="M796" t="str">
        <f>SUBSTITUTE(Table2[[#This Row],[category_tags]],"'",CHAR(130),11)</f>
        <v>['Agricultural', 'Food', 'Preparation', 'Beverages', 'Non-alcoholic beverages', ÇWater']</v>
      </c>
      <c r="N796" t="str">
        <f>SUBSTITUTE(Table2[[#This Row],[category_tags]],"'",CHAR(131),12)</f>
        <v>['Agricultural', 'Food', 'Preparation', 'Beverages', 'Non-alcoholic beverages', 'WaterÉ]</v>
      </c>
      <c r="O796">
        <f>FIND(CHAR(130),Table2[[#This Row],[Column2]])</f>
        <v>81</v>
      </c>
      <c r="P796">
        <f>FIND(CHAR(131),Table2[[#This Row],[Column3]])</f>
        <v>87</v>
      </c>
      <c r="Q796" t="str">
        <f>IFERROR(MID(Table2[[#This Row],[category_tags]],Table2[[#This Row],[Column4]]+1,Table2[[#This Row],[Column5]]-Table2[[#This Row],[Column4]]-1),"")</f>
        <v>Water</v>
      </c>
      <c r="R796" t="str">
        <f>VLOOKUP(Table2[[#This Row],[ciqual_code]],brut_transformé!$D$2:$E$2480,2,FALSE)</f>
        <v>transformé</v>
      </c>
      <c r="S796" t="s">
        <v>5496</v>
      </c>
    </row>
    <row r="797" spans="1:19" x14ac:dyDescent="0.2">
      <c r="A797" t="s">
        <v>795</v>
      </c>
      <c r="B797">
        <v>76091</v>
      </c>
      <c r="C797" t="s">
        <v>2481</v>
      </c>
      <c r="D797">
        <v>2.96999999999999</v>
      </c>
      <c r="E797" t="b">
        <v>0</v>
      </c>
      <c r="F797" t="s">
        <v>2485</v>
      </c>
      <c r="G797" t="s">
        <v>3282</v>
      </c>
      <c r="H797" t="s">
        <v>4967</v>
      </c>
      <c r="I797" t="s">
        <v>4969</v>
      </c>
      <c r="J797" t="s">
        <v>5056</v>
      </c>
      <c r="K797" t="s">
        <v>6378</v>
      </c>
      <c r="L797" t="s">
        <v>6420</v>
      </c>
      <c r="M797" t="str">
        <f>SUBSTITUTE(Table2[[#This Row],[category_tags]],"'",CHAR(130),11)</f>
        <v>['Agricultural', 'Food', 'Preparation', 'Beverages', 'Non-alcoholic beverages', ÇWater']</v>
      </c>
      <c r="N797" t="str">
        <f>SUBSTITUTE(Table2[[#This Row],[category_tags]],"'",CHAR(131),12)</f>
        <v>['Agricultural', 'Food', 'Preparation', 'Beverages', 'Non-alcoholic beverages', 'WaterÉ]</v>
      </c>
      <c r="O797">
        <f>FIND(CHAR(130),Table2[[#This Row],[Column2]])</f>
        <v>81</v>
      </c>
      <c r="P797">
        <f>FIND(CHAR(131),Table2[[#This Row],[Column3]])</f>
        <v>87</v>
      </c>
      <c r="Q797" t="str">
        <f>IFERROR(MID(Table2[[#This Row],[category_tags]],Table2[[#This Row],[Column4]]+1,Table2[[#This Row],[Column5]]-Table2[[#This Row],[Column4]]-1),"")</f>
        <v>Water</v>
      </c>
      <c r="R797" t="str">
        <f>VLOOKUP(Table2[[#This Row],[ciqual_code]],brut_transformé!$D$2:$E$2480,2,FALSE)</f>
        <v>transformé</v>
      </c>
      <c r="S797" t="s">
        <v>5496</v>
      </c>
    </row>
    <row r="798" spans="1:19" x14ac:dyDescent="0.2">
      <c r="A798" t="s">
        <v>796</v>
      </c>
      <c r="B798">
        <v>76033</v>
      </c>
      <c r="C798" t="s">
        <v>2481</v>
      </c>
      <c r="D798">
        <v>2.96999999999999</v>
      </c>
      <c r="E798" t="b">
        <v>0</v>
      </c>
      <c r="F798" t="s">
        <v>2485</v>
      </c>
      <c r="G798" t="s">
        <v>3283</v>
      </c>
      <c r="H798" t="s">
        <v>4967</v>
      </c>
      <c r="I798" t="s">
        <v>4969</v>
      </c>
      <c r="J798" t="s">
        <v>5056</v>
      </c>
      <c r="K798" t="s">
        <v>6378</v>
      </c>
      <c r="L798" t="s">
        <v>6420</v>
      </c>
      <c r="M798" t="str">
        <f>SUBSTITUTE(Table2[[#This Row],[category_tags]],"'",CHAR(130),11)</f>
        <v>['Agricultural', 'Food', 'Preparation', 'Beverages', 'Non-alcoholic beverages', ÇWater']</v>
      </c>
      <c r="N798" t="str">
        <f>SUBSTITUTE(Table2[[#This Row],[category_tags]],"'",CHAR(131),12)</f>
        <v>['Agricultural', 'Food', 'Preparation', 'Beverages', 'Non-alcoholic beverages', 'WaterÉ]</v>
      </c>
      <c r="O798">
        <f>FIND(CHAR(130),Table2[[#This Row],[Column2]])</f>
        <v>81</v>
      </c>
      <c r="P798">
        <f>FIND(CHAR(131),Table2[[#This Row],[Column3]])</f>
        <v>87</v>
      </c>
      <c r="Q798" t="str">
        <f>IFERROR(MID(Table2[[#This Row],[category_tags]],Table2[[#This Row],[Column4]]+1,Table2[[#This Row],[Column5]]-Table2[[#This Row],[Column4]]-1),"")</f>
        <v>Water</v>
      </c>
      <c r="R798" t="str">
        <f>VLOOKUP(Table2[[#This Row],[ciqual_code]],brut_transformé!$D$2:$E$2480,2,FALSE)</f>
        <v>transformé</v>
      </c>
      <c r="S798" t="s">
        <v>5496</v>
      </c>
    </row>
    <row r="799" spans="1:19" x14ac:dyDescent="0.2">
      <c r="A799" t="s">
        <v>797</v>
      </c>
      <c r="B799">
        <v>76034</v>
      </c>
      <c r="C799" t="s">
        <v>2481</v>
      </c>
      <c r="D799">
        <v>3.01</v>
      </c>
      <c r="E799" t="b">
        <v>0</v>
      </c>
      <c r="F799" t="s">
        <v>2485</v>
      </c>
      <c r="G799" t="s">
        <v>3284</v>
      </c>
      <c r="H799" t="s">
        <v>4967</v>
      </c>
      <c r="I799" t="s">
        <v>4969</v>
      </c>
      <c r="J799" t="s">
        <v>5056</v>
      </c>
      <c r="K799" t="s">
        <v>6378</v>
      </c>
      <c r="L799" t="s">
        <v>6420</v>
      </c>
      <c r="M799" t="str">
        <f>SUBSTITUTE(Table2[[#This Row],[category_tags]],"'",CHAR(130),11)</f>
        <v>['Agricultural', 'Food', 'Preparation', 'Beverages', 'Non-alcoholic beverages', ÇWater']</v>
      </c>
      <c r="N799" t="str">
        <f>SUBSTITUTE(Table2[[#This Row],[category_tags]],"'",CHAR(131),12)</f>
        <v>['Agricultural', 'Food', 'Preparation', 'Beverages', 'Non-alcoholic beverages', 'WaterÉ]</v>
      </c>
      <c r="O799">
        <f>FIND(CHAR(130),Table2[[#This Row],[Column2]])</f>
        <v>81</v>
      </c>
      <c r="P799">
        <f>FIND(CHAR(131),Table2[[#This Row],[Column3]])</f>
        <v>87</v>
      </c>
      <c r="Q799" t="str">
        <f>IFERROR(MID(Table2[[#This Row],[category_tags]],Table2[[#This Row],[Column4]]+1,Table2[[#This Row],[Column5]]-Table2[[#This Row],[Column4]]-1),"")</f>
        <v>Water</v>
      </c>
      <c r="R799" t="str">
        <f>VLOOKUP(Table2[[#This Row],[ciqual_code]],brut_transformé!$D$2:$E$2480,2,FALSE)</f>
        <v>transformé</v>
      </c>
      <c r="S799" t="s">
        <v>5496</v>
      </c>
    </row>
    <row r="800" spans="1:19" x14ac:dyDescent="0.2">
      <c r="A800" t="s">
        <v>798</v>
      </c>
      <c r="B800">
        <v>76035</v>
      </c>
      <c r="C800" t="s">
        <v>2481</v>
      </c>
      <c r="D800">
        <v>3.01</v>
      </c>
      <c r="E800" t="b">
        <v>0</v>
      </c>
      <c r="F800" t="s">
        <v>2485</v>
      </c>
      <c r="G800" t="s">
        <v>3285</v>
      </c>
      <c r="H800" t="s">
        <v>4967</v>
      </c>
      <c r="I800" t="s">
        <v>4969</v>
      </c>
      <c r="J800" t="s">
        <v>5056</v>
      </c>
      <c r="K800" t="s">
        <v>6378</v>
      </c>
      <c r="L800" t="s">
        <v>6420</v>
      </c>
      <c r="M800" t="str">
        <f>SUBSTITUTE(Table2[[#This Row],[category_tags]],"'",CHAR(130),11)</f>
        <v>['Agricultural', 'Food', 'Preparation', 'Beverages', 'Non-alcoholic beverages', ÇWater']</v>
      </c>
      <c r="N800" t="str">
        <f>SUBSTITUTE(Table2[[#This Row],[category_tags]],"'",CHAR(131),12)</f>
        <v>['Agricultural', 'Food', 'Preparation', 'Beverages', 'Non-alcoholic beverages', 'WaterÉ]</v>
      </c>
      <c r="O800">
        <f>FIND(CHAR(130),Table2[[#This Row],[Column2]])</f>
        <v>81</v>
      </c>
      <c r="P800">
        <f>FIND(CHAR(131),Table2[[#This Row],[Column3]])</f>
        <v>87</v>
      </c>
      <c r="Q800" t="str">
        <f>IFERROR(MID(Table2[[#This Row],[category_tags]],Table2[[#This Row],[Column4]]+1,Table2[[#This Row],[Column5]]-Table2[[#This Row],[Column4]]-1),"")</f>
        <v>Water</v>
      </c>
      <c r="R800" t="str">
        <f>VLOOKUP(Table2[[#This Row],[ciqual_code]],brut_transformé!$D$2:$E$2480,2,FALSE)</f>
        <v>transformé</v>
      </c>
      <c r="S800" t="s">
        <v>5496</v>
      </c>
    </row>
    <row r="801" spans="1:19" x14ac:dyDescent="0.2">
      <c r="A801" t="s">
        <v>799</v>
      </c>
      <c r="B801">
        <v>76036</v>
      </c>
      <c r="C801" t="s">
        <v>2481</v>
      </c>
      <c r="D801">
        <v>3.01</v>
      </c>
      <c r="E801" t="b">
        <v>0</v>
      </c>
      <c r="F801" t="s">
        <v>2485</v>
      </c>
      <c r="G801" t="s">
        <v>3286</v>
      </c>
      <c r="H801" t="s">
        <v>4967</v>
      </c>
      <c r="I801" t="s">
        <v>4969</v>
      </c>
      <c r="J801" t="s">
        <v>5056</v>
      </c>
      <c r="K801" t="s">
        <v>6378</v>
      </c>
      <c r="L801" t="s">
        <v>6420</v>
      </c>
      <c r="M801" t="str">
        <f>SUBSTITUTE(Table2[[#This Row],[category_tags]],"'",CHAR(130),11)</f>
        <v>['Agricultural', 'Food', 'Preparation', 'Beverages', 'Non-alcoholic beverages', ÇWater']</v>
      </c>
      <c r="N801" t="str">
        <f>SUBSTITUTE(Table2[[#This Row],[category_tags]],"'",CHAR(131),12)</f>
        <v>['Agricultural', 'Food', 'Preparation', 'Beverages', 'Non-alcoholic beverages', 'WaterÉ]</v>
      </c>
      <c r="O801">
        <f>FIND(CHAR(130),Table2[[#This Row],[Column2]])</f>
        <v>81</v>
      </c>
      <c r="P801">
        <f>FIND(CHAR(131),Table2[[#This Row],[Column3]])</f>
        <v>87</v>
      </c>
      <c r="Q801" t="str">
        <f>IFERROR(MID(Table2[[#This Row],[category_tags]],Table2[[#This Row],[Column4]]+1,Table2[[#This Row],[Column5]]-Table2[[#This Row],[Column4]]-1),"")</f>
        <v>Water</v>
      </c>
      <c r="R801" t="str">
        <f>VLOOKUP(Table2[[#This Row],[ciqual_code]],brut_transformé!$D$2:$E$2480,2,FALSE)</f>
        <v>transformé</v>
      </c>
      <c r="S801" t="s">
        <v>5496</v>
      </c>
    </row>
    <row r="802" spans="1:19" x14ac:dyDescent="0.2">
      <c r="A802" t="s">
        <v>800</v>
      </c>
      <c r="B802">
        <v>76037</v>
      </c>
      <c r="C802" t="s">
        <v>2481</v>
      </c>
      <c r="D802">
        <v>3.01</v>
      </c>
      <c r="E802" t="b">
        <v>0</v>
      </c>
      <c r="F802" t="s">
        <v>2485</v>
      </c>
      <c r="G802" t="s">
        <v>3287</v>
      </c>
      <c r="H802" t="s">
        <v>4967</v>
      </c>
      <c r="I802" t="s">
        <v>4969</v>
      </c>
      <c r="J802" t="s">
        <v>5056</v>
      </c>
      <c r="K802" t="s">
        <v>6378</v>
      </c>
      <c r="L802" t="s">
        <v>6420</v>
      </c>
      <c r="M802" t="str">
        <f>SUBSTITUTE(Table2[[#This Row],[category_tags]],"'",CHAR(130),11)</f>
        <v>['Agricultural', 'Food', 'Preparation', 'Beverages', 'Non-alcoholic beverages', ÇWater']</v>
      </c>
      <c r="N802" t="str">
        <f>SUBSTITUTE(Table2[[#This Row],[category_tags]],"'",CHAR(131),12)</f>
        <v>['Agricultural', 'Food', 'Preparation', 'Beverages', 'Non-alcoholic beverages', 'WaterÉ]</v>
      </c>
      <c r="O802">
        <f>FIND(CHAR(130),Table2[[#This Row],[Column2]])</f>
        <v>81</v>
      </c>
      <c r="P802">
        <f>FIND(CHAR(131),Table2[[#This Row],[Column3]])</f>
        <v>87</v>
      </c>
      <c r="Q802" t="str">
        <f>IFERROR(MID(Table2[[#This Row],[category_tags]],Table2[[#This Row],[Column4]]+1,Table2[[#This Row],[Column5]]-Table2[[#This Row],[Column4]]-1),"")</f>
        <v>Water</v>
      </c>
      <c r="R802" t="str">
        <f>VLOOKUP(Table2[[#This Row],[ciqual_code]],brut_transformé!$D$2:$E$2480,2,FALSE)</f>
        <v>transformé</v>
      </c>
      <c r="S802" t="s">
        <v>5496</v>
      </c>
    </row>
    <row r="803" spans="1:19" x14ac:dyDescent="0.2">
      <c r="A803" t="s">
        <v>801</v>
      </c>
      <c r="B803">
        <v>76038</v>
      </c>
      <c r="C803" t="s">
        <v>2481</v>
      </c>
      <c r="D803">
        <v>2.96999999999999</v>
      </c>
      <c r="E803" t="b">
        <v>0</v>
      </c>
      <c r="F803" t="s">
        <v>2485</v>
      </c>
      <c r="G803" t="s">
        <v>3288</v>
      </c>
      <c r="H803" t="s">
        <v>4967</v>
      </c>
      <c r="I803" t="s">
        <v>4969</v>
      </c>
      <c r="J803" t="s">
        <v>5056</v>
      </c>
      <c r="K803" t="s">
        <v>6378</v>
      </c>
      <c r="L803" t="s">
        <v>6420</v>
      </c>
      <c r="M803" t="str">
        <f>SUBSTITUTE(Table2[[#This Row],[category_tags]],"'",CHAR(130),11)</f>
        <v>['Agricultural', 'Food', 'Preparation', 'Beverages', 'Non-alcoholic beverages', ÇWater']</v>
      </c>
      <c r="N803" t="str">
        <f>SUBSTITUTE(Table2[[#This Row],[category_tags]],"'",CHAR(131),12)</f>
        <v>['Agricultural', 'Food', 'Preparation', 'Beverages', 'Non-alcoholic beverages', 'WaterÉ]</v>
      </c>
      <c r="O803">
        <f>FIND(CHAR(130),Table2[[#This Row],[Column2]])</f>
        <v>81</v>
      </c>
      <c r="P803">
        <f>FIND(CHAR(131),Table2[[#This Row],[Column3]])</f>
        <v>87</v>
      </c>
      <c r="Q803" t="str">
        <f>IFERROR(MID(Table2[[#This Row],[category_tags]],Table2[[#This Row],[Column4]]+1,Table2[[#This Row],[Column5]]-Table2[[#This Row],[Column4]]-1),"")</f>
        <v>Water</v>
      </c>
      <c r="R803" t="str">
        <f>VLOOKUP(Table2[[#This Row],[ciqual_code]],brut_transformé!$D$2:$E$2480,2,FALSE)</f>
        <v>transformé</v>
      </c>
      <c r="S803" t="s">
        <v>5496</v>
      </c>
    </row>
    <row r="804" spans="1:19" x14ac:dyDescent="0.2">
      <c r="A804" t="s">
        <v>802</v>
      </c>
      <c r="B804">
        <v>76039</v>
      </c>
      <c r="C804" t="s">
        <v>2481</v>
      </c>
      <c r="D804">
        <v>3.01</v>
      </c>
      <c r="E804" t="b">
        <v>0</v>
      </c>
      <c r="F804" t="s">
        <v>2485</v>
      </c>
      <c r="G804" t="s">
        <v>3289</v>
      </c>
      <c r="H804" t="s">
        <v>4967</v>
      </c>
      <c r="I804" t="s">
        <v>4969</v>
      </c>
      <c r="J804" t="s">
        <v>5056</v>
      </c>
      <c r="K804" t="s">
        <v>6378</v>
      </c>
      <c r="L804" t="s">
        <v>6420</v>
      </c>
      <c r="M804" t="str">
        <f>SUBSTITUTE(Table2[[#This Row],[category_tags]],"'",CHAR(130),11)</f>
        <v>['Agricultural', 'Food', 'Preparation', 'Beverages', 'Non-alcoholic beverages', ÇWater']</v>
      </c>
      <c r="N804" t="str">
        <f>SUBSTITUTE(Table2[[#This Row],[category_tags]],"'",CHAR(131),12)</f>
        <v>['Agricultural', 'Food', 'Preparation', 'Beverages', 'Non-alcoholic beverages', 'WaterÉ]</v>
      </c>
      <c r="O804">
        <f>FIND(CHAR(130),Table2[[#This Row],[Column2]])</f>
        <v>81</v>
      </c>
      <c r="P804">
        <f>FIND(CHAR(131),Table2[[#This Row],[Column3]])</f>
        <v>87</v>
      </c>
      <c r="Q804" t="str">
        <f>IFERROR(MID(Table2[[#This Row],[category_tags]],Table2[[#This Row],[Column4]]+1,Table2[[#This Row],[Column5]]-Table2[[#This Row],[Column4]]-1),"")</f>
        <v>Water</v>
      </c>
      <c r="R804" t="str">
        <f>VLOOKUP(Table2[[#This Row],[ciqual_code]],brut_transformé!$D$2:$E$2480,2,FALSE)</f>
        <v>transformé</v>
      </c>
      <c r="S804" t="s">
        <v>5496</v>
      </c>
    </row>
    <row r="805" spans="1:19" x14ac:dyDescent="0.2">
      <c r="A805" t="s">
        <v>803</v>
      </c>
      <c r="B805">
        <v>76073</v>
      </c>
      <c r="C805" t="s">
        <v>2481</v>
      </c>
      <c r="D805">
        <v>2.96999999999999</v>
      </c>
      <c r="E805" t="b">
        <v>0</v>
      </c>
      <c r="F805" t="s">
        <v>2485</v>
      </c>
      <c r="G805" t="s">
        <v>3290</v>
      </c>
      <c r="H805" t="s">
        <v>4967</v>
      </c>
      <c r="I805" t="s">
        <v>4969</v>
      </c>
      <c r="J805" t="s">
        <v>5056</v>
      </c>
      <c r="K805" t="s">
        <v>6378</v>
      </c>
      <c r="L805" t="s">
        <v>6420</v>
      </c>
      <c r="M805" t="str">
        <f>SUBSTITUTE(Table2[[#This Row],[category_tags]],"'",CHAR(130),11)</f>
        <v>['Agricultural', 'Food', 'Preparation', 'Beverages', 'Non-alcoholic beverages', ÇWater']</v>
      </c>
      <c r="N805" t="str">
        <f>SUBSTITUTE(Table2[[#This Row],[category_tags]],"'",CHAR(131),12)</f>
        <v>['Agricultural', 'Food', 'Preparation', 'Beverages', 'Non-alcoholic beverages', 'WaterÉ]</v>
      </c>
      <c r="O805">
        <f>FIND(CHAR(130),Table2[[#This Row],[Column2]])</f>
        <v>81</v>
      </c>
      <c r="P805">
        <f>FIND(CHAR(131),Table2[[#This Row],[Column3]])</f>
        <v>87</v>
      </c>
      <c r="Q805" t="str">
        <f>IFERROR(MID(Table2[[#This Row],[category_tags]],Table2[[#This Row],[Column4]]+1,Table2[[#This Row],[Column5]]-Table2[[#This Row],[Column4]]-1),"")</f>
        <v>Water</v>
      </c>
      <c r="R805" t="str">
        <f>VLOOKUP(Table2[[#This Row],[ciqual_code]],brut_transformé!$D$2:$E$2480,2,FALSE)</f>
        <v>transformé</v>
      </c>
      <c r="S805" t="s">
        <v>5496</v>
      </c>
    </row>
    <row r="806" spans="1:19" x14ac:dyDescent="0.2">
      <c r="A806" t="s">
        <v>804</v>
      </c>
      <c r="B806">
        <v>76074</v>
      </c>
      <c r="C806" t="s">
        <v>2481</v>
      </c>
      <c r="D806">
        <v>2.96999999999999</v>
      </c>
      <c r="E806" t="b">
        <v>0</v>
      </c>
      <c r="F806" t="s">
        <v>2485</v>
      </c>
      <c r="G806" t="s">
        <v>3291</v>
      </c>
      <c r="H806" t="s">
        <v>4967</v>
      </c>
      <c r="I806" t="s">
        <v>4969</v>
      </c>
      <c r="J806" t="s">
        <v>5056</v>
      </c>
      <c r="K806" t="s">
        <v>6378</v>
      </c>
      <c r="L806" t="s">
        <v>6420</v>
      </c>
      <c r="M806" t="str">
        <f>SUBSTITUTE(Table2[[#This Row],[category_tags]],"'",CHAR(130),11)</f>
        <v>['Agricultural', 'Food', 'Preparation', 'Beverages', 'Non-alcoholic beverages', ÇWater']</v>
      </c>
      <c r="N806" t="str">
        <f>SUBSTITUTE(Table2[[#This Row],[category_tags]],"'",CHAR(131),12)</f>
        <v>['Agricultural', 'Food', 'Preparation', 'Beverages', 'Non-alcoholic beverages', 'WaterÉ]</v>
      </c>
      <c r="O806">
        <f>FIND(CHAR(130),Table2[[#This Row],[Column2]])</f>
        <v>81</v>
      </c>
      <c r="P806">
        <f>FIND(CHAR(131),Table2[[#This Row],[Column3]])</f>
        <v>87</v>
      </c>
      <c r="Q806" t="str">
        <f>IFERROR(MID(Table2[[#This Row],[category_tags]],Table2[[#This Row],[Column4]]+1,Table2[[#This Row],[Column5]]-Table2[[#This Row],[Column4]]-1),"")</f>
        <v>Water</v>
      </c>
      <c r="R806" t="str">
        <f>VLOOKUP(Table2[[#This Row],[ciqual_code]],brut_transformé!$D$2:$E$2480,2,FALSE)</f>
        <v>transformé</v>
      </c>
      <c r="S806" t="s">
        <v>5496</v>
      </c>
    </row>
    <row r="807" spans="1:19" x14ac:dyDescent="0.2">
      <c r="A807" t="s">
        <v>805</v>
      </c>
      <c r="B807">
        <v>76075</v>
      </c>
      <c r="C807" t="s">
        <v>2481</v>
      </c>
      <c r="D807">
        <v>3.01</v>
      </c>
      <c r="E807" t="b">
        <v>0</v>
      </c>
      <c r="F807" t="s">
        <v>2485</v>
      </c>
      <c r="G807" t="s">
        <v>3292</v>
      </c>
      <c r="H807" t="s">
        <v>4967</v>
      </c>
      <c r="I807" t="s">
        <v>4969</v>
      </c>
      <c r="J807" t="s">
        <v>5056</v>
      </c>
      <c r="K807" t="s">
        <v>6378</v>
      </c>
      <c r="L807" t="s">
        <v>6420</v>
      </c>
      <c r="M807" t="str">
        <f>SUBSTITUTE(Table2[[#This Row],[category_tags]],"'",CHAR(130),11)</f>
        <v>['Agricultural', 'Food', 'Preparation', 'Beverages', 'Non-alcoholic beverages', ÇWater']</v>
      </c>
      <c r="N807" t="str">
        <f>SUBSTITUTE(Table2[[#This Row],[category_tags]],"'",CHAR(131),12)</f>
        <v>['Agricultural', 'Food', 'Preparation', 'Beverages', 'Non-alcoholic beverages', 'WaterÉ]</v>
      </c>
      <c r="O807">
        <f>FIND(CHAR(130),Table2[[#This Row],[Column2]])</f>
        <v>81</v>
      </c>
      <c r="P807">
        <f>FIND(CHAR(131),Table2[[#This Row],[Column3]])</f>
        <v>87</v>
      </c>
      <c r="Q807" t="str">
        <f>IFERROR(MID(Table2[[#This Row],[category_tags]],Table2[[#This Row],[Column4]]+1,Table2[[#This Row],[Column5]]-Table2[[#This Row],[Column4]]-1),"")</f>
        <v>Water</v>
      </c>
      <c r="R807" t="str">
        <f>VLOOKUP(Table2[[#This Row],[ciqual_code]],brut_transformé!$D$2:$E$2480,2,FALSE)</f>
        <v>transformé</v>
      </c>
      <c r="S807" t="s">
        <v>5496</v>
      </c>
    </row>
    <row r="808" spans="1:19" x14ac:dyDescent="0.2">
      <c r="A808" t="s">
        <v>806</v>
      </c>
      <c r="B808">
        <v>76040</v>
      </c>
      <c r="C808" t="s">
        <v>2481</v>
      </c>
      <c r="D808">
        <v>3.01</v>
      </c>
      <c r="E808" t="b">
        <v>0</v>
      </c>
      <c r="F808" t="s">
        <v>2485</v>
      </c>
      <c r="G808" t="s">
        <v>3293</v>
      </c>
      <c r="H808" t="s">
        <v>4967</v>
      </c>
      <c r="I808" t="s">
        <v>4969</v>
      </c>
      <c r="J808" t="s">
        <v>5056</v>
      </c>
      <c r="K808" t="s">
        <v>6378</v>
      </c>
      <c r="L808" t="s">
        <v>6420</v>
      </c>
      <c r="M808" t="str">
        <f>SUBSTITUTE(Table2[[#This Row],[category_tags]],"'",CHAR(130),11)</f>
        <v>['Agricultural', 'Food', 'Preparation', 'Beverages', 'Non-alcoholic beverages', ÇWater']</v>
      </c>
      <c r="N808" t="str">
        <f>SUBSTITUTE(Table2[[#This Row],[category_tags]],"'",CHAR(131),12)</f>
        <v>['Agricultural', 'Food', 'Preparation', 'Beverages', 'Non-alcoholic beverages', 'WaterÉ]</v>
      </c>
      <c r="O808">
        <f>FIND(CHAR(130),Table2[[#This Row],[Column2]])</f>
        <v>81</v>
      </c>
      <c r="P808">
        <f>FIND(CHAR(131),Table2[[#This Row],[Column3]])</f>
        <v>87</v>
      </c>
      <c r="Q808" t="str">
        <f>IFERROR(MID(Table2[[#This Row],[category_tags]],Table2[[#This Row],[Column4]]+1,Table2[[#This Row],[Column5]]-Table2[[#This Row],[Column4]]-1),"")</f>
        <v>Water</v>
      </c>
      <c r="R808" t="str">
        <f>VLOOKUP(Table2[[#This Row],[ciqual_code]],brut_transformé!$D$2:$E$2480,2,FALSE)</f>
        <v>transformé</v>
      </c>
      <c r="S808" t="s">
        <v>5496</v>
      </c>
    </row>
    <row r="809" spans="1:19" x14ac:dyDescent="0.2">
      <c r="A809" t="s">
        <v>807</v>
      </c>
      <c r="B809">
        <v>76076</v>
      </c>
      <c r="C809" t="s">
        <v>2481</v>
      </c>
      <c r="D809">
        <v>2.96999999999999</v>
      </c>
      <c r="E809" t="b">
        <v>0</v>
      </c>
      <c r="F809" t="s">
        <v>2485</v>
      </c>
      <c r="G809" t="s">
        <v>3294</v>
      </c>
      <c r="H809" t="s">
        <v>4967</v>
      </c>
      <c r="I809" t="s">
        <v>4969</v>
      </c>
      <c r="J809" t="s">
        <v>5056</v>
      </c>
      <c r="K809" t="s">
        <v>6378</v>
      </c>
      <c r="L809" t="s">
        <v>6420</v>
      </c>
      <c r="M809" t="str">
        <f>SUBSTITUTE(Table2[[#This Row],[category_tags]],"'",CHAR(130),11)</f>
        <v>['Agricultural', 'Food', 'Preparation', 'Beverages', 'Non-alcoholic beverages', ÇWater']</v>
      </c>
      <c r="N809" t="str">
        <f>SUBSTITUTE(Table2[[#This Row],[category_tags]],"'",CHAR(131),12)</f>
        <v>['Agricultural', 'Food', 'Preparation', 'Beverages', 'Non-alcoholic beverages', 'WaterÉ]</v>
      </c>
      <c r="O809">
        <f>FIND(CHAR(130),Table2[[#This Row],[Column2]])</f>
        <v>81</v>
      </c>
      <c r="P809">
        <f>FIND(CHAR(131),Table2[[#This Row],[Column3]])</f>
        <v>87</v>
      </c>
      <c r="Q809" t="str">
        <f>IFERROR(MID(Table2[[#This Row],[category_tags]],Table2[[#This Row],[Column4]]+1,Table2[[#This Row],[Column5]]-Table2[[#This Row],[Column4]]-1),"")</f>
        <v>Water</v>
      </c>
      <c r="R809" t="str">
        <f>VLOOKUP(Table2[[#This Row],[ciqual_code]],brut_transformé!$D$2:$E$2480,2,FALSE)</f>
        <v>transformé</v>
      </c>
      <c r="S809" t="s">
        <v>5496</v>
      </c>
    </row>
    <row r="810" spans="1:19" x14ac:dyDescent="0.2">
      <c r="A810" t="s">
        <v>808</v>
      </c>
      <c r="B810">
        <v>76092</v>
      </c>
      <c r="C810" t="s">
        <v>2481</v>
      </c>
      <c r="D810">
        <v>3.01</v>
      </c>
      <c r="E810" t="b">
        <v>0</v>
      </c>
      <c r="F810" t="s">
        <v>2485</v>
      </c>
      <c r="G810" t="s">
        <v>3295</v>
      </c>
      <c r="H810" t="s">
        <v>4967</v>
      </c>
      <c r="I810" t="s">
        <v>4969</v>
      </c>
      <c r="J810" t="s">
        <v>5056</v>
      </c>
      <c r="K810" t="s">
        <v>6378</v>
      </c>
      <c r="L810" t="s">
        <v>6420</v>
      </c>
      <c r="M810" t="str">
        <f>SUBSTITUTE(Table2[[#This Row],[category_tags]],"'",CHAR(130),11)</f>
        <v>['Agricultural', 'Food', 'Preparation', 'Beverages', 'Non-alcoholic beverages', ÇWater']</v>
      </c>
      <c r="N810" t="str">
        <f>SUBSTITUTE(Table2[[#This Row],[category_tags]],"'",CHAR(131),12)</f>
        <v>['Agricultural', 'Food', 'Preparation', 'Beverages', 'Non-alcoholic beverages', 'WaterÉ]</v>
      </c>
      <c r="O810">
        <f>FIND(CHAR(130),Table2[[#This Row],[Column2]])</f>
        <v>81</v>
      </c>
      <c r="P810">
        <f>FIND(CHAR(131),Table2[[#This Row],[Column3]])</f>
        <v>87</v>
      </c>
      <c r="Q810" t="str">
        <f>IFERROR(MID(Table2[[#This Row],[category_tags]],Table2[[#This Row],[Column4]]+1,Table2[[#This Row],[Column5]]-Table2[[#This Row],[Column4]]-1),"")</f>
        <v>Water</v>
      </c>
      <c r="R810" t="str">
        <f>VLOOKUP(Table2[[#This Row],[ciqual_code]],brut_transformé!$D$2:$E$2480,2,FALSE)</f>
        <v>transformé</v>
      </c>
      <c r="S810" t="s">
        <v>5496</v>
      </c>
    </row>
    <row r="811" spans="1:19" x14ac:dyDescent="0.2">
      <c r="A811" t="s">
        <v>809</v>
      </c>
      <c r="B811">
        <v>76043</v>
      </c>
      <c r="C811" t="s">
        <v>2481</v>
      </c>
      <c r="D811">
        <v>2.96999999999999</v>
      </c>
      <c r="E811" t="b">
        <v>0</v>
      </c>
      <c r="F811" t="s">
        <v>2485</v>
      </c>
      <c r="G811" t="s">
        <v>3296</v>
      </c>
      <c r="H811" t="s">
        <v>4967</v>
      </c>
      <c r="I811" t="s">
        <v>4969</v>
      </c>
      <c r="J811" t="s">
        <v>5056</v>
      </c>
      <c r="K811" t="s">
        <v>6378</v>
      </c>
      <c r="L811" t="s">
        <v>6420</v>
      </c>
      <c r="M811" t="str">
        <f>SUBSTITUTE(Table2[[#This Row],[category_tags]],"'",CHAR(130),11)</f>
        <v>['Agricultural', 'Food', 'Preparation', 'Beverages', 'Non-alcoholic beverages', ÇWater']</v>
      </c>
      <c r="N811" t="str">
        <f>SUBSTITUTE(Table2[[#This Row],[category_tags]],"'",CHAR(131),12)</f>
        <v>['Agricultural', 'Food', 'Preparation', 'Beverages', 'Non-alcoholic beverages', 'WaterÉ]</v>
      </c>
      <c r="O811">
        <f>FIND(CHAR(130),Table2[[#This Row],[Column2]])</f>
        <v>81</v>
      </c>
      <c r="P811">
        <f>FIND(CHAR(131),Table2[[#This Row],[Column3]])</f>
        <v>87</v>
      </c>
      <c r="Q811" t="str">
        <f>IFERROR(MID(Table2[[#This Row],[category_tags]],Table2[[#This Row],[Column4]]+1,Table2[[#This Row],[Column5]]-Table2[[#This Row],[Column4]]-1),"")</f>
        <v>Water</v>
      </c>
      <c r="R811" t="str">
        <f>VLOOKUP(Table2[[#This Row],[ciqual_code]],brut_transformé!$D$2:$E$2480,2,FALSE)</f>
        <v>transformé</v>
      </c>
      <c r="S811" t="s">
        <v>5496</v>
      </c>
    </row>
    <row r="812" spans="1:19" x14ac:dyDescent="0.2">
      <c r="A812" t="s">
        <v>810</v>
      </c>
      <c r="B812">
        <v>76044</v>
      </c>
      <c r="C812" t="s">
        <v>2481</v>
      </c>
      <c r="D812">
        <v>2.96999999999999</v>
      </c>
      <c r="E812" t="b">
        <v>0</v>
      </c>
      <c r="F812" t="s">
        <v>2485</v>
      </c>
      <c r="G812" t="s">
        <v>3297</v>
      </c>
      <c r="H812" t="s">
        <v>4967</v>
      </c>
      <c r="I812" t="s">
        <v>4969</v>
      </c>
      <c r="J812" t="s">
        <v>5056</v>
      </c>
      <c r="K812" t="s">
        <v>6378</v>
      </c>
      <c r="L812" t="s">
        <v>6420</v>
      </c>
      <c r="M812" t="str">
        <f>SUBSTITUTE(Table2[[#This Row],[category_tags]],"'",CHAR(130),11)</f>
        <v>['Agricultural', 'Food', 'Preparation', 'Beverages', 'Non-alcoholic beverages', ÇWater']</v>
      </c>
      <c r="N812" t="str">
        <f>SUBSTITUTE(Table2[[#This Row],[category_tags]],"'",CHAR(131),12)</f>
        <v>['Agricultural', 'Food', 'Preparation', 'Beverages', 'Non-alcoholic beverages', 'WaterÉ]</v>
      </c>
      <c r="O812">
        <f>FIND(CHAR(130),Table2[[#This Row],[Column2]])</f>
        <v>81</v>
      </c>
      <c r="P812">
        <f>FIND(CHAR(131),Table2[[#This Row],[Column3]])</f>
        <v>87</v>
      </c>
      <c r="Q812" t="str">
        <f>IFERROR(MID(Table2[[#This Row],[category_tags]],Table2[[#This Row],[Column4]]+1,Table2[[#This Row],[Column5]]-Table2[[#This Row],[Column4]]-1),"")</f>
        <v>Water</v>
      </c>
      <c r="R812" t="str">
        <f>VLOOKUP(Table2[[#This Row],[ciqual_code]],brut_transformé!$D$2:$E$2480,2,FALSE)</f>
        <v>transformé</v>
      </c>
      <c r="S812" t="s">
        <v>5496</v>
      </c>
    </row>
    <row r="813" spans="1:19" x14ac:dyDescent="0.2">
      <c r="A813" t="s">
        <v>811</v>
      </c>
      <c r="B813">
        <v>76046</v>
      </c>
      <c r="C813" t="s">
        <v>2481</v>
      </c>
      <c r="D813">
        <v>3.01</v>
      </c>
      <c r="E813" t="b">
        <v>0</v>
      </c>
      <c r="F813" t="s">
        <v>2485</v>
      </c>
      <c r="G813" t="s">
        <v>3298</v>
      </c>
      <c r="H813" t="s">
        <v>4967</v>
      </c>
      <c r="I813" t="s">
        <v>4969</v>
      </c>
      <c r="J813" t="s">
        <v>5056</v>
      </c>
      <c r="K813" t="s">
        <v>6378</v>
      </c>
      <c r="L813" t="s">
        <v>6420</v>
      </c>
      <c r="M813" t="str">
        <f>SUBSTITUTE(Table2[[#This Row],[category_tags]],"'",CHAR(130),11)</f>
        <v>['Agricultural', 'Food', 'Preparation', 'Beverages', 'Non-alcoholic beverages', ÇWater']</v>
      </c>
      <c r="N813" t="str">
        <f>SUBSTITUTE(Table2[[#This Row],[category_tags]],"'",CHAR(131),12)</f>
        <v>['Agricultural', 'Food', 'Preparation', 'Beverages', 'Non-alcoholic beverages', 'WaterÉ]</v>
      </c>
      <c r="O813">
        <f>FIND(CHAR(130),Table2[[#This Row],[Column2]])</f>
        <v>81</v>
      </c>
      <c r="P813">
        <f>FIND(CHAR(131),Table2[[#This Row],[Column3]])</f>
        <v>87</v>
      </c>
      <c r="Q813" t="str">
        <f>IFERROR(MID(Table2[[#This Row],[category_tags]],Table2[[#This Row],[Column4]]+1,Table2[[#This Row],[Column5]]-Table2[[#This Row],[Column4]]-1),"")</f>
        <v>Water</v>
      </c>
      <c r="R813" t="str">
        <f>VLOOKUP(Table2[[#This Row],[ciqual_code]],brut_transformé!$D$2:$E$2480,2,FALSE)</f>
        <v>transformé</v>
      </c>
      <c r="S813" t="s">
        <v>5496</v>
      </c>
    </row>
    <row r="814" spans="1:19" x14ac:dyDescent="0.2">
      <c r="A814" t="s">
        <v>812</v>
      </c>
      <c r="B814">
        <v>76047</v>
      </c>
      <c r="C814" t="s">
        <v>2481</v>
      </c>
      <c r="D814">
        <v>3.01</v>
      </c>
      <c r="E814" t="b">
        <v>0</v>
      </c>
      <c r="F814" t="s">
        <v>2485</v>
      </c>
      <c r="G814" t="s">
        <v>3299</v>
      </c>
      <c r="H814" t="s">
        <v>4967</v>
      </c>
      <c r="I814" t="s">
        <v>4969</v>
      </c>
      <c r="J814" t="s">
        <v>5056</v>
      </c>
      <c r="K814" t="s">
        <v>6378</v>
      </c>
      <c r="L814" t="s">
        <v>6420</v>
      </c>
      <c r="M814" t="str">
        <f>SUBSTITUTE(Table2[[#This Row],[category_tags]],"'",CHAR(130),11)</f>
        <v>['Agricultural', 'Food', 'Preparation', 'Beverages', 'Non-alcoholic beverages', ÇWater']</v>
      </c>
      <c r="N814" t="str">
        <f>SUBSTITUTE(Table2[[#This Row],[category_tags]],"'",CHAR(131),12)</f>
        <v>['Agricultural', 'Food', 'Preparation', 'Beverages', 'Non-alcoholic beverages', 'WaterÉ]</v>
      </c>
      <c r="O814">
        <f>FIND(CHAR(130),Table2[[#This Row],[Column2]])</f>
        <v>81</v>
      </c>
      <c r="P814">
        <f>FIND(CHAR(131),Table2[[#This Row],[Column3]])</f>
        <v>87</v>
      </c>
      <c r="Q814" t="str">
        <f>IFERROR(MID(Table2[[#This Row],[category_tags]],Table2[[#This Row],[Column4]]+1,Table2[[#This Row],[Column5]]-Table2[[#This Row],[Column4]]-1),"")</f>
        <v>Water</v>
      </c>
      <c r="R814" t="str">
        <f>VLOOKUP(Table2[[#This Row],[ciqual_code]],brut_transformé!$D$2:$E$2480,2,FALSE)</f>
        <v>transformé</v>
      </c>
      <c r="S814" t="s">
        <v>5496</v>
      </c>
    </row>
    <row r="815" spans="1:19" x14ac:dyDescent="0.2">
      <c r="A815" t="s">
        <v>813</v>
      </c>
      <c r="B815">
        <v>76093</v>
      </c>
      <c r="C815" t="s">
        <v>2481</v>
      </c>
      <c r="D815">
        <v>3.01</v>
      </c>
      <c r="E815" t="b">
        <v>0</v>
      </c>
      <c r="F815" t="s">
        <v>2485</v>
      </c>
      <c r="G815" t="s">
        <v>3300</v>
      </c>
      <c r="H815" t="s">
        <v>4967</v>
      </c>
      <c r="I815" t="s">
        <v>4969</v>
      </c>
      <c r="J815" t="s">
        <v>5056</v>
      </c>
      <c r="K815" t="s">
        <v>6378</v>
      </c>
      <c r="L815" t="s">
        <v>6420</v>
      </c>
      <c r="M815" t="str">
        <f>SUBSTITUTE(Table2[[#This Row],[category_tags]],"'",CHAR(130),11)</f>
        <v>['Agricultural', 'Food', 'Preparation', 'Beverages', 'Non-alcoholic beverages', ÇWater']</v>
      </c>
      <c r="N815" t="str">
        <f>SUBSTITUTE(Table2[[#This Row],[category_tags]],"'",CHAR(131),12)</f>
        <v>['Agricultural', 'Food', 'Preparation', 'Beverages', 'Non-alcoholic beverages', 'WaterÉ]</v>
      </c>
      <c r="O815">
        <f>FIND(CHAR(130),Table2[[#This Row],[Column2]])</f>
        <v>81</v>
      </c>
      <c r="P815">
        <f>FIND(CHAR(131),Table2[[#This Row],[Column3]])</f>
        <v>87</v>
      </c>
      <c r="Q815" t="str">
        <f>IFERROR(MID(Table2[[#This Row],[category_tags]],Table2[[#This Row],[Column4]]+1,Table2[[#This Row],[Column5]]-Table2[[#This Row],[Column4]]-1),"")</f>
        <v>Water</v>
      </c>
      <c r="R815" t="str">
        <f>VLOOKUP(Table2[[#This Row],[ciqual_code]],brut_transformé!$D$2:$E$2480,2,FALSE)</f>
        <v>transformé</v>
      </c>
      <c r="S815" t="s">
        <v>5496</v>
      </c>
    </row>
    <row r="816" spans="1:19" x14ac:dyDescent="0.2">
      <c r="A816" t="s">
        <v>814</v>
      </c>
      <c r="B816">
        <v>76094</v>
      </c>
      <c r="C816" t="s">
        <v>2481</v>
      </c>
      <c r="D816">
        <v>3.01</v>
      </c>
      <c r="E816" t="b">
        <v>0</v>
      </c>
      <c r="F816" t="s">
        <v>2485</v>
      </c>
      <c r="G816" t="s">
        <v>3301</v>
      </c>
      <c r="H816" t="s">
        <v>4967</v>
      </c>
      <c r="I816" t="s">
        <v>4969</v>
      </c>
      <c r="J816" t="s">
        <v>5056</v>
      </c>
      <c r="K816" t="s">
        <v>6378</v>
      </c>
      <c r="L816" t="s">
        <v>6420</v>
      </c>
      <c r="M816" t="str">
        <f>SUBSTITUTE(Table2[[#This Row],[category_tags]],"'",CHAR(130),11)</f>
        <v>['Agricultural', 'Food', 'Preparation', 'Beverages', 'Non-alcoholic beverages', ÇWater']</v>
      </c>
      <c r="N816" t="str">
        <f>SUBSTITUTE(Table2[[#This Row],[category_tags]],"'",CHAR(131),12)</f>
        <v>['Agricultural', 'Food', 'Preparation', 'Beverages', 'Non-alcoholic beverages', 'WaterÉ]</v>
      </c>
      <c r="O816">
        <f>FIND(CHAR(130),Table2[[#This Row],[Column2]])</f>
        <v>81</v>
      </c>
      <c r="P816">
        <f>FIND(CHAR(131),Table2[[#This Row],[Column3]])</f>
        <v>87</v>
      </c>
      <c r="Q816" t="str">
        <f>IFERROR(MID(Table2[[#This Row],[category_tags]],Table2[[#This Row],[Column4]]+1,Table2[[#This Row],[Column5]]-Table2[[#This Row],[Column4]]-1),"")</f>
        <v>Water</v>
      </c>
      <c r="R816" t="str">
        <f>VLOOKUP(Table2[[#This Row],[ciqual_code]],brut_transformé!$D$2:$E$2480,2,FALSE)</f>
        <v>transformé</v>
      </c>
      <c r="S816" t="s">
        <v>5496</v>
      </c>
    </row>
    <row r="817" spans="1:19" x14ac:dyDescent="0.2">
      <c r="A817" t="s">
        <v>815</v>
      </c>
      <c r="B817">
        <v>76049</v>
      </c>
      <c r="C817" t="s">
        <v>2481</v>
      </c>
      <c r="D817">
        <v>3.01</v>
      </c>
      <c r="E817" t="b">
        <v>0</v>
      </c>
      <c r="F817" t="s">
        <v>2485</v>
      </c>
      <c r="G817" t="s">
        <v>3302</v>
      </c>
      <c r="H817" t="s">
        <v>4967</v>
      </c>
      <c r="I817" t="s">
        <v>4969</v>
      </c>
      <c r="J817" t="s">
        <v>5056</v>
      </c>
      <c r="K817" t="s">
        <v>6378</v>
      </c>
      <c r="L817" t="s">
        <v>6420</v>
      </c>
      <c r="M817" t="str">
        <f>SUBSTITUTE(Table2[[#This Row],[category_tags]],"'",CHAR(130),11)</f>
        <v>['Agricultural', 'Food', 'Preparation', 'Beverages', 'Non-alcoholic beverages', ÇWater']</v>
      </c>
      <c r="N817" t="str">
        <f>SUBSTITUTE(Table2[[#This Row],[category_tags]],"'",CHAR(131),12)</f>
        <v>['Agricultural', 'Food', 'Preparation', 'Beverages', 'Non-alcoholic beverages', 'WaterÉ]</v>
      </c>
      <c r="O817">
        <f>FIND(CHAR(130),Table2[[#This Row],[Column2]])</f>
        <v>81</v>
      </c>
      <c r="P817">
        <f>FIND(CHAR(131),Table2[[#This Row],[Column3]])</f>
        <v>87</v>
      </c>
      <c r="Q817" t="str">
        <f>IFERROR(MID(Table2[[#This Row],[category_tags]],Table2[[#This Row],[Column4]]+1,Table2[[#This Row],[Column5]]-Table2[[#This Row],[Column4]]-1),"")</f>
        <v>Water</v>
      </c>
      <c r="R817" t="str">
        <f>VLOOKUP(Table2[[#This Row],[ciqual_code]],brut_transformé!$D$2:$E$2480,2,FALSE)</f>
        <v>transformé</v>
      </c>
      <c r="S817" t="s">
        <v>5496</v>
      </c>
    </row>
    <row r="818" spans="1:19" x14ac:dyDescent="0.2">
      <c r="A818" t="s">
        <v>816</v>
      </c>
      <c r="B818">
        <v>76077</v>
      </c>
      <c r="C818" t="s">
        <v>2481</v>
      </c>
      <c r="D818">
        <v>2.96999999999999</v>
      </c>
      <c r="E818" t="b">
        <v>0</v>
      </c>
      <c r="F818" t="s">
        <v>2485</v>
      </c>
      <c r="G818" t="s">
        <v>3303</v>
      </c>
      <c r="H818" t="s">
        <v>4967</v>
      </c>
      <c r="I818" t="s">
        <v>4969</v>
      </c>
      <c r="J818" t="s">
        <v>5056</v>
      </c>
      <c r="K818" t="s">
        <v>6378</v>
      </c>
      <c r="L818" t="s">
        <v>6420</v>
      </c>
      <c r="M818" t="str">
        <f>SUBSTITUTE(Table2[[#This Row],[category_tags]],"'",CHAR(130),11)</f>
        <v>['Agricultural', 'Food', 'Preparation', 'Beverages', 'Non-alcoholic beverages', ÇWater']</v>
      </c>
      <c r="N818" t="str">
        <f>SUBSTITUTE(Table2[[#This Row],[category_tags]],"'",CHAR(131),12)</f>
        <v>['Agricultural', 'Food', 'Preparation', 'Beverages', 'Non-alcoholic beverages', 'WaterÉ]</v>
      </c>
      <c r="O818">
        <f>FIND(CHAR(130),Table2[[#This Row],[Column2]])</f>
        <v>81</v>
      </c>
      <c r="P818">
        <f>FIND(CHAR(131),Table2[[#This Row],[Column3]])</f>
        <v>87</v>
      </c>
      <c r="Q818" t="str">
        <f>IFERROR(MID(Table2[[#This Row],[category_tags]],Table2[[#This Row],[Column4]]+1,Table2[[#This Row],[Column5]]-Table2[[#This Row],[Column4]]-1),"")</f>
        <v>Water</v>
      </c>
      <c r="R818" t="str">
        <f>VLOOKUP(Table2[[#This Row],[ciqual_code]],brut_transformé!$D$2:$E$2480,2,FALSE)</f>
        <v>transformé</v>
      </c>
      <c r="S818" t="s">
        <v>5496</v>
      </c>
    </row>
    <row r="819" spans="1:19" x14ac:dyDescent="0.2">
      <c r="A819" t="s">
        <v>817</v>
      </c>
      <c r="B819">
        <v>76050</v>
      </c>
      <c r="C819" t="s">
        <v>2481</v>
      </c>
      <c r="D819">
        <v>2.96999999999999</v>
      </c>
      <c r="E819" t="b">
        <v>0</v>
      </c>
      <c r="F819" t="s">
        <v>2485</v>
      </c>
      <c r="G819" t="s">
        <v>3304</v>
      </c>
      <c r="H819" t="s">
        <v>4967</v>
      </c>
      <c r="I819" t="s">
        <v>4969</v>
      </c>
      <c r="J819" t="s">
        <v>5056</v>
      </c>
      <c r="K819" t="s">
        <v>6378</v>
      </c>
      <c r="L819" t="s">
        <v>6420</v>
      </c>
      <c r="M819" t="str">
        <f>SUBSTITUTE(Table2[[#This Row],[category_tags]],"'",CHAR(130),11)</f>
        <v>['Agricultural', 'Food', 'Preparation', 'Beverages', 'Non-alcoholic beverages', ÇWater']</v>
      </c>
      <c r="N819" t="str">
        <f>SUBSTITUTE(Table2[[#This Row],[category_tags]],"'",CHAR(131),12)</f>
        <v>['Agricultural', 'Food', 'Preparation', 'Beverages', 'Non-alcoholic beverages', 'WaterÉ]</v>
      </c>
      <c r="O819">
        <f>FIND(CHAR(130),Table2[[#This Row],[Column2]])</f>
        <v>81</v>
      </c>
      <c r="P819">
        <f>FIND(CHAR(131),Table2[[#This Row],[Column3]])</f>
        <v>87</v>
      </c>
      <c r="Q819" t="str">
        <f>IFERROR(MID(Table2[[#This Row],[category_tags]],Table2[[#This Row],[Column4]]+1,Table2[[#This Row],[Column5]]-Table2[[#This Row],[Column4]]-1),"")</f>
        <v>Water</v>
      </c>
      <c r="R819" t="str">
        <f>VLOOKUP(Table2[[#This Row],[ciqual_code]],brut_transformé!$D$2:$E$2480,2,FALSE)</f>
        <v>transformé</v>
      </c>
      <c r="S819" t="s">
        <v>5496</v>
      </c>
    </row>
    <row r="820" spans="1:19" x14ac:dyDescent="0.2">
      <c r="A820" t="s">
        <v>818</v>
      </c>
      <c r="B820">
        <v>76095</v>
      </c>
      <c r="C820" t="s">
        <v>2481</v>
      </c>
      <c r="D820">
        <v>2.96999999999999</v>
      </c>
      <c r="E820" t="b">
        <v>0</v>
      </c>
      <c r="F820" t="s">
        <v>2485</v>
      </c>
      <c r="G820" t="s">
        <v>3305</v>
      </c>
      <c r="H820" t="s">
        <v>4967</v>
      </c>
      <c r="I820" t="s">
        <v>4969</v>
      </c>
      <c r="J820" t="s">
        <v>5056</v>
      </c>
      <c r="K820" t="s">
        <v>6378</v>
      </c>
      <c r="L820" t="s">
        <v>6420</v>
      </c>
      <c r="M820" t="str">
        <f>SUBSTITUTE(Table2[[#This Row],[category_tags]],"'",CHAR(130),11)</f>
        <v>['Agricultural', 'Food', 'Preparation', 'Beverages', 'Non-alcoholic beverages', ÇWater']</v>
      </c>
      <c r="N820" t="str">
        <f>SUBSTITUTE(Table2[[#This Row],[category_tags]],"'",CHAR(131),12)</f>
        <v>['Agricultural', 'Food', 'Preparation', 'Beverages', 'Non-alcoholic beverages', 'WaterÉ]</v>
      </c>
      <c r="O820">
        <f>FIND(CHAR(130),Table2[[#This Row],[Column2]])</f>
        <v>81</v>
      </c>
      <c r="P820">
        <f>FIND(CHAR(131),Table2[[#This Row],[Column3]])</f>
        <v>87</v>
      </c>
      <c r="Q820" t="str">
        <f>IFERROR(MID(Table2[[#This Row],[category_tags]],Table2[[#This Row],[Column4]]+1,Table2[[#This Row],[Column5]]-Table2[[#This Row],[Column4]]-1),"")</f>
        <v>Water</v>
      </c>
      <c r="R820" t="str">
        <f>VLOOKUP(Table2[[#This Row],[ciqual_code]],brut_transformé!$D$2:$E$2480,2,FALSE)</f>
        <v>transformé</v>
      </c>
      <c r="S820" t="s">
        <v>5496</v>
      </c>
    </row>
    <row r="821" spans="1:19" x14ac:dyDescent="0.2">
      <c r="A821" t="s">
        <v>819</v>
      </c>
      <c r="B821">
        <v>76096</v>
      </c>
      <c r="C821" t="s">
        <v>2481</v>
      </c>
      <c r="D821">
        <v>3.01</v>
      </c>
      <c r="E821" t="b">
        <v>0</v>
      </c>
      <c r="F821" t="s">
        <v>2485</v>
      </c>
      <c r="G821" t="s">
        <v>3306</v>
      </c>
      <c r="H821" t="s">
        <v>4967</v>
      </c>
      <c r="I821" t="s">
        <v>4969</v>
      </c>
      <c r="J821" t="s">
        <v>5056</v>
      </c>
      <c r="K821" t="s">
        <v>6378</v>
      </c>
      <c r="L821" t="s">
        <v>6420</v>
      </c>
      <c r="M821" t="str">
        <f>SUBSTITUTE(Table2[[#This Row],[category_tags]],"'",CHAR(130),11)</f>
        <v>['Agricultural', 'Food', 'Preparation', 'Beverages', 'Non-alcoholic beverages', ÇWater']</v>
      </c>
      <c r="N821" t="str">
        <f>SUBSTITUTE(Table2[[#This Row],[category_tags]],"'",CHAR(131),12)</f>
        <v>['Agricultural', 'Food', 'Preparation', 'Beverages', 'Non-alcoholic beverages', 'WaterÉ]</v>
      </c>
      <c r="O821">
        <f>FIND(CHAR(130),Table2[[#This Row],[Column2]])</f>
        <v>81</v>
      </c>
      <c r="P821">
        <f>FIND(CHAR(131),Table2[[#This Row],[Column3]])</f>
        <v>87</v>
      </c>
      <c r="Q821" t="str">
        <f>IFERROR(MID(Table2[[#This Row],[category_tags]],Table2[[#This Row],[Column4]]+1,Table2[[#This Row],[Column5]]-Table2[[#This Row],[Column4]]-1),"")</f>
        <v>Water</v>
      </c>
      <c r="R821" t="str">
        <f>VLOOKUP(Table2[[#This Row],[ciqual_code]],brut_transformé!$D$2:$E$2480,2,FALSE)</f>
        <v>transformé</v>
      </c>
      <c r="S821" t="s">
        <v>5496</v>
      </c>
    </row>
    <row r="822" spans="1:19" x14ac:dyDescent="0.2">
      <c r="A822" t="s">
        <v>820</v>
      </c>
      <c r="B822">
        <v>76078</v>
      </c>
      <c r="C822" t="s">
        <v>2481</v>
      </c>
      <c r="D822">
        <v>2.96999999999999</v>
      </c>
      <c r="E822" t="b">
        <v>0</v>
      </c>
      <c r="F822" t="s">
        <v>2485</v>
      </c>
      <c r="G822" t="s">
        <v>3307</v>
      </c>
      <c r="H822" t="s">
        <v>4967</v>
      </c>
      <c r="I822" t="s">
        <v>4969</v>
      </c>
      <c r="J822" t="s">
        <v>5056</v>
      </c>
      <c r="K822" t="s">
        <v>6378</v>
      </c>
      <c r="L822" t="s">
        <v>6420</v>
      </c>
      <c r="M822" t="str">
        <f>SUBSTITUTE(Table2[[#This Row],[category_tags]],"'",CHAR(130),11)</f>
        <v>['Agricultural', 'Food', 'Preparation', 'Beverages', 'Non-alcoholic beverages', ÇWater']</v>
      </c>
      <c r="N822" t="str">
        <f>SUBSTITUTE(Table2[[#This Row],[category_tags]],"'",CHAR(131),12)</f>
        <v>['Agricultural', 'Food', 'Preparation', 'Beverages', 'Non-alcoholic beverages', 'WaterÉ]</v>
      </c>
      <c r="O822">
        <f>FIND(CHAR(130),Table2[[#This Row],[Column2]])</f>
        <v>81</v>
      </c>
      <c r="P822">
        <f>FIND(CHAR(131),Table2[[#This Row],[Column3]])</f>
        <v>87</v>
      </c>
      <c r="Q822" t="str">
        <f>IFERROR(MID(Table2[[#This Row],[category_tags]],Table2[[#This Row],[Column4]]+1,Table2[[#This Row],[Column5]]-Table2[[#This Row],[Column4]]-1),"")</f>
        <v>Water</v>
      </c>
      <c r="R822" t="str">
        <f>VLOOKUP(Table2[[#This Row],[ciqual_code]],brut_transformé!$D$2:$E$2480,2,FALSE)</f>
        <v>transformé</v>
      </c>
      <c r="S822" t="s">
        <v>5496</v>
      </c>
    </row>
    <row r="823" spans="1:19" x14ac:dyDescent="0.2">
      <c r="A823" t="s">
        <v>821</v>
      </c>
      <c r="B823">
        <v>76097</v>
      </c>
      <c r="C823" t="s">
        <v>2481</v>
      </c>
      <c r="D823">
        <v>2.96999999999999</v>
      </c>
      <c r="E823" t="b">
        <v>0</v>
      </c>
      <c r="F823" t="s">
        <v>2485</v>
      </c>
      <c r="G823" t="s">
        <v>3308</v>
      </c>
      <c r="H823" t="s">
        <v>4967</v>
      </c>
      <c r="I823" t="s">
        <v>4969</v>
      </c>
      <c r="J823" t="s">
        <v>5056</v>
      </c>
      <c r="K823" t="s">
        <v>6378</v>
      </c>
      <c r="L823" t="s">
        <v>6420</v>
      </c>
      <c r="M823" t="str">
        <f>SUBSTITUTE(Table2[[#This Row],[category_tags]],"'",CHAR(130),11)</f>
        <v>['Agricultural', 'Food', 'Preparation', 'Beverages', 'Non-alcoholic beverages', ÇWater']</v>
      </c>
      <c r="N823" t="str">
        <f>SUBSTITUTE(Table2[[#This Row],[category_tags]],"'",CHAR(131),12)</f>
        <v>['Agricultural', 'Food', 'Preparation', 'Beverages', 'Non-alcoholic beverages', 'WaterÉ]</v>
      </c>
      <c r="O823">
        <f>FIND(CHAR(130),Table2[[#This Row],[Column2]])</f>
        <v>81</v>
      </c>
      <c r="P823">
        <f>FIND(CHAR(131),Table2[[#This Row],[Column3]])</f>
        <v>87</v>
      </c>
      <c r="Q823" t="str">
        <f>IFERROR(MID(Table2[[#This Row],[category_tags]],Table2[[#This Row],[Column4]]+1,Table2[[#This Row],[Column5]]-Table2[[#This Row],[Column4]]-1),"")</f>
        <v>Water</v>
      </c>
      <c r="R823" t="str">
        <f>VLOOKUP(Table2[[#This Row],[ciqual_code]],brut_transformé!$D$2:$E$2480,2,FALSE)</f>
        <v>transformé</v>
      </c>
      <c r="S823" t="s">
        <v>5496</v>
      </c>
    </row>
    <row r="824" spans="1:19" x14ac:dyDescent="0.2">
      <c r="A824" t="s">
        <v>822</v>
      </c>
      <c r="B824">
        <v>76053</v>
      </c>
      <c r="C824" t="s">
        <v>2481</v>
      </c>
      <c r="D824">
        <v>3.01</v>
      </c>
      <c r="E824" t="b">
        <v>0</v>
      </c>
      <c r="F824" t="s">
        <v>2485</v>
      </c>
      <c r="G824" t="s">
        <v>3309</v>
      </c>
      <c r="H824" t="s">
        <v>4967</v>
      </c>
      <c r="I824" t="s">
        <v>4969</v>
      </c>
      <c r="J824" t="s">
        <v>5056</v>
      </c>
      <c r="K824" t="s">
        <v>6378</v>
      </c>
      <c r="L824" t="s">
        <v>6420</v>
      </c>
      <c r="M824" t="str">
        <f>SUBSTITUTE(Table2[[#This Row],[category_tags]],"'",CHAR(130),11)</f>
        <v>['Agricultural', 'Food', 'Preparation', 'Beverages', 'Non-alcoholic beverages', ÇWater']</v>
      </c>
      <c r="N824" t="str">
        <f>SUBSTITUTE(Table2[[#This Row],[category_tags]],"'",CHAR(131),12)</f>
        <v>['Agricultural', 'Food', 'Preparation', 'Beverages', 'Non-alcoholic beverages', 'WaterÉ]</v>
      </c>
      <c r="O824">
        <f>FIND(CHAR(130),Table2[[#This Row],[Column2]])</f>
        <v>81</v>
      </c>
      <c r="P824">
        <f>FIND(CHAR(131),Table2[[#This Row],[Column3]])</f>
        <v>87</v>
      </c>
      <c r="Q824" t="str">
        <f>IFERROR(MID(Table2[[#This Row],[category_tags]],Table2[[#This Row],[Column4]]+1,Table2[[#This Row],[Column5]]-Table2[[#This Row],[Column4]]-1),"")</f>
        <v>Water</v>
      </c>
      <c r="R824" t="str">
        <f>VLOOKUP(Table2[[#This Row],[ciqual_code]],brut_transformé!$D$2:$E$2480,2,FALSE)</f>
        <v>transformé</v>
      </c>
      <c r="S824" t="s">
        <v>5496</v>
      </c>
    </row>
    <row r="825" spans="1:19" x14ac:dyDescent="0.2">
      <c r="A825" t="s">
        <v>823</v>
      </c>
      <c r="B825">
        <v>76054</v>
      </c>
      <c r="C825" t="s">
        <v>2481</v>
      </c>
      <c r="D825">
        <v>3.01</v>
      </c>
      <c r="E825" t="b">
        <v>0</v>
      </c>
      <c r="F825" t="s">
        <v>2485</v>
      </c>
      <c r="G825" t="s">
        <v>3310</v>
      </c>
      <c r="H825" t="s">
        <v>4967</v>
      </c>
      <c r="I825" t="s">
        <v>4969</v>
      </c>
      <c r="J825" t="s">
        <v>5056</v>
      </c>
      <c r="K825" t="s">
        <v>6378</v>
      </c>
      <c r="L825" t="s">
        <v>6420</v>
      </c>
      <c r="M825" t="str">
        <f>SUBSTITUTE(Table2[[#This Row],[category_tags]],"'",CHAR(130),11)</f>
        <v>['Agricultural', 'Food', 'Preparation', 'Beverages', 'Non-alcoholic beverages', ÇWater']</v>
      </c>
      <c r="N825" t="str">
        <f>SUBSTITUTE(Table2[[#This Row],[category_tags]],"'",CHAR(131),12)</f>
        <v>['Agricultural', 'Food', 'Preparation', 'Beverages', 'Non-alcoholic beverages', 'WaterÉ]</v>
      </c>
      <c r="O825">
        <f>FIND(CHAR(130),Table2[[#This Row],[Column2]])</f>
        <v>81</v>
      </c>
      <c r="P825">
        <f>FIND(CHAR(131),Table2[[#This Row],[Column3]])</f>
        <v>87</v>
      </c>
      <c r="Q825" t="str">
        <f>IFERROR(MID(Table2[[#This Row],[category_tags]],Table2[[#This Row],[Column4]]+1,Table2[[#This Row],[Column5]]-Table2[[#This Row],[Column4]]-1),"")</f>
        <v>Water</v>
      </c>
      <c r="R825" t="str">
        <f>VLOOKUP(Table2[[#This Row],[ciqual_code]],brut_transformé!$D$2:$E$2480,2,FALSE)</f>
        <v>transformé</v>
      </c>
      <c r="S825" t="s">
        <v>5496</v>
      </c>
    </row>
    <row r="826" spans="1:19" x14ac:dyDescent="0.2">
      <c r="A826" t="s">
        <v>824</v>
      </c>
      <c r="B826">
        <v>76024</v>
      </c>
      <c r="C826" t="s">
        <v>2481</v>
      </c>
      <c r="D826">
        <v>3.01</v>
      </c>
      <c r="E826" t="b">
        <v>0</v>
      </c>
      <c r="F826" t="s">
        <v>2485</v>
      </c>
      <c r="G826" t="s">
        <v>3311</v>
      </c>
      <c r="H826" t="s">
        <v>4967</v>
      </c>
      <c r="I826" t="s">
        <v>4969</v>
      </c>
      <c r="J826" t="s">
        <v>5056</v>
      </c>
      <c r="K826" t="s">
        <v>6378</v>
      </c>
      <c r="L826" t="s">
        <v>6420</v>
      </c>
      <c r="M826" t="str">
        <f>SUBSTITUTE(Table2[[#This Row],[category_tags]],"'",CHAR(130),11)</f>
        <v>['Agricultural', 'Food', 'Preparation', 'Beverages', 'Non-alcoholic beverages', ÇWater']</v>
      </c>
      <c r="N826" t="str">
        <f>SUBSTITUTE(Table2[[#This Row],[category_tags]],"'",CHAR(131),12)</f>
        <v>['Agricultural', 'Food', 'Preparation', 'Beverages', 'Non-alcoholic beverages', 'WaterÉ]</v>
      </c>
      <c r="O826">
        <f>FIND(CHAR(130),Table2[[#This Row],[Column2]])</f>
        <v>81</v>
      </c>
      <c r="P826">
        <f>FIND(CHAR(131),Table2[[#This Row],[Column3]])</f>
        <v>87</v>
      </c>
      <c r="Q826" t="str">
        <f>IFERROR(MID(Table2[[#This Row],[category_tags]],Table2[[#This Row],[Column4]]+1,Table2[[#This Row],[Column5]]-Table2[[#This Row],[Column4]]-1),"")</f>
        <v>Water</v>
      </c>
      <c r="R826" t="str">
        <f>VLOOKUP(Table2[[#This Row],[ciqual_code]],brut_transformé!$D$2:$E$2480,2,FALSE)</f>
        <v>transformé</v>
      </c>
      <c r="S826" t="s">
        <v>5496</v>
      </c>
    </row>
    <row r="827" spans="1:19" x14ac:dyDescent="0.2">
      <c r="A827" t="s">
        <v>825</v>
      </c>
      <c r="B827">
        <v>76055</v>
      </c>
      <c r="C827" t="s">
        <v>2481</v>
      </c>
      <c r="D827">
        <v>3.01</v>
      </c>
      <c r="E827" t="b">
        <v>0</v>
      </c>
      <c r="F827" t="s">
        <v>2485</v>
      </c>
      <c r="G827" t="s">
        <v>3312</v>
      </c>
      <c r="H827" t="s">
        <v>4967</v>
      </c>
      <c r="I827" t="s">
        <v>4969</v>
      </c>
      <c r="J827" t="s">
        <v>5056</v>
      </c>
      <c r="K827" t="s">
        <v>6378</v>
      </c>
      <c r="L827" t="s">
        <v>6420</v>
      </c>
      <c r="M827" t="str">
        <f>SUBSTITUTE(Table2[[#This Row],[category_tags]],"'",CHAR(130),11)</f>
        <v>['Agricultural', 'Food', 'Preparation', 'Beverages', 'Non-alcoholic beverages', ÇWater']</v>
      </c>
      <c r="N827" t="str">
        <f>SUBSTITUTE(Table2[[#This Row],[category_tags]],"'",CHAR(131),12)</f>
        <v>['Agricultural', 'Food', 'Preparation', 'Beverages', 'Non-alcoholic beverages', 'WaterÉ]</v>
      </c>
      <c r="O827">
        <f>FIND(CHAR(130),Table2[[#This Row],[Column2]])</f>
        <v>81</v>
      </c>
      <c r="P827">
        <f>FIND(CHAR(131),Table2[[#This Row],[Column3]])</f>
        <v>87</v>
      </c>
      <c r="Q827" t="str">
        <f>IFERROR(MID(Table2[[#This Row],[category_tags]],Table2[[#This Row],[Column4]]+1,Table2[[#This Row],[Column5]]-Table2[[#This Row],[Column4]]-1),"")</f>
        <v>Water</v>
      </c>
      <c r="R827" t="str">
        <f>VLOOKUP(Table2[[#This Row],[ciqual_code]],brut_transformé!$D$2:$E$2480,2,FALSE)</f>
        <v>transformé</v>
      </c>
      <c r="S827" t="s">
        <v>5496</v>
      </c>
    </row>
    <row r="828" spans="1:19" x14ac:dyDescent="0.2">
      <c r="A828" t="s">
        <v>826</v>
      </c>
      <c r="B828">
        <v>76056</v>
      </c>
      <c r="C828" t="s">
        <v>2481</v>
      </c>
      <c r="D828">
        <v>2.96999999999999</v>
      </c>
      <c r="E828" t="b">
        <v>0</v>
      </c>
      <c r="F828" t="s">
        <v>2485</v>
      </c>
      <c r="G828" t="s">
        <v>3313</v>
      </c>
      <c r="H828" t="s">
        <v>4967</v>
      </c>
      <c r="I828" t="s">
        <v>4969</v>
      </c>
      <c r="J828" t="s">
        <v>5056</v>
      </c>
      <c r="K828" t="s">
        <v>6378</v>
      </c>
      <c r="L828" t="s">
        <v>6420</v>
      </c>
      <c r="M828" t="str">
        <f>SUBSTITUTE(Table2[[#This Row],[category_tags]],"'",CHAR(130),11)</f>
        <v>['Agricultural', 'Food', 'Preparation', 'Beverages', 'Non-alcoholic beverages', ÇWater']</v>
      </c>
      <c r="N828" t="str">
        <f>SUBSTITUTE(Table2[[#This Row],[category_tags]],"'",CHAR(131),12)</f>
        <v>['Agricultural', 'Food', 'Preparation', 'Beverages', 'Non-alcoholic beverages', 'WaterÉ]</v>
      </c>
      <c r="O828">
        <f>FIND(CHAR(130),Table2[[#This Row],[Column2]])</f>
        <v>81</v>
      </c>
      <c r="P828">
        <f>FIND(CHAR(131),Table2[[#This Row],[Column3]])</f>
        <v>87</v>
      </c>
      <c r="Q828" t="str">
        <f>IFERROR(MID(Table2[[#This Row],[category_tags]],Table2[[#This Row],[Column4]]+1,Table2[[#This Row],[Column5]]-Table2[[#This Row],[Column4]]-1),"")</f>
        <v>Water</v>
      </c>
      <c r="R828" t="str">
        <f>VLOOKUP(Table2[[#This Row],[ciqual_code]],brut_transformé!$D$2:$E$2480,2,FALSE)</f>
        <v>transformé</v>
      </c>
      <c r="S828" t="s">
        <v>5496</v>
      </c>
    </row>
    <row r="829" spans="1:19" x14ac:dyDescent="0.2">
      <c r="A829" t="s">
        <v>827</v>
      </c>
      <c r="B829">
        <v>76058</v>
      </c>
      <c r="C829" t="s">
        <v>2481</v>
      </c>
      <c r="D829">
        <v>3.01</v>
      </c>
      <c r="E829" t="b">
        <v>0</v>
      </c>
      <c r="F829" t="s">
        <v>2485</v>
      </c>
      <c r="G829" t="s">
        <v>3314</v>
      </c>
      <c r="H829" t="s">
        <v>4967</v>
      </c>
      <c r="I829" t="s">
        <v>4969</v>
      </c>
      <c r="J829" t="s">
        <v>5056</v>
      </c>
      <c r="K829" t="s">
        <v>6378</v>
      </c>
      <c r="L829" t="s">
        <v>6420</v>
      </c>
      <c r="M829" t="str">
        <f>SUBSTITUTE(Table2[[#This Row],[category_tags]],"'",CHAR(130),11)</f>
        <v>['Agricultural', 'Food', 'Preparation', 'Beverages', 'Non-alcoholic beverages', ÇWater']</v>
      </c>
      <c r="N829" t="str">
        <f>SUBSTITUTE(Table2[[#This Row],[category_tags]],"'",CHAR(131),12)</f>
        <v>['Agricultural', 'Food', 'Preparation', 'Beverages', 'Non-alcoholic beverages', 'WaterÉ]</v>
      </c>
      <c r="O829">
        <f>FIND(CHAR(130),Table2[[#This Row],[Column2]])</f>
        <v>81</v>
      </c>
      <c r="P829">
        <f>FIND(CHAR(131),Table2[[#This Row],[Column3]])</f>
        <v>87</v>
      </c>
      <c r="Q829" t="str">
        <f>IFERROR(MID(Table2[[#This Row],[category_tags]],Table2[[#This Row],[Column4]]+1,Table2[[#This Row],[Column5]]-Table2[[#This Row],[Column4]]-1),"")</f>
        <v>Water</v>
      </c>
      <c r="R829" t="str">
        <f>VLOOKUP(Table2[[#This Row],[ciqual_code]],brut_transformé!$D$2:$E$2480,2,FALSE)</f>
        <v>transformé</v>
      </c>
      <c r="S829" t="s">
        <v>5496</v>
      </c>
    </row>
    <row r="830" spans="1:19" x14ac:dyDescent="0.2">
      <c r="A830" t="s">
        <v>828</v>
      </c>
      <c r="B830">
        <v>76057</v>
      </c>
      <c r="C830" t="s">
        <v>2481</v>
      </c>
      <c r="D830">
        <v>2.96999999999999</v>
      </c>
      <c r="E830" t="b">
        <v>0</v>
      </c>
      <c r="F830" t="s">
        <v>2485</v>
      </c>
      <c r="G830" t="s">
        <v>3315</v>
      </c>
      <c r="H830" t="s">
        <v>4967</v>
      </c>
      <c r="I830" t="s">
        <v>4969</v>
      </c>
      <c r="J830" t="s">
        <v>5056</v>
      </c>
      <c r="K830" t="s">
        <v>6378</v>
      </c>
      <c r="L830" t="s">
        <v>6420</v>
      </c>
      <c r="M830" t="str">
        <f>SUBSTITUTE(Table2[[#This Row],[category_tags]],"'",CHAR(130),11)</f>
        <v>['Agricultural', 'Food', 'Preparation', 'Beverages', 'Non-alcoholic beverages', ÇWater']</v>
      </c>
      <c r="N830" t="str">
        <f>SUBSTITUTE(Table2[[#This Row],[category_tags]],"'",CHAR(131),12)</f>
        <v>['Agricultural', 'Food', 'Preparation', 'Beverages', 'Non-alcoholic beverages', 'WaterÉ]</v>
      </c>
      <c r="O830">
        <f>FIND(CHAR(130),Table2[[#This Row],[Column2]])</f>
        <v>81</v>
      </c>
      <c r="P830">
        <f>FIND(CHAR(131),Table2[[#This Row],[Column3]])</f>
        <v>87</v>
      </c>
      <c r="Q830" t="str">
        <f>IFERROR(MID(Table2[[#This Row],[category_tags]],Table2[[#This Row],[Column4]]+1,Table2[[#This Row],[Column5]]-Table2[[#This Row],[Column4]]-1),"")</f>
        <v>Water</v>
      </c>
      <c r="R830" t="str">
        <f>VLOOKUP(Table2[[#This Row],[ciqual_code]],brut_transformé!$D$2:$E$2480,2,FALSE)</f>
        <v>transformé</v>
      </c>
      <c r="S830" t="s">
        <v>5496</v>
      </c>
    </row>
    <row r="831" spans="1:19" x14ac:dyDescent="0.2">
      <c r="A831" t="s">
        <v>829</v>
      </c>
      <c r="B831">
        <v>76059</v>
      </c>
      <c r="C831" t="s">
        <v>2481</v>
      </c>
      <c r="D831">
        <v>2.96999999999999</v>
      </c>
      <c r="E831" t="b">
        <v>0</v>
      </c>
      <c r="F831" t="s">
        <v>2485</v>
      </c>
      <c r="G831" t="s">
        <v>3316</v>
      </c>
      <c r="H831" t="s">
        <v>4967</v>
      </c>
      <c r="I831" t="s">
        <v>4969</v>
      </c>
      <c r="J831" t="s">
        <v>5056</v>
      </c>
      <c r="K831" t="s">
        <v>6378</v>
      </c>
      <c r="L831" t="s">
        <v>6420</v>
      </c>
      <c r="M831" t="str">
        <f>SUBSTITUTE(Table2[[#This Row],[category_tags]],"'",CHAR(130),11)</f>
        <v>['Agricultural', 'Food', 'Preparation', 'Beverages', 'Non-alcoholic beverages', ÇWater']</v>
      </c>
      <c r="N831" t="str">
        <f>SUBSTITUTE(Table2[[#This Row],[category_tags]],"'",CHAR(131),12)</f>
        <v>['Agricultural', 'Food', 'Preparation', 'Beverages', 'Non-alcoholic beverages', 'WaterÉ]</v>
      </c>
      <c r="O831">
        <f>FIND(CHAR(130),Table2[[#This Row],[Column2]])</f>
        <v>81</v>
      </c>
      <c r="P831">
        <f>FIND(CHAR(131),Table2[[#This Row],[Column3]])</f>
        <v>87</v>
      </c>
      <c r="Q831" t="str">
        <f>IFERROR(MID(Table2[[#This Row],[category_tags]],Table2[[#This Row],[Column4]]+1,Table2[[#This Row],[Column5]]-Table2[[#This Row],[Column4]]-1),"")</f>
        <v>Water</v>
      </c>
      <c r="R831" t="str">
        <f>VLOOKUP(Table2[[#This Row],[ciqual_code]],brut_transformé!$D$2:$E$2480,2,FALSE)</f>
        <v>transformé</v>
      </c>
      <c r="S831" t="s">
        <v>5496</v>
      </c>
    </row>
    <row r="832" spans="1:19" x14ac:dyDescent="0.2">
      <c r="A832" t="s">
        <v>830</v>
      </c>
      <c r="B832">
        <v>20097</v>
      </c>
      <c r="C832" t="s">
        <v>2481</v>
      </c>
      <c r="D832">
        <v>2.6</v>
      </c>
      <c r="E832" t="b">
        <v>0</v>
      </c>
      <c r="F832" t="s">
        <v>2485</v>
      </c>
      <c r="G832" t="s">
        <v>3317</v>
      </c>
      <c r="H832" t="s">
        <v>4967</v>
      </c>
      <c r="I832" t="s">
        <v>4969</v>
      </c>
      <c r="J832" t="s">
        <v>4988</v>
      </c>
      <c r="K832" t="s">
        <v>6375</v>
      </c>
      <c r="L832" t="s">
        <v>6405</v>
      </c>
      <c r="M832" t="str">
        <f>SUBSTITUTE(Table2[[#This Row],[category_tags]],"'",CHAR(130),11)</f>
        <v>['Agricultural', 'Food', 'Preparation', 'Fruits, vegetables, legumes and nuts', 'Vegetables', ÇVegetables, raw']</v>
      </c>
      <c r="N832" t="str">
        <f>SUBSTITUTE(Table2[[#This Row],[category_tags]],"'",CHAR(131),12)</f>
        <v>['Agricultural', 'Food', 'Preparation', 'Fruits, vegetables, legumes and nuts', 'Vegetables', 'Vegetables, rawÉ]</v>
      </c>
      <c r="O832">
        <f>FIND(CHAR(130),Table2[[#This Row],[Column2]])</f>
        <v>95</v>
      </c>
      <c r="P832">
        <f>FIND(CHAR(131),Table2[[#This Row],[Column3]])</f>
        <v>111</v>
      </c>
      <c r="Q832" t="str">
        <f>IFERROR(MID(Table2[[#This Row],[category_tags]],Table2[[#This Row],[Column4]]+1,Table2[[#This Row],[Column5]]-Table2[[#This Row],[Column4]]-1),"")</f>
        <v>Vegetables, raw</v>
      </c>
      <c r="R832" t="str">
        <f>VLOOKUP(Table2[[#This Row],[ciqual_code]],brut_transformé!$D$2:$E$2480,2,FALSE)</f>
        <v>brut</v>
      </c>
      <c r="S832" t="s">
        <v>5499</v>
      </c>
    </row>
    <row r="833" spans="1:19" x14ac:dyDescent="0.2">
      <c r="A833" t="s">
        <v>831</v>
      </c>
      <c r="B833">
        <v>20255</v>
      </c>
      <c r="C833" t="s">
        <v>2481</v>
      </c>
      <c r="E833" t="b">
        <v>0</v>
      </c>
      <c r="F833" t="s">
        <v>2485</v>
      </c>
      <c r="G833" t="s">
        <v>3318</v>
      </c>
      <c r="H833" t="s">
        <v>4967</v>
      </c>
      <c r="I833" t="s">
        <v>4969</v>
      </c>
      <c r="J833" t="s">
        <v>4987</v>
      </c>
      <c r="K833" t="s">
        <v>6375</v>
      </c>
      <c r="L833" t="s">
        <v>6405</v>
      </c>
      <c r="M833" t="str">
        <f>SUBSTITUTE(Table2[[#This Row],[category_tags]],"'",CHAR(130),11)</f>
        <v>['Agricultural', 'Food', 'Preparation', 'Fruits, vegetables, legumes and nuts', 'Vegetables', ÇVegetables, cooked']</v>
      </c>
      <c r="N833" t="str">
        <f>SUBSTITUTE(Table2[[#This Row],[category_tags]],"'",CHAR(131),12)</f>
        <v>['Agricultural', 'Food', 'Preparation', 'Fruits, vegetables, legumes and nuts', 'Vegetables', 'Vegetables, cookedÉ]</v>
      </c>
      <c r="O833">
        <f>FIND(CHAR(130),Table2[[#This Row],[Column2]])</f>
        <v>95</v>
      </c>
      <c r="P833">
        <f>FIND(CHAR(131),Table2[[#This Row],[Column3]])</f>
        <v>114</v>
      </c>
      <c r="Q833" t="str">
        <f>IFERROR(MID(Table2[[#This Row],[category_tags]],Table2[[#This Row],[Column4]]+1,Table2[[#This Row],[Column5]]-Table2[[#This Row],[Column4]]-1),"")</f>
        <v>Vegetables, cooked</v>
      </c>
      <c r="R833" t="str">
        <f>VLOOKUP(Table2[[#This Row],[ciqual_code]],brut_transformé!$D$2:$E$2480,2,FALSE)</f>
        <v>brut</v>
      </c>
      <c r="S833" t="s">
        <v>5500</v>
      </c>
    </row>
    <row r="834" spans="1:19" x14ac:dyDescent="0.2">
      <c r="A834" t="s">
        <v>832</v>
      </c>
      <c r="B834">
        <v>23477</v>
      </c>
      <c r="C834" t="s">
        <v>2481</v>
      </c>
      <c r="D834">
        <v>2.19</v>
      </c>
      <c r="E834" t="b">
        <v>0</v>
      </c>
      <c r="F834" t="s">
        <v>2485</v>
      </c>
      <c r="G834" t="s">
        <v>3319</v>
      </c>
      <c r="H834" t="s">
        <v>4967</v>
      </c>
      <c r="I834" t="s">
        <v>4969</v>
      </c>
      <c r="J834" t="s">
        <v>4990</v>
      </c>
      <c r="K834" t="s">
        <v>6380</v>
      </c>
      <c r="L834" t="s">
        <v>6407</v>
      </c>
      <c r="M834" t="str">
        <f>SUBSTITUTE(Table2[[#This Row],[category_tags]],"'",CHAR(130),11)</f>
        <v>['Agricultural', 'Food', 'Preparation', 'Cereal products', 'Cakes']</v>
      </c>
      <c r="N834" t="str">
        <f>SUBSTITUTE(Table2[[#This Row],[category_tags]],"'",CHAR(131),12)</f>
        <v>['Agricultural', 'Food', 'Preparation', 'Cereal products', 'Cakes']</v>
      </c>
      <c r="O834" t="e">
        <f>FIND(CHAR(130),Table2[[#This Row],[Column2]])</f>
        <v>#VALUE!</v>
      </c>
      <c r="P834" t="e">
        <f>FIND(CHAR(131),Table2[[#This Row],[Column3]])</f>
        <v>#VALUE!</v>
      </c>
      <c r="Q834" t="str">
        <f>IFERROR(MID(Table2[[#This Row],[category_tags]],Table2[[#This Row],[Column4]]+1,Table2[[#This Row],[Column5]]-Table2[[#This Row],[Column4]]-1),"")</f>
        <v/>
      </c>
      <c r="R834" t="str">
        <f>VLOOKUP(Table2[[#This Row],[ciqual_code]],brut_transformé!$D$2:$E$2480,2,FALSE)</f>
        <v>transformé</v>
      </c>
      <c r="S834" t="s">
        <v>5501</v>
      </c>
    </row>
    <row r="835" spans="1:19" x14ac:dyDescent="0.2">
      <c r="A835" t="s">
        <v>833</v>
      </c>
      <c r="B835">
        <v>12729</v>
      </c>
      <c r="C835" t="s">
        <v>2481</v>
      </c>
      <c r="D835">
        <v>2.2400000000000002</v>
      </c>
      <c r="E835" t="b">
        <v>0</v>
      </c>
      <c r="F835" t="s">
        <v>2485</v>
      </c>
      <c r="G835" t="s">
        <v>3320</v>
      </c>
      <c r="H835" t="s">
        <v>4967</v>
      </c>
      <c r="I835" t="s">
        <v>4969</v>
      </c>
      <c r="J835" t="s">
        <v>4989</v>
      </c>
      <c r="K835" t="s">
        <v>6381</v>
      </c>
      <c r="L835" t="s">
        <v>6406</v>
      </c>
      <c r="M835" t="str">
        <f>SUBSTITUTE(Table2[[#This Row],[category_tags]],"'",CHAR(130),11)</f>
        <v>['Agricultural', 'Food', 'Preparation', 'Milk and milk products', 'Cheese', ÇSemihard cheeses']</v>
      </c>
      <c r="N835" t="str">
        <f>SUBSTITUTE(Table2[[#This Row],[category_tags]],"'",CHAR(131),12)</f>
        <v>['Agricultural', 'Food', 'Preparation', 'Milk and milk products', 'Cheese', 'Semihard cheesesÉ]</v>
      </c>
      <c r="O835">
        <f>FIND(CHAR(130),Table2[[#This Row],[Column2]])</f>
        <v>77</v>
      </c>
      <c r="P835">
        <f>FIND(CHAR(131),Table2[[#This Row],[Column3]])</f>
        <v>94</v>
      </c>
      <c r="Q835" t="str">
        <f>IFERROR(MID(Table2[[#This Row],[category_tags]],Table2[[#This Row],[Column4]]+1,Table2[[#This Row],[Column5]]-Table2[[#This Row],[Column4]]-1),"")</f>
        <v>Semihard cheeses</v>
      </c>
      <c r="R835" t="str">
        <f>VLOOKUP(Table2[[#This Row],[ciqual_code]],brut_transformé!$D$2:$E$2480,2,FALSE)</f>
        <v>brut</v>
      </c>
      <c r="S835" t="s">
        <v>5128</v>
      </c>
    </row>
    <row r="836" spans="1:19" x14ac:dyDescent="0.2">
      <c r="A836" t="s">
        <v>834</v>
      </c>
      <c r="B836">
        <v>31064</v>
      </c>
      <c r="C836" t="s">
        <v>2481</v>
      </c>
      <c r="D836">
        <v>3.65</v>
      </c>
      <c r="E836" t="b">
        <v>0</v>
      </c>
      <c r="F836" t="s">
        <v>2485</v>
      </c>
      <c r="G836" t="s">
        <v>3321</v>
      </c>
      <c r="H836" t="s">
        <v>4967</v>
      </c>
      <c r="I836" t="s">
        <v>4969</v>
      </c>
      <c r="J836" t="s">
        <v>5057</v>
      </c>
      <c r="K836" t="s">
        <v>6382</v>
      </c>
      <c r="L836" t="s">
        <v>6437</v>
      </c>
      <c r="M836" t="str">
        <f>SUBSTITUTE(Table2[[#This Row],[category_tags]],"'",CHAR(130),11)</f>
        <v>['Agricultural', 'Food', 'Preparation', 'Sugar and confectionery', 'Sugars and honey']</v>
      </c>
      <c r="N836" t="str">
        <f>SUBSTITUTE(Table2[[#This Row],[category_tags]],"'",CHAR(131),12)</f>
        <v>['Agricultural', 'Food', 'Preparation', 'Sugar and confectionery', 'Sugars and honey']</v>
      </c>
      <c r="O836" t="e">
        <f>FIND(CHAR(130),Table2[[#This Row],[Column2]])</f>
        <v>#VALUE!</v>
      </c>
      <c r="P836" t="e">
        <f>FIND(CHAR(131),Table2[[#This Row],[Column3]])</f>
        <v>#VALUE!</v>
      </c>
      <c r="Q836" t="str">
        <f>IFERROR(MID(Table2[[#This Row],[category_tags]],Table2[[#This Row],[Column4]]+1,Table2[[#This Row],[Column5]]-Table2[[#This Row],[Column4]]-1),"")</f>
        <v/>
      </c>
      <c r="R836" t="str">
        <f>VLOOKUP(Table2[[#This Row],[ciqual_code]],brut_transformé!$D$2:$E$2480,2,FALSE)</f>
        <v>transformé</v>
      </c>
      <c r="S836" t="s">
        <v>5502</v>
      </c>
    </row>
    <row r="837" spans="1:19" x14ac:dyDescent="0.2">
      <c r="A837" t="s">
        <v>835</v>
      </c>
      <c r="B837">
        <v>26122</v>
      </c>
      <c r="C837" t="s">
        <v>2481</v>
      </c>
      <c r="D837">
        <v>3.57</v>
      </c>
      <c r="E837" t="b">
        <v>0</v>
      </c>
      <c r="F837" t="s">
        <v>2485</v>
      </c>
      <c r="G837" t="s">
        <v>3322</v>
      </c>
      <c r="H837" t="s">
        <v>4967</v>
      </c>
      <c r="I837" t="s">
        <v>4969</v>
      </c>
      <c r="J837" t="s">
        <v>4985</v>
      </c>
      <c r="K837" t="s">
        <v>6376</v>
      </c>
      <c r="L837" t="s">
        <v>6403</v>
      </c>
      <c r="M837" t="str">
        <f>SUBSTITUTE(Table2[[#This Row],[category_tags]],"'",CHAR(130),11)</f>
        <v>['Agricultural', 'Food', 'Preparation', 'Meat, egg and fish', 'Fish, raw']</v>
      </c>
      <c r="N837" t="str">
        <f>SUBSTITUTE(Table2[[#This Row],[category_tags]],"'",CHAR(131),12)</f>
        <v>['Agricultural', 'Food', 'Preparation', 'Meat, egg and fish', 'Fish, raw']</v>
      </c>
      <c r="O837" t="e">
        <f>FIND(CHAR(130),Table2[[#This Row],[Column2]])</f>
        <v>#VALUE!</v>
      </c>
      <c r="P837" t="e">
        <f>FIND(CHAR(131),Table2[[#This Row],[Column3]])</f>
        <v>#VALUE!</v>
      </c>
      <c r="Q837" t="str">
        <f>IFERROR(MID(Table2[[#This Row],[category_tags]],Table2[[#This Row],[Column4]]+1,Table2[[#This Row],[Column5]]-Table2[[#This Row],[Column4]]-1),"")</f>
        <v/>
      </c>
      <c r="R837" t="str">
        <f>VLOOKUP(Table2[[#This Row],[ciqual_code]],brut_transformé!$D$2:$E$2480,2,FALSE)</f>
        <v>transformé</v>
      </c>
      <c r="S837" t="s">
        <v>5503</v>
      </c>
    </row>
    <row r="838" spans="1:19" x14ac:dyDescent="0.2">
      <c r="A838" t="s">
        <v>836</v>
      </c>
      <c r="B838">
        <v>26008</v>
      </c>
      <c r="C838" t="s">
        <v>2481</v>
      </c>
      <c r="D838">
        <v>3.46</v>
      </c>
      <c r="E838" t="b">
        <v>0</v>
      </c>
      <c r="F838" t="s">
        <v>2485</v>
      </c>
      <c r="G838" t="s">
        <v>3323</v>
      </c>
      <c r="H838" t="s">
        <v>4967</v>
      </c>
      <c r="I838" t="s">
        <v>4969</v>
      </c>
      <c r="J838" t="s">
        <v>4993</v>
      </c>
      <c r="K838" t="s">
        <v>6376</v>
      </c>
      <c r="L838" t="s">
        <v>6410</v>
      </c>
      <c r="M838" t="str">
        <f>SUBSTITUTE(Table2[[#This Row],[category_tags]],"'",CHAR(130),11)</f>
        <v>['Agricultural', 'Food', 'Preparation', 'Meat, egg and fish', 'Fish, cooked']</v>
      </c>
      <c r="N838" t="str">
        <f>SUBSTITUTE(Table2[[#This Row],[category_tags]],"'",CHAR(131),12)</f>
        <v>['Agricultural', 'Food', 'Preparation', 'Meat, egg and fish', 'Fish, cooked']</v>
      </c>
      <c r="O838" t="e">
        <f>FIND(CHAR(130),Table2[[#This Row],[Column2]])</f>
        <v>#VALUE!</v>
      </c>
      <c r="P838" t="e">
        <f>FIND(CHAR(131),Table2[[#This Row],[Column3]])</f>
        <v>#VALUE!</v>
      </c>
      <c r="Q838" t="str">
        <f>IFERROR(MID(Table2[[#This Row],[category_tags]],Table2[[#This Row],[Column4]]+1,Table2[[#This Row],[Column5]]-Table2[[#This Row],[Column4]]-1),"")</f>
        <v/>
      </c>
      <c r="R838" t="str">
        <f>VLOOKUP(Table2[[#This Row],[ciqual_code]],brut_transformé!$D$2:$E$2480,2,FALSE)</f>
        <v>transformé</v>
      </c>
      <c r="S838" t="s">
        <v>5308</v>
      </c>
    </row>
    <row r="839" spans="1:19" x14ac:dyDescent="0.2">
      <c r="A839" t="s">
        <v>837</v>
      </c>
      <c r="B839">
        <v>26126</v>
      </c>
      <c r="C839" t="s">
        <v>2481</v>
      </c>
      <c r="D839">
        <v>3.46</v>
      </c>
      <c r="E839" t="b">
        <v>0</v>
      </c>
      <c r="F839" t="s">
        <v>2485</v>
      </c>
      <c r="G839" t="s">
        <v>3324</v>
      </c>
      <c r="H839" t="s">
        <v>4967</v>
      </c>
      <c r="I839" t="s">
        <v>4969</v>
      </c>
      <c r="J839" t="s">
        <v>4993</v>
      </c>
      <c r="K839" t="s">
        <v>6376</v>
      </c>
      <c r="L839" t="s">
        <v>6410</v>
      </c>
      <c r="M839" t="str">
        <f>SUBSTITUTE(Table2[[#This Row],[category_tags]],"'",CHAR(130),11)</f>
        <v>['Agricultural', 'Food', 'Preparation', 'Meat, egg and fish', 'Fish, cooked']</v>
      </c>
      <c r="N839" t="str">
        <f>SUBSTITUTE(Table2[[#This Row],[category_tags]],"'",CHAR(131),12)</f>
        <v>['Agricultural', 'Food', 'Preparation', 'Meat, egg and fish', 'Fish, cooked']</v>
      </c>
      <c r="O839" t="e">
        <f>FIND(CHAR(130),Table2[[#This Row],[Column2]])</f>
        <v>#VALUE!</v>
      </c>
      <c r="P839" t="e">
        <f>FIND(CHAR(131),Table2[[#This Row],[Column3]])</f>
        <v>#VALUE!</v>
      </c>
      <c r="Q839" t="str">
        <f>IFERROR(MID(Table2[[#This Row],[category_tags]],Table2[[#This Row],[Column4]]+1,Table2[[#This Row],[Column5]]-Table2[[#This Row],[Column4]]-1),"")</f>
        <v/>
      </c>
      <c r="R839" t="str">
        <f>VLOOKUP(Table2[[#This Row],[ciqual_code]],brut_transformé!$D$2:$E$2480,2,FALSE)</f>
        <v>transformé</v>
      </c>
      <c r="S839" t="s">
        <v>5504</v>
      </c>
    </row>
    <row r="840" spans="1:19" x14ac:dyDescent="0.2">
      <c r="A840" t="s">
        <v>838</v>
      </c>
      <c r="B840">
        <v>12115</v>
      </c>
      <c r="C840" t="s">
        <v>2481</v>
      </c>
      <c r="D840">
        <v>1.8399999999999901</v>
      </c>
      <c r="E840" t="b">
        <v>0</v>
      </c>
      <c r="F840" t="s">
        <v>2485</v>
      </c>
      <c r="G840" t="s">
        <v>3325</v>
      </c>
      <c r="H840" t="s">
        <v>4967</v>
      </c>
      <c r="I840" t="s">
        <v>4969</v>
      </c>
      <c r="J840" t="s">
        <v>4989</v>
      </c>
      <c r="K840" t="s">
        <v>6381</v>
      </c>
      <c r="L840" t="s">
        <v>6406</v>
      </c>
      <c r="M840" t="str">
        <f>SUBSTITUTE(Table2[[#This Row],[category_tags]],"'",CHAR(130),11)</f>
        <v>['Agricultural', 'Food', 'Preparation', 'Milk and milk products', 'Cheese', ÇSemihard cheeses']</v>
      </c>
      <c r="N840" t="str">
        <f>SUBSTITUTE(Table2[[#This Row],[category_tags]],"'",CHAR(131),12)</f>
        <v>['Agricultural', 'Food', 'Preparation', 'Milk and milk products', 'Cheese', 'Semihard cheesesÉ]</v>
      </c>
      <c r="O840">
        <f>FIND(CHAR(130),Table2[[#This Row],[Column2]])</f>
        <v>77</v>
      </c>
      <c r="P840">
        <f>FIND(CHAR(131),Table2[[#This Row],[Column3]])</f>
        <v>94</v>
      </c>
      <c r="Q840" t="str">
        <f>IFERROR(MID(Table2[[#This Row],[category_tags]],Table2[[#This Row],[Column4]]+1,Table2[[#This Row],[Column5]]-Table2[[#This Row],[Column4]]-1),"")</f>
        <v>Semihard cheeses</v>
      </c>
      <c r="R840" t="str">
        <f>VLOOKUP(Table2[[#This Row],[ciqual_code]],brut_transformé!$D$2:$E$2480,2,FALSE)</f>
        <v>transformé</v>
      </c>
      <c r="S840" t="s">
        <v>5128</v>
      </c>
    </row>
    <row r="841" spans="1:19" x14ac:dyDescent="0.2">
      <c r="A841" t="s">
        <v>839</v>
      </c>
      <c r="B841">
        <v>12118</v>
      </c>
      <c r="C841" t="s">
        <v>2481</v>
      </c>
      <c r="D841">
        <v>1.8399999999999901</v>
      </c>
      <c r="E841" t="b">
        <v>0</v>
      </c>
      <c r="F841" t="s">
        <v>2485</v>
      </c>
      <c r="G841" t="s">
        <v>3326</v>
      </c>
      <c r="H841" t="s">
        <v>4967</v>
      </c>
      <c r="I841" t="s">
        <v>4969</v>
      </c>
      <c r="J841" t="s">
        <v>4989</v>
      </c>
      <c r="K841" t="s">
        <v>6381</v>
      </c>
      <c r="L841" t="s">
        <v>6406</v>
      </c>
      <c r="M841" t="str">
        <f>SUBSTITUTE(Table2[[#This Row],[category_tags]],"'",CHAR(130),11)</f>
        <v>['Agricultural', 'Food', 'Preparation', 'Milk and milk products', 'Cheese', ÇSemihard cheeses']</v>
      </c>
      <c r="N841" t="str">
        <f>SUBSTITUTE(Table2[[#This Row],[category_tags]],"'",CHAR(131),12)</f>
        <v>['Agricultural', 'Food', 'Preparation', 'Milk and milk products', 'Cheese', 'Semihard cheesesÉ]</v>
      </c>
      <c r="O841">
        <f>FIND(CHAR(130),Table2[[#This Row],[Column2]])</f>
        <v>77</v>
      </c>
      <c r="P841">
        <f>FIND(CHAR(131),Table2[[#This Row],[Column3]])</f>
        <v>94</v>
      </c>
      <c r="Q841" t="str">
        <f>IFERROR(MID(Table2[[#This Row],[category_tags]],Table2[[#This Row],[Column4]]+1,Table2[[#This Row],[Column5]]-Table2[[#This Row],[Column4]]-1),"")</f>
        <v>Semihard cheeses</v>
      </c>
      <c r="R841" t="str">
        <f>VLOOKUP(Table2[[#This Row],[ciqual_code]],brut_transformé!$D$2:$E$2480,2,FALSE)</f>
        <v>transformé</v>
      </c>
      <c r="S841" t="s">
        <v>5128</v>
      </c>
    </row>
    <row r="842" spans="1:19" x14ac:dyDescent="0.2">
      <c r="A842" t="s">
        <v>840</v>
      </c>
      <c r="B842">
        <v>26241</v>
      </c>
      <c r="C842" t="s">
        <v>2481</v>
      </c>
      <c r="D842">
        <v>3.68</v>
      </c>
      <c r="E842" t="b">
        <v>0</v>
      </c>
      <c r="F842" t="s">
        <v>2485</v>
      </c>
      <c r="G842" t="s">
        <v>3327</v>
      </c>
      <c r="H842" t="s">
        <v>4967</v>
      </c>
      <c r="I842" t="s">
        <v>4969</v>
      </c>
      <c r="J842" t="s">
        <v>4985</v>
      </c>
      <c r="K842" t="s">
        <v>6376</v>
      </c>
      <c r="L842" t="s">
        <v>6403</v>
      </c>
      <c r="M842" t="str">
        <f>SUBSTITUTE(Table2[[#This Row],[category_tags]],"'",CHAR(130),11)</f>
        <v>['Agricultural', 'Food', 'Preparation', 'Meat, egg and fish', 'Fish, raw']</v>
      </c>
      <c r="N842" t="str">
        <f>SUBSTITUTE(Table2[[#This Row],[category_tags]],"'",CHAR(131),12)</f>
        <v>['Agricultural', 'Food', 'Preparation', 'Meat, egg and fish', 'Fish, raw']</v>
      </c>
      <c r="O842" t="e">
        <f>FIND(CHAR(130),Table2[[#This Row],[Column2]])</f>
        <v>#VALUE!</v>
      </c>
      <c r="P842" t="e">
        <f>FIND(CHAR(131),Table2[[#This Row],[Column3]])</f>
        <v>#VALUE!</v>
      </c>
      <c r="Q842" t="str">
        <f>IFERROR(MID(Table2[[#This Row],[category_tags]],Table2[[#This Row],[Column4]]+1,Table2[[#This Row],[Column5]]-Table2[[#This Row],[Column4]]-1),"")</f>
        <v/>
      </c>
      <c r="R842" t="str">
        <f>VLOOKUP(Table2[[#This Row],[ciqual_code]],brut_transformé!$D$2:$E$2480,2,FALSE)</f>
        <v>transformé</v>
      </c>
      <c r="S842" t="s">
        <v>5265</v>
      </c>
    </row>
    <row r="843" spans="1:19" x14ac:dyDescent="0.2">
      <c r="A843" t="s">
        <v>841</v>
      </c>
      <c r="B843">
        <v>25073</v>
      </c>
      <c r="C843" t="s">
        <v>2481</v>
      </c>
      <c r="D843">
        <v>1.97</v>
      </c>
      <c r="E843" t="b">
        <v>0</v>
      </c>
      <c r="F843" t="s">
        <v>2485</v>
      </c>
      <c r="G843" t="s">
        <v>3328</v>
      </c>
      <c r="H843" t="s">
        <v>4967</v>
      </c>
      <c r="I843" t="s">
        <v>4969</v>
      </c>
      <c r="J843" t="s">
        <v>4999</v>
      </c>
      <c r="K843" t="s">
        <v>6379</v>
      </c>
      <c r="L843" t="s">
        <v>6399</v>
      </c>
      <c r="M843" t="str">
        <f>SUBSTITUTE(Table2[[#This Row],[category_tags]],"'",CHAR(130),11)</f>
        <v>['Agricultural', 'Food', 'Preparation', 'Starters and dishes', 'Dishes', ÇVegetable/legume dishes']</v>
      </c>
      <c r="N843" t="str">
        <f>SUBSTITUTE(Table2[[#This Row],[category_tags]],"'",CHAR(131),12)</f>
        <v>['Agricultural', 'Food', 'Preparation', 'Starters and dishes', 'Dishes', 'Vegetable/legume dishesÉ]</v>
      </c>
      <c r="O843">
        <f>FIND(CHAR(130),Table2[[#This Row],[Column2]])</f>
        <v>74</v>
      </c>
      <c r="P843">
        <f>FIND(CHAR(131),Table2[[#This Row],[Column3]])</f>
        <v>98</v>
      </c>
      <c r="Q843" t="str">
        <f>IFERROR(MID(Table2[[#This Row],[category_tags]],Table2[[#This Row],[Column4]]+1,Table2[[#This Row],[Column5]]-Table2[[#This Row],[Column4]]-1),"")</f>
        <v>Vegetable/legume dishes</v>
      </c>
      <c r="R843" t="str">
        <f>VLOOKUP(Table2[[#This Row],[ciqual_code]],brut_transformé!$D$2:$E$2480,2,FALSE)</f>
        <v>transformé</v>
      </c>
      <c r="S843" t="s">
        <v>5505</v>
      </c>
    </row>
    <row r="844" spans="1:19" x14ac:dyDescent="0.2">
      <c r="A844" t="s">
        <v>842</v>
      </c>
      <c r="B844">
        <v>20026</v>
      </c>
      <c r="C844" t="s">
        <v>2481</v>
      </c>
      <c r="D844">
        <v>2.38</v>
      </c>
      <c r="E844" t="b">
        <v>0</v>
      </c>
      <c r="F844" t="s">
        <v>2485</v>
      </c>
      <c r="G844" t="s">
        <v>3329</v>
      </c>
      <c r="H844" t="s">
        <v>4967</v>
      </c>
      <c r="I844" t="s">
        <v>4969</v>
      </c>
      <c r="J844" t="s">
        <v>4988</v>
      </c>
      <c r="K844" t="s">
        <v>6375</v>
      </c>
      <c r="L844" t="s">
        <v>6405</v>
      </c>
      <c r="M844" t="str">
        <f>SUBSTITUTE(Table2[[#This Row],[category_tags]],"'",CHAR(130),11)</f>
        <v>['Agricultural', 'Food', 'Preparation', 'Fruits, vegetables, legumes and nuts', 'Vegetables', ÇVegetables, raw']</v>
      </c>
      <c r="N844" t="str">
        <f>SUBSTITUTE(Table2[[#This Row],[category_tags]],"'",CHAR(131),12)</f>
        <v>['Agricultural', 'Food', 'Preparation', 'Fruits, vegetables, legumes and nuts', 'Vegetables', 'Vegetables, rawÉ]</v>
      </c>
      <c r="O844">
        <f>FIND(CHAR(130),Table2[[#This Row],[Column2]])</f>
        <v>95</v>
      </c>
      <c r="P844">
        <f>FIND(CHAR(131),Table2[[#This Row],[Column3]])</f>
        <v>111</v>
      </c>
      <c r="Q844" t="str">
        <f>IFERROR(MID(Table2[[#This Row],[category_tags]],Table2[[#This Row],[Column4]]+1,Table2[[#This Row],[Column5]]-Table2[[#This Row],[Column4]]-1),"")</f>
        <v>Vegetables, raw</v>
      </c>
      <c r="R844" t="str">
        <f>VLOOKUP(Table2[[#This Row],[ciqual_code]],brut_transformé!$D$2:$E$2480,2,FALSE)</f>
        <v>brut</v>
      </c>
      <c r="S844" t="s">
        <v>5506</v>
      </c>
    </row>
    <row r="845" spans="1:19" x14ac:dyDescent="0.2">
      <c r="A845" t="s">
        <v>843</v>
      </c>
      <c r="B845">
        <v>23008</v>
      </c>
      <c r="C845" t="s">
        <v>2481</v>
      </c>
      <c r="D845">
        <v>2.59</v>
      </c>
      <c r="E845" t="b">
        <v>0</v>
      </c>
      <c r="F845" t="s">
        <v>2485</v>
      </c>
      <c r="G845" t="s">
        <v>3330</v>
      </c>
      <c r="H845" t="s">
        <v>4967</v>
      </c>
      <c r="I845" t="s">
        <v>4969</v>
      </c>
      <c r="J845" t="s">
        <v>4990</v>
      </c>
      <c r="K845" t="s">
        <v>6380</v>
      </c>
      <c r="L845" t="s">
        <v>6407</v>
      </c>
      <c r="M845" t="str">
        <f>SUBSTITUTE(Table2[[#This Row],[category_tags]],"'",CHAR(130),11)</f>
        <v>['Agricultural', 'Food', 'Preparation', 'Cereal products', 'Cakes']</v>
      </c>
      <c r="N845" t="str">
        <f>SUBSTITUTE(Table2[[#This Row],[category_tags]],"'",CHAR(131),12)</f>
        <v>['Agricultural', 'Food', 'Preparation', 'Cereal products', 'Cakes']</v>
      </c>
      <c r="O845" t="e">
        <f>FIND(CHAR(130),Table2[[#This Row],[Column2]])</f>
        <v>#VALUE!</v>
      </c>
      <c r="P845" t="e">
        <f>FIND(CHAR(131),Table2[[#This Row],[Column3]])</f>
        <v>#VALUE!</v>
      </c>
      <c r="Q845" t="str">
        <f>IFERROR(MID(Table2[[#This Row],[category_tags]],Table2[[#This Row],[Column4]]+1,Table2[[#This Row],[Column5]]-Table2[[#This Row],[Column4]]-1),"")</f>
        <v/>
      </c>
      <c r="R845" t="str">
        <f>VLOOKUP(Table2[[#This Row],[ciqual_code]],brut_transformé!$D$2:$E$2480,2,FALSE)</f>
        <v>transformé</v>
      </c>
      <c r="S845" t="s">
        <v>5507</v>
      </c>
    </row>
    <row r="846" spans="1:19" x14ac:dyDescent="0.2">
      <c r="A846" t="s">
        <v>844</v>
      </c>
      <c r="B846">
        <v>28911</v>
      </c>
      <c r="C846" t="s">
        <v>2481</v>
      </c>
      <c r="D846">
        <v>2.4500000000000002</v>
      </c>
      <c r="E846" t="b">
        <v>0</v>
      </c>
      <c r="F846" t="s">
        <v>2485</v>
      </c>
      <c r="G846" t="s">
        <v>3331</v>
      </c>
      <c r="H846" t="s">
        <v>4967</v>
      </c>
      <c r="I846" t="s">
        <v>4969</v>
      </c>
      <c r="J846" t="s">
        <v>5052</v>
      </c>
      <c r="K846" t="s">
        <v>6376</v>
      </c>
      <c r="L846" t="s">
        <v>6404</v>
      </c>
      <c r="M846" t="str">
        <f>SUBSTITUTE(Table2[[#This Row],[category_tags]],"'",CHAR(130),11)</f>
        <v>['Agricultural', 'Food', 'Preparation', 'Meat, egg and fish', 'Delicatessen meat', ÇCooked ham']</v>
      </c>
      <c r="N846" t="str">
        <f>SUBSTITUTE(Table2[[#This Row],[category_tags]],"'",CHAR(131),12)</f>
        <v>['Agricultural', 'Food', 'Preparation', 'Meat, egg and fish', 'Delicatessen meat', 'Cooked hamÉ]</v>
      </c>
      <c r="O846">
        <f>FIND(CHAR(130),Table2[[#This Row],[Column2]])</f>
        <v>84</v>
      </c>
      <c r="P846">
        <f>FIND(CHAR(131),Table2[[#This Row],[Column3]])</f>
        <v>95</v>
      </c>
      <c r="Q846" t="str">
        <f>IFERROR(MID(Table2[[#This Row],[category_tags]],Table2[[#This Row],[Column4]]+1,Table2[[#This Row],[Column5]]-Table2[[#This Row],[Column4]]-1),"")</f>
        <v>Cooked ham</v>
      </c>
      <c r="R846" t="str">
        <f>VLOOKUP(Table2[[#This Row],[ciqual_code]],brut_transformé!$D$2:$E$2480,2,FALSE)</f>
        <v>transformé</v>
      </c>
      <c r="S846" t="s">
        <v>5481</v>
      </c>
    </row>
    <row r="847" spans="1:19" x14ac:dyDescent="0.2">
      <c r="A847" t="s">
        <v>845</v>
      </c>
      <c r="B847">
        <v>28924</v>
      </c>
      <c r="C847" t="s">
        <v>2481</v>
      </c>
      <c r="D847">
        <v>2.4500000000000002</v>
      </c>
      <c r="E847" t="b">
        <v>0</v>
      </c>
      <c r="F847" t="s">
        <v>2485</v>
      </c>
      <c r="G847" t="s">
        <v>3332</v>
      </c>
      <c r="H847" t="s">
        <v>4967</v>
      </c>
      <c r="I847" t="s">
        <v>4969</v>
      </c>
      <c r="J847" t="s">
        <v>5052</v>
      </c>
      <c r="K847" t="s">
        <v>6376</v>
      </c>
      <c r="L847" t="s">
        <v>6404</v>
      </c>
      <c r="M847" t="str">
        <f>SUBSTITUTE(Table2[[#This Row],[category_tags]],"'",CHAR(130),11)</f>
        <v>['Agricultural', 'Food', 'Preparation', 'Meat, egg and fish', 'Delicatessen meat', ÇCooked ham']</v>
      </c>
      <c r="N847" t="str">
        <f>SUBSTITUTE(Table2[[#This Row],[category_tags]],"'",CHAR(131),12)</f>
        <v>['Agricultural', 'Food', 'Preparation', 'Meat, egg and fish', 'Delicatessen meat', 'Cooked hamÉ]</v>
      </c>
      <c r="O847">
        <f>FIND(CHAR(130),Table2[[#This Row],[Column2]])</f>
        <v>84</v>
      </c>
      <c r="P847">
        <f>FIND(CHAR(131),Table2[[#This Row],[Column3]])</f>
        <v>95</v>
      </c>
      <c r="Q847" t="str">
        <f>IFERROR(MID(Table2[[#This Row],[category_tags]],Table2[[#This Row],[Column4]]+1,Table2[[#This Row],[Column5]]-Table2[[#This Row],[Column4]]-1),"")</f>
        <v>Cooked ham</v>
      </c>
      <c r="R847" t="str">
        <f>VLOOKUP(Table2[[#This Row],[ciqual_code]],brut_transformé!$D$2:$E$2480,2,FALSE)</f>
        <v>transformé</v>
      </c>
      <c r="S847" t="s">
        <v>5481</v>
      </c>
    </row>
    <row r="848" spans="1:19" x14ac:dyDescent="0.2">
      <c r="A848" t="s">
        <v>846</v>
      </c>
      <c r="B848">
        <v>9001</v>
      </c>
      <c r="C848" t="s">
        <v>2481</v>
      </c>
      <c r="D848">
        <v>3.6</v>
      </c>
      <c r="E848" t="b">
        <v>0</v>
      </c>
      <c r="F848" t="s">
        <v>2485</v>
      </c>
      <c r="G848" t="s">
        <v>3333</v>
      </c>
      <c r="H848" t="s">
        <v>4967</v>
      </c>
      <c r="I848" t="s">
        <v>4969</v>
      </c>
      <c r="J848" t="s">
        <v>4983</v>
      </c>
      <c r="K848" t="s">
        <v>6380</v>
      </c>
      <c r="L848" t="s">
        <v>6401</v>
      </c>
      <c r="M848" t="str">
        <f>SUBSTITUTE(Table2[[#This Row],[category_tags]],"'",CHAR(130),11)</f>
        <v>['Agricultural', 'Food', 'Preparation', 'Cereal products', 'Pasta, rice and grains', ÇPasta, rice and grains, raw']</v>
      </c>
      <c r="N848" t="str">
        <f>SUBSTITUTE(Table2[[#This Row],[category_tags]],"'",CHAR(131),12)</f>
        <v>['Agricultural', 'Food', 'Preparation', 'Cereal products', 'Pasta, rice and grains', 'Pasta, rice and grains, rawÉ]</v>
      </c>
      <c r="O848">
        <f>FIND(CHAR(130),Table2[[#This Row],[Column2]])</f>
        <v>86</v>
      </c>
      <c r="P848">
        <f>FIND(CHAR(131),Table2[[#This Row],[Column3]])</f>
        <v>114</v>
      </c>
      <c r="Q848" t="str">
        <f>IFERROR(MID(Table2[[#This Row],[category_tags]],Table2[[#This Row],[Column4]]+1,Table2[[#This Row],[Column5]]-Table2[[#This Row],[Column4]]-1),"")</f>
        <v>Pasta, rice and grains, raw</v>
      </c>
      <c r="R848" t="str">
        <f>VLOOKUP(Table2[[#This Row],[ciqual_code]],brut_transformé!$D$2:$E$2480,2,FALSE)</f>
        <v>brut</v>
      </c>
      <c r="S848" t="s">
        <v>5110</v>
      </c>
    </row>
    <row r="849" spans="1:19" x14ac:dyDescent="0.2">
      <c r="A849" t="s">
        <v>847</v>
      </c>
      <c r="B849">
        <v>26083</v>
      </c>
      <c r="C849" t="s">
        <v>2481</v>
      </c>
      <c r="D849">
        <v>3.68</v>
      </c>
      <c r="E849" t="b">
        <v>0</v>
      </c>
      <c r="F849" t="s">
        <v>2485</v>
      </c>
      <c r="G849" t="s">
        <v>3334</v>
      </c>
      <c r="H849" t="s">
        <v>4967</v>
      </c>
      <c r="I849" t="s">
        <v>4969</v>
      </c>
      <c r="J849" t="s">
        <v>4985</v>
      </c>
      <c r="K849" t="s">
        <v>6376</v>
      </c>
      <c r="L849" t="s">
        <v>6403</v>
      </c>
      <c r="M849" t="str">
        <f>SUBSTITUTE(Table2[[#This Row],[category_tags]],"'",CHAR(130),11)</f>
        <v>['Agricultural', 'Food', 'Preparation', 'Meat, egg and fish', 'Fish, raw']</v>
      </c>
      <c r="N849" t="str">
        <f>SUBSTITUTE(Table2[[#This Row],[category_tags]],"'",CHAR(131),12)</f>
        <v>['Agricultural', 'Food', 'Preparation', 'Meat, egg and fish', 'Fish, raw']</v>
      </c>
      <c r="O849" t="e">
        <f>FIND(CHAR(130),Table2[[#This Row],[Column2]])</f>
        <v>#VALUE!</v>
      </c>
      <c r="P849" t="e">
        <f>FIND(CHAR(131),Table2[[#This Row],[Column3]])</f>
        <v>#VALUE!</v>
      </c>
      <c r="Q849" t="str">
        <f>IFERROR(MID(Table2[[#This Row],[category_tags]],Table2[[#This Row],[Column4]]+1,Table2[[#This Row],[Column5]]-Table2[[#This Row],[Column4]]-1),"")</f>
        <v/>
      </c>
      <c r="R849" t="str">
        <f>VLOOKUP(Table2[[#This Row],[ciqual_code]],brut_transformé!$D$2:$E$2480,2,FALSE)</f>
        <v>transformé</v>
      </c>
      <c r="S849" t="s">
        <v>5508</v>
      </c>
    </row>
    <row r="850" spans="1:19" x14ac:dyDescent="0.2">
      <c r="A850" t="s">
        <v>848</v>
      </c>
      <c r="B850">
        <v>20060</v>
      </c>
      <c r="C850" t="s">
        <v>2481</v>
      </c>
      <c r="E850" t="b">
        <v>0</v>
      </c>
      <c r="F850" t="s">
        <v>2485</v>
      </c>
      <c r="G850" t="s">
        <v>3335</v>
      </c>
      <c r="H850" t="s">
        <v>4967</v>
      </c>
      <c r="I850" t="s">
        <v>4969</v>
      </c>
      <c r="J850" t="s">
        <v>4987</v>
      </c>
      <c r="K850" t="s">
        <v>6375</v>
      </c>
      <c r="L850" t="s">
        <v>6405</v>
      </c>
      <c r="M850" t="str">
        <f>SUBSTITUTE(Table2[[#This Row],[category_tags]],"'",CHAR(130),11)</f>
        <v>['Agricultural', 'Food', 'Preparation', 'Fruits, vegetables, legumes and nuts', 'Vegetables', ÇVegetables, cooked']</v>
      </c>
      <c r="N850" t="str">
        <f>SUBSTITUTE(Table2[[#This Row],[category_tags]],"'",CHAR(131),12)</f>
        <v>['Agricultural', 'Food', 'Preparation', 'Fruits, vegetables, legumes and nuts', 'Vegetables', 'Vegetables, cookedÉ]</v>
      </c>
      <c r="O850">
        <f>FIND(CHAR(130),Table2[[#This Row],[Column2]])</f>
        <v>95</v>
      </c>
      <c r="P850">
        <f>FIND(CHAR(131),Table2[[#This Row],[Column3]])</f>
        <v>114</v>
      </c>
      <c r="Q850" t="str">
        <f>IFERROR(MID(Table2[[#This Row],[category_tags]],Table2[[#This Row],[Column4]]+1,Table2[[#This Row],[Column5]]-Table2[[#This Row],[Column4]]-1),"")</f>
        <v>Vegetables, cooked</v>
      </c>
      <c r="R850" t="str">
        <f>VLOOKUP(Table2[[#This Row],[ciqual_code]],brut_transformé!$D$2:$E$2480,2,FALSE)</f>
        <v>transformé</v>
      </c>
      <c r="S850" t="s">
        <v>5509</v>
      </c>
    </row>
    <row r="851" spans="1:19" x14ac:dyDescent="0.2">
      <c r="A851" t="s">
        <v>849</v>
      </c>
      <c r="B851">
        <v>20059</v>
      </c>
      <c r="C851" t="s">
        <v>2481</v>
      </c>
      <c r="D851">
        <v>2.38</v>
      </c>
      <c r="E851" t="b">
        <v>0</v>
      </c>
      <c r="F851" t="s">
        <v>2485</v>
      </c>
      <c r="G851" t="s">
        <v>3336</v>
      </c>
      <c r="H851" t="s">
        <v>4967</v>
      </c>
      <c r="I851" t="s">
        <v>4969</v>
      </c>
      <c r="J851" t="s">
        <v>4988</v>
      </c>
      <c r="K851" t="s">
        <v>6375</v>
      </c>
      <c r="L851" t="s">
        <v>6405</v>
      </c>
      <c r="M851" t="str">
        <f>SUBSTITUTE(Table2[[#This Row],[category_tags]],"'",CHAR(130),11)</f>
        <v>['Agricultural', 'Food', 'Preparation', 'Fruits, vegetables, legumes and nuts', 'Vegetables', ÇVegetables, raw']</v>
      </c>
      <c r="N851" t="str">
        <f>SUBSTITUTE(Table2[[#This Row],[category_tags]],"'",CHAR(131),12)</f>
        <v>['Agricultural', 'Food', 'Preparation', 'Fruits, vegetables, legumes and nuts', 'Vegetables', 'Vegetables, rawÉ]</v>
      </c>
      <c r="O851">
        <f>FIND(CHAR(130),Table2[[#This Row],[Column2]])</f>
        <v>95</v>
      </c>
      <c r="P851">
        <f>FIND(CHAR(131),Table2[[#This Row],[Column3]])</f>
        <v>111</v>
      </c>
      <c r="Q851" t="str">
        <f>IFERROR(MID(Table2[[#This Row],[category_tags]],Table2[[#This Row],[Column4]]+1,Table2[[#This Row],[Column5]]-Table2[[#This Row],[Column4]]-1),"")</f>
        <v>Vegetables, raw</v>
      </c>
      <c r="R851" t="str">
        <f>VLOOKUP(Table2[[#This Row],[ciqual_code]],brut_transformé!$D$2:$E$2480,2,FALSE)</f>
        <v>brut</v>
      </c>
      <c r="S851" t="s">
        <v>5510</v>
      </c>
    </row>
    <row r="852" spans="1:19" x14ac:dyDescent="0.2">
      <c r="A852" t="s">
        <v>850</v>
      </c>
      <c r="B852">
        <v>20027</v>
      </c>
      <c r="C852" t="s">
        <v>2481</v>
      </c>
      <c r="D852">
        <v>2.89</v>
      </c>
      <c r="E852" t="b">
        <v>0</v>
      </c>
      <c r="F852" t="s">
        <v>2485</v>
      </c>
      <c r="G852" t="s">
        <v>3337</v>
      </c>
      <c r="H852" t="s">
        <v>4967</v>
      </c>
      <c r="I852" t="s">
        <v>4969</v>
      </c>
      <c r="J852" t="s">
        <v>4987</v>
      </c>
      <c r="K852" t="s">
        <v>6375</v>
      </c>
      <c r="L852" t="s">
        <v>6405</v>
      </c>
      <c r="M852" t="str">
        <f>SUBSTITUTE(Table2[[#This Row],[category_tags]],"'",CHAR(130),11)</f>
        <v>['Agricultural', 'Food', 'Preparation', 'Fruits, vegetables, legumes and nuts', 'Vegetables', ÇVegetables, cooked']</v>
      </c>
      <c r="N852" t="str">
        <f>SUBSTITUTE(Table2[[#This Row],[category_tags]],"'",CHAR(131),12)</f>
        <v>['Agricultural', 'Food', 'Preparation', 'Fruits, vegetables, legumes and nuts', 'Vegetables', 'Vegetables, cookedÉ]</v>
      </c>
      <c r="O852">
        <f>FIND(CHAR(130),Table2[[#This Row],[Column2]])</f>
        <v>95</v>
      </c>
      <c r="P852">
        <f>FIND(CHAR(131),Table2[[#This Row],[Column3]])</f>
        <v>114</v>
      </c>
      <c r="Q852" t="str">
        <f>IFERROR(MID(Table2[[#This Row],[category_tags]],Table2[[#This Row],[Column4]]+1,Table2[[#This Row],[Column5]]-Table2[[#This Row],[Column4]]-1),"")</f>
        <v>Vegetables, cooked</v>
      </c>
      <c r="R852" t="str">
        <f>VLOOKUP(Table2[[#This Row],[ciqual_code]],brut_transformé!$D$2:$E$2480,2,FALSE)</f>
        <v>brut</v>
      </c>
      <c r="S852" t="s">
        <v>5511</v>
      </c>
    </row>
    <row r="853" spans="1:19" x14ac:dyDescent="0.2">
      <c r="A853" t="s">
        <v>851</v>
      </c>
      <c r="B853">
        <v>20270</v>
      </c>
      <c r="C853" t="s">
        <v>2481</v>
      </c>
      <c r="D853">
        <v>2.5099999999999998</v>
      </c>
      <c r="E853" t="b">
        <v>0</v>
      </c>
      <c r="F853" t="s">
        <v>2485</v>
      </c>
      <c r="G853" t="s">
        <v>3338</v>
      </c>
      <c r="H853" t="s">
        <v>4967</v>
      </c>
      <c r="I853" t="s">
        <v>4969</v>
      </c>
      <c r="J853" t="s">
        <v>4988</v>
      </c>
      <c r="K853" t="s">
        <v>6375</v>
      </c>
      <c r="L853" t="s">
        <v>6405</v>
      </c>
      <c r="M853" t="str">
        <f>SUBSTITUTE(Table2[[#This Row],[category_tags]],"'",CHAR(130),11)</f>
        <v>['Agricultural', 'Food', 'Preparation', 'Fruits, vegetables, legumes and nuts', 'Vegetables', ÇVegetables, raw']</v>
      </c>
      <c r="N853" t="str">
        <f>SUBSTITUTE(Table2[[#This Row],[category_tags]],"'",CHAR(131),12)</f>
        <v>['Agricultural', 'Food', 'Preparation', 'Fruits, vegetables, legumes and nuts', 'Vegetables', 'Vegetables, rawÉ]</v>
      </c>
      <c r="O853">
        <f>FIND(CHAR(130),Table2[[#This Row],[Column2]])</f>
        <v>95</v>
      </c>
      <c r="P853">
        <f>FIND(CHAR(131),Table2[[#This Row],[Column3]])</f>
        <v>111</v>
      </c>
      <c r="Q853" t="str">
        <f>IFERROR(MID(Table2[[#This Row],[category_tags]],Table2[[#This Row],[Column4]]+1,Table2[[#This Row],[Column5]]-Table2[[#This Row],[Column4]]-1),"")</f>
        <v>Vegetables, raw</v>
      </c>
      <c r="R853" t="str">
        <f>VLOOKUP(Table2[[#This Row],[ciqual_code]],brut_transformé!$D$2:$E$2480,2,FALSE)</f>
        <v>brut</v>
      </c>
      <c r="S853" t="s">
        <v>5510</v>
      </c>
    </row>
    <row r="854" spans="1:19" x14ac:dyDescent="0.2">
      <c r="A854" t="s">
        <v>852</v>
      </c>
      <c r="B854">
        <v>20285</v>
      </c>
      <c r="C854" t="s">
        <v>2481</v>
      </c>
      <c r="D854">
        <v>2.89</v>
      </c>
      <c r="E854" t="b">
        <v>0</v>
      </c>
      <c r="F854" t="s">
        <v>2485</v>
      </c>
      <c r="G854" t="s">
        <v>3339</v>
      </c>
      <c r="H854" t="s">
        <v>4967</v>
      </c>
      <c r="I854" t="s">
        <v>4969</v>
      </c>
      <c r="J854" t="s">
        <v>4987</v>
      </c>
      <c r="K854" t="s">
        <v>6375</v>
      </c>
      <c r="L854" t="s">
        <v>6405</v>
      </c>
      <c r="M854" t="str">
        <f>SUBSTITUTE(Table2[[#This Row],[category_tags]],"'",CHAR(130),11)</f>
        <v>['Agricultural', 'Food', 'Preparation', 'Fruits, vegetables, legumes and nuts', 'Vegetables', ÇVegetables, cooked']</v>
      </c>
      <c r="N854" t="str">
        <f>SUBSTITUTE(Table2[[#This Row],[category_tags]],"'",CHAR(131),12)</f>
        <v>['Agricultural', 'Food', 'Preparation', 'Fruits, vegetables, legumes and nuts', 'Vegetables', 'Vegetables, cookedÉ]</v>
      </c>
      <c r="O854">
        <f>FIND(CHAR(130),Table2[[#This Row],[Column2]])</f>
        <v>95</v>
      </c>
      <c r="P854">
        <f>FIND(CHAR(131),Table2[[#This Row],[Column3]])</f>
        <v>114</v>
      </c>
      <c r="Q854" t="str">
        <f>IFERROR(MID(Table2[[#This Row],[category_tags]],Table2[[#This Row],[Column4]]+1,Table2[[#This Row],[Column5]]-Table2[[#This Row],[Column4]]-1),"")</f>
        <v>Vegetables, cooked</v>
      </c>
      <c r="R854" t="str">
        <f>VLOOKUP(Table2[[#This Row],[ciqual_code]],brut_transformé!$D$2:$E$2480,2,FALSE)</f>
        <v>brut</v>
      </c>
      <c r="S854" t="s">
        <v>5512</v>
      </c>
    </row>
    <row r="855" spans="1:19" x14ac:dyDescent="0.2">
      <c r="A855" t="s">
        <v>853</v>
      </c>
      <c r="B855">
        <v>20083</v>
      </c>
      <c r="C855" t="s">
        <v>2481</v>
      </c>
      <c r="D855">
        <v>2.9</v>
      </c>
      <c r="E855" t="b">
        <v>0</v>
      </c>
      <c r="F855" t="s">
        <v>2485</v>
      </c>
      <c r="G855" t="s">
        <v>3340</v>
      </c>
      <c r="H855" t="s">
        <v>4967</v>
      </c>
      <c r="I855" t="s">
        <v>4969</v>
      </c>
      <c r="J855" t="s">
        <v>4988</v>
      </c>
      <c r="K855" t="s">
        <v>6375</v>
      </c>
      <c r="L855" t="s">
        <v>6405</v>
      </c>
      <c r="M855" t="str">
        <f>SUBSTITUTE(Table2[[#This Row],[category_tags]],"'",CHAR(130),11)</f>
        <v>['Agricultural', 'Food', 'Preparation', 'Fruits, vegetables, legumes and nuts', 'Vegetables', ÇVegetables, raw']</v>
      </c>
      <c r="N855" t="str">
        <f>SUBSTITUTE(Table2[[#This Row],[category_tags]],"'",CHAR(131),12)</f>
        <v>['Agricultural', 'Food', 'Preparation', 'Fruits, vegetables, legumes and nuts', 'Vegetables', 'Vegetables, rawÉ]</v>
      </c>
      <c r="O855">
        <f>FIND(CHAR(130),Table2[[#This Row],[Column2]])</f>
        <v>95</v>
      </c>
      <c r="P855">
        <f>FIND(CHAR(131),Table2[[#This Row],[Column3]])</f>
        <v>111</v>
      </c>
      <c r="Q855" t="str">
        <f>IFERROR(MID(Table2[[#This Row],[category_tags]],Table2[[#This Row],[Column4]]+1,Table2[[#This Row],[Column5]]-Table2[[#This Row],[Column4]]-1),"")</f>
        <v>Vegetables, raw</v>
      </c>
      <c r="R855" t="str">
        <f>VLOOKUP(Table2[[#This Row],[ciqual_code]],brut_transformé!$D$2:$E$2480,2,FALSE)</f>
        <v>transformé</v>
      </c>
      <c r="S855" t="s">
        <v>5513</v>
      </c>
    </row>
    <row r="856" spans="1:19" x14ac:dyDescent="0.2">
      <c r="A856" t="s">
        <v>854</v>
      </c>
      <c r="B856">
        <v>20121</v>
      </c>
      <c r="C856" t="s">
        <v>2481</v>
      </c>
      <c r="D856">
        <v>3.09</v>
      </c>
      <c r="E856" t="b">
        <v>0</v>
      </c>
      <c r="F856" t="s">
        <v>2485</v>
      </c>
      <c r="G856" t="s">
        <v>3341</v>
      </c>
      <c r="H856" t="s">
        <v>4967</v>
      </c>
      <c r="I856" t="s">
        <v>4969</v>
      </c>
      <c r="J856" t="s">
        <v>4987</v>
      </c>
      <c r="K856" t="s">
        <v>6375</v>
      </c>
      <c r="L856" t="s">
        <v>6405</v>
      </c>
      <c r="M856" t="str">
        <f>SUBSTITUTE(Table2[[#This Row],[category_tags]],"'",CHAR(130),11)</f>
        <v>['Agricultural', 'Food', 'Preparation', 'Fruits, vegetables, legumes and nuts', 'Vegetables', ÇVegetables, cooked']</v>
      </c>
      <c r="N856" t="str">
        <f>SUBSTITUTE(Table2[[#This Row],[category_tags]],"'",CHAR(131),12)</f>
        <v>['Agricultural', 'Food', 'Preparation', 'Fruits, vegetables, legumes and nuts', 'Vegetables', 'Vegetables, cookedÉ]</v>
      </c>
      <c r="O856">
        <f>FIND(CHAR(130),Table2[[#This Row],[Column2]])</f>
        <v>95</v>
      </c>
      <c r="P856">
        <f>FIND(CHAR(131),Table2[[#This Row],[Column3]])</f>
        <v>114</v>
      </c>
      <c r="Q856" t="str">
        <f>IFERROR(MID(Table2[[#This Row],[category_tags]],Table2[[#This Row],[Column4]]+1,Table2[[#This Row],[Column5]]-Table2[[#This Row],[Column4]]-1),"")</f>
        <v>Vegetables, cooked</v>
      </c>
      <c r="R856" t="str">
        <f>VLOOKUP(Table2[[#This Row],[ciqual_code]],brut_transformé!$D$2:$E$2480,2,FALSE)</f>
        <v>transformé</v>
      </c>
      <c r="S856" t="s">
        <v>5514</v>
      </c>
    </row>
    <row r="857" spans="1:19" x14ac:dyDescent="0.2">
      <c r="A857" t="s">
        <v>855</v>
      </c>
      <c r="B857">
        <v>25026</v>
      </c>
      <c r="C857" t="s">
        <v>2481</v>
      </c>
      <c r="D857">
        <v>2.25</v>
      </c>
      <c r="E857" t="b">
        <v>0</v>
      </c>
      <c r="F857" t="s">
        <v>2485</v>
      </c>
      <c r="G857" t="s">
        <v>3342</v>
      </c>
      <c r="H857" t="s">
        <v>4967</v>
      </c>
      <c r="I857" t="s">
        <v>4969</v>
      </c>
      <c r="J857" t="s">
        <v>4999</v>
      </c>
      <c r="K857" t="s">
        <v>6379</v>
      </c>
      <c r="L857" t="s">
        <v>6399</v>
      </c>
      <c r="M857" t="str">
        <f>SUBSTITUTE(Table2[[#This Row],[category_tags]],"'",CHAR(130),11)</f>
        <v>['Agricultural', 'Food', 'Preparation', 'Starters and dishes', 'Dishes', ÇVegetable/legume dishes']</v>
      </c>
      <c r="N857" t="str">
        <f>SUBSTITUTE(Table2[[#This Row],[category_tags]],"'",CHAR(131),12)</f>
        <v>['Agricultural', 'Food', 'Preparation', 'Starters and dishes', 'Dishes', 'Vegetable/legume dishesÉ]</v>
      </c>
      <c r="O857">
        <f>FIND(CHAR(130),Table2[[#This Row],[Column2]])</f>
        <v>74</v>
      </c>
      <c r="P857">
        <f>FIND(CHAR(131),Table2[[#This Row],[Column3]])</f>
        <v>98</v>
      </c>
      <c r="Q857" t="str">
        <f>IFERROR(MID(Table2[[#This Row],[category_tags]],Table2[[#This Row],[Column4]]+1,Table2[[#This Row],[Column5]]-Table2[[#This Row],[Column4]]-1),"")</f>
        <v>Vegetable/legume dishes</v>
      </c>
      <c r="R857" t="str">
        <f>VLOOKUP(Table2[[#This Row],[ciqual_code]],brut_transformé!$D$2:$E$2480,2,FALSE)</f>
        <v>transformé</v>
      </c>
      <c r="S857" t="s">
        <v>5515</v>
      </c>
    </row>
    <row r="858" spans="1:19" x14ac:dyDescent="0.2">
      <c r="A858" t="s">
        <v>856</v>
      </c>
      <c r="B858">
        <v>12038</v>
      </c>
      <c r="C858" t="s">
        <v>2481</v>
      </c>
      <c r="D858">
        <v>2.2400000000000002</v>
      </c>
      <c r="E858" t="b">
        <v>0</v>
      </c>
      <c r="F858" t="s">
        <v>2485</v>
      </c>
      <c r="G858" t="s">
        <v>3343</v>
      </c>
      <c r="H858" t="s">
        <v>4967</v>
      </c>
      <c r="I858" t="s">
        <v>4969</v>
      </c>
      <c r="J858" t="s">
        <v>5024</v>
      </c>
      <c r="K858" t="s">
        <v>6381</v>
      </c>
      <c r="L858" t="s">
        <v>6406</v>
      </c>
      <c r="M858" t="str">
        <f>SUBSTITUTE(Table2[[#This Row],[category_tags]],"'",CHAR(130),11)</f>
        <v>['Agricultural', 'Food', 'Preparation', 'Milk and milk products', 'Cheese', ÇSoft cheeses']</v>
      </c>
      <c r="N858" t="str">
        <f>SUBSTITUTE(Table2[[#This Row],[category_tags]],"'",CHAR(131),12)</f>
        <v>['Agricultural', 'Food', 'Preparation', 'Milk and milk products', 'Cheese', 'Soft cheesesÉ]</v>
      </c>
      <c r="O858">
        <f>FIND(CHAR(130),Table2[[#This Row],[Column2]])</f>
        <v>77</v>
      </c>
      <c r="P858">
        <f>FIND(CHAR(131),Table2[[#This Row],[Column3]])</f>
        <v>90</v>
      </c>
      <c r="Q858" t="str">
        <f>IFERROR(MID(Table2[[#This Row],[category_tags]],Table2[[#This Row],[Column4]]+1,Table2[[#This Row],[Column5]]-Table2[[#This Row],[Column4]]-1),"")</f>
        <v>Soft cheeses</v>
      </c>
      <c r="R858" t="str">
        <f>VLOOKUP(Table2[[#This Row],[ciqual_code]],brut_transformé!$D$2:$E$2480,2,FALSE)</f>
        <v>brut</v>
      </c>
      <c r="S858" t="s">
        <v>5196</v>
      </c>
    </row>
    <row r="859" spans="1:19" x14ac:dyDescent="0.2">
      <c r="A859" t="s">
        <v>857</v>
      </c>
      <c r="B859">
        <v>10042</v>
      </c>
      <c r="C859" t="s">
        <v>2481</v>
      </c>
      <c r="D859">
        <v>2.74</v>
      </c>
      <c r="E859" t="b">
        <v>0</v>
      </c>
      <c r="F859" t="s">
        <v>2485</v>
      </c>
      <c r="G859" t="s">
        <v>3344</v>
      </c>
      <c r="H859" t="s">
        <v>4967</v>
      </c>
      <c r="I859" t="s">
        <v>4969</v>
      </c>
      <c r="J859" t="s">
        <v>4974</v>
      </c>
      <c r="K859" t="s">
        <v>6376</v>
      </c>
      <c r="L859" t="s">
        <v>6393</v>
      </c>
      <c r="M859" t="str">
        <f>SUBSTITUTE(Table2[[#This Row],[category_tags]],"'",CHAR(130),11)</f>
        <v>['Agricultural', 'Food', 'Preparation', 'Meat, egg and fish', 'Fish products']</v>
      </c>
      <c r="N859" t="str">
        <f>SUBSTITUTE(Table2[[#This Row],[category_tags]],"'",CHAR(131),12)</f>
        <v>['Agricultural', 'Food', 'Preparation', 'Meat, egg and fish', 'Fish products']</v>
      </c>
      <c r="O859" t="e">
        <f>FIND(CHAR(130),Table2[[#This Row],[Column2]])</f>
        <v>#VALUE!</v>
      </c>
      <c r="P859" t="e">
        <f>FIND(CHAR(131),Table2[[#This Row],[Column3]])</f>
        <v>#VALUE!</v>
      </c>
      <c r="Q859" t="str">
        <f>IFERROR(MID(Table2[[#This Row],[category_tags]],Table2[[#This Row],[Column4]]+1,Table2[[#This Row],[Column5]]-Table2[[#This Row],[Column4]]-1),"")</f>
        <v/>
      </c>
      <c r="R859" t="str">
        <f>VLOOKUP(Table2[[#This Row],[ciqual_code]],brut_transformé!$D$2:$E$2480,2,FALSE)</f>
        <v>transformé</v>
      </c>
      <c r="S859" t="s">
        <v>5516</v>
      </c>
    </row>
    <row r="860" spans="1:19" x14ac:dyDescent="0.2">
      <c r="A860" t="s">
        <v>858</v>
      </c>
      <c r="B860">
        <v>26082</v>
      </c>
      <c r="C860" t="s">
        <v>2481</v>
      </c>
      <c r="D860">
        <v>3.64</v>
      </c>
      <c r="E860" t="b">
        <v>0</v>
      </c>
      <c r="F860" t="s">
        <v>2485</v>
      </c>
      <c r="G860" t="s">
        <v>3345</v>
      </c>
      <c r="H860" t="s">
        <v>4967</v>
      </c>
      <c r="I860" t="s">
        <v>4969</v>
      </c>
      <c r="J860" t="s">
        <v>4985</v>
      </c>
      <c r="K860" t="s">
        <v>6376</v>
      </c>
      <c r="L860" t="s">
        <v>6403</v>
      </c>
      <c r="M860" t="str">
        <f>SUBSTITUTE(Table2[[#This Row],[category_tags]],"'",CHAR(130),11)</f>
        <v>['Agricultural', 'Food', 'Preparation', 'Meat, egg and fish', 'Fish, raw']</v>
      </c>
      <c r="N860" t="str">
        <f>SUBSTITUTE(Table2[[#This Row],[category_tags]],"'",CHAR(131),12)</f>
        <v>['Agricultural', 'Food', 'Preparation', 'Meat, egg and fish', 'Fish, raw']</v>
      </c>
      <c r="O860" t="e">
        <f>FIND(CHAR(130),Table2[[#This Row],[Column2]])</f>
        <v>#VALUE!</v>
      </c>
      <c r="P860" t="e">
        <f>FIND(CHAR(131),Table2[[#This Row],[Column3]])</f>
        <v>#VALUE!</v>
      </c>
      <c r="Q860" t="str">
        <f>IFERROR(MID(Table2[[#This Row],[category_tags]],Table2[[#This Row],[Column4]]+1,Table2[[#This Row],[Column5]]-Table2[[#This Row],[Column4]]-1),"")</f>
        <v/>
      </c>
      <c r="R860" t="str">
        <f>VLOOKUP(Table2[[#This Row],[ciqual_code]],brut_transformé!$D$2:$E$2480,2,FALSE)</f>
        <v>transformé</v>
      </c>
      <c r="S860" t="s">
        <v>5295</v>
      </c>
    </row>
    <row r="861" spans="1:19" x14ac:dyDescent="0.2">
      <c r="A861" t="s">
        <v>859</v>
      </c>
      <c r="B861">
        <v>26093</v>
      </c>
      <c r="C861" t="s">
        <v>2481</v>
      </c>
      <c r="D861">
        <v>3.52</v>
      </c>
      <c r="E861" t="b">
        <v>0</v>
      </c>
      <c r="F861" t="s">
        <v>2485</v>
      </c>
      <c r="G861" t="s">
        <v>3346</v>
      </c>
      <c r="H861" t="s">
        <v>4967</v>
      </c>
      <c r="I861" t="s">
        <v>4969</v>
      </c>
      <c r="J861" t="s">
        <v>4993</v>
      </c>
      <c r="K861" t="s">
        <v>6376</v>
      </c>
      <c r="L861" t="s">
        <v>6410</v>
      </c>
      <c r="M861" t="str">
        <f>SUBSTITUTE(Table2[[#This Row],[category_tags]],"'",CHAR(130),11)</f>
        <v>['Agricultural', 'Food', 'Preparation', 'Meat, egg and fish', 'Fish, cooked']</v>
      </c>
      <c r="N861" t="str">
        <f>SUBSTITUTE(Table2[[#This Row],[category_tags]],"'",CHAR(131),12)</f>
        <v>['Agricultural', 'Food', 'Preparation', 'Meat, egg and fish', 'Fish, cooked']</v>
      </c>
      <c r="O861" t="e">
        <f>FIND(CHAR(130),Table2[[#This Row],[Column2]])</f>
        <v>#VALUE!</v>
      </c>
      <c r="P861" t="e">
        <f>FIND(CHAR(131),Table2[[#This Row],[Column3]])</f>
        <v>#VALUE!</v>
      </c>
      <c r="Q861" t="str">
        <f>IFERROR(MID(Table2[[#This Row],[category_tags]],Table2[[#This Row],[Column4]]+1,Table2[[#This Row],[Column5]]-Table2[[#This Row],[Column4]]-1),"")</f>
        <v/>
      </c>
      <c r="R861" t="str">
        <f>VLOOKUP(Table2[[#This Row],[ciqual_code]],brut_transformé!$D$2:$E$2480,2,FALSE)</f>
        <v>transformé</v>
      </c>
      <c r="S861" t="s">
        <v>5517</v>
      </c>
    </row>
    <row r="862" spans="1:19" x14ac:dyDescent="0.2">
      <c r="A862" t="s">
        <v>860</v>
      </c>
      <c r="B862">
        <v>11092</v>
      </c>
      <c r="C862" t="s">
        <v>2481</v>
      </c>
      <c r="D862">
        <v>3.75</v>
      </c>
      <c r="E862" t="b">
        <v>0</v>
      </c>
      <c r="F862" t="s">
        <v>2485</v>
      </c>
      <c r="G862" t="s">
        <v>3347</v>
      </c>
      <c r="H862" t="s">
        <v>4967</v>
      </c>
      <c r="I862" t="s">
        <v>4969</v>
      </c>
      <c r="J862" t="s">
        <v>4979</v>
      </c>
      <c r="K862" t="s">
        <v>6377</v>
      </c>
      <c r="L862" t="s">
        <v>6397</v>
      </c>
      <c r="M862" t="str">
        <f>SUBSTITUTE(Table2[[#This Row],[category_tags]],"'",CHAR(130),11)</f>
        <v>['Agricultural', 'Food', 'Preparation', 'Miscellaneous', 'Herbs', ÇFresh herbs']</v>
      </c>
      <c r="N862" t="str">
        <f>SUBSTITUTE(Table2[[#This Row],[category_tags]],"'",CHAR(131),12)</f>
        <v>['Agricultural', 'Food', 'Preparation', 'Miscellaneous', 'Herbs', 'Fresh herbsÉ]</v>
      </c>
      <c r="O862">
        <f>FIND(CHAR(130),Table2[[#This Row],[Column2]])</f>
        <v>67</v>
      </c>
      <c r="P862">
        <f>FIND(CHAR(131),Table2[[#This Row],[Column3]])</f>
        <v>79</v>
      </c>
      <c r="Q862" t="str">
        <f>IFERROR(MID(Table2[[#This Row],[category_tags]],Table2[[#This Row],[Column4]]+1,Table2[[#This Row],[Column5]]-Table2[[#This Row],[Column4]]-1),"")</f>
        <v>Fresh herbs</v>
      </c>
      <c r="R862" t="str">
        <f>VLOOKUP(Table2[[#This Row],[ciqual_code]],brut_transformé!$D$2:$E$2480,2,FALSE)</f>
        <v>brut</v>
      </c>
      <c r="S862" t="s">
        <v>5120</v>
      </c>
    </row>
    <row r="863" spans="1:19" x14ac:dyDescent="0.2">
      <c r="A863" t="s">
        <v>861</v>
      </c>
      <c r="B863">
        <v>36402</v>
      </c>
      <c r="C863" t="s">
        <v>2481</v>
      </c>
      <c r="D863">
        <v>3.1</v>
      </c>
      <c r="E863" t="b">
        <v>0</v>
      </c>
      <c r="F863" t="s">
        <v>2485</v>
      </c>
      <c r="G863" t="s">
        <v>3348</v>
      </c>
      <c r="H863" t="s">
        <v>4967</v>
      </c>
      <c r="I863" t="s">
        <v>4969</v>
      </c>
      <c r="J863" t="s">
        <v>5058</v>
      </c>
      <c r="K863" t="s">
        <v>6376</v>
      </c>
      <c r="L863" t="s">
        <v>6395</v>
      </c>
      <c r="M863" t="str">
        <f>SUBSTITUTE(Table2[[#This Row],[category_tags]],"'",CHAR(130),11)</f>
        <v>['Agricultural', 'Food', 'Preparation', 'Meat, egg and fish', 'Cooked meat', ÇGame']</v>
      </c>
      <c r="N863" t="str">
        <f>SUBSTITUTE(Table2[[#This Row],[category_tags]],"'",CHAR(131),12)</f>
        <v>['Agricultural', 'Food', 'Preparation', 'Meat, egg and fish', 'Cooked meat', 'GameÉ]</v>
      </c>
      <c r="O863">
        <f>FIND(CHAR(130),Table2[[#This Row],[Column2]])</f>
        <v>78</v>
      </c>
      <c r="P863">
        <f>FIND(CHAR(131),Table2[[#This Row],[Column3]])</f>
        <v>83</v>
      </c>
      <c r="Q863" t="str">
        <f>IFERROR(MID(Table2[[#This Row],[category_tags]],Table2[[#This Row],[Column4]]+1,Table2[[#This Row],[Column5]]-Table2[[#This Row],[Column4]]-1),"")</f>
        <v>Game</v>
      </c>
      <c r="R863" t="str">
        <f>VLOOKUP(Table2[[#This Row],[ciqual_code]],brut_transformé!$D$2:$E$2480,2,FALSE)</f>
        <v>transformé</v>
      </c>
      <c r="S863" t="s">
        <v>5518</v>
      </c>
    </row>
    <row r="864" spans="1:19" x14ac:dyDescent="0.2">
      <c r="A864" t="s">
        <v>862</v>
      </c>
      <c r="B864">
        <v>19641</v>
      </c>
      <c r="C864" t="s">
        <v>2481</v>
      </c>
      <c r="D864">
        <v>1.81</v>
      </c>
      <c r="E864" t="b">
        <v>0</v>
      </c>
      <c r="F864" t="s">
        <v>2485</v>
      </c>
      <c r="G864" t="s">
        <v>3349</v>
      </c>
      <c r="H864" t="s">
        <v>4967</v>
      </c>
      <c r="I864" t="s">
        <v>4969</v>
      </c>
      <c r="J864" t="s">
        <v>5059</v>
      </c>
      <c r="K864" t="s">
        <v>6381</v>
      </c>
      <c r="L864" t="s">
        <v>6422</v>
      </c>
      <c r="M864" t="str">
        <f>SUBSTITUTE(Table2[[#This Row],[category_tags]],"'",CHAR(130),11)</f>
        <v>['Agricultural', 'Food', 'Preparation', 'Milk and milk products', 'Dairy products and deserts', ÇFromages blanc']</v>
      </c>
      <c r="N864" t="str">
        <f>SUBSTITUTE(Table2[[#This Row],[category_tags]],"'",CHAR(131),12)</f>
        <v>['Agricultural', 'Food', 'Preparation', 'Milk and milk products', 'Dairy products and deserts', 'Fromages blancÉ]</v>
      </c>
      <c r="O864">
        <f>FIND(CHAR(130),Table2[[#This Row],[Column2]])</f>
        <v>97</v>
      </c>
      <c r="P864">
        <f>FIND(CHAR(131),Table2[[#This Row],[Column3]])</f>
        <v>112</v>
      </c>
      <c r="Q864" t="str">
        <f>IFERROR(MID(Table2[[#This Row],[category_tags]],Table2[[#This Row],[Column4]]+1,Table2[[#This Row],[Column5]]-Table2[[#This Row],[Column4]]-1),"")</f>
        <v>Fromages blanc</v>
      </c>
      <c r="R864" t="str">
        <f>VLOOKUP(Table2[[#This Row],[ciqual_code]],brut_transformé!$D$2:$E$2480,2,FALSE)</f>
        <v>brut</v>
      </c>
      <c r="S864" t="s">
        <v>5519</v>
      </c>
    </row>
    <row r="865" spans="1:19" x14ac:dyDescent="0.2">
      <c r="A865" t="s">
        <v>863</v>
      </c>
      <c r="B865">
        <v>25460</v>
      </c>
      <c r="C865" t="s">
        <v>2481</v>
      </c>
      <c r="D865">
        <v>2.08</v>
      </c>
      <c r="E865" t="b">
        <v>0</v>
      </c>
      <c r="F865" t="s">
        <v>2485</v>
      </c>
      <c r="G865" t="s">
        <v>3350</v>
      </c>
      <c r="H865" t="s">
        <v>4967</v>
      </c>
      <c r="I865" t="s">
        <v>4969</v>
      </c>
      <c r="J865" t="s">
        <v>5029</v>
      </c>
      <c r="K865" t="s">
        <v>6379</v>
      </c>
      <c r="L865" t="s">
        <v>6427</v>
      </c>
      <c r="M865" t="str">
        <f>SUBSTITUTE(Table2[[#This Row],[category_tags]],"'",CHAR(130),11)</f>
        <v>['Agricultural', 'Food', 'Preparation', 'Starters and dishes', 'Pizzas, crepe and pies']</v>
      </c>
      <c r="N865" t="str">
        <f>SUBSTITUTE(Table2[[#This Row],[category_tags]],"'",CHAR(131),12)</f>
        <v>['Agricultural', 'Food', 'Preparation', 'Starters and dishes', 'Pizzas, crepe and pies']</v>
      </c>
      <c r="O865" t="e">
        <f>FIND(CHAR(130),Table2[[#This Row],[Column2]])</f>
        <v>#VALUE!</v>
      </c>
      <c r="P865" t="e">
        <f>FIND(CHAR(131),Table2[[#This Row],[Column3]])</f>
        <v>#VALUE!</v>
      </c>
      <c r="Q865" t="str">
        <f>IFERROR(MID(Table2[[#This Row],[category_tags]],Table2[[#This Row],[Column4]]+1,Table2[[#This Row],[Column5]]-Table2[[#This Row],[Column4]]-1),"")</f>
        <v/>
      </c>
      <c r="R865" t="str">
        <f>VLOOKUP(Table2[[#This Row],[ciqual_code]],brut_transformé!$D$2:$E$2480,2,FALSE)</f>
        <v>transformé</v>
      </c>
      <c r="S865" t="s">
        <v>5520</v>
      </c>
    </row>
    <row r="866" spans="1:19" x14ac:dyDescent="0.2">
      <c r="A866" t="s">
        <v>864</v>
      </c>
      <c r="B866">
        <v>25571</v>
      </c>
      <c r="C866" t="s">
        <v>2481</v>
      </c>
      <c r="D866">
        <v>2.4500000000000002</v>
      </c>
      <c r="E866" t="b">
        <v>0</v>
      </c>
      <c r="F866" t="s">
        <v>2485</v>
      </c>
      <c r="G866" t="s">
        <v>3351</v>
      </c>
      <c r="H866" t="s">
        <v>4967</v>
      </c>
      <c r="I866" t="s">
        <v>4969</v>
      </c>
      <c r="J866" t="s">
        <v>4999</v>
      </c>
      <c r="K866" t="s">
        <v>6379</v>
      </c>
      <c r="L866" t="s">
        <v>6399</v>
      </c>
      <c r="M866" t="str">
        <f>SUBSTITUTE(Table2[[#This Row],[category_tags]],"'",CHAR(130),11)</f>
        <v>['Agricultural', 'Food', 'Preparation', 'Starters and dishes', 'Dishes', ÇVegetable/legume dishes']</v>
      </c>
      <c r="N866" t="str">
        <f>SUBSTITUTE(Table2[[#This Row],[category_tags]],"'",CHAR(131),12)</f>
        <v>['Agricultural', 'Food', 'Preparation', 'Starters and dishes', 'Dishes', 'Vegetable/legume dishesÉ]</v>
      </c>
      <c r="O866">
        <f>FIND(CHAR(130),Table2[[#This Row],[Column2]])</f>
        <v>74</v>
      </c>
      <c r="P866">
        <f>FIND(CHAR(131),Table2[[#This Row],[Column3]])</f>
        <v>98</v>
      </c>
      <c r="Q866" t="str">
        <f>IFERROR(MID(Table2[[#This Row],[category_tags]],Table2[[#This Row],[Column4]]+1,Table2[[#This Row],[Column5]]-Table2[[#This Row],[Column4]]-1),"")</f>
        <v>Vegetable/legume dishes</v>
      </c>
      <c r="R866" t="str">
        <f>VLOOKUP(Table2[[#This Row],[ciqual_code]],brut_transformé!$D$2:$E$2480,2,FALSE)</f>
        <v>transformé</v>
      </c>
      <c r="S866" t="s">
        <v>5521</v>
      </c>
    </row>
    <row r="867" spans="1:19" x14ac:dyDescent="0.2">
      <c r="A867" t="s">
        <v>865</v>
      </c>
      <c r="B867">
        <v>23121</v>
      </c>
      <c r="C867" t="s">
        <v>2481</v>
      </c>
      <c r="D867">
        <v>2.36</v>
      </c>
      <c r="E867" t="b">
        <v>0</v>
      </c>
      <c r="F867" t="s">
        <v>2485</v>
      </c>
      <c r="G867" t="s">
        <v>3352</v>
      </c>
      <c r="H867" t="s">
        <v>4967</v>
      </c>
      <c r="I867" t="s">
        <v>4969</v>
      </c>
      <c r="J867" t="s">
        <v>4990</v>
      </c>
      <c r="K867" t="s">
        <v>6380</v>
      </c>
      <c r="L867" t="s">
        <v>6407</v>
      </c>
      <c r="M867" t="str">
        <f>SUBSTITUTE(Table2[[#This Row],[category_tags]],"'",CHAR(130),11)</f>
        <v>['Agricultural', 'Food', 'Preparation', 'Cereal products', 'Cakes']</v>
      </c>
      <c r="N867" t="str">
        <f>SUBSTITUTE(Table2[[#This Row],[category_tags]],"'",CHAR(131),12)</f>
        <v>['Agricultural', 'Food', 'Preparation', 'Cereal products', 'Cakes']</v>
      </c>
      <c r="O867" t="e">
        <f>FIND(CHAR(130),Table2[[#This Row],[Column2]])</f>
        <v>#VALUE!</v>
      </c>
      <c r="P867" t="e">
        <f>FIND(CHAR(131),Table2[[#This Row],[Column3]])</f>
        <v>#VALUE!</v>
      </c>
      <c r="Q867" t="str">
        <f>IFERROR(MID(Table2[[#This Row],[category_tags]],Table2[[#This Row],[Column4]]+1,Table2[[#This Row],[Column5]]-Table2[[#This Row],[Column4]]-1),"")</f>
        <v/>
      </c>
      <c r="R867" t="str">
        <f>VLOOKUP(Table2[[#This Row],[ciqual_code]],brut_transformé!$D$2:$E$2480,2,FALSE)</f>
        <v>transformé</v>
      </c>
      <c r="S867" t="s">
        <v>5522</v>
      </c>
    </row>
    <row r="868" spans="1:19" x14ac:dyDescent="0.2">
      <c r="A868" t="s">
        <v>866</v>
      </c>
      <c r="B868">
        <v>9437</v>
      </c>
      <c r="C868" t="s">
        <v>2481</v>
      </c>
      <c r="D868">
        <v>2.57</v>
      </c>
      <c r="E868" t="b">
        <v>0</v>
      </c>
      <c r="F868" t="s">
        <v>2485</v>
      </c>
      <c r="G868" t="s">
        <v>3353</v>
      </c>
      <c r="H868" t="s">
        <v>4967</v>
      </c>
      <c r="I868" t="s">
        <v>4969</v>
      </c>
      <c r="J868" t="s">
        <v>4984</v>
      </c>
      <c r="K868" t="s">
        <v>6380</v>
      </c>
      <c r="L868" t="s">
        <v>6402</v>
      </c>
      <c r="M868" t="str">
        <f>SUBSTITUTE(Table2[[#This Row],[category_tags]],"'",CHAR(130),11)</f>
        <v>['Agricultural', 'Food', 'Preparation', 'Cereal products', 'Flours and pie crusts', ÇFlours']</v>
      </c>
      <c r="N868" t="str">
        <f>SUBSTITUTE(Table2[[#This Row],[category_tags]],"'",CHAR(131),12)</f>
        <v>['Agricultural', 'Food', 'Preparation', 'Cereal products', 'Flours and pie crusts', 'FloursÉ]</v>
      </c>
      <c r="O868">
        <f>FIND(CHAR(130),Table2[[#This Row],[Column2]])</f>
        <v>85</v>
      </c>
      <c r="P868">
        <f>FIND(CHAR(131),Table2[[#This Row],[Column3]])</f>
        <v>92</v>
      </c>
      <c r="Q868" t="str">
        <f>IFERROR(MID(Table2[[#This Row],[category_tags]],Table2[[#This Row],[Column4]]+1,Table2[[#This Row],[Column5]]-Table2[[#This Row],[Column4]]-1),"")</f>
        <v>Flours</v>
      </c>
      <c r="R868" t="str">
        <f>VLOOKUP(Table2[[#This Row],[ciqual_code]],brut_transformé!$D$2:$E$2480,2,FALSE)</f>
        <v>transformé</v>
      </c>
      <c r="S868" t="s">
        <v>5523</v>
      </c>
    </row>
    <row r="869" spans="1:19" x14ac:dyDescent="0.2">
      <c r="A869" t="s">
        <v>867</v>
      </c>
      <c r="B869">
        <v>9410</v>
      </c>
      <c r="C869" t="s">
        <v>2481</v>
      </c>
      <c r="D869">
        <v>2.57</v>
      </c>
      <c r="E869" t="b">
        <v>0</v>
      </c>
      <c r="F869" t="s">
        <v>2485</v>
      </c>
      <c r="G869" t="s">
        <v>3354</v>
      </c>
      <c r="H869" t="s">
        <v>4967</v>
      </c>
      <c r="I869" t="s">
        <v>4969</v>
      </c>
      <c r="J869" t="s">
        <v>4984</v>
      </c>
      <c r="K869" t="s">
        <v>6380</v>
      </c>
      <c r="L869" t="s">
        <v>6402</v>
      </c>
      <c r="M869" t="str">
        <f>SUBSTITUTE(Table2[[#This Row],[category_tags]],"'",CHAR(130),11)</f>
        <v>['Agricultural', 'Food', 'Preparation', 'Cereal products', 'Flours and pie crusts', ÇFlours']</v>
      </c>
      <c r="N869" t="str">
        <f>SUBSTITUTE(Table2[[#This Row],[category_tags]],"'",CHAR(131),12)</f>
        <v>['Agricultural', 'Food', 'Preparation', 'Cereal products', 'Flours and pie crusts', 'FloursÉ]</v>
      </c>
      <c r="O869">
        <f>FIND(CHAR(130),Table2[[#This Row],[Column2]])</f>
        <v>85</v>
      </c>
      <c r="P869">
        <f>FIND(CHAR(131),Table2[[#This Row],[Column3]])</f>
        <v>92</v>
      </c>
      <c r="Q869" t="str">
        <f>IFERROR(MID(Table2[[#This Row],[category_tags]],Table2[[#This Row],[Column4]]+1,Table2[[#This Row],[Column5]]-Table2[[#This Row],[Column4]]-1),"")</f>
        <v>Flours</v>
      </c>
      <c r="R869" t="str">
        <f>VLOOKUP(Table2[[#This Row],[ciqual_code]],brut_transformé!$D$2:$E$2480,2,FALSE)</f>
        <v>transformé</v>
      </c>
      <c r="S869" t="s">
        <v>5523</v>
      </c>
    </row>
    <row r="870" spans="1:19" x14ac:dyDescent="0.2">
      <c r="A870" t="s">
        <v>868</v>
      </c>
      <c r="B870">
        <v>9415</v>
      </c>
      <c r="C870" t="s">
        <v>2481</v>
      </c>
      <c r="D870">
        <v>2.57</v>
      </c>
      <c r="E870" t="b">
        <v>0</v>
      </c>
      <c r="F870" t="s">
        <v>2485</v>
      </c>
      <c r="G870" t="s">
        <v>3355</v>
      </c>
      <c r="H870" t="s">
        <v>4967</v>
      </c>
      <c r="I870" t="s">
        <v>4969</v>
      </c>
      <c r="J870" t="s">
        <v>4984</v>
      </c>
      <c r="K870" t="s">
        <v>6380</v>
      </c>
      <c r="L870" t="s">
        <v>6402</v>
      </c>
      <c r="M870" t="str">
        <f>SUBSTITUTE(Table2[[#This Row],[category_tags]],"'",CHAR(130),11)</f>
        <v>['Agricultural', 'Food', 'Preparation', 'Cereal products', 'Flours and pie crusts', ÇFlours']</v>
      </c>
      <c r="N870" t="str">
        <f>SUBSTITUTE(Table2[[#This Row],[category_tags]],"'",CHAR(131),12)</f>
        <v>['Agricultural', 'Food', 'Preparation', 'Cereal products', 'Flours and pie crusts', 'FloursÉ]</v>
      </c>
      <c r="O870">
        <f>FIND(CHAR(130),Table2[[#This Row],[Column2]])</f>
        <v>85</v>
      </c>
      <c r="P870">
        <f>FIND(CHAR(131),Table2[[#This Row],[Column3]])</f>
        <v>92</v>
      </c>
      <c r="Q870" t="str">
        <f>IFERROR(MID(Table2[[#This Row],[category_tags]],Table2[[#This Row],[Column4]]+1,Table2[[#This Row],[Column5]]-Table2[[#This Row],[Column4]]-1),"")</f>
        <v>Flours</v>
      </c>
      <c r="R870" t="str">
        <f>VLOOKUP(Table2[[#This Row],[ciqual_code]],brut_transformé!$D$2:$E$2480,2,FALSE)</f>
        <v>transformé</v>
      </c>
      <c r="S870" t="s">
        <v>5523</v>
      </c>
    </row>
    <row r="871" spans="1:19" x14ac:dyDescent="0.2">
      <c r="A871" t="s">
        <v>869</v>
      </c>
      <c r="B871">
        <v>9440</v>
      </c>
      <c r="C871" t="s">
        <v>2481</v>
      </c>
      <c r="D871">
        <v>2.57</v>
      </c>
      <c r="E871" t="b">
        <v>0</v>
      </c>
      <c r="F871" t="s">
        <v>2485</v>
      </c>
      <c r="G871" t="s">
        <v>3356</v>
      </c>
      <c r="H871" t="s">
        <v>4967</v>
      </c>
      <c r="I871" t="s">
        <v>4969</v>
      </c>
      <c r="J871" t="s">
        <v>4984</v>
      </c>
      <c r="K871" t="s">
        <v>6380</v>
      </c>
      <c r="L871" t="s">
        <v>6402</v>
      </c>
      <c r="M871" t="str">
        <f>SUBSTITUTE(Table2[[#This Row],[category_tags]],"'",CHAR(130),11)</f>
        <v>['Agricultural', 'Food', 'Preparation', 'Cereal products', 'Flours and pie crusts', ÇFlours']</v>
      </c>
      <c r="N871" t="str">
        <f>SUBSTITUTE(Table2[[#This Row],[category_tags]],"'",CHAR(131),12)</f>
        <v>['Agricultural', 'Food', 'Preparation', 'Cereal products', 'Flours and pie crusts', 'FloursÉ]</v>
      </c>
      <c r="O871">
        <f>FIND(CHAR(130),Table2[[#This Row],[Column2]])</f>
        <v>85</v>
      </c>
      <c r="P871">
        <f>FIND(CHAR(131),Table2[[#This Row],[Column3]])</f>
        <v>92</v>
      </c>
      <c r="Q871" t="str">
        <f>IFERROR(MID(Table2[[#This Row],[category_tags]],Table2[[#This Row],[Column4]]+1,Table2[[#This Row],[Column5]]-Table2[[#This Row],[Column4]]-1),"")</f>
        <v>Flours</v>
      </c>
      <c r="R871" t="str">
        <f>VLOOKUP(Table2[[#This Row],[ciqual_code]],brut_transformé!$D$2:$E$2480,2,FALSE)</f>
        <v>transformé</v>
      </c>
      <c r="S871" t="s">
        <v>5523</v>
      </c>
    </row>
    <row r="872" spans="1:19" x14ac:dyDescent="0.2">
      <c r="A872" t="s">
        <v>870</v>
      </c>
      <c r="B872">
        <v>9436</v>
      </c>
      <c r="C872" t="s">
        <v>2481</v>
      </c>
      <c r="D872">
        <v>2.57</v>
      </c>
      <c r="E872" t="b">
        <v>0</v>
      </c>
      <c r="F872" t="s">
        <v>2485</v>
      </c>
      <c r="G872" t="s">
        <v>3357</v>
      </c>
      <c r="H872" t="s">
        <v>4967</v>
      </c>
      <c r="I872" t="s">
        <v>4969</v>
      </c>
      <c r="J872" t="s">
        <v>4984</v>
      </c>
      <c r="K872" t="s">
        <v>6380</v>
      </c>
      <c r="L872" t="s">
        <v>6402</v>
      </c>
      <c r="M872" t="str">
        <f>SUBSTITUTE(Table2[[#This Row],[category_tags]],"'",CHAR(130),11)</f>
        <v>['Agricultural', 'Food', 'Preparation', 'Cereal products', 'Flours and pie crusts', ÇFlours']</v>
      </c>
      <c r="N872" t="str">
        <f>SUBSTITUTE(Table2[[#This Row],[category_tags]],"'",CHAR(131),12)</f>
        <v>['Agricultural', 'Food', 'Preparation', 'Cereal products', 'Flours and pie crusts', 'FloursÉ]</v>
      </c>
      <c r="O872">
        <f>FIND(CHAR(130),Table2[[#This Row],[Column2]])</f>
        <v>85</v>
      </c>
      <c r="P872">
        <f>FIND(CHAR(131),Table2[[#This Row],[Column3]])</f>
        <v>92</v>
      </c>
      <c r="Q872" t="str">
        <f>IFERROR(MID(Table2[[#This Row],[category_tags]],Table2[[#This Row],[Column4]]+1,Table2[[#This Row],[Column5]]-Table2[[#This Row],[Column4]]-1),"")</f>
        <v>Flours</v>
      </c>
      <c r="R872" t="str">
        <f>VLOOKUP(Table2[[#This Row],[ciqual_code]],brut_transformé!$D$2:$E$2480,2,FALSE)</f>
        <v>transformé</v>
      </c>
      <c r="S872" t="s">
        <v>5523</v>
      </c>
    </row>
    <row r="873" spans="1:19" x14ac:dyDescent="0.2">
      <c r="A873" t="s">
        <v>871</v>
      </c>
      <c r="B873">
        <v>9435</v>
      </c>
      <c r="C873" t="s">
        <v>2481</v>
      </c>
      <c r="D873">
        <v>2.57</v>
      </c>
      <c r="E873" t="b">
        <v>0</v>
      </c>
      <c r="F873" t="s">
        <v>2485</v>
      </c>
      <c r="G873" t="s">
        <v>3358</v>
      </c>
      <c r="H873" t="s">
        <v>4967</v>
      </c>
      <c r="I873" t="s">
        <v>4969</v>
      </c>
      <c r="J873" t="s">
        <v>4984</v>
      </c>
      <c r="K873" t="s">
        <v>6380</v>
      </c>
      <c r="L873" t="s">
        <v>6402</v>
      </c>
      <c r="M873" t="str">
        <f>SUBSTITUTE(Table2[[#This Row],[category_tags]],"'",CHAR(130),11)</f>
        <v>['Agricultural', 'Food', 'Preparation', 'Cereal products', 'Flours and pie crusts', ÇFlours']</v>
      </c>
      <c r="N873" t="str">
        <f>SUBSTITUTE(Table2[[#This Row],[category_tags]],"'",CHAR(131),12)</f>
        <v>['Agricultural', 'Food', 'Preparation', 'Cereal products', 'Flours and pie crusts', 'FloursÉ]</v>
      </c>
      <c r="O873">
        <f>FIND(CHAR(130),Table2[[#This Row],[Column2]])</f>
        <v>85</v>
      </c>
      <c r="P873">
        <f>FIND(CHAR(131),Table2[[#This Row],[Column3]])</f>
        <v>92</v>
      </c>
      <c r="Q873" t="str">
        <f>IFERROR(MID(Table2[[#This Row],[category_tags]],Table2[[#This Row],[Column4]]+1,Table2[[#This Row],[Column5]]-Table2[[#This Row],[Column4]]-1),"")</f>
        <v>Flours</v>
      </c>
      <c r="R873" t="str">
        <f>VLOOKUP(Table2[[#This Row],[ciqual_code]],brut_transformé!$D$2:$E$2480,2,FALSE)</f>
        <v>transformé</v>
      </c>
      <c r="S873" t="s">
        <v>5523</v>
      </c>
    </row>
    <row r="874" spans="1:19" x14ac:dyDescent="0.2">
      <c r="A874" t="s">
        <v>872</v>
      </c>
      <c r="B874">
        <v>9445</v>
      </c>
      <c r="C874" t="s">
        <v>2481</v>
      </c>
      <c r="D874">
        <v>2.57</v>
      </c>
      <c r="E874" t="b">
        <v>0</v>
      </c>
      <c r="F874" t="s">
        <v>2485</v>
      </c>
      <c r="G874" t="s">
        <v>3359</v>
      </c>
      <c r="H874" t="s">
        <v>4967</v>
      </c>
      <c r="I874" t="s">
        <v>4969</v>
      </c>
      <c r="J874" t="s">
        <v>4984</v>
      </c>
      <c r="K874" t="s">
        <v>6380</v>
      </c>
      <c r="L874" t="s">
        <v>6402</v>
      </c>
      <c r="M874" t="str">
        <f>SUBSTITUTE(Table2[[#This Row],[category_tags]],"'",CHAR(130),11)</f>
        <v>['Agricultural', 'Food', 'Preparation', 'Cereal products', 'Flours and pie crusts', ÇFlours']</v>
      </c>
      <c r="N874" t="str">
        <f>SUBSTITUTE(Table2[[#This Row],[category_tags]],"'",CHAR(131),12)</f>
        <v>['Agricultural', 'Food', 'Preparation', 'Cereal products', 'Flours and pie crusts', 'FloursÉ]</v>
      </c>
      <c r="O874">
        <f>FIND(CHAR(130),Table2[[#This Row],[Column2]])</f>
        <v>85</v>
      </c>
      <c r="P874">
        <f>FIND(CHAR(131),Table2[[#This Row],[Column3]])</f>
        <v>92</v>
      </c>
      <c r="Q874" t="str">
        <f>IFERROR(MID(Table2[[#This Row],[category_tags]],Table2[[#This Row],[Column4]]+1,Table2[[#This Row],[Column5]]-Table2[[#This Row],[Column4]]-1),"")</f>
        <v>Flours</v>
      </c>
      <c r="R874" t="str">
        <f>VLOOKUP(Table2[[#This Row],[ciqual_code]],brut_transformé!$D$2:$E$2480,2,FALSE)</f>
        <v>transformé</v>
      </c>
      <c r="S874" t="s">
        <v>5523</v>
      </c>
    </row>
    <row r="875" spans="1:19" x14ac:dyDescent="0.2">
      <c r="A875" t="s">
        <v>873</v>
      </c>
      <c r="B875">
        <v>9570</v>
      </c>
      <c r="C875" t="s">
        <v>2481</v>
      </c>
      <c r="D875">
        <v>3.53</v>
      </c>
      <c r="E875" t="b">
        <v>0</v>
      </c>
      <c r="F875" t="s">
        <v>2485</v>
      </c>
      <c r="G875" t="s">
        <v>3360</v>
      </c>
      <c r="H875" t="s">
        <v>4967</v>
      </c>
      <c r="I875" t="s">
        <v>4969</v>
      </c>
      <c r="J875" t="s">
        <v>4982</v>
      </c>
      <c r="K875" t="s">
        <v>6375</v>
      </c>
      <c r="L875" t="s">
        <v>6400</v>
      </c>
      <c r="M875" t="str">
        <f>SUBSTITUTE(Table2[[#This Row],[category_tags]],"'",CHAR(130),11)</f>
        <v>['Agricultural', 'Food', 'Preparation', 'Fruits, vegetables, legumes and nuts', 'Nuts and seeds']</v>
      </c>
      <c r="N875" t="str">
        <f>SUBSTITUTE(Table2[[#This Row],[category_tags]],"'",CHAR(131),12)</f>
        <v>['Agricultural', 'Food', 'Preparation', 'Fruits, vegetables, legumes and nuts', 'Nuts and seeds']</v>
      </c>
      <c r="O875" t="e">
        <f>FIND(CHAR(130),Table2[[#This Row],[Column2]])</f>
        <v>#VALUE!</v>
      </c>
      <c r="P875" t="e">
        <f>FIND(CHAR(131),Table2[[#This Row],[Column3]])</f>
        <v>#VALUE!</v>
      </c>
      <c r="Q875" t="str">
        <f>IFERROR(MID(Table2[[#This Row],[category_tags]],Table2[[#This Row],[Column4]]+1,Table2[[#This Row],[Column5]]-Table2[[#This Row],[Column4]]-1),"")</f>
        <v/>
      </c>
      <c r="R875" t="str">
        <f>VLOOKUP(Table2[[#This Row],[ciqual_code]],brut_transformé!$D$2:$E$2480,2,FALSE)</f>
        <v>brut</v>
      </c>
      <c r="S875" t="s">
        <v>5524</v>
      </c>
    </row>
    <row r="876" spans="1:19" x14ac:dyDescent="0.2">
      <c r="A876" t="s">
        <v>874</v>
      </c>
      <c r="B876">
        <v>9545</v>
      </c>
      <c r="C876" t="s">
        <v>2481</v>
      </c>
      <c r="D876">
        <v>3.01</v>
      </c>
      <c r="E876" t="b">
        <v>0</v>
      </c>
      <c r="F876" t="s">
        <v>2485</v>
      </c>
      <c r="G876" t="s">
        <v>3361</v>
      </c>
      <c r="H876" t="s">
        <v>4967</v>
      </c>
      <c r="I876" t="s">
        <v>4969</v>
      </c>
      <c r="J876" t="s">
        <v>4984</v>
      </c>
      <c r="K876" t="s">
        <v>6380</v>
      </c>
      <c r="L876" t="s">
        <v>6402</v>
      </c>
      <c r="M876" t="str">
        <f>SUBSTITUTE(Table2[[#This Row],[category_tags]],"'",CHAR(130),11)</f>
        <v>['Agricultural', 'Food', 'Preparation', 'Cereal products', 'Flours and pie crusts', ÇFlours']</v>
      </c>
      <c r="N876" t="str">
        <f>SUBSTITUTE(Table2[[#This Row],[category_tags]],"'",CHAR(131),12)</f>
        <v>['Agricultural', 'Food', 'Preparation', 'Cereal products', 'Flours and pie crusts', 'FloursÉ]</v>
      </c>
      <c r="O876">
        <f>FIND(CHAR(130),Table2[[#This Row],[Column2]])</f>
        <v>85</v>
      </c>
      <c r="P876">
        <f>FIND(CHAR(131),Table2[[#This Row],[Column3]])</f>
        <v>92</v>
      </c>
      <c r="Q876" t="str">
        <f>IFERROR(MID(Table2[[#This Row],[category_tags]],Table2[[#This Row],[Column4]]+1,Table2[[#This Row],[Column5]]-Table2[[#This Row],[Column4]]-1),"")</f>
        <v>Flours</v>
      </c>
      <c r="R876" t="str">
        <f>VLOOKUP(Table2[[#This Row],[ciqual_code]],brut_transformé!$D$2:$E$2480,2,FALSE)</f>
        <v>brut</v>
      </c>
      <c r="S876" t="s">
        <v>5525</v>
      </c>
    </row>
    <row r="877" spans="1:19" x14ac:dyDescent="0.2">
      <c r="A877" t="s">
        <v>875</v>
      </c>
      <c r="B877">
        <v>9555</v>
      </c>
      <c r="C877" t="s">
        <v>2481</v>
      </c>
      <c r="D877">
        <v>3.15</v>
      </c>
      <c r="E877" t="b">
        <v>0</v>
      </c>
      <c r="F877" t="s">
        <v>2485</v>
      </c>
      <c r="G877" s="1" t="s">
        <v>3362</v>
      </c>
      <c r="H877" t="s">
        <v>4967</v>
      </c>
      <c r="I877" t="s">
        <v>4969</v>
      </c>
      <c r="J877" t="s">
        <v>4984</v>
      </c>
      <c r="K877" t="s">
        <v>6380</v>
      </c>
      <c r="L877" t="s">
        <v>6402</v>
      </c>
      <c r="M877" t="str">
        <f>SUBSTITUTE(Table2[[#This Row],[category_tags]],"'",CHAR(130),11)</f>
        <v>['Agricultural', 'Food', 'Preparation', 'Cereal products', 'Flours and pie crusts', ÇFlours']</v>
      </c>
      <c r="N877" t="str">
        <f>SUBSTITUTE(Table2[[#This Row],[category_tags]],"'",CHAR(131),12)</f>
        <v>['Agricultural', 'Food', 'Preparation', 'Cereal products', 'Flours and pie crusts', 'FloursÉ]</v>
      </c>
      <c r="O877">
        <f>FIND(CHAR(130),Table2[[#This Row],[Column2]])</f>
        <v>85</v>
      </c>
      <c r="P877">
        <f>FIND(CHAR(131),Table2[[#This Row],[Column3]])</f>
        <v>92</v>
      </c>
      <c r="Q877" t="str">
        <f>IFERROR(MID(Table2[[#This Row],[category_tags]],Table2[[#This Row],[Column4]]+1,Table2[[#This Row],[Column5]]-Table2[[#This Row],[Column4]]-1),"")</f>
        <v>Flours</v>
      </c>
      <c r="R877" t="str">
        <f>VLOOKUP(Table2[[#This Row],[ciqual_code]],brut_transformé!$D$2:$E$2480,2,FALSE)</f>
        <v>brut</v>
      </c>
      <c r="S877" t="s">
        <v>5526</v>
      </c>
    </row>
    <row r="878" spans="1:19" x14ac:dyDescent="0.2">
      <c r="A878" t="s">
        <v>876</v>
      </c>
      <c r="B878">
        <v>9580</v>
      </c>
      <c r="C878" t="s">
        <v>2481</v>
      </c>
      <c r="D878">
        <v>3.73</v>
      </c>
      <c r="E878" t="b">
        <v>0</v>
      </c>
      <c r="F878" t="s">
        <v>2485</v>
      </c>
      <c r="G878" t="s">
        <v>3363</v>
      </c>
      <c r="H878" t="s">
        <v>4967</v>
      </c>
      <c r="I878" t="s">
        <v>4969</v>
      </c>
      <c r="J878" t="s">
        <v>4984</v>
      </c>
      <c r="K878" t="s">
        <v>6380</v>
      </c>
      <c r="L878" t="s">
        <v>6402</v>
      </c>
      <c r="M878" t="str">
        <f>SUBSTITUTE(Table2[[#This Row],[category_tags]],"'",CHAR(130),11)</f>
        <v>['Agricultural', 'Food', 'Preparation', 'Cereal products', 'Flours and pie crusts', ÇFlours']</v>
      </c>
      <c r="N878" t="str">
        <f>SUBSTITUTE(Table2[[#This Row],[category_tags]],"'",CHAR(131),12)</f>
        <v>['Agricultural', 'Food', 'Preparation', 'Cereal products', 'Flours and pie crusts', 'FloursÉ]</v>
      </c>
      <c r="O878">
        <f>FIND(CHAR(130),Table2[[#This Row],[Column2]])</f>
        <v>85</v>
      </c>
      <c r="P878">
        <f>FIND(CHAR(131),Table2[[#This Row],[Column3]])</f>
        <v>92</v>
      </c>
      <c r="Q878" t="str">
        <f>IFERROR(MID(Table2[[#This Row],[category_tags]],Table2[[#This Row],[Column4]]+1,Table2[[#This Row],[Column5]]-Table2[[#This Row],[Column4]]-1),"")</f>
        <v>Flours</v>
      </c>
      <c r="R878" t="str">
        <f>VLOOKUP(Table2[[#This Row],[ciqual_code]],brut_transformé!$D$2:$E$2480,2,FALSE)</f>
        <v>brut</v>
      </c>
      <c r="S878" t="s">
        <v>5527</v>
      </c>
    </row>
    <row r="879" spans="1:19" x14ac:dyDescent="0.2">
      <c r="A879" t="s">
        <v>877</v>
      </c>
      <c r="B879">
        <v>9520</v>
      </c>
      <c r="C879" t="s">
        <v>2481</v>
      </c>
      <c r="D879">
        <v>3.15</v>
      </c>
      <c r="E879" t="b">
        <v>0</v>
      </c>
      <c r="F879" t="s">
        <v>2485</v>
      </c>
      <c r="G879" s="1" t="s">
        <v>3364</v>
      </c>
      <c r="H879" t="s">
        <v>4967</v>
      </c>
      <c r="I879" t="s">
        <v>4969</v>
      </c>
      <c r="J879" t="s">
        <v>4984</v>
      </c>
      <c r="K879" t="s">
        <v>6380</v>
      </c>
      <c r="L879" t="s">
        <v>6402</v>
      </c>
      <c r="M879" t="str">
        <f>SUBSTITUTE(Table2[[#This Row],[category_tags]],"'",CHAR(130),11)</f>
        <v>['Agricultural', 'Food', 'Preparation', 'Cereal products', 'Flours and pie crusts', ÇFlours']</v>
      </c>
      <c r="N879" t="str">
        <f>SUBSTITUTE(Table2[[#This Row],[category_tags]],"'",CHAR(131),12)</f>
        <v>['Agricultural', 'Food', 'Preparation', 'Cereal products', 'Flours and pie crusts', 'FloursÉ]</v>
      </c>
      <c r="O879">
        <f>FIND(CHAR(130),Table2[[#This Row],[Column2]])</f>
        <v>85</v>
      </c>
      <c r="P879">
        <f>FIND(CHAR(131),Table2[[#This Row],[Column3]])</f>
        <v>92</v>
      </c>
      <c r="Q879" t="str">
        <f>IFERROR(MID(Table2[[#This Row],[category_tags]],Table2[[#This Row],[Column4]]+1,Table2[[#This Row],[Column5]]-Table2[[#This Row],[Column4]]-1),"")</f>
        <v>Flours</v>
      </c>
      <c r="R879" t="str">
        <f>VLOOKUP(Table2[[#This Row],[ciqual_code]],brut_transformé!$D$2:$E$2480,2,FALSE)</f>
        <v>brut</v>
      </c>
      <c r="S879" t="s">
        <v>5528</v>
      </c>
    </row>
    <row r="880" spans="1:19" x14ac:dyDescent="0.2">
      <c r="A880" t="s">
        <v>878</v>
      </c>
      <c r="B880">
        <v>9540</v>
      </c>
      <c r="C880" t="s">
        <v>2481</v>
      </c>
      <c r="D880">
        <v>3.15</v>
      </c>
      <c r="E880" t="b">
        <v>0</v>
      </c>
      <c r="F880" t="s">
        <v>2485</v>
      </c>
      <c r="G880" t="s">
        <v>3365</v>
      </c>
      <c r="H880" t="s">
        <v>4967</v>
      </c>
      <c r="I880" t="s">
        <v>4969</v>
      </c>
      <c r="J880" t="s">
        <v>4984</v>
      </c>
      <c r="K880" t="s">
        <v>6380</v>
      </c>
      <c r="L880" t="s">
        <v>6402</v>
      </c>
      <c r="M880" t="str">
        <f>SUBSTITUTE(Table2[[#This Row],[category_tags]],"'",CHAR(130),11)</f>
        <v>['Agricultural', 'Food', 'Preparation', 'Cereal products', 'Flours and pie crusts', ÇFlours']</v>
      </c>
      <c r="N880" t="str">
        <f>SUBSTITUTE(Table2[[#This Row],[category_tags]],"'",CHAR(131),12)</f>
        <v>['Agricultural', 'Food', 'Preparation', 'Cereal products', 'Flours and pie crusts', 'FloursÉ]</v>
      </c>
      <c r="O880">
        <f>FIND(CHAR(130),Table2[[#This Row],[Column2]])</f>
        <v>85</v>
      </c>
      <c r="P880">
        <f>FIND(CHAR(131),Table2[[#This Row],[Column3]])</f>
        <v>92</v>
      </c>
      <c r="Q880" t="str">
        <f>IFERROR(MID(Table2[[#This Row],[category_tags]],Table2[[#This Row],[Column4]]+1,Table2[[#This Row],[Column5]]-Table2[[#This Row],[Column4]]-1),"")</f>
        <v>Flours</v>
      </c>
      <c r="R880" t="str">
        <f>VLOOKUP(Table2[[#This Row],[ciqual_code]],brut_transformé!$D$2:$E$2480,2,FALSE)</f>
        <v>brut</v>
      </c>
      <c r="S880" t="s">
        <v>5529</v>
      </c>
    </row>
    <row r="881" spans="1:19" x14ac:dyDescent="0.2">
      <c r="A881" t="s">
        <v>879</v>
      </c>
      <c r="B881">
        <v>9533</v>
      </c>
      <c r="C881" t="s">
        <v>2481</v>
      </c>
      <c r="D881">
        <v>3.3</v>
      </c>
      <c r="E881" t="b">
        <v>0</v>
      </c>
      <c r="F881" t="s">
        <v>2485</v>
      </c>
      <c r="G881" t="s">
        <v>3366</v>
      </c>
      <c r="H881" t="s">
        <v>4967</v>
      </c>
      <c r="I881" t="s">
        <v>4969</v>
      </c>
      <c r="J881" t="s">
        <v>4984</v>
      </c>
      <c r="K881" t="s">
        <v>6380</v>
      </c>
      <c r="L881" t="s">
        <v>6402</v>
      </c>
      <c r="M881" t="str">
        <f>SUBSTITUTE(Table2[[#This Row],[category_tags]],"'",CHAR(130),11)</f>
        <v>['Agricultural', 'Food', 'Preparation', 'Cereal products', 'Flours and pie crusts', ÇFlours']</v>
      </c>
      <c r="N881" t="str">
        <f>SUBSTITUTE(Table2[[#This Row],[category_tags]],"'",CHAR(131),12)</f>
        <v>['Agricultural', 'Food', 'Preparation', 'Cereal products', 'Flours and pie crusts', 'FloursÉ]</v>
      </c>
      <c r="O881">
        <f>FIND(CHAR(130),Table2[[#This Row],[Column2]])</f>
        <v>85</v>
      </c>
      <c r="P881">
        <f>FIND(CHAR(131),Table2[[#This Row],[Column3]])</f>
        <v>92</v>
      </c>
      <c r="Q881" t="str">
        <f>IFERROR(MID(Table2[[#This Row],[category_tags]],Table2[[#This Row],[Column4]]+1,Table2[[#This Row],[Column5]]-Table2[[#This Row],[Column4]]-1),"")</f>
        <v>Flours</v>
      </c>
      <c r="R881" t="str">
        <f>VLOOKUP(Table2[[#This Row],[ciqual_code]],brut_transformé!$D$2:$E$2480,2,FALSE)</f>
        <v>brut</v>
      </c>
      <c r="S881" t="s">
        <v>5530</v>
      </c>
    </row>
    <row r="882" spans="1:19" x14ac:dyDescent="0.2">
      <c r="A882" t="s">
        <v>880</v>
      </c>
      <c r="B882">
        <v>9530</v>
      </c>
      <c r="C882" t="s">
        <v>2481</v>
      </c>
      <c r="D882">
        <v>3.3</v>
      </c>
      <c r="E882" t="b">
        <v>0</v>
      </c>
      <c r="F882" t="s">
        <v>2485</v>
      </c>
      <c r="G882" t="s">
        <v>3367</v>
      </c>
      <c r="H882" t="s">
        <v>4967</v>
      </c>
      <c r="I882" t="s">
        <v>4969</v>
      </c>
      <c r="J882" t="s">
        <v>4984</v>
      </c>
      <c r="K882" t="s">
        <v>6380</v>
      </c>
      <c r="L882" t="s">
        <v>6402</v>
      </c>
      <c r="M882" t="str">
        <f>SUBSTITUTE(Table2[[#This Row],[category_tags]],"'",CHAR(130),11)</f>
        <v>['Agricultural', 'Food', 'Preparation', 'Cereal products', 'Flours and pie crusts', ÇFlours']</v>
      </c>
      <c r="N882" t="str">
        <f>SUBSTITUTE(Table2[[#This Row],[category_tags]],"'",CHAR(131),12)</f>
        <v>['Agricultural', 'Food', 'Preparation', 'Cereal products', 'Flours and pie crusts', 'FloursÉ]</v>
      </c>
      <c r="O882">
        <f>FIND(CHAR(130),Table2[[#This Row],[Column2]])</f>
        <v>85</v>
      </c>
      <c r="P882">
        <f>FIND(CHAR(131),Table2[[#This Row],[Column3]])</f>
        <v>92</v>
      </c>
      <c r="Q882" t="str">
        <f>IFERROR(MID(Table2[[#This Row],[category_tags]],Table2[[#This Row],[Column4]]+1,Table2[[#This Row],[Column5]]-Table2[[#This Row],[Column4]]-1),"")</f>
        <v>Flours</v>
      </c>
      <c r="R882" t="str">
        <f>VLOOKUP(Table2[[#This Row],[ciqual_code]],brut_transformé!$D$2:$E$2480,2,FALSE)</f>
        <v>brut</v>
      </c>
      <c r="S882" t="s">
        <v>5530</v>
      </c>
    </row>
    <row r="883" spans="1:19" x14ac:dyDescent="0.2">
      <c r="A883" t="s">
        <v>881</v>
      </c>
      <c r="B883">
        <v>9532</v>
      </c>
      <c r="C883" t="s">
        <v>2481</v>
      </c>
      <c r="D883">
        <v>3.3</v>
      </c>
      <c r="E883" t="b">
        <v>0</v>
      </c>
      <c r="F883" t="s">
        <v>2485</v>
      </c>
      <c r="G883" t="s">
        <v>3368</v>
      </c>
      <c r="H883" t="s">
        <v>4967</v>
      </c>
      <c r="I883" t="s">
        <v>4969</v>
      </c>
      <c r="J883" t="s">
        <v>4984</v>
      </c>
      <c r="K883" t="s">
        <v>6380</v>
      </c>
      <c r="L883" t="s">
        <v>6402</v>
      </c>
      <c r="M883" t="str">
        <f>SUBSTITUTE(Table2[[#This Row],[category_tags]],"'",CHAR(130),11)</f>
        <v>['Agricultural', 'Food', 'Preparation', 'Cereal products', 'Flours and pie crusts', ÇFlours']</v>
      </c>
      <c r="N883" t="str">
        <f>SUBSTITUTE(Table2[[#This Row],[category_tags]],"'",CHAR(131),12)</f>
        <v>['Agricultural', 'Food', 'Preparation', 'Cereal products', 'Flours and pie crusts', 'FloursÉ]</v>
      </c>
      <c r="O883">
        <f>FIND(CHAR(130),Table2[[#This Row],[Column2]])</f>
        <v>85</v>
      </c>
      <c r="P883">
        <f>FIND(CHAR(131),Table2[[#This Row],[Column3]])</f>
        <v>92</v>
      </c>
      <c r="Q883" t="str">
        <f>IFERROR(MID(Table2[[#This Row],[category_tags]],Table2[[#This Row],[Column4]]+1,Table2[[#This Row],[Column5]]-Table2[[#This Row],[Column4]]-1),"")</f>
        <v>Flours</v>
      </c>
      <c r="R883" t="str">
        <f>VLOOKUP(Table2[[#This Row],[ciqual_code]],brut_transformé!$D$2:$E$2480,2,FALSE)</f>
        <v>brut</v>
      </c>
      <c r="S883" t="s">
        <v>5530</v>
      </c>
    </row>
    <row r="884" spans="1:19" x14ac:dyDescent="0.2">
      <c r="A884" t="s">
        <v>882</v>
      </c>
      <c r="B884">
        <v>20900</v>
      </c>
      <c r="C884" t="s">
        <v>2481</v>
      </c>
      <c r="D884">
        <v>3.15</v>
      </c>
      <c r="E884" t="b">
        <v>0</v>
      </c>
      <c r="F884" t="s">
        <v>2485</v>
      </c>
      <c r="G884" t="s">
        <v>3369</v>
      </c>
      <c r="H884" t="s">
        <v>4967</v>
      </c>
      <c r="I884" t="s">
        <v>4969</v>
      </c>
      <c r="J884" t="s">
        <v>4984</v>
      </c>
      <c r="K884" t="s">
        <v>6380</v>
      </c>
      <c r="L884" t="s">
        <v>6402</v>
      </c>
      <c r="M884" t="str">
        <f>SUBSTITUTE(Table2[[#This Row],[category_tags]],"'",CHAR(130),11)</f>
        <v>['Agricultural', 'Food', 'Preparation', 'Cereal products', 'Flours and pie crusts', ÇFlours']</v>
      </c>
      <c r="N884" t="str">
        <f>SUBSTITUTE(Table2[[#This Row],[category_tags]],"'",CHAR(131),12)</f>
        <v>['Agricultural', 'Food', 'Preparation', 'Cereal products', 'Flours and pie crusts', 'FloursÉ]</v>
      </c>
      <c r="O884">
        <f>FIND(CHAR(130),Table2[[#This Row],[Column2]])</f>
        <v>85</v>
      </c>
      <c r="P884">
        <f>FIND(CHAR(131),Table2[[#This Row],[Column3]])</f>
        <v>92</v>
      </c>
      <c r="Q884" t="str">
        <f>IFERROR(MID(Table2[[#This Row],[category_tags]],Table2[[#This Row],[Column4]]+1,Table2[[#This Row],[Column5]]-Table2[[#This Row],[Column4]]-1),"")</f>
        <v>Flours</v>
      </c>
      <c r="R884" t="str">
        <f>VLOOKUP(Table2[[#This Row],[ciqual_code]],brut_transformé!$D$2:$E$2480,2,FALSE)</f>
        <v>brut</v>
      </c>
      <c r="S884" t="s">
        <v>5531</v>
      </c>
    </row>
    <row r="885" spans="1:19" x14ac:dyDescent="0.2">
      <c r="A885" t="s">
        <v>883</v>
      </c>
      <c r="B885">
        <v>9480</v>
      </c>
      <c r="C885" t="s">
        <v>2481</v>
      </c>
      <c r="D885">
        <v>3.73</v>
      </c>
      <c r="E885" t="b">
        <v>0</v>
      </c>
      <c r="F885" t="s">
        <v>2485</v>
      </c>
      <c r="G885" t="s">
        <v>3370</v>
      </c>
      <c r="H885" t="s">
        <v>4967</v>
      </c>
      <c r="I885" t="s">
        <v>4969</v>
      </c>
      <c r="J885" t="s">
        <v>4984</v>
      </c>
      <c r="K885" t="s">
        <v>6380</v>
      </c>
      <c r="L885" t="s">
        <v>6402</v>
      </c>
      <c r="M885" t="str">
        <f>SUBSTITUTE(Table2[[#This Row],[category_tags]],"'",CHAR(130),11)</f>
        <v>['Agricultural', 'Food', 'Preparation', 'Cereal products', 'Flours and pie crusts', ÇFlours']</v>
      </c>
      <c r="N885" t="str">
        <f>SUBSTITUTE(Table2[[#This Row],[category_tags]],"'",CHAR(131),12)</f>
        <v>['Agricultural', 'Food', 'Preparation', 'Cereal products', 'Flours and pie crusts', 'FloursÉ]</v>
      </c>
      <c r="O885">
        <f>FIND(CHAR(130),Table2[[#This Row],[Column2]])</f>
        <v>85</v>
      </c>
      <c r="P885">
        <f>FIND(CHAR(131),Table2[[#This Row],[Column3]])</f>
        <v>92</v>
      </c>
      <c r="Q885" t="str">
        <f>IFERROR(MID(Table2[[#This Row],[category_tags]],Table2[[#This Row],[Column4]]+1,Table2[[#This Row],[Column5]]-Table2[[#This Row],[Column4]]-1),"")</f>
        <v>Flours</v>
      </c>
      <c r="R885" t="str">
        <f>VLOOKUP(Table2[[#This Row],[ciqual_code]],brut_transformé!$D$2:$E$2480,2,FALSE)</f>
        <v>brut</v>
      </c>
      <c r="S885" t="s">
        <v>5529</v>
      </c>
    </row>
    <row r="886" spans="1:19" x14ac:dyDescent="0.2">
      <c r="A886" t="s">
        <v>884</v>
      </c>
      <c r="B886">
        <v>9550</v>
      </c>
      <c r="C886" t="s">
        <v>2481</v>
      </c>
      <c r="D886">
        <v>2.4300000000000002</v>
      </c>
      <c r="E886" t="b">
        <v>0</v>
      </c>
      <c r="F886" t="s">
        <v>2485</v>
      </c>
      <c r="G886" t="s">
        <v>3371</v>
      </c>
      <c r="H886" t="s">
        <v>4967</v>
      </c>
      <c r="I886" t="s">
        <v>4969</v>
      </c>
      <c r="J886" t="s">
        <v>4984</v>
      </c>
      <c r="K886" t="s">
        <v>6380</v>
      </c>
      <c r="L886" t="s">
        <v>6402</v>
      </c>
      <c r="M886" t="str">
        <f>SUBSTITUTE(Table2[[#This Row],[category_tags]],"'",CHAR(130),11)</f>
        <v>['Agricultural', 'Food', 'Preparation', 'Cereal products', 'Flours and pie crusts', ÇFlours']</v>
      </c>
      <c r="N886" t="str">
        <f>SUBSTITUTE(Table2[[#This Row],[category_tags]],"'",CHAR(131),12)</f>
        <v>['Agricultural', 'Food', 'Preparation', 'Cereal products', 'Flours and pie crusts', 'FloursÉ]</v>
      </c>
      <c r="O886">
        <f>FIND(CHAR(130),Table2[[#This Row],[Column2]])</f>
        <v>85</v>
      </c>
      <c r="P886">
        <f>FIND(CHAR(131),Table2[[#This Row],[Column3]])</f>
        <v>92</v>
      </c>
      <c r="Q886" t="str">
        <f>IFERROR(MID(Table2[[#This Row],[category_tags]],Table2[[#This Row],[Column4]]+1,Table2[[#This Row],[Column5]]-Table2[[#This Row],[Column4]]-1),"")</f>
        <v>Flours</v>
      </c>
      <c r="R886" t="str">
        <f>VLOOKUP(Table2[[#This Row],[ciqual_code]],brut_transformé!$D$2:$E$2480,2,FALSE)</f>
        <v>brut</v>
      </c>
      <c r="S886" t="s">
        <v>5532</v>
      </c>
    </row>
    <row r="887" spans="1:19" x14ac:dyDescent="0.2">
      <c r="A887" t="s">
        <v>885</v>
      </c>
      <c r="B887">
        <v>20118</v>
      </c>
      <c r="C887" t="s">
        <v>2481</v>
      </c>
      <c r="D887">
        <v>2.77</v>
      </c>
      <c r="E887" t="b">
        <v>0</v>
      </c>
      <c r="F887" t="s">
        <v>2485</v>
      </c>
      <c r="G887" t="s">
        <v>3372</v>
      </c>
      <c r="H887" t="s">
        <v>4967</v>
      </c>
      <c r="I887" t="s">
        <v>4969</v>
      </c>
      <c r="J887" t="s">
        <v>4987</v>
      </c>
      <c r="K887" t="s">
        <v>6375</v>
      </c>
      <c r="L887" t="s">
        <v>6405</v>
      </c>
      <c r="M887" t="str">
        <f>SUBSTITUTE(Table2[[#This Row],[category_tags]],"'",CHAR(130),11)</f>
        <v>['Agricultural', 'Food', 'Preparation', 'Fruits, vegetables, legumes and nuts', 'Vegetables', ÇVegetables, cooked']</v>
      </c>
      <c r="N887" t="str">
        <f>SUBSTITUTE(Table2[[#This Row],[category_tags]],"'",CHAR(131),12)</f>
        <v>['Agricultural', 'Food', 'Preparation', 'Fruits, vegetables, legumes and nuts', 'Vegetables', 'Vegetables, cookedÉ]</v>
      </c>
      <c r="O887">
        <f>FIND(CHAR(130),Table2[[#This Row],[Column2]])</f>
        <v>95</v>
      </c>
      <c r="P887">
        <f>FIND(CHAR(131),Table2[[#This Row],[Column3]])</f>
        <v>114</v>
      </c>
      <c r="Q887" t="str">
        <f>IFERROR(MID(Table2[[#This Row],[category_tags]],Table2[[#This Row],[Column4]]+1,Table2[[#This Row],[Column5]]-Table2[[#This Row],[Column4]]-1),"")</f>
        <v>Vegetables, cooked</v>
      </c>
      <c r="R887" t="str">
        <f>VLOOKUP(Table2[[#This Row],[ciqual_code]],brut_transformé!$D$2:$E$2480,2,FALSE)</f>
        <v>brut</v>
      </c>
      <c r="S887" t="s">
        <v>5533</v>
      </c>
    </row>
    <row r="888" spans="1:19" x14ac:dyDescent="0.2">
      <c r="A888" t="s">
        <v>886</v>
      </c>
      <c r="B888">
        <v>20028</v>
      </c>
      <c r="C888" t="s">
        <v>2481</v>
      </c>
      <c r="D888">
        <v>2.4300000000000002</v>
      </c>
      <c r="E888" t="b">
        <v>0</v>
      </c>
      <c r="F888" t="s">
        <v>2485</v>
      </c>
      <c r="G888" t="s">
        <v>3373</v>
      </c>
      <c r="H888" t="s">
        <v>4967</v>
      </c>
      <c r="I888" t="s">
        <v>4969</v>
      </c>
      <c r="J888" t="s">
        <v>4988</v>
      </c>
      <c r="K888" t="s">
        <v>6375</v>
      </c>
      <c r="L888" t="s">
        <v>6405</v>
      </c>
      <c r="M888" t="str">
        <f>SUBSTITUTE(Table2[[#This Row],[category_tags]],"'",CHAR(130),11)</f>
        <v>['Agricultural', 'Food', 'Preparation', 'Fruits, vegetables, legumes and nuts', 'Vegetables', ÇVegetables, raw']</v>
      </c>
      <c r="N888" t="str">
        <f>SUBSTITUTE(Table2[[#This Row],[category_tags]],"'",CHAR(131),12)</f>
        <v>['Agricultural', 'Food', 'Preparation', 'Fruits, vegetables, legumes and nuts', 'Vegetables', 'Vegetables, rawÉ]</v>
      </c>
      <c r="O888">
        <f>FIND(CHAR(130),Table2[[#This Row],[Column2]])</f>
        <v>95</v>
      </c>
      <c r="P888">
        <f>FIND(CHAR(131),Table2[[#This Row],[Column3]])</f>
        <v>111</v>
      </c>
      <c r="Q888" t="str">
        <f>IFERROR(MID(Table2[[#This Row],[category_tags]],Table2[[#This Row],[Column4]]+1,Table2[[#This Row],[Column5]]-Table2[[#This Row],[Column4]]-1),"")</f>
        <v>Vegetables, raw</v>
      </c>
      <c r="R888" t="str">
        <f>VLOOKUP(Table2[[#This Row],[ciqual_code]],brut_transformé!$D$2:$E$2480,2,FALSE)</f>
        <v>brut</v>
      </c>
      <c r="S888" t="s">
        <v>5534</v>
      </c>
    </row>
    <row r="889" spans="1:19" x14ac:dyDescent="0.2">
      <c r="A889" t="s">
        <v>887</v>
      </c>
      <c r="B889">
        <v>11066</v>
      </c>
      <c r="C889" t="s">
        <v>2481</v>
      </c>
      <c r="D889">
        <v>4.1399999999999997</v>
      </c>
      <c r="E889" t="b">
        <v>0</v>
      </c>
      <c r="F889" t="s">
        <v>2485</v>
      </c>
      <c r="G889" t="s">
        <v>3374</v>
      </c>
      <c r="H889" t="s">
        <v>4967</v>
      </c>
      <c r="I889" t="s">
        <v>4969</v>
      </c>
      <c r="J889" t="s">
        <v>5035</v>
      </c>
      <c r="K889" t="s">
        <v>6377</v>
      </c>
      <c r="L889" t="s">
        <v>6430</v>
      </c>
      <c r="M889" t="str">
        <f>SUBSTITUTE(Table2[[#This Row],[category_tags]],"'",CHAR(130),11)</f>
        <v>['Agricultural', 'Food', 'Preparation', 'Miscellaneous', 'Spices']</v>
      </c>
      <c r="N889" t="str">
        <f>SUBSTITUTE(Table2[[#This Row],[category_tags]],"'",CHAR(131),12)</f>
        <v>['Agricultural', 'Food', 'Preparation', 'Miscellaneous', 'Spices']</v>
      </c>
      <c r="O889" t="e">
        <f>FIND(CHAR(130),Table2[[#This Row],[Column2]])</f>
        <v>#VALUE!</v>
      </c>
      <c r="P889" t="e">
        <f>FIND(CHAR(131),Table2[[#This Row],[Column3]])</f>
        <v>#VALUE!</v>
      </c>
      <c r="Q889" t="str">
        <f>IFERROR(MID(Table2[[#This Row],[category_tags]],Table2[[#This Row],[Column4]]+1,Table2[[#This Row],[Column5]]-Table2[[#This Row],[Column4]]-1),"")</f>
        <v/>
      </c>
      <c r="R889" t="str">
        <f>VLOOKUP(Table2[[#This Row],[ciqual_code]],brut_transformé!$D$2:$E$2480,2,FALSE)</f>
        <v>brut</v>
      </c>
      <c r="S889" t="s">
        <v>5421</v>
      </c>
    </row>
    <row r="890" spans="1:19" x14ac:dyDescent="0.2">
      <c r="A890" t="s">
        <v>888</v>
      </c>
      <c r="B890">
        <v>11077</v>
      </c>
      <c r="C890" t="s">
        <v>2481</v>
      </c>
      <c r="D890">
        <v>3.75</v>
      </c>
      <c r="E890" t="b">
        <v>0</v>
      </c>
      <c r="F890" t="s">
        <v>2485</v>
      </c>
      <c r="G890" t="s">
        <v>3375</v>
      </c>
      <c r="H890" t="s">
        <v>4967</v>
      </c>
      <c r="I890" t="s">
        <v>4969</v>
      </c>
      <c r="J890" t="s">
        <v>5035</v>
      </c>
      <c r="K890" t="s">
        <v>6377</v>
      </c>
      <c r="L890" t="s">
        <v>6430</v>
      </c>
      <c r="M890" t="str">
        <f>SUBSTITUTE(Table2[[#This Row],[category_tags]],"'",CHAR(130),11)</f>
        <v>['Agricultural', 'Food', 'Preparation', 'Miscellaneous', 'Spices']</v>
      </c>
      <c r="N890" t="str">
        <f>SUBSTITUTE(Table2[[#This Row],[category_tags]],"'",CHAR(131),12)</f>
        <v>['Agricultural', 'Food', 'Preparation', 'Miscellaneous', 'Spices']</v>
      </c>
      <c r="O890" t="e">
        <f>FIND(CHAR(130),Table2[[#This Row],[Column2]])</f>
        <v>#VALUE!</v>
      </c>
      <c r="P890" t="e">
        <f>FIND(CHAR(131),Table2[[#This Row],[Column3]])</f>
        <v>#VALUE!</v>
      </c>
      <c r="Q890" t="str">
        <f>IFERROR(MID(Table2[[#This Row],[category_tags]],Table2[[#This Row],[Column4]]+1,Table2[[#This Row],[Column5]]-Table2[[#This Row],[Column4]]-1),"")</f>
        <v/>
      </c>
      <c r="R890" t="str">
        <f>VLOOKUP(Table2[[#This Row],[ciqual_code]],brut_transformé!$D$2:$E$2480,2,FALSE)</f>
        <v>brut</v>
      </c>
      <c r="S890" t="s">
        <v>5310</v>
      </c>
    </row>
    <row r="891" spans="1:19" x14ac:dyDescent="0.2">
      <c r="A891" t="s">
        <v>889</v>
      </c>
      <c r="B891">
        <v>12061</v>
      </c>
      <c r="C891" t="s">
        <v>2481</v>
      </c>
      <c r="D891">
        <v>2.4500000000000002</v>
      </c>
      <c r="E891" t="b">
        <v>0</v>
      </c>
      <c r="F891" t="s">
        <v>2485</v>
      </c>
      <c r="G891" t="s">
        <v>3376</v>
      </c>
      <c r="H891" t="s">
        <v>4967</v>
      </c>
      <c r="I891" t="s">
        <v>4969</v>
      </c>
      <c r="J891" t="s">
        <v>5060</v>
      </c>
      <c r="K891" t="s">
        <v>6381</v>
      </c>
      <c r="L891" t="s">
        <v>6406</v>
      </c>
      <c r="M891" t="str">
        <f>SUBSTITUTE(Table2[[#This Row],[category_tags]],"'",CHAR(130),11)</f>
        <v>['Agricultural', 'Food', 'Preparation', 'Milk and milk products', 'Cheese', ÇUncured cheeses and similar']</v>
      </c>
      <c r="N891" t="str">
        <f>SUBSTITUTE(Table2[[#This Row],[category_tags]],"'",CHAR(131),12)</f>
        <v>['Agricultural', 'Food', 'Preparation', 'Milk and milk products', 'Cheese', 'Uncured cheeses and similarÉ]</v>
      </c>
      <c r="O891">
        <f>FIND(CHAR(130),Table2[[#This Row],[Column2]])</f>
        <v>77</v>
      </c>
      <c r="P891">
        <f>FIND(CHAR(131),Table2[[#This Row],[Column3]])</f>
        <v>105</v>
      </c>
      <c r="Q891" t="str">
        <f>IFERROR(MID(Table2[[#This Row],[category_tags]],Table2[[#This Row],[Column4]]+1,Table2[[#This Row],[Column5]]-Table2[[#This Row],[Column4]]-1),"")</f>
        <v>Uncured cheeses and similar</v>
      </c>
      <c r="R891" t="str">
        <f>VLOOKUP(Table2[[#This Row],[ciqual_code]],brut_transformé!$D$2:$E$2480,2,FALSE)</f>
        <v>brut</v>
      </c>
      <c r="S891" t="s">
        <v>5535</v>
      </c>
    </row>
    <row r="892" spans="1:19" x14ac:dyDescent="0.2">
      <c r="A892" t="s">
        <v>890</v>
      </c>
      <c r="B892">
        <v>25151</v>
      </c>
      <c r="C892" t="s">
        <v>2481</v>
      </c>
      <c r="D892">
        <v>2.88</v>
      </c>
      <c r="E892" t="b">
        <v>0</v>
      </c>
      <c r="F892" t="s">
        <v>2485</v>
      </c>
      <c r="G892" t="s">
        <v>3377</v>
      </c>
      <c r="H892" t="s">
        <v>4967</v>
      </c>
      <c r="I892" t="s">
        <v>4969</v>
      </c>
      <c r="J892" t="s">
        <v>5000</v>
      </c>
      <c r="K892" t="s">
        <v>6379</v>
      </c>
      <c r="L892" t="s">
        <v>6415</v>
      </c>
      <c r="M892" t="str">
        <f>SUBSTITUTE(Table2[[#This Row],[category_tags]],"'",CHAR(130),11)</f>
        <v>['Agricultural', 'Food', 'Preparation', 'Starters and dishes', 'Savoury pastries and other starters']</v>
      </c>
      <c r="N892" t="str">
        <f>SUBSTITUTE(Table2[[#This Row],[category_tags]],"'",CHAR(131),12)</f>
        <v>['Agricultural', 'Food', 'Preparation', 'Starters and dishes', 'Savoury pastries and other starters']</v>
      </c>
      <c r="O892" t="e">
        <f>FIND(CHAR(130),Table2[[#This Row],[Column2]])</f>
        <v>#VALUE!</v>
      </c>
      <c r="P892" t="e">
        <f>FIND(CHAR(131),Table2[[#This Row],[Column3]])</f>
        <v>#VALUE!</v>
      </c>
      <c r="Q892" t="str">
        <f>IFERROR(MID(Table2[[#This Row],[category_tags]],Table2[[#This Row],[Column4]]+1,Table2[[#This Row],[Column5]]-Table2[[#This Row],[Column4]]-1),"")</f>
        <v/>
      </c>
      <c r="R892" t="str">
        <f>VLOOKUP(Table2[[#This Row],[ciqual_code]],brut_transformé!$D$2:$E$2480,2,FALSE)</f>
        <v>transformé</v>
      </c>
      <c r="S892" t="s">
        <v>5536</v>
      </c>
    </row>
    <row r="893" spans="1:19" x14ac:dyDescent="0.2">
      <c r="A893" t="s">
        <v>891</v>
      </c>
      <c r="B893">
        <v>25399</v>
      </c>
      <c r="C893" t="s">
        <v>2481</v>
      </c>
      <c r="D893">
        <v>2.92</v>
      </c>
      <c r="E893" t="b">
        <v>0</v>
      </c>
      <c r="F893" t="s">
        <v>2485</v>
      </c>
      <c r="G893" t="s">
        <v>3378</v>
      </c>
      <c r="H893" t="s">
        <v>4967</v>
      </c>
      <c r="I893" t="s">
        <v>4969</v>
      </c>
      <c r="J893" t="s">
        <v>5000</v>
      </c>
      <c r="K893" t="s">
        <v>6379</v>
      </c>
      <c r="L893" t="s">
        <v>6415</v>
      </c>
      <c r="M893" t="str">
        <f>SUBSTITUTE(Table2[[#This Row],[category_tags]],"'",CHAR(130),11)</f>
        <v>['Agricultural', 'Food', 'Preparation', 'Starters and dishes', 'Savoury pastries and other starters']</v>
      </c>
      <c r="N893" t="str">
        <f>SUBSTITUTE(Table2[[#This Row],[category_tags]],"'",CHAR(131),12)</f>
        <v>['Agricultural', 'Food', 'Preparation', 'Starters and dishes', 'Savoury pastries and other starters']</v>
      </c>
      <c r="O893" t="e">
        <f>FIND(CHAR(130),Table2[[#This Row],[Column2]])</f>
        <v>#VALUE!</v>
      </c>
      <c r="P893" t="e">
        <f>FIND(CHAR(131),Table2[[#This Row],[Column3]])</f>
        <v>#VALUE!</v>
      </c>
      <c r="Q893" t="str">
        <f>IFERROR(MID(Table2[[#This Row],[category_tags]],Table2[[#This Row],[Column4]]+1,Table2[[#This Row],[Column5]]-Table2[[#This Row],[Column4]]-1),"")</f>
        <v/>
      </c>
      <c r="R893" t="str">
        <f>VLOOKUP(Table2[[#This Row],[ciqual_code]],brut_transformé!$D$2:$E$2480,2,FALSE)</f>
        <v>transformé</v>
      </c>
      <c r="S893" t="s">
        <v>5537</v>
      </c>
    </row>
    <row r="894" spans="1:19" x14ac:dyDescent="0.2">
      <c r="A894" t="s">
        <v>892</v>
      </c>
      <c r="B894">
        <v>25402</v>
      </c>
      <c r="C894" t="s">
        <v>2481</v>
      </c>
      <c r="D894">
        <v>1.91</v>
      </c>
      <c r="E894" t="b">
        <v>0</v>
      </c>
      <c r="F894" t="s">
        <v>2485</v>
      </c>
      <c r="G894" t="s">
        <v>3379</v>
      </c>
      <c r="H894" t="s">
        <v>4967</v>
      </c>
      <c r="I894" t="s">
        <v>4969</v>
      </c>
      <c r="J894" t="s">
        <v>5000</v>
      </c>
      <c r="K894" t="s">
        <v>6379</v>
      </c>
      <c r="L894" t="s">
        <v>6415</v>
      </c>
      <c r="M894" t="str">
        <f>SUBSTITUTE(Table2[[#This Row],[category_tags]],"'",CHAR(130),11)</f>
        <v>['Agricultural', 'Food', 'Preparation', 'Starters and dishes', 'Savoury pastries and other starters']</v>
      </c>
      <c r="N894" t="str">
        <f>SUBSTITUTE(Table2[[#This Row],[category_tags]],"'",CHAR(131),12)</f>
        <v>['Agricultural', 'Food', 'Preparation', 'Starters and dishes', 'Savoury pastries and other starters']</v>
      </c>
      <c r="O894" t="e">
        <f>FIND(CHAR(130),Table2[[#This Row],[Column2]])</f>
        <v>#VALUE!</v>
      </c>
      <c r="P894" t="e">
        <f>FIND(CHAR(131),Table2[[#This Row],[Column3]])</f>
        <v>#VALUE!</v>
      </c>
      <c r="Q894" t="str">
        <f>IFERROR(MID(Table2[[#This Row],[category_tags]],Table2[[#This Row],[Column4]]+1,Table2[[#This Row],[Column5]]-Table2[[#This Row],[Column4]]-1),"")</f>
        <v/>
      </c>
      <c r="R894" t="str">
        <f>VLOOKUP(Table2[[#This Row],[ciqual_code]],brut_transformé!$D$2:$E$2480,2,FALSE)</f>
        <v>transformé</v>
      </c>
      <c r="S894" t="s">
        <v>5538</v>
      </c>
    </row>
    <row r="895" spans="1:19" x14ac:dyDescent="0.2">
      <c r="A895" t="s">
        <v>893</v>
      </c>
      <c r="B895">
        <v>25401</v>
      </c>
      <c r="C895" t="s">
        <v>2481</v>
      </c>
      <c r="D895">
        <v>2.1800000000000002</v>
      </c>
      <c r="E895" t="b">
        <v>0</v>
      </c>
      <c r="F895" t="s">
        <v>2485</v>
      </c>
      <c r="G895" t="s">
        <v>3380</v>
      </c>
      <c r="H895" t="s">
        <v>4967</v>
      </c>
      <c r="I895" t="s">
        <v>4969</v>
      </c>
      <c r="J895" t="s">
        <v>5000</v>
      </c>
      <c r="K895" t="s">
        <v>6379</v>
      </c>
      <c r="L895" t="s">
        <v>6415</v>
      </c>
      <c r="M895" t="str">
        <f>SUBSTITUTE(Table2[[#This Row],[category_tags]],"'",CHAR(130),11)</f>
        <v>['Agricultural', 'Food', 'Preparation', 'Starters and dishes', 'Savoury pastries and other starters']</v>
      </c>
      <c r="N895" t="str">
        <f>SUBSTITUTE(Table2[[#This Row],[category_tags]],"'",CHAR(131),12)</f>
        <v>['Agricultural', 'Food', 'Preparation', 'Starters and dishes', 'Savoury pastries and other starters']</v>
      </c>
      <c r="O895" t="e">
        <f>FIND(CHAR(130),Table2[[#This Row],[Column2]])</f>
        <v>#VALUE!</v>
      </c>
      <c r="P895" t="e">
        <f>FIND(CHAR(131),Table2[[#This Row],[Column3]])</f>
        <v>#VALUE!</v>
      </c>
      <c r="Q895" t="str">
        <f>IFERROR(MID(Table2[[#This Row],[category_tags]],Table2[[#This Row],[Column4]]+1,Table2[[#This Row],[Column5]]-Table2[[#This Row],[Column4]]-1),"")</f>
        <v/>
      </c>
      <c r="R895" t="str">
        <f>VLOOKUP(Table2[[#This Row],[ciqual_code]],brut_transformé!$D$2:$E$2480,2,FALSE)</f>
        <v>transformé</v>
      </c>
      <c r="S895" t="s">
        <v>5539</v>
      </c>
    </row>
    <row r="896" spans="1:19" x14ac:dyDescent="0.2">
      <c r="A896" t="s">
        <v>894</v>
      </c>
      <c r="B896">
        <v>25508</v>
      </c>
      <c r="C896" t="s">
        <v>2481</v>
      </c>
      <c r="D896">
        <v>2.2200000000000002</v>
      </c>
      <c r="E896" t="b">
        <v>0</v>
      </c>
      <c r="F896" t="s">
        <v>2485</v>
      </c>
      <c r="G896" t="s">
        <v>3381</v>
      </c>
      <c r="H896" t="s">
        <v>4967</v>
      </c>
      <c r="I896" t="s">
        <v>4969</v>
      </c>
      <c r="J896" t="s">
        <v>5000</v>
      </c>
      <c r="K896" t="s">
        <v>6379</v>
      </c>
      <c r="L896" t="s">
        <v>6415</v>
      </c>
      <c r="M896" t="str">
        <f>SUBSTITUTE(Table2[[#This Row],[category_tags]],"'",CHAR(130),11)</f>
        <v>['Agricultural', 'Food', 'Preparation', 'Starters and dishes', 'Savoury pastries and other starters']</v>
      </c>
      <c r="N896" t="str">
        <f>SUBSTITUTE(Table2[[#This Row],[category_tags]],"'",CHAR(131),12)</f>
        <v>['Agricultural', 'Food', 'Preparation', 'Starters and dishes', 'Savoury pastries and other starters']</v>
      </c>
      <c r="O896" t="e">
        <f>FIND(CHAR(130),Table2[[#This Row],[Column2]])</f>
        <v>#VALUE!</v>
      </c>
      <c r="P896" t="e">
        <f>FIND(CHAR(131),Table2[[#This Row],[Column3]])</f>
        <v>#VALUE!</v>
      </c>
      <c r="Q896" t="str">
        <f>IFERROR(MID(Table2[[#This Row],[category_tags]],Table2[[#This Row],[Column4]]+1,Table2[[#This Row],[Column5]]-Table2[[#This Row],[Column4]]-1),"")</f>
        <v/>
      </c>
      <c r="R896" t="str">
        <f>VLOOKUP(Table2[[#This Row],[ciqual_code]],brut_transformé!$D$2:$E$2480,2,FALSE)</f>
        <v>transformé</v>
      </c>
      <c r="S896" t="s">
        <v>5540</v>
      </c>
    </row>
    <row r="897" spans="1:19" x14ac:dyDescent="0.2">
      <c r="A897" t="s">
        <v>895</v>
      </c>
      <c r="B897">
        <v>20517</v>
      </c>
      <c r="C897" t="s">
        <v>2481</v>
      </c>
      <c r="D897">
        <v>3.02</v>
      </c>
      <c r="E897" t="b">
        <v>0</v>
      </c>
      <c r="F897" t="s">
        <v>2485</v>
      </c>
      <c r="G897" t="s">
        <v>3382</v>
      </c>
      <c r="H897" t="s">
        <v>4967</v>
      </c>
      <c r="I897" t="s">
        <v>4969</v>
      </c>
      <c r="J897" t="s">
        <v>5061</v>
      </c>
      <c r="K897" t="s">
        <v>6375</v>
      </c>
      <c r="L897" t="s">
        <v>6438</v>
      </c>
      <c r="M897" t="str">
        <f>SUBSTITUTE(Table2[[#This Row],[category_tags]],"'",CHAR(130),11)</f>
        <v>['Agricultural', 'Food', 'Preparation', 'Fruits, vegetables, legumes and nuts', 'Legumes', ÇLegumes, raw']</v>
      </c>
      <c r="N897" t="str">
        <f>SUBSTITUTE(Table2[[#This Row],[category_tags]],"'",CHAR(131),12)</f>
        <v>['Agricultural', 'Food', 'Preparation', 'Fruits, vegetables, legumes and nuts', 'Legumes', 'Legumes, rawÉ]</v>
      </c>
      <c r="O897">
        <f>FIND(CHAR(130),Table2[[#This Row],[Column2]])</f>
        <v>92</v>
      </c>
      <c r="P897">
        <f>FIND(CHAR(131),Table2[[#This Row],[Column3]])</f>
        <v>105</v>
      </c>
      <c r="Q897" t="str">
        <f>IFERROR(MID(Table2[[#This Row],[category_tags]],Table2[[#This Row],[Column4]]+1,Table2[[#This Row],[Column5]]-Table2[[#This Row],[Column4]]-1),"")</f>
        <v>Legumes, raw</v>
      </c>
      <c r="R897" t="str">
        <f>VLOOKUP(Table2[[#This Row],[ciqual_code]],brut_transformé!$D$2:$E$2480,2,FALSE)</f>
        <v>brut</v>
      </c>
      <c r="S897" t="s">
        <v>5541</v>
      </c>
    </row>
    <row r="898" spans="1:19" x14ac:dyDescent="0.2">
      <c r="A898" t="s">
        <v>896</v>
      </c>
      <c r="B898">
        <v>20500</v>
      </c>
      <c r="C898" t="s">
        <v>2481</v>
      </c>
      <c r="D898">
        <v>3.01</v>
      </c>
      <c r="E898" t="b">
        <v>0</v>
      </c>
      <c r="F898" t="s">
        <v>2485</v>
      </c>
      <c r="G898" t="s">
        <v>3383</v>
      </c>
      <c r="H898" t="s">
        <v>4967</v>
      </c>
      <c r="I898" t="s">
        <v>4969</v>
      </c>
      <c r="J898" t="s">
        <v>5062</v>
      </c>
      <c r="K898" t="s">
        <v>6375</v>
      </c>
      <c r="L898" t="s">
        <v>6438</v>
      </c>
      <c r="M898" t="str">
        <f>SUBSTITUTE(Table2[[#This Row],[category_tags]],"'",CHAR(130),11)</f>
        <v>['Agricultural', 'Food', 'Preparation', 'Fruits, vegetables, legumes and nuts', 'Legumes', ÇLegumes, cooked']</v>
      </c>
      <c r="N898" t="str">
        <f>SUBSTITUTE(Table2[[#This Row],[category_tags]],"'",CHAR(131),12)</f>
        <v>['Agricultural', 'Food', 'Preparation', 'Fruits, vegetables, legumes and nuts', 'Legumes', 'Legumes, cookedÉ]</v>
      </c>
      <c r="O898">
        <f>FIND(CHAR(130),Table2[[#This Row],[Column2]])</f>
        <v>92</v>
      </c>
      <c r="P898">
        <f>FIND(CHAR(131),Table2[[#This Row],[Column3]])</f>
        <v>108</v>
      </c>
      <c r="Q898" t="str">
        <f>IFERROR(MID(Table2[[#This Row],[category_tags]],Table2[[#This Row],[Column4]]+1,Table2[[#This Row],[Column5]]-Table2[[#This Row],[Column4]]-1),"")</f>
        <v>Legumes, cooked</v>
      </c>
      <c r="R898" t="str">
        <f>VLOOKUP(Table2[[#This Row],[ciqual_code]],brut_transformé!$D$2:$E$2480,2,FALSE)</f>
        <v>brut</v>
      </c>
      <c r="S898" t="s">
        <v>5542</v>
      </c>
    </row>
    <row r="899" spans="1:19" x14ac:dyDescent="0.2">
      <c r="A899" t="s">
        <v>897</v>
      </c>
      <c r="B899">
        <v>20536</v>
      </c>
      <c r="C899" t="s">
        <v>2481</v>
      </c>
      <c r="D899">
        <v>3.16</v>
      </c>
      <c r="E899" t="b">
        <v>0</v>
      </c>
      <c r="F899" t="s">
        <v>2485</v>
      </c>
      <c r="G899" t="s">
        <v>3384</v>
      </c>
      <c r="H899" t="s">
        <v>4967</v>
      </c>
      <c r="I899" t="s">
        <v>4969</v>
      </c>
      <c r="J899" t="s">
        <v>5061</v>
      </c>
      <c r="K899" t="s">
        <v>6375</v>
      </c>
      <c r="L899" t="s">
        <v>6438</v>
      </c>
      <c r="M899" t="str">
        <f>SUBSTITUTE(Table2[[#This Row],[category_tags]],"'",CHAR(130),11)</f>
        <v>['Agricultural', 'Food', 'Preparation', 'Fruits, vegetables, legumes and nuts', 'Legumes', ÇLegumes, raw']</v>
      </c>
      <c r="N899" t="str">
        <f>SUBSTITUTE(Table2[[#This Row],[category_tags]],"'",CHAR(131),12)</f>
        <v>['Agricultural', 'Food', 'Preparation', 'Fruits, vegetables, legumes and nuts', 'Legumes', 'Legumes, rawÉ]</v>
      </c>
      <c r="O899">
        <f>FIND(CHAR(130),Table2[[#This Row],[Column2]])</f>
        <v>92</v>
      </c>
      <c r="P899">
        <f>FIND(CHAR(131),Table2[[#This Row],[Column3]])</f>
        <v>105</v>
      </c>
      <c r="Q899" t="str">
        <f>IFERROR(MID(Table2[[#This Row],[category_tags]],Table2[[#This Row],[Column4]]+1,Table2[[#This Row],[Column5]]-Table2[[#This Row],[Column4]]-1),"")</f>
        <v>Legumes, raw</v>
      </c>
      <c r="R899" t="str">
        <f>VLOOKUP(Table2[[#This Row],[ciqual_code]],brut_transformé!$D$2:$E$2480,2,FALSE)</f>
        <v>brut</v>
      </c>
      <c r="S899" t="s">
        <v>5543</v>
      </c>
    </row>
    <row r="900" spans="1:19" x14ac:dyDescent="0.2">
      <c r="A900" t="s">
        <v>898</v>
      </c>
      <c r="B900">
        <v>20541</v>
      </c>
      <c r="C900" t="s">
        <v>2481</v>
      </c>
      <c r="D900">
        <v>3.35</v>
      </c>
      <c r="E900" t="b">
        <v>0</v>
      </c>
      <c r="F900" t="s">
        <v>2485</v>
      </c>
      <c r="G900" t="s">
        <v>3385</v>
      </c>
      <c r="H900" t="s">
        <v>4967</v>
      </c>
      <c r="I900" t="s">
        <v>4969</v>
      </c>
      <c r="J900" t="s">
        <v>5061</v>
      </c>
      <c r="K900" t="s">
        <v>6375</v>
      </c>
      <c r="L900" t="s">
        <v>6438</v>
      </c>
      <c r="M900" t="str">
        <f>SUBSTITUTE(Table2[[#This Row],[category_tags]],"'",CHAR(130),11)</f>
        <v>['Agricultural', 'Food', 'Preparation', 'Fruits, vegetables, legumes and nuts', 'Legumes', ÇLegumes, raw']</v>
      </c>
      <c r="N900" t="str">
        <f>SUBSTITUTE(Table2[[#This Row],[category_tags]],"'",CHAR(131),12)</f>
        <v>['Agricultural', 'Food', 'Preparation', 'Fruits, vegetables, legumes and nuts', 'Legumes', 'Legumes, rawÉ]</v>
      </c>
      <c r="O900">
        <f>FIND(CHAR(130),Table2[[#This Row],[Column2]])</f>
        <v>92</v>
      </c>
      <c r="P900">
        <f>FIND(CHAR(131),Table2[[#This Row],[Column3]])</f>
        <v>105</v>
      </c>
      <c r="Q900" t="str">
        <f>IFERROR(MID(Table2[[#This Row],[category_tags]],Table2[[#This Row],[Column4]]+1,Table2[[#This Row],[Column5]]-Table2[[#This Row],[Column4]]-1),"")</f>
        <v>Legumes, raw</v>
      </c>
      <c r="R900" t="str">
        <f>VLOOKUP(Table2[[#This Row],[ciqual_code]],brut_transformé!$D$2:$E$2480,2,FALSE)</f>
        <v>brut</v>
      </c>
      <c r="S900" t="s">
        <v>5544</v>
      </c>
    </row>
    <row r="901" spans="1:19" x14ac:dyDescent="0.2">
      <c r="A901" t="s">
        <v>899</v>
      </c>
      <c r="B901">
        <v>20542</v>
      </c>
      <c r="C901" t="s">
        <v>2481</v>
      </c>
      <c r="D901">
        <v>3.16</v>
      </c>
      <c r="E901" t="b">
        <v>0</v>
      </c>
      <c r="F901" t="s">
        <v>2485</v>
      </c>
      <c r="G901" t="s">
        <v>3386</v>
      </c>
      <c r="H901" t="s">
        <v>4967</v>
      </c>
      <c r="I901" t="s">
        <v>4969</v>
      </c>
      <c r="J901" t="s">
        <v>5062</v>
      </c>
      <c r="K901" t="s">
        <v>6375</v>
      </c>
      <c r="L901" t="s">
        <v>6438</v>
      </c>
      <c r="M901" t="str">
        <f>SUBSTITUTE(Table2[[#This Row],[category_tags]],"'",CHAR(130),11)</f>
        <v>['Agricultural', 'Food', 'Preparation', 'Fruits, vegetables, legumes and nuts', 'Legumes', ÇLegumes, cooked']</v>
      </c>
      <c r="N901" t="str">
        <f>SUBSTITUTE(Table2[[#This Row],[category_tags]],"'",CHAR(131),12)</f>
        <v>['Agricultural', 'Food', 'Preparation', 'Fruits, vegetables, legumes and nuts', 'Legumes', 'Legumes, cookedÉ]</v>
      </c>
      <c r="O901">
        <f>FIND(CHAR(130),Table2[[#This Row],[Column2]])</f>
        <v>92</v>
      </c>
      <c r="P901">
        <f>FIND(CHAR(131),Table2[[#This Row],[Column3]])</f>
        <v>108</v>
      </c>
      <c r="Q901" t="str">
        <f>IFERROR(MID(Table2[[#This Row],[category_tags]],Table2[[#This Row],[Column4]]+1,Table2[[#This Row],[Column5]]-Table2[[#This Row],[Column4]]-1),"")</f>
        <v>Legumes, cooked</v>
      </c>
      <c r="R901" t="str">
        <f>VLOOKUP(Table2[[#This Row],[ciqual_code]],brut_transformé!$D$2:$E$2480,2,FALSE)</f>
        <v>brut</v>
      </c>
      <c r="S901" t="s">
        <v>5543</v>
      </c>
    </row>
    <row r="902" spans="1:19" x14ac:dyDescent="0.2">
      <c r="A902" t="s">
        <v>900</v>
      </c>
      <c r="B902">
        <v>20518</v>
      </c>
      <c r="C902" t="s">
        <v>2481</v>
      </c>
      <c r="D902">
        <v>3.35</v>
      </c>
      <c r="E902" t="b">
        <v>0</v>
      </c>
      <c r="F902" t="s">
        <v>2485</v>
      </c>
      <c r="G902" t="s">
        <v>3387</v>
      </c>
      <c r="H902" t="s">
        <v>4967</v>
      </c>
      <c r="I902" t="s">
        <v>4969</v>
      </c>
      <c r="J902" t="s">
        <v>5063</v>
      </c>
      <c r="K902" t="s">
        <v>6375</v>
      </c>
      <c r="L902" t="s">
        <v>6438</v>
      </c>
      <c r="M902" t="str">
        <f>SUBSTITUTE(Table2[[#This Row],[category_tags]],"'",CHAR(130),11)</f>
        <v>['Agricultural', 'Food', 'Preparation', 'Fruits, vegetables, legumes and nuts', 'Legumes', ÇLegumes, dried']</v>
      </c>
      <c r="N902" t="str">
        <f>SUBSTITUTE(Table2[[#This Row],[category_tags]],"'",CHAR(131),12)</f>
        <v>['Agricultural', 'Food', 'Preparation', 'Fruits, vegetables, legumes and nuts', 'Legumes', 'Legumes, driedÉ]</v>
      </c>
      <c r="O902">
        <f>FIND(CHAR(130),Table2[[#This Row],[Column2]])</f>
        <v>92</v>
      </c>
      <c r="P902">
        <f>FIND(CHAR(131),Table2[[#This Row],[Column3]])</f>
        <v>107</v>
      </c>
      <c r="Q902" t="str">
        <f>IFERROR(MID(Table2[[#This Row],[category_tags]],Table2[[#This Row],[Column4]]+1,Table2[[#This Row],[Column5]]-Table2[[#This Row],[Column4]]-1),"")</f>
        <v>Legumes, dried</v>
      </c>
      <c r="R902" t="str">
        <f>VLOOKUP(Table2[[#This Row],[ciqual_code]],brut_transformé!$D$2:$E$2480,2,FALSE)</f>
        <v>brut</v>
      </c>
      <c r="S902" t="s">
        <v>5541</v>
      </c>
    </row>
    <row r="903" spans="1:19" x14ac:dyDescent="0.2">
      <c r="A903" t="s">
        <v>901</v>
      </c>
      <c r="B903">
        <v>20543</v>
      </c>
      <c r="C903" t="s">
        <v>2481</v>
      </c>
      <c r="D903">
        <v>3.16</v>
      </c>
      <c r="E903" t="b">
        <v>0</v>
      </c>
      <c r="F903" t="s">
        <v>2485</v>
      </c>
      <c r="G903" t="s">
        <v>3388</v>
      </c>
      <c r="H903" t="s">
        <v>4967</v>
      </c>
      <c r="I903" t="s">
        <v>4969</v>
      </c>
      <c r="J903" t="s">
        <v>5062</v>
      </c>
      <c r="K903" t="s">
        <v>6375</v>
      </c>
      <c r="L903" t="s">
        <v>6438</v>
      </c>
      <c r="M903" t="str">
        <f>SUBSTITUTE(Table2[[#This Row],[category_tags]],"'",CHAR(130),11)</f>
        <v>['Agricultural', 'Food', 'Preparation', 'Fruits, vegetables, legumes and nuts', 'Legumes', ÇLegumes, cooked']</v>
      </c>
      <c r="N903" t="str">
        <f>SUBSTITUTE(Table2[[#This Row],[category_tags]],"'",CHAR(131),12)</f>
        <v>['Agricultural', 'Food', 'Preparation', 'Fruits, vegetables, legumes and nuts', 'Legumes', 'Legumes, cookedÉ]</v>
      </c>
      <c r="O903">
        <f>FIND(CHAR(130),Table2[[#This Row],[Column2]])</f>
        <v>92</v>
      </c>
      <c r="P903">
        <f>FIND(CHAR(131),Table2[[#This Row],[Column3]])</f>
        <v>108</v>
      </c>
      <c r="Q903" t="str">
        <f>IFERROR(MID(Table2[[#This Row],[category_tags]],Table2[[#This Row],[Column4]]+1,Table2[[#This Row],[Column5]]-Table2[[#This Row],[Column4]]-1),"")</f>
        <v>Legumes, cooked</v>
      </c>
      <c r="R903" t="str">
        <f>VLOOKUP(Table2[[#This Row],[ciqual_code]],brut_transformé!$D$2:$E$2480,2,FALSE)</f>
        <v>brut</v>
      </c>
      <c r="S903" t="s">
        <v>5543</v>
      </c>
    </row>
    <row r="904" spans="1:19" x14ac:dyDescent="0.2">
      <c r="A904" t="s">
        <v>902</v>
      </c>
      <c r="B904">
        <v>26256</v>
      </c>
      <c r="C904" t="s">
        <v>2481</v>
      </c>
      <c r="D904">
        <v>2.81</v>
      </c>
      <c r="E904" t="b">
        <v>0</v>
      </c>
      <c r="F904" t="s">
        <v>2485</v>
      </c>
      <c r="G904" t="s">
        <v>3389</v>
      </c>
      <c r="H904" t="s">
        <v>4967</v>
      </c>
      <c r="I904" t="s">
        <v>4969</v>
      </c>
      <c r="J904" t="s">
        <v>5029</v>
      </c>
      <c r="K904" t="s">
        <v>6379</v>
      </c>
      <c r="L904" t="s">
        <v>6427</v>
      </c>
      <c r="M904" t="str">
        <f>SUBSTITUTE(Table2[[#This Row],[category_tags]],"'",CHAR(130),11)</f>
        <v>['Agricultural', 'Food', 'Preparation', 'Starters and dishes', 'Pizzas, crepe and pies']</v>
      </c>
      <c r="N904" t="str">
        <f>SUBSTITUTE(Table2[[#This Row],[category_tags]],"'",CHAR(131),12)</f>
        <v>['Agricultural', 'Food', 'Preparation', 'Starters and dishes', 'Pizzas, crepe and pies']</v>
      </c>
      <c r="O904" t="e">
        <f>FIND(CHAR(130),Table2[[#This Row],[Column2]])</f>
        <v>#VALUE!</v>
      </c>
      <c r="P904" t="e">
        <f>FIND(CHAR(131),Table2[[#This Row],[Column3]])</f>
        <v>#VALUE!</v>
      </c>
      <c r="Q904" t="str">
        <f>IFERROR(MID(Table2[[#This Row],[category_tags]],Table2[[#This Row],[Column4]]+1,Table2[[#This Row],[Column5]]-Table2[[#This Row],[Column4]]-1),"")</f>
        <v/>
      </c>
      <c r="R904" t="str">
        <f>VLOOKUP(Table2[[#This Row],[ciqual_code]],brut_transformé!$D$2:$E$2480,2,FALSE)</f>
        <v>transformé</v>
      </c>
      <c r="S904" t="s">
        <v>5545</v>
      </c>
    </row>
    <row r="905" spans="1:19" x14ac:dyDescent="0.2">
      <c r="A905" t="s">
        <v>903</v>
      </c>
      <c r="B905">
        <v>13063</v>
      </c>
      <c r="C905" t="s">
        <v>2481</v>
      </c>
      <c r="D905">
        <v>3.04</v>
      </c>
      <c r="E905" t="b">
        <v>0</v>
      </c>
      <c r="F905" t="s">
        <v>2485</v>
      </c>
      <c r="G905" t="s">
        <v>3390</v>
      </c>
      <c r="H905" t="s">
        <v>4967</v>
      </c>
      <c r="I905" t="s">
        <v>4969</v>
      </c>
      <c r="J905" t="s">
        <v>4972</v>
      </c>
      <c r="K905" t="s">
        <v>6375</v>
      </c>
      <c r="L905" t="s">
        <v>6392</v>
      </c>
      <c r="M905" t="str">
        <f>SUBSTITUTE(Table2[[#This Row],[category_tags]],"'",CHAR(130),11)</f>
        <v>['Agricultural', 'Food', 'Preparation', 'Fruits, vegetables, legumes and nuts', 'Fruits', ÇFresh fruits']</v>
      </c>
      <c r="N905" t="str">
        <f>SUBSTITUTE(Table2[[#This Row],[category_tags]],"'",CHAR(131),12)</f>
        <v>['Agricultural', 'Food', 'Preparation', 'Fruits, vegetables, legumes and nuts', 'Fruits', 'Fresh fruitsÉ]</v>
      </c>
      <c r="O905">
        <f>FIND(CHAR(130),Table2[[#This Row],[Column2]])</f>
        <v>91</v>
      </c>
      <c r="P905">
        <f>FIND(CHAR(131),Table2[[#This Row],[Column3]])</f>
        <v>104</v>
      </c>
      <c r="Q905" t="str">
        <f>IFERROR(MID(Table2[[#This Row],[category_tags]],Table2[[#This Row],[Column4]]+1,Table2[[#This Row],[Column5]]-Table2[[#This Row],[Column4]]-1),"")</f>
        <v>Fresh fruits</v>
      </c>
      <c r="R905" t="str">
        <f>VLOOKUP(Table2[[#This Row],[ciqual_code]],brut_transformé!$D$2:$E$2480,2,FALSE)</f>
        <v>brut</v>
      </c>
      <c r="S905" t="s">
        <v>5546</v>
      </c>
    </row>
    <row r="906" spans="1:19" x14ac:dyDescent="0.2">
      <c r="A906" t="s">
        <v>904</v>
      </c>
      <c r="B906">
        <v>13012</v>
      </c>
      <c r="C906" t="s">
        <v>2481</v>
      </c>
      <c r="D906">
        <v>2.9</v>
      </c>
      <c r="E906" t="b">
        <v>0</v>
      </c>
      <c r="F906" t="s">
        <v>2485</v>
      </c>
      <c r="G906" t="s">
        <v>3391</v>
      </c>
      <c r="H906" t="s">
        <v>4967</v>
      </c>
      <c r="I906" t="s">
        <v>4969</v>
      </c>
      <c r="J906" t="s">
        <v>4972</v>
      </c>
      <c r="K906" t="s">
        <v>6375</v>
      </c>
      <c r="L906" t="s">
        <v>6392</v>
      </c>
      <c r="M906" t="str">
        <f>SUBSTITUTE(Table2[[#This Row],[category_tags]],"'",CHAR(130),11)</f>
        <v>['Agricultural', 'Food', 'Preparation', 'Fruits, vegetables, legumes and nuts', 'Fruits', ÇFresh fruits']</v>
      </c>
      <c r="N906" t="str">
        <f>SUBSTITUTE(Table2[[#This Row],[category_tags]],"'",CHAR(131),12)</f>
        <v>['Agricultural', 'Food', 'Preparation', 'Fruits, vegetables, legumes and nuts', 'Fruits', 'Fresh fruitsÉ]</v>
      </c>
      <c r="O906">
        <f>FIND(CHAR(130),Table2[[#This Row],[Column2]])</f>
        <v>91</v>
      </c>
      <c r="P906">
        <f>FIND(CHAR(131),Table2[[#This Row],[Column3]])</f>
        <v>104</v>
      </c>
      <c r="Q906" t="str">
        <f>IFERROR(MID(Table2[[#This Row],[category_tags]],Table2[[#This Row],[Column4]]+1,Table2[[#This Row],[Column5]]-Table2[[#This Row],[Column4]]-1),"")</f>
        <v>Fresh fruits</v>
      </c>
      <c r="R906" t="str">
        <f>VLOOKUP(Table2[[#This Row],[ciqual_code]],brut_transformé!$D$2:$E$2480,2,FALSE)</f>
        <v>brut</v>
      </c>
      <c r="S906" t="s">
        <v>5547</v>
      </c>
    </row>
    <row r="907" spans="1:19" x14ac:dyDescent="0.2">
      <c r="A907" t="s">
        <v>905</v>
      </c>
      <c r="B907">
        <v>13013</v>
      </c>
      <c r="C907" t="s">
        <v>2481</v>
      </c>
      <c r="D907">
        <v>2.96</v>
      </c>
      <c r="E907" t="b">
        <v>0</v>
      </c>
      <c r="F907" t="s">
        <v>2485</v>
      </c>
      <c r="G907" t="s">
        <v>3392</v>
      </c>
      <c r="H907" t="s">
        <v>4967</v>
      </c>
      <c r="I907" t="s">
        <v>4969</v>
      </c>
      <c r="J907" t="s">
        <v>4973</v>
      </c>
      <c r="K907" t="s">
        <v>6375</v>
      </c>
      <c r="L907" t="s">
        <v>6392</v>
      </c>
      <c r="M907" t="str">
        <f>SUBSTITUTE(Table2[[#This Row],[category_tags]],"'",CHAR(130),11)</f>
        <v>['Agricultural', 'Food', 'Preparation', 'Fruits, vegetables, legumes and nuts', 'Fruits', ÇDried fruits']</v>
      </c>
      <c r="N907" t="str">
        <f>SUBSTITUTE(Table2[[#This Row],[category_tags]],"'",CHAR(131),12)</f>
        <v>['Agricultural', 'Food', 'Preparation', 'Fruits, vegetables, legumes and nuts', 'Fruits', 'Dried fruitsÉ]</v>
      </c>
      <c r="O907">
        <f>FIND(CHAR(130),Table2[[#This Row],[Column2]])</f>
        <v>91</v>
      </c>
      <c r="P907">
        <f>FIND(CHAR(131),Table2[[#This Row],[Column3]])</f>
        <v>104</v>
      </c>
      <c r="Q907" t="str">
        <f>IFERROR(MID(Table2[[#This Row],[category_tags]],Table2[[#This Row],[Column4]]+1,Table2[[#This Row],[Column5]]-Table2[[#This Row],[Column4]]-1),"")</f>
        <v>Dried fruits</v>
      </c>
      <c r="R907" t="str">
        <f>VLOOKUP(Table2[[#This Row],[ciqual_code]],brut_transformé!$D$2:$E$2480,2,FALSE)</f>
        <v>brut</v>
      </c>
      <c r="S907" t="s">
        <v>5548</v>
      </c>
    </row>
    <row r="908" spans="1:19" x14ac:dyDescent="0.2">
      <c r="A908" t="s">
        <v>906</v>
      </c>
      <c r="B908">
        <v>28727</v>
      </c>
      <c r="C908" t="s">
        <v>2481</v>
      </c>
      <c r="D908">
        <v>2.91</v>
      </c>
      <c r="E908" t="b">
        <v>0</v>
      </c>
      <c r="F908" t="s">
        <v>2485</v>
      </c>
      <c r="G908" t="s">
        <v>3393</v>
      </c>
      <c r="H908" t="s">
        <v>4967</v>
      </c>
      <c r="I908" t="s">
        <v>4969</v>
      </c>
      <c r="J908" t="s">
        <v>5052</v>
      </c>
      <c r="K908" t="s">
        <v>6376</v>
      </c>
      <c r="L908" t="s">
        <v>6404</v>
      </c>
      <c r="M908" t="str">
        <f>SUBSTITUTE(Table2[[#This Row],[category_tags]],"'",CHAR(130),11)</f>
        <v>['Agricultural', 'Food', 'Preparation', 'Meat, egg and fish', 'Delicatessen meat', ÇCooked ham']</v>
      </c>
      <c r="N908" t="str">
        <f>SUBSTITUTE(Table2[[#This Row],[category_tags]],"'",CHAR(131),12)</f>
        <v>['Agricultural', 'Food', 'Preparation', 'Meat, egg and fish', 'Delicatessen meat', 'Cooked hamÉ]</v>
      </c>
      <c r="O908">
        <f>FIND(CHAR(130),Table2[[#This Row],[Column2]])</f>
        <v>84</v>
      </c>
      <c r="P908">
        <f>FIND(CHAR(131),Table2[[#This Row],[Column3]])</f>
        <v>95</v>
      </c>
      <c r="Q908" t="str">
        <f>IFERROR(MID(Table2[[#This Row],[category_tags]],Table2[[#This Row],[Column4]]+1,Table2[[#This Row],[Column5]]-Table2[[#This Row],[Column4]]-1),"")</f>
        <v>Cooked ham</v>
      </c>
      <c r="R908" t="str">
        <f>VLOOKUP(Table2[[#This Row],[ciqual_code]],brut_transformé!$D$2:$E$2480,2,FALSE)</f>
        <v>transformé</v>
      </c>
      <c r="S908" t="s">
        <v>5549</v>
      </c>
    </row>
    <row r="909" spans="1:19" x14ac:dyDescent="0.2">
      <c r="A909" t="s">
        <v>907</v>
      </c>
      <c r="B909">
        <v>25550</v>
      </c>
      <c r="C909" t="s">
        <v>2481</v>
      </c>
      <c r="D909">
        <v>1.93</v>
      </c>
      <c r="E909" t="b">
        <v>0</v>
      </c>
      <c r="F909" t="s">
        <v>2485</v>
      </c>
      <c r="G909" t="s">
        <v>3394</v>
      </c>
      <c r="H909" t="s">
        <v>4967</v>
      </c>
      <c r="I909" t="s">
        <v>4969</v>
      </c>
      <c r="J909" t="s">
        <v>5029</v>
      </c>
      <c r="K909" t="s">
        <v>6379</v>
      </c>
      <c r="L909" t="s">
        <v>6427</v>
      </c>
      <c r="M909" t="str">
        <f>SUBSTITUTE(Table2[[#This Row],[category_tags]],"'",CHAR(130),11)</f>
        <v>['Agricultural', 'Food', 'Preparation', 'Starters and dishes', 'Pizzas, crepe and pies']</v>
      </c>
      <c r="N909" t="str">
        <f>SUBSTITUTE(Table2[[#This Row],[category_tags]],"'",CHAR(131),12)</f>
        <v>['Agricultural', 'Food', 'Preparation', 'Starters and dishes', 'Pizzas, crepe and pies']</v>
      </c>
      <c r="O909" t="e">
        <f>FIND(CHAR(130),Table2[[#This Row],[Column2]])</f>
        <v>#VALUE!</v>
      </c>
      <c r="P909" t="e">
        <f>FIND(CHAR(131),Table2[[#This Row],[Column3]])</f>
        <v>#VALUE!</v>
      </c>
      <c r="Q909" t="str">
        <f>IFERROR(MID(Table2[[#This Row],[category_tags]],Table2[[#This Row],[Column4]]+1,Table2[[#This Row],[Column5]]-Table2[[#This Row],[Column4]]-1),"")</f>
        <v/>
      </c>
      <c r="R909" t="str">
        <f>VLOOKUP(Table2[[#This Row],[ciqual_code]],brut_transformé!$D$2:$E$2480,2,FALSE)</f>
        <v>transformé</v>
      </c>
      <c r="S909" t="s">
        <v>5550</v>
      </c>
    </row>
    <row r="910" spans="1:19" x14ac:dyDescent="0.2">
      <c r="A910" t="s">
        <v>908</v>
      </c>
      <c r="B910">
        <v>19674</v>
      </c>
      <c r="C910" t="s">
        <v>2481</v>
      </c>
      <c r="D910">
        <v>3.07</v>
      </c>
      <c r="E910" t="b">
        <v>0</v>
      </c>
      <c r="F910" t="s">
        <v>2485</v>
      </c>
      <c r="G910" t="s">
        <v>3395</v>
      </c>
      <c r="H910" t="s">
        <v>4967</v>
      </c>
      <c r="I910" t="s">
        <v>4969</v>
      </c>
      <c r="J910" t="s">
        <v>5050</v>
      </c>
      <c r="K910" t="s">
        <v>6381</v>
      </c>
      <c r="L910" t="s">
        <v>6422</v>
      </c>
      <c r="M910" t="str">
        <f>SUBSTITUTE(Table2[[#This Row],[category_tags]],"'",CHAR(130),11)</f>
        <v>['Agricultural', 'Food', 'Preparation', 'Milk and milk products', 'Dairy products and deserts', ÇDairy desserts']</v>
      </c>
      <c r="N910" t="str">
        <f>SUBSTITUTE(Table2[[#This Row],[category_tags]],"'",CHAR(131),12)</f>
        <v>['Agricultural', 'Food', 'Preparation', 'Milk and milk products', 'Dairy products and deserts', 'Dairy dessertsÉ]</v>
      </c>
      <c r="O910">
        <f>FIND(CHAR(130),Table2[[#This Row],[Column2]])</f>
        <v>97</v>
      </c>
      <c r="P910">
        <f>FIND(CHAR(131),Table2[[#This Row],[Column3]])</f>
        <v>112</v>
      </c>
      <c r="Q910" t="str">
        <f>IFERROR(MID(Table2[[#This Row],[category_tags]],Table2[[#This Row],[Column4]]+1,Table2[[#This Row],[Column5]]-Table2[[#This Row],[Column4]]-1),"")</f>
        <v>Dairy desserts</v>
      </c>
      <c r="R910" t="str">
        <f>VLOOKUP(Table2[[#This Row],[ciqual_code]],brut_transformé!$D$2:$E$2480,2,FALSE)</f>
        <v>transformé</v>
      </c>
      <c r="S910" t="s">
        <v>5551</v>
      </c>
    </row>
    <row r="911" spans="1:19" x14ac:dyDescent="0.2">
      <c r="A911" t="s">
        <v>909</v>
      </c>
      <c r="B911">
        <v>8297</v>
      </c>
      <c r="C911" t="s">
        <v>2481</v>
      </c>
      <c r="D911">
        <v>1.76</v>
      </c>
      <c r="E911" t="b">
        <v>0</v>
      </c>
      <c r="F911" t="s">
        <v>2485</v>
      </c>
      <c r="G911" t="s">
        <v>3396</v>
      </c>
      <c r="H911" t="s">
        <v>4967</v>
      </c>
      <c r="I911" t="s">
        <v>4969</v>
      </c>
      <c r="J911" t="s">
        <v>4999</v>
      </c>
      <c r="K911" t="s">
        <v>6379</v>
      </c>
      <c r="L911" t="s">
        <v>6399</v>
      </c>
      <c r="M911" t="str">
        <f>SUBSTITUTE(Table2[[#This Row],[category_tags]],"'",CHAR(130),11)</f>
        <v>['Agricultural', 'Food', 'Preparation', 'Starters and dishes', 'Dishes', ÇVegetable/legume dishes']</v>
      </c>
      <c r="N911" t="str">
        <f>SUBSTITUTE(Table2[[#This Row],[category_tags]],"'",CHAR(131),12)</f>
        <v>['Agricultural', 'Food', 'Preparation', 'Starters and dishes', 'Dishes', 'Vegetable/legume dishesÉ]</v>
      </c>
      <c r="O911">
        <f>FIND(CHAR(130),Table2[[#This Row],[Column2]])</f>
        <v>74</v>
      </c>
      <c r="P911">
        <f>FIND(CHAR(131),Table2[[#This Row],[Column3]])</f>
        <v>98</v>
      </c>
      <c r="Q911" t="str">
        <f>IFERROR(MID(Table2[[#This Row],[category_tags]],Table2[[#This Row],[Column4]]+1,Table2[[#This Row],[Column5]]-Table2[[#This Row],[Column4]]-1),"")</f>
        <v>Vegetable/legume dishes</v>
      </c>
      <c r="R911" t="str">
        <f>VLOOKUP(Table2[[#This Row],[ciqual_code]],brut_transformé!$D$2:$E$2480,2,FALSE)</f>
        <v>transformé</v>
      </c>
      <c r="S911" t="s">
        <v>5552</v>
      </c>
    </row>
    <row r="912" spans="1:19" x14ac:dyDescent="0.2">
      <c r="A912" t="s">
        <v>910</v>
      </c>
      <c r="B912">
        <v>23525</v>
      </c>
      <c r="C912" t="s">
        <v>2481</v>
      </c>
      <c r="D912">
        <v>1.8399999999999901</v>
      </c>
      <c r="E912" t="b">
        <v>0</v>
      </c>
      <c r="F912" t="s">
        <v>2485</v>
      </c>
      <c r="G912" t="s">
        <v>3397</v>
      </c>
      <c r="H912" t="s">
        <v>4967</v>
      </c>
      <c r="I912" t="s">
        <v>4969</v>
      </c>
      <c r="J912" t="s">
        <v>4990</v>
      </c>
      <c r="K912" t="s">
        <v>6380</v>
      </c>
      <c r="L912" t="s">
        <v>6407</v>
      </c>
      <c r="M912" t="str">
        <f>SUBSTITUTE(Table2[[#This Row],[category_tags]],"'",CHAR(130),11)</f>
        <v>['Agricultural', 'Food', 'Preparation', 'Cereal products', 'Cakes']</v>
      </c>
      <c r="N912" t="str">
        <f>SUBSTITUTE(Table2[[#This Row],[category_tags]],"'",CHAR(131),12)</f>
        <v>['Agricultural', 'Food', 'Preparation', 'Cereal products', 'Cakes']</v>
      </c>
      <c r="O912" t="e">
        <f>FIND(CHAR(130),Table2[[#This Row],[Column2]])</f>
        <v>#VALUE!</v>
      </c>
      <c r="P912" t="e">
        <f>FIND(CHAR(131),Table2[[#This Row],[Column3]])</f>
        <v>#VALUE!</v>
      </c>
      <c r="Q912" t="str">
        <f>IFERROR(MID(Table2[[#This Row],[category_tags]],Table2[[#This Row],[Column4]]+1,Table2[[#This Row],[Column5]]-Table2[[#This Row],[Column4]]-1),"")</f>
        <v/>
      </c>
      <c r="R912" t="str">
        <f>VLOOKUP(Table2[[#This Row],[ciqual_code]],brut_transformé!$D$2:$E$2480,2,FALSE)</f>
        <v>transformé</v>
      </c>
      <c r="S912" t="s">
        <v>5553</v>
      </c>
    </row>
    <row r="913" spans="1:19" x14ac:dyDescent="0.2">
      <c r="A913" t="s">
        <v>911</v>
      </c>
      <c r="B913">
        <v>26009</v>
      </c>
      <c r="C913" t="s">
        <v>2481</v>
      </c>
      <c r="D913">
        <v>3.68</v>
      </c>
      <c r="E913" t="b">
        <v>0</v>
      </c>
      <c r="F913" t="s">
        <v>2485</v>
      </c>
      <c r="G913" t="s">
        <v>3398</v>
      </c>
      <c r="H913" t="s">
        <v>4967</v>
      </c>
      <c r="I913" t="s">
        <v>4969</v>
      </c>
      <c r="J913" t="s">
        <v>4985</v>
      </c>
      <c r="K913" t="s">
        <v>6376</v>
      </c>
      <c r="L913" t="s">
        <v>6403</v>
      </c>
      <c r="M913" t="str">
        <f>SUBSTITUTE(Table2[[#This Row],[category_tags]],"'",CHAR(130),11)</f>
        <v>['Agricultural', 'Food', 'Preparation', 'Meat, egg and fish', 'Fish, raw']</v>
      </c>
      <c r="N913" t="str">
        <f>SUBSTITUTE(Table2[[#This Row],[category_tags]],"'",CHAR(131),12)</f>
        <v>['Agricultural', 'Food', 'Preparation', 'Meat, egg and fish', 'Fish, raw']</v>
      </c>
      <c r="O913" t="e">
        <f>FIND(CHAR(130),Table2[[#This Row],[Column2]])</f>
        <v>#VALUE!</v>
      </c>
      <c r="P913" t="e">
        <f>FIND(CHAR(131),Table2[[#This Row],[Column3]])</f>
        <v>#VALUE!</v>
      </c>
      <c r="Q913" t="str">
        <f>IFERROR(MID(Table2[[#This Row],[category_tags]],Table2[[#This Row],[Column4]]+1,Table2[[#This Row],[Column5]]-Table2[[#This Row],[Column4]]-1),"")</f>
        <v/>
      </c>
      <c r="R913" t="str">
        <f>VLOOKUP(Table2[[#This Row],[ciqual_code]],brut_transformé!$D$2:$E$2480,2,FALSE)</f>
        <v>transformé</v>
      </c>
      <c r="S913" t="s">
        <v>5295</v>
      </c>
    </row>
    <row r="914" spans="1:19" x14ac:dyDescent="0.2">
      <c r="A914" t="s">
        <v>912</v>
      </c>
      <c r="B914">
        <v>26154</v>
      </c>
      <c r="C914" t="s">
        <v>2481</v>
      </c>
      <c r="D914">
        <v>3.68</v>
      </c>
      <c r="E914" t="b">
        <v>0</v>
      </c>
      <c r="F914" t="s">
        <v>2485</v>
      </c>
      <c r="G914" t="s">
        <v>3399</v>
      </c>
      <c r="H914" t="s">
        <v>4967</v>
      </c>
      <c r="I914" t="s">
        <v>4969</v>
      </c>
      <c r="J914" t="s">
        <v>4985</v>
      </c>
      <c r="K914" t="s">
        <v>6376</v>
      </c>
      <c r="L914" t="s">
        <v>6403</v>
      </c>
      <c r="M914" t="str">
        <f>SUBSTITUTE(Table2[[#This Row],[category_tags]],"'",CHAR(130),11)</f>
        <v>['Agricultural', 'Food', 'Preparation', 'Meat, egg and fish', 'Fish, raw']</v>
      </c>
      <c r="N914" t="str">
        <f>SUBSTITUTE(Table2[[#This Row],[category_tags]],"'",CHAR(131),12)</f>
        <v>['Agricultural', 'Food', 'Preparation', 'Meat, egg and fish', 'Fish, raw']</v>
      </c>
      <c r="O914" t="e">
        <f>FIND(CHAR(130),Table2[[#This Row],[Column2]])</f>
        <v>#VALUE!</v>
      </c>
      <c r="P914" t="e">
        <f>FIND(CHAR(131),Table2[[#This Row],[Column3]])</f>
        <v>#VALUE!</v>
      </c>
      <c r="Q914" t="str">
        <f>IFERROR(MID(Table2[[#This Row],[category_tags]],Table2[[#This Row],[Column4]]+1,Table2[[#This Row],[Column5]]-Table2[[#This Row],[Column4]]-1),"")</f>
        <v/>
      </c>
      <c r="R914" t="str">
        <f>VLOOKUP(Table2[[#This Row],[ciqual_code]],brut_transformé!$D$2:$E$2480,2,FALSE)</f>
        <v>transformé</v>
      </c>
      <c r="S914" t="s">
        <v>5503</v>
      </c>
    </row>
    <row r="915" spans="1:19" x14ac:dyDescent="0.2">
      <c r="A915" t="s">
        <v>913</v>
      </c>
      <c r="B915">
        <v>26247</v>
      </c>
      <c r="C915" t="s">
        <v>2481</v>
      </c>
      <c r="D915">
        <v>3.56</v>
      </c>
      <c r="E915" t="b">
        <v>0</v>
      </c>
      <c r="F915" t="s">
        <v>2485</v>
      </c>
      <c r="G915" t="s">
        <v>3400</v>
      </c>
      <c r="H915" t="s">
        <v>4967</v>
      </c>
      <c r="I915" t="s">
        <v>4969</v>
      </c>
      <c r="J915" t="s">
        <v>4993</v>
      </c>
      <c r="K915" t="s">
        <v>6376</v>
      </c>
      <c r="L915" t="s">
        <v>6410</v>
      </c>
      <c r="M915" t="str">
        <f>SUBSTITUTE(Table2[[#This Row],[category_tags]],"'",CHAR(130),11)</f>
        <v>['Agricultural', 'Food', 'Preparation', 'Meat, egg and fish', 'Fish, cooked']</v>
      </c>
      <c r="N915" t="str">
        <f>SUBSTITUTE(Table2[[#This Row],[category_tags]],"'",CHAR(131),12)</f>
        <v>['Agricultural', 'Food', 'Preparation', 'Meat, egg and fish', 'Fish, cooked']</v>
      </c>
      <c r="O915" t="e">
        <f>FIND(CHAR(130),Table2[[#This Row],[Column2]])</f>
        <v>#VALUE!</v>
      </c>
      <c r="P915" t="e">
        <f>FIND(CHAR(131),Table2[[#This Row],[Column3]])</f>
        <v>#VALUE!</v>
      </c>
      <c r="Q915" t="str">
        <f>IFERROR(MID(Table2[[#This Row],[category_tags]],Table2[[#This Row],[Column4]]+1,Table2[[#This Row],[Column5]]-Table2[[#This Row],[Column4]]-1),"")</f>
        <v/>
      </c>
      <c r="R915" t="str">
        <f>VLOOKUP(Table2[[#This Row],[ciqual_code]],brut_transformé!$D$2:$E$2480,2,FALSE)</f>
        <v>transformé</v>
      </c>
      <c r="S915" t="s">
        <v>5308</v>
      </c>
    </row>
    <row r="916" spans="1:19" x14ac:dyDescent="0.2">
      <c r="A916" t="s">
        <v>914</v>
      </c>
      <c r="B916">
        <v>11082</v>
      </c>
      <c r="C916" t="s">
        <v>2481</v>
      </c>
      <c r="D916">
        <v>2.02</v>
      </c>
      <c r="E916" t="b">
        <v>0</v>
      </c>
      <c r="F916" t="s">
        <v>2485</v>
      </c>
      <c r="G916" t="s">
        <v>3401</v>
      </c>
      <c r="H916" t="s">
        <v>4967</v>
      </c>
      <c r="I916" t="s">
        <v>4969</v>
      </c>
      <c r="J916" t="s">
        <v>5064</v>
      </c>
      <c r="K916" t="s">
        <v>6377</v>
      </c>
      <c r="L916" t="s">
        <v>6439</v>
      </c>
      <c r="M916" t="str">
        <f>SUBSTITUTE(Table2[[#This Row],[category_tags]],"'",CHAR(130),11)</f>
        <v>['Agricultural', 'Food', 'Preparation', 'Miscellaneous', 'Salts']</v>
      </c>
      <c r="N916" t="str">
        <f>SUBSTITUTE(Table2[[#This Row],[category_tags]],"'",CHAR(131),12)</f>
        <v>['Agricultural', 'Food', 'Preparation', 'Miscellaneous', 'Salts']</v>
      </c>
      <c r="O916" t="e">
        <f>FIND(CHAR(130),Table2[[#This Row],[Column2]])</f>
        <v>#VALUE!</v>
      </c>
      <c r="P916" t="e">
        <f>FIND(CHAR(131),Table2[[#This Row],[Column3]])</f>
        <v>#VALUE!</v>
      </c>
      <c r="Q916" t="str">
        <f>IFERROR(MID(Table2[[#This Row],[category_tags]],Table2[[#This Row],[Column4]]+1,Table2[[#This Row],[Column5]]-Table2[[#This Row],[Column4]]-1),"")</f>
        <v/>
      </c>
      <c r="R916" t="str">
        <f>VLOOKUP(Table2[[#This Row],[ciqual_code]],brut_transformé!$D$2:$E$2480,2,FALSE)</f>
        <v>transformé</v>
      </c>
      <c r="S916" t="s">
        <v>5554</v>
      </c>
    </row>
    <row r="917" spans="1:19" x14ac:dyDescent="0.2">
      <c r="A917" t="s">
        <v>915</v>
      </c>
      <c r="B917">
        <v>9311</v>
      </c>
      <c r="C917" t="s">
        <v>2481</v>
      </c>
      <c r="D917">
        <v>4.3</v>
      </c>
      <c r="E917" t="b">
        <v>0</v>
      </c>
      <c r="F917" t="s">
        <v>2485</v>
      </c>
      <c r="G917" t="s">
        <v>3402</v>
      </c>
      <c r="H917" t="s">
        <v>4967</v>
      </c>
      <c r="I917" t="s">
        <v>4969</v>
      </c>
      <c r="J917" t="s">
        <v>4984</v>
      </c>
      <c r="K917" t="s">
        <v>6380</v>
      </c>
      <c r="L917" t="s">
        <v>6402</v>
      </c>
      <c r="M917" t="str">
        <f>SUBSTITUTE(Table2[[#This Row],[category_tags]],"'",CHAR(130),11)</f>
        <v>['Agricultural', 'Food', 'Preparation', 'Cereal products', 'Flours and pie crusts', ÇFlours']</v>
      </c>
      <c r="N917" t="str">
        <f>SUBSTITUTE(Table2[[#This Row],[category_tags]],"'",CHAR(131),12)</f>
        <v>['Agricultural', 'Food', 'Preparation', 'Cereal products', 'Flours and pie crusts', 'FloursÉ]</v>
      </c>
      <c r="O917">
        <f>FIND(CHAR(130),Table2[[#This Row],[Column2]])</f>
        <v>85</v>
      </c>
      <c r="P917">
        <f>FIND(CHAR(131),Table2[[#This Row],[Column3]])</f>
        <v>92</v>
      </c>
      <c r="Q917" t="str">
        <f>IFERROR(MID(Table2[[#This Row],[category_tags]],Table2[[#This Row],[Column4]]+1,Table2[[#This Row],[Column5]]-Table2[[#This Row],[Column4]]-1),"")</f>
        <v>Flours</v>
      </c>
      <c r="R917" t="str">
        <f>VLOOKUP(Table2[[#This Row],[ciqual_code]],brut_transformé!$D$2:$E$2480,2,FALSE)</f>
        <v>brut</v>
      </c>
      <c r="S917" t="s">
        <v>5555</v>
      </c>
    </row>
    <row r="918" spans="1:19" x14ac:dyDescent="0.2">
      <c r="A918" t="s">
        <v>916</v>
      </c>
      <c r="B918">
        <v>32140</v>
      </c>
      <c r="C918" t="s">
        <v>2481</v>
      </c>
      <c r="D918">
        <v>4.3099999999999996</v>
      </c>
      <c r="E918" t="b">
        <v>0</v>
      </c>
      <c r="F918" t="s">
        <v>2485</v>
      </c>
      <c r="G918" t="s">
        <v>3403</v>
      </c>
      <c r="H918" t="s">
        <v>4967</v>
      </c>
      <c r="I918" t="s">
        <v>4969</v>
      </c>
      <c r="J918" t="s">
        <v>5023</v>
      </c>
      <c r="K918" t="s">
        <v>6380</v>
      </c>
      <c r="L918" t="s">
        <v>6412</v>
      </c>
      <c r="M918" t="str">
        <f>SUBSTITUTE(Table2[[#This Row],[category_tags]],"'",CHAR(130),11)</f>
        <v>['Agricultural', 'Food', 'Preparation', 'Cereal products', 'Biscuits and breakfast cereals', ÇBreakfast cereals']</v>
      </c>
      <c r="N918" t="str">
        <f>SUBSTITUTE(Table2[[#This Row],[category_tags]],"'",CHAR(131),12)</f>
        <v>['Agricultural', 'Food', 'Preparation', 'Cereal products', 'Biscuits and breakfast cereals', 'Breakfast cerealsÉ]</v>
      </c>
      <c r="O918">
        <f>FIND(CHAR(130),Table2[[#This Row],[Column2]])</f>
        <v>94</v>
      </c>
      <c r="P918">
        <f>FIND(CHAR(131),Table2[[#This Row],[Column3]])</f>
        <v>112</v>
      </c>
      <c r="Q918" t="str">
        <f>IFERROR(MID(Table2[[#This Row],[category_tags]],Table2[[#This Row],[Column4]]+1,Table2[[#This Row],[Column5]]-Table2[[#This Row],[Column4]]-1),"")</f>
        <v>Breakfast cereals</v>
      </c>
      <c r="R918" t="str">
        <f>VLOOKUP(Table2[[#This Row],[ciqual_code]],brut_transformé!$D$2:$E$2480,2,FALSE)</f>
        <v>brut</v>
      </c>
      <c r="S918" t="s">
        <v>5556</v>
      </c>
    </row>
    <row r="919" spans="1:19" x14ac:dyDescent="0.2">
      <c r="A919" t="s">
        <v>917</v>
      </c>
      <c r="B919">
        <v>9313</v>
      </c>
      <c r="C919" t="s">
        <v>2481</v>
      </c>
      <c r="D919">
        <v>4.25</v>
      </c>
      <c r="E919" t="b">
        <v>0</v>
      </c>
      <c r="F919" t="s">
        <v>2485</v>
      </c>
      <c r="G919" t="s">
        <v>3404</v>
      </c>
      <c r="H919" t="s">
        <v>4967</v>
      </c>
      <c r="I919" t="s">
        <v>4969</v>
      </c>
      <c r="J919" t="s">
        <v>5023</v>
      </c>
      <c r="K919" t="s">
        <v>6380</v>
      </c>
      <c r="L919" t="s">
        <v>6412</v>
      </c>
      <c r="M919" t="str">
        <f>SUBSTITUTE(Table2[[#This Row],[category_tags]],"'",CHAR(130),11)</f>
        <v>['Agricultural', 'Food', 'Preparation', 'Cereal products', 'Biscuits and breakfast cereals', ÇBreakfast cereals']</v>
      </c>
      <c r="N919" t="str">
        <f>SUBSTITUTE(Table2[[#This Row],[category_tags]],"'",CHAR(131),12)</f>
        <v>['Agricultural', 'Food', 'Preparation', 'Cereal products', 'Biscuits and breakfast cereals', 'Breakfast cerealsÉ]</v>
      </c>
      <c r="O919">
        <f>FIND(CHAR(130),Table2[[#This Row],[Column2]])</f>
        <v>94</v>
      </c>
      <c r="P919">
        <f>FIND(CHAR(131),Table2[[#This Row],[Column3]])</f>
        <v>112</v>
      </c>
      <c r="Q919" t="str">
        <f>IFERROR(MID(Table2[[#This Row],[category_tags]],Table2[[#This Row],[Column4]]+1,Table2[[#This Row],[Column5]]-Table2[[#This Row],[Column4]]-1),"")</f>
        <v>Breakfast cereals</v>
      </c>
      <c r="R919" t="str">
        <f>VLOOKUP(Table2[[#This Row],[ciqual_code]],brut_transformé!$D$2:$E$2480,2,FALSE)</f>
        <v>brut</v>
      </c>
      <c r="S919" t="s">
        <v>5557</v>
      </c>
    </row>
    <row r="920" spans="1:19" x14ac:dyDescent="0.2">
      <c r="A920" t="s">
        <v>918</v>
      </c>
      <c r="B920">
        <v>24056</v>
      </c>
      <c r="C920" t="s">
        <v>2481</v>
      </c>
      <c r="D920">
        <v>2.92</v>
      </c>
      <c r="E920" t="b">
        <v>0</v>
      </c>
      <c r="F920" t="s">
        <v>2485</v>
      </c>
      <c r="G920" t="s">
        <v>3405</v>
      </c>
      <c r="H920" t="s">
        <v>4967</v>
      </c>
      <c r="I920" t="s">
        <v>4969</v>
      </c>
      <c r="J920" t="s">
        <v>4995</v>
      </c>
      <c r="K920" t="s">
        <v>6380</v>
      </c>
      <c r="L920" t="s">
        <v>6412</v>
      </c>
      <c r="M920" t="str">
        <f>SUBSTITUTE(Table2[[#This Row],[category_tags]],"'",CHAR(130),11)</f>
        <v>['Agricultural', 'Food', 'Preparation', 'Cereal products', 'Biscuits and breakfast cereals', ÇSweet biscuits']</v>
      </c>
      <c r="N920" t="str">
        <f>SUBSTITUTE(Table2[[#This Row],[category_tags]],"'",CHAR(131),12)</f>
        <v>['Agricultural', 'Food', 'Preparation', 'Cereal products', 'Biscuits and breakfast cereals', 'Sweet biscuitsÉ]</v>
      </c>
      <c r="O920">
        <f>FIND(CHAR(130),Table2[[#This Row],[Column2]])</f>
        <v>94</v>
      </c>
      <c r="P920">
        <f>FIND(CHAR(131),Table2[[#This Row],[Column3]])</f>
        <v>109</v>
      </c>
      <c r="Q920" t="str">
        <f>IFERROR(MID(Table2[[#This Row],[category_tags]],Table2[[#This Row],[Column4]]+1,Table2[[#This Row],[Column5]]-Table2[[#This Row],[Column4]]-1),"")</f>
        <v>Sweet biscuits</v>
      </c>
      <c r="R920" t="str">
        <f>VLOOKUP(Table2[[#This Row],[ciqual_code]],brut_transformé!$D$2:$E$2480,2,FALSE)</f>
        <v>transformé</v>
      </c>
      <c r="S920" t="s">
        <v>5179</v>
      </c>
    </row>
    <row r="921" spans="1:19" x14ac:dyDescent="0.2">
      <c r="A921" t="s">
        <v>919</v>
      </c>
      <c r="B921">
        <v>7811</v>
      </c>
      <c r="C921" t="s">
        <v>2481</v>
      </c>
      <c r="D921">
        <v>2.68</v>
      </c>
      <c r="E921" t="b">
        <v>0</v>
      </c>
      <c r="F921" t="s">
        <v>2485</v>
      </c>
      <c r="G921" t="s">
        <v>3406</v>
      </c>
      <c r="H921" t="s">
        <v>4967</v>
      </c>
      <c r="I921" t="s">
        <v>4969</v>
      </c>
      <c r="J921" t="s">
        <v>5028</v>
      </c>
      <c r="K921" t="s">
        <v>6379</v>
      </c>
      <c r="L921" t="s">
        <v>6426</v>
      </c>
      <c r="M921" t="str">
        <f>SUBSTITUTE(Table2[[#This Row],[category_tags]],"'",CHAR(130),11)</f>
        <v>['Agricultural', 'Food', 'Preparation', 'Starters and dishes', 'Sandwiches']</v>
      </c>
      <c r="N921" t="str">
        <f>SUBSTITUTE(Table2[[#This Row],[category_tags]],"'",CHAR(131),12)</f>
        <v>['Agricultural', 'Food', 'Preparation', 'Starters and dishes', 'Sandwiches']</v>
      </c>
      <c r="O921" t="e">
        <f>FIND(CHAR(130),Table2[[#This Row],[Column2]])</f>
        <v>#VALUE!</v>
      </c>
      <c r="P921" t="e">
        <f>FIND(CHAR(131),Table2[[#This Row],[Column3]])</f>
        <v>#VALUE!</v>
      </c>
      <c r="Q921" t="str">
        <f>IFERROR(MID(Table2[[#This Row],[category_tags]],Table2[[#This Row],[Column4]]+1,Table2[[#This Row],[Column5]]-Table2[[#This Row],[Column4]]-1),"")</f>
        <v/>
      </c>
      <c r="R921" t="str">
        <f>VLOOKUP(Table2[[#This Row],[ciqual_code]],brut_transformé!$D$2:$E$2480,2,FALSE)</f>
        <v>transformé</v>
      </c>
      <c r="S921" t="s">
        <v>5558</v>
      </c>
    </row>
    <row r="922" spans="1:19" x14ac:dyDescent="0.2">
      <c r="A922" t="s">
        <v>920</v>
      </c>
      <c r="B922">
        <v>40102</v>
      </c>
      <c r="C922" t="s">
        <v>2481</v>
      </c>
      <c r="D922">
        <v>2.63</v>
      </c>
      <c r="E922" t="b">
        <v>0</v>
      </c>
      <c r="F922" t="s">
        <v>2485</v>
      </c>
      <c r="G922" t="s">
        <v>3407</v>
      </c>
      <c r="H922" t="s">
        <v>4967</v>
      </c>
      <c r="I922" t="s">
        <v>4969</v>
      </c>
      <c r="J922" t="s">
        <v>5037</v>
      </c>
      <c r="K922" t="s">
        <v>6376</v>
      </c>
      <c r="L922" t="s">
        <v>6396</v>
      </c>
      <c r="M922" t="str">
        <f>SUBSTITUTE(Table2[[#This Row],[category_tags]],"'",CHAR(130),11)</f>
        <v>['Agricultural', 'Food', 'Preparation', 'Meat, egg and fish', 'Raw meat', ÇOffals']</v>
      </c>
      <c r="N922" t="str">
        <f>SUBSTITUTE(Table2[[#This Row],[category_tags]],"'",CHAR(131),12)</f>
        <v>['Agricultural', 'Food', 'Preparation', 'Meat, egg and fish', 'Raw meat', 'OffalsÉ]</v>
      </c>
      <c r="O922">
        <f>FIND(CHAR(130),Table2[[#This Row],[Column2]])</f>
        <v>75</v>
      </c>
      <c r="P922">
        <f>FIND(CHAR(131),Table2[[#This Row],[Column3]])</f>
        <v>82</v>
      </c>
      <c r="Q922" t="str">
        <f>IFERROR(MID(Table2[[#This Row],[category_tags]],Table2[[#This Row],[Column4]]+1,Table2[[#This Row],[Column5]]-Table2[[#This Row],[Column4]]-1),"")</f>
        <v>Offals</v>
      </c>
      <c r="R922" t="str">
        <f>VLOOKUP(Table2[[#This Row],[ciqual_code]],brut_transformé!$D$2:$E$2480,2,FALSE)</f>
        <v>transformé</v>
      </c>
      <c r="S922" t="s">
        <v>5324</v>
      </c>
    </row>
    <row r="923" spans="1:19" x14ac:dyDescent="0.2">
      <c r="A923" t="s">
        <v>921</v>
      </c>
      <c r="B923">
        <v>40103</v>
      </c>
      <c r="C923" t="s">
        <v>2481</v>
      </c>
      <c r="D923">
        <v>2.65</v>
      </c>
      <c r="E923" t="b">
        <v>0</v>
      </c>
      <c r="F923" t="s">
        <v>2485</v>
      </c>
      <c r="G923" t="s">
        <v>3408</v>
      </c>
      <c r="H923" t="s">
        <v>4967</v>
      </c>
      <c r="I923" t="s">
        <v>4969</v>
      </c>
      <c r="J923" t="s">
        <v>5038</v>
      </c>
      <c r="K923" t="s">
        <v>6376</v>
      </c>
      <c r="L923" t="s">
        <v>6395</v>
      </c>
      <c r="M923" t="str">
        <f>SUBSTITUTE(Table2[[#This Row],[category_tags]],"'",CHAR(130),11)</f>
        <v>['Agricultural', 'Food', 'Preparation', 'Meat, egg and fish', 'Cooked meat', ÇOffals']</v>
      </c>
      <c r="N923" t="str">
        <f>SUBSTITUTE(Table2[[#This Row],[category_tags]],"'",CHAR(131),12)</f>
        <v>['Agricultural', 'Food', 'Preparation', 'Meat, egg and fish', 'Cooked meat', 'OffalsÉ]</v>
      </c>
      <c r="O923">
        <f>FIND(CHAR(130),Table2[[#This Row],[Column2]])</f>
        <v>78</v>
      </c>
      <c r="P923">
        <f>FIND(CHAR(131),Table2[[#This Row],[Column3]])</f>
        <v>85</v>
      </c>
      <c r="Q923" t="str">
        <f>IFERROR(MID(Table2[[#This Row],[category_tags]],Table2[[#This Row],[Column4]]+1,Table2[[#This Row],[Column5]]-Table2[[#This Row],[Column4]]-1),"")</f>
        <v>Offals</v>
      </c>
      <c r="R923" t="str">
        <f>VLOOKUP(Table2[[#This Row],[ciqual_code]],brut_transformé!$D$2:$E$2480,2,FALSE)</f>
        <v>transformé</v>
      </c>
      <c r="S923" t="s">
        <v>5325</v>
      </c>
    </row>
    <row r="924" spans="1:19" x14ac:dyDescent="0.2">
      <c r="A924" t="s">
        <v>922</v>
      </c>
      <c r="B924">
        <v>40121</v>
      </c>
      <c r="C924" t="s">
        <v>2481</v>
      </c>
      <c r="D924">
        <v>3.05</v>
      </c>
      <c r="E924" t="b">
        <v>0</v>
      </c>
      <c r="F924" t="s">
        <v>2485</v>
      </c>
      <c r="G924" t="s">
        <v>3409</v>
      </c>
      <c r="H924" t="s">
        <v>4967</v>
      </c>
      <c r="I924" t="s">
        <v>4969</v>
      </c>
      <c r="J924" t="s">
        <v>5037</v>
      </c>
      <c r="K924" t="s">
        <v>6376</v>
      </c>
      <c r="L924" t="s">
        <v>6396</v>
      </c>
      <c r="M924" t="str">
        <f>SUBSTITUTE(Table2[[#This Row],[category_tags]],"'",CHAR(130),11)</f>
        <v>['Agricultural', 'Food', 'Preparation', 'Meat, egg and fish', 'Raw meat', ÇOffals']</v>
      </c>
      <c r="N924" t="str">
        <f>SUBSTITUTE(Table2[[#This Row],[category_tags]],"'",CHAR(131),12)</f>
        <v>['Agricultural', 'Food', 'Preparation', 'Meat, egg and fish', 'Raw meat', 'OffalsÉ]</v>
      </c>
      <c r="O924">
        <f>FIND(CHAR(130),Table2[[#This Row],[Column2]])</f>
        <v>75</v>
      </c>
      <c r="P924">
        <f>FIND(CHAR(131),Table2[[#This Row],[Column3]])</f>
        <v>82</v>
      </c>
      <c r="Q924" t="str">
        <f>IFERROR(MID(Table2[[#This Row],[category_tags]],Table2[[#This Row],[Column4]]+1,Table2[[#This Row],[Column5]]-Table2[[#This Row],[Column4]]-1),"")</f>
        <v>Offals</v>
      </c>
      <c r="R924" t="str">
        <f>VLOOKUP(Table2[[#This Row],[ciqual_code]],brut_transformé!$D$2:$E$2480,2,FALSE)</f>
        <v>transformé</v>
      </c>
      <c r="S924" t="s">
        <v>5399</v>
      </c>
    </row>
    <row r="925" spans="1:19" x14ac:dyDescent="0.2">
      <c r="A925" t="s">
        <v>923</v>
      </c>
      <c r="B925">
        <v>40115</v>
      </c>
      <c r="C925" t="s">
        <v>2481</v>
      </c>
      <c r="D925">
        <v>3.05</v>
      </c>
      <c r="E925" t="b">
        <v>0</v>
      </c>
      <c r="F925" t="s">
        <v>2485</v>
      </c>
      <c r="G925" t="s">
        <v>3410</v>
      </c>
      <c r="H925" t="s">
        <v>4967</v>
      </c>
      <c r="I925" t="s">
        <v>4969</v>
      </c>
      <c r="J925" t="s">
        <v>5037</v>
      </c>
      <c r="K925" t="s">
        <v>6376</v>
      </c>
      <c r="L925" t="s">
        <v>6396</v>
      </c>
      <c r="M925" t="str">
        <f>SUBSTITUTE(Table2[[#This Row],[category_tags]],"'",CHAR(130),11)</f>
        <v>['Agricultural', 'Food', 'Preparation', 'Meat, egg and fish', 'Raw meat', ÇOffals']</v>
      </c>
      <c r="N925" t="str">
        <f>SUBSTITUTE(Table2[[#This Row],[category_tags]],"'",CHAR(131),12)</f>
        <v>['Agricultural', 'Food', 'Preparation', 'Meat, egg and fish', 'Raw meat', 'OffalsÉ]</v>
      </c>
      <c r="O925">
        <f>FIND(CHAR(130),Table2[[#This Row],[Column2]])</f>
        <v>75</v>
      </c>
      <c r="P925">
        <f>FIND(CHAR(131),Table2[[#This Row],[Column3]])</f>
        <v>82</v>
      </c>
      <c r="Q925" t="str">
        <f>IFERROR(MID(Table2[[#This Row],[category_tags]],Table2[[#This Row],[Column4]]+1,Table2[[#This Row],[Column5]]-Table2[[#This Row],[Column4]]-1),"")</f>
        <v>Offals</v>
      </c>
      <c r="R925" t="str">
        <f>VLOOKUP(Table2[[#This Row],[ciqual_code]],brut_transformé!$D$2:$E$2480,2,FALSE)</f>
        <v>transformé</v>
      </c>
      <c r="S925" t="s">
        <v>5399</v>
      </c>
    </row>
    <row r="926" spans="1:19" x14ac:dyDescent="0.2">
      <c r="A926" t="s">
        <v>924</v>
      </c>
      <c r="B926">
        <v>40118</v>
      </c>
      <c r="C926" t="s">
        <v>2481</v>
      </c>
      <c r="D926">
        <v>3.05</v>
      </c>
      <c r="E926" t="b">
        <v>0</v>
      </c>
      <c r="F926" t="s">
        <v>2485</v>
      </c>
      <c r="G926" t="s">
        <v>3411</v>
      </c>
      <c r="H926" t="s">
        <v>4967</v>
      </c>
      <c r="I926" t="s">
        <v>4969</v>
      </c>
      <c r="J926" t="s">
        <v>5038</v>
      </c>
      <c r="K926" t="s">
        <v>6376</v>
      </c>
      <c r="L926" t="s">
        <v>6395</v>
      </c>
      <c r="M926" t="str">
        <f>SUBSTITUTE(Table2[[#This Row],[category_tags]],"'",CHAR(130),11)</f>
        <v>['Agricultural', 'Food', 'Preparation', 'Meat, egg and fish', 'Cooked meat', ÇOffals']</v>
      </c>
      <c r="N926" t="str">
        <f>SUBSTITUTE(Table2[[#This Row],[category_tags]],"'",CHAR(131),12)</f>
        <v>['Agricultural', 'Food', 'Preparation', 'Meat, egg and fish', 'Cooked meat', 'OffalsÉ]</v>
      </c>
      <c r="O926">
        <f>FIND(CHAR(130),Table2[[#This Row],[Column2]])</f>
        <v>78</v>
      </c>
      <c r="P926">
        <f>FIND(CHAR(131),Table2[[#This Row],[Column3]])</f>
        <v>85</v>
      </c>
      <c r="Q926" t="str">
        <f>IFERROR(MID(Table2[[#This Row],[category_tags]],Table2[[#This Row],[Column4]]+1,Table2[[#This Row],[Column5]]-Table2[[#This Row],[Column4]]-1),"")</f>
        <v>Offals</v>
      </c>
      <c r="R926" t="str">
        <f>VLOOKUP(Table2[[#This Row],[ciqual_code]],brut_transformé!$D$2:$E$2480,2,FALSE)</f>
        <v>transformé</v>
      </c>
      <c r="S926" t="s">
        <v>5400</v>
      </c>
    </row>
    <row r="927" spans="1:19" x14ac:dyDescent="0.2">
      <c r="A927" t="s">
        <v>925</v>
      </c>
      <c r="B927">
        <v>40104</v>
      </c>
      <c r="C927" t="s">
        <v>2481</v>
      </c>
      <c r="D927">
        <v>2.21</v>
      </c>
      <c r="E927" t="b">
        <v>0</v>
      </c>
      <c r="F927" t="s">
        <v>2485</v>
      </c>
      <c r="G927" t="s">
        <v>3412</v>
      </c>
      <c r="H927" t="s">
        <v>4967</v>
      </c>
      <c r="I927" t="s">
        <v>4969</v>
      </c>
      <c r="J927" t="s">
        <v>5037</v>
      </c>
      <c r="K927" t="s">
        <v>6376</v>
      </c>
      <c r="L927" t="s">
        <v>6396</v>
      </c>
      <c r="M927" t="str">
        <f>SUBSTITUTE(Table2[[#This Row],[category_tags]],"'",CHAR(130),11)</f>
        <v>['Agricultural', 'Food', 'Preparation', 'Meat, egg and fish', 'Raw meat', ÇOffals']</v>
      </c>
      <c r="N927" t="str">
        <f>SUBSTITUTE(Table2[[#This Row],[category_tags]],"'",CHAR(131),12)</f>
        <v>['Agricultural', 'Food', 'Preparation', 'Meat, egg and fish', 'Raw meat', 'OffalsÉ]</v>
      </c>
      <c r="O927">
        <f>FIND(CHAR(130),Table2[[#This Row],[Column2]])</f>
        <v>75</v>
      </c>
      <c r="P927">
        <f>FIND(CHAR(131),Table2[[#This Row],[Column3]])</f>
        <v>82</v>
      </c>
      <c r="Q927" t="str">
        <f>IFERROR(MID(Table2[[#This Row],[category_tags]],Table2[[#This Row],[Column4]]+1,Table2[[#This Row],[Column5]]-Table2[[#This Row],[Column4]]-1),"")</f>
        <v>Offals</v>
      </c>
      <c r="R927" t="str">
        <f>VLOOKUP(Table2[[#This Row],[ciqual_code]],brut_transformé!$D$2:$E$2480,2,FALSE)</f>
        <v>transformé</v>
      </c>
      <c r="S927" t="s">
        <v>5397</v>
      </c>
    </row>
    <row r="928" spans="1:19" x14ac:dyDescent="0.2">
      <c r="A928" t="s">
        <v>926</v>
      </c>
      <c r="B928">
        <v>40105</v>
      </c>
      <c r="C928" t="s">
        <v>2481</v>
      </c>
      <c r="D928">
        <v>2.2400000000000002</v>
      </c>
      <c r="E928" t="b">
        <v>0</v>
      </c>
      <c r="F928" t="s">
        <v>2485</v>
      </c>
      <c r="G928" t="s">
        <v>3413</v>
      </c>
      <c r="H928" t="s">
        <v>4967</v>
      </c>
      <c r="I928" t="s">
        <v>4969</v>
      </c>
      <c r="J928" t="s">
        <v>5038</v>
      </c>
      <c r="K928" t="s">
        <v>6376</v>
      </c>
      <c r="L928" t="s">
        <v>6395</v>
      </c>
      <c r="M928" t="str">
        <f>SUBSTITUTE(Table2[[#This Row],[category_tags]],"'",CHAR(130),11)</f>
        <v>['Agricultural', 'Food', 'Preparation', 'Meat, egg and fish', 'Cooked meat', ÇOffals']</v>
      </c>
      <c r="N928" t="str">
        <f>SUBSTITUTE(Table2[[#This Row],[category_tags]],"'",CHAR(131),12)</f>
        <v>['Agricultural', 'Food', 'Preparation', 'Meat, egg and fish', 'Cooked meat', 'OffalsÉ]</v>
      </c>
      <c r="O928">
        <f>FIND(CHAR(130),Table2[[#This Row],[Column2]])</f>
        <v>78</v>
      </c>
      <c r="P928">
        <f>FIND(CHAR(131),Table2[[#This Row],[Column3]])</f>
        <v>85</v>
      </c>
      <c r="Q928" t="str">
        <f>IFERROR(MID(Table2[[#This Row],[category_tags]],Table2[[#This Row],[Column4]]+1,Table2[[#This Row],[Column5]]-Table2[[#This Row],[Column4]]-1),"")</f>
        <v>Offals</v>
      </c>
      <c r="R928" t="str">
        <f>VLOOKUP(Table2[[#This Row],[ciqual_code]],brut_transformé!$D$2:$E$2480,2,FALSE)</f>
        <v>transformé</v>
      </c>
      <c r="S928" t="s">
        <v>5398</v>
      </c>
    </row>
    <row r="929" spans="1:19" x14ac:dyDescent="0.2">
      <c r="A929" t="s">
        <v>927</v>
      </c>
      <c r="B929">
        <v>40110</v>
      </c>
      <c r="C929" t="s">
        <v>2481</v>
      </c>
      <c r="D929">
        <v>3.05</v>
      </c>
      <c r="E929" t="b">
        <v>0</v>
      </c>
      <c r="F929" t="s">
        <v>2485</v>
      </c>
      <c r="G929" t="s">
        <v>3414</v>
      </c>
      <c r="H929" t="s">
        <v>4967</v>
      </c>
      <c r="I929" t="s">
        <v>4969</v>
      </c>
      <c r="J929" t="s">
        <v>5037</v>
      </c>
      <c r="K929" t="s">
        <v>6376</v>
      </c>
      <c r="L929" t="s">
        <v>6396</v>
      </c>
      <c r="M929" t="str">
        <f>SUBSTITUTE(Table2[[#This Row],[category_tags]],"'",CHAR(130),11)</f>
        <v>['Agricultural', 'Food', 'Preparation', 'Meat, egg and fish', 'Raw meat', ÇOffals']</v>
      </c>
      <c r="N929" t="str">
        <f>SUBSTITUTE(Table2[[#This Row],[category_tags]],"'",CHAR(131),12)</f>
        <v>['Agricultural', 'Food', 'Preparation', 'Meat, egg and fish', 'Raw meat', 'OffalsÉ]</v>
      </c>
      <c r="O929">
        <f>FIND(CHAR(130),Table2[[#This Row],[Column2]])</f>
        <v>75</v>
      </c>
      <c r="P929">
        <f>FIND(CHAR(131),Table2[[#This Row],[Column3]])</f>
        <v>82</v>
      </c>
      <c r="Q929" t="str">
        <f>IFERROR(MID(Table2[[#This Row],[category_tags]],Table2[[#This Row],[Column4]]+1,Table2[[#This Row],[Column5]]-Table2[[#This Row],[Column4]]-1),"")</f>
        <v>Offals</v>
      </c>
      <c r="R929" t="str">
        <f>VLOOKUP(Table2[[#This Row],[ciqual_code]],brut_transformé!$D$2:$E$2480,2,FALSE)</f>
        <v>transformé</v>
      </c>
      <c r="S929" t="s">
        <v>5399</v>
      </c>
    </row>
    <row r="930" spans="1:19" x14ac:dyDescent="0.2">
      <c r="A930" t="s">
        <v>928</v>
      </c>
      <c r="B930">
        <v>40120</v>
      </c>
      <c r="C930" t="s">
        <v>2481</v>
      </c>
      <c r="D930">
        <v>3.05</v>
      </c>
      <c r="E930" t="b">
        <v>0</v>
      </c>
      <c r="F930" t="s">
        <v>2485</v>
      </c>
      <c r="G930" t="s">
        <v>3415</v>
      </c>
      <c r="H930" t="s">
        <v>4967</v>
      </c>
      <c r="I930" t="s">
        <v>4969</v>
      </c>
      <c r="J930" t="s">
        <v>5037</v>
      </c>
      <c r="K930" t="s">
        <v>6376</v>
      </c>
      <c r="L930" t="s">
        <v>6396</v>
      </c>
      <c r="M930" t="str">
        <f>SUBSTITUTE(Table2[[#This Row],[category_tags]],"'",CHAR(130),11)</f>
        <v>['Agricultural', 'Food', 'Preparation', 'Meat, egg and fish', 'Raw meat', ÇOffals']</v>
      </c>
      <c r="N930" t="str">
        <f>SUBSTITUTE(Table2[[#This Row],[category_tags]],"'",CHAR(131),12)</f>
        <v>['Agricultural', 'Food', 'Preparation', 'Meat, egg and fish', 'Raw meat', 'OffalsÉ]</v>
      </c>
      <c r="O930">
        <f>FIND(CHAR(130),Table2[[#This Row],[Column2]])</f>
        <v>75</v>
      </c>
      <c r="P930">
        <f>FIND(CHAR(131),Table2[[#This Row],[Column3]])</f>
        <v>82</v>
      </c>
      <c r="Q930" t="str">
        <f>IFERROR(MID(Table2[[#This Row],[category_tags]],Table2[[#This Row],[Column4]]+1,Table2[[#This Row],[Column5]]-Table2[[#This Row],[Column4]]-1),"")</f>
        <v>Offals</v>
      </c>
      <c r="R930" t="str">
        <f>VLOOKUP(Table2[[#This Row],[ciqual_code]],brut_transformé!$D$2:$E$2480,2,FALSE)</f>
        <v>transformé</v>
      </c>
      <c r="S930" t="s">
        <v>5399</v>
      </c>
    </row>
    <row r="931" spans="1:19" x14ac:dyDescent="0.2">
      <c r="A931" t="s">
        <v>929</v>
      </c>
      <c r="B931">
        <v>40119</v>
      </c>
      <c r="C931" t="s">
        <v>2481</v>
      </c>
      <c r="D931">
        <v>2.4700000000000002</v>
      </c>
      <c r="E931" t="b">
        <v>0</v>
      </c>
      <c r="F931" t="s">
        <v>2485</v>
      </c>
      <c r="G931" t="s">
        <v>3416</v>
      </c>
      <c r="H931" t="s">
        <v>4967</v>
      </c>
      <c r="I931" t="s">
        <v>4969</v>
      </c>
      <c r="J931" t="s">
        <v>5037</v>
      </c>
      <c r="K931" t="s">
        <v>6376</v>
      </c>
      <c r="L931" t="s">
        <v>6396</v>
      </c>
      <c r="M931" t="str">
        <f>SUBSTITUTE(Table2[[#This Row],[category_tags]],"'",CHAR(130),11)</f>
        <v>['Agricultural', 'Food', 'Preparation', 'Meat, egg and fish', 'Raw meat', ÇOffals']</v>
      </c>
      <c r="N931" t="str">
        <f>SUBSTITUTE(Table2[[#This Row],[category_tags]],"'",CHAR(131),12)</f>
        <v>['Agricultural', 'Food', 'Preparation', 'Meat, egg and fish', 'Raw meat', 'OffalsÉ]</v>
      </c>
      <c r="O931">
        <f>FIND(CHAR(130),Table2[[#This Row],[Column2]])</f>
        <v>75</v>
      </c>
      <c r="P931">
        <f>FIND(CHAR(131),Table2[[#This Row],[Column3]])</f>
        <v>82</v>
      </c>
      <c r="Q931" t="str">
        <f>IFERROR(MID(Table2[[#This Row],[category_tags]],Table2[[#This Row],[Column4]]+1,Table2[[#This Row],[Column5]]-Table2[[#This Row],[Column4]]-1),"")</f>
        <v>Offals</v>
      </c>
      <c r="R931" t="str">
        <f>VLOOKUP(Table2[[#This Row],[ciqual_code]],brut_transformé!$D$2:$E$2480,2,FALSE)</f>
        <v>transformé</v>
      </c>
      <c r="S931" t="s">
        <v>5327</v>
      </c>
    </row>
    <row r="932" spans="1:19" x14ac:dyDescent="0.2">
      <c r="A932" t="s">
        <v>930</v>
      </c>
      <c r="B932">
        <v>40113</v>
      </c>
      <c r="C932" t="s">
        <v>2481</v>
      </c>
      <c r="D932">
        <v>2.4900000000000002</v>
      </c>
      <c r="E932" t="b">
        <v>0</v>
      </c>
      <c r="F932" t="s">
        <v>2485</v>
      </c>
      <c r="G932" t="s">
        <v>3417</v>
      </c>
      <c r="H932" t="s">
        <v>4967</v>
      </c>
      <c r="I932" t="s">
        <v>4969</v>
      </c>
      <c r="J932" t="s">
        <v>5038</v>
      </c>
      <c r="K932" t="s">
        <v>6376</v>
      </c>
      <c r="L932" t="s">
        <v>6395</v>
      </c>
      <c r="M932" t="str">
        <f>SUBSTITUTE(Table2[[#This Row],[category_tags]],"'",CHAR(130),11)</f>
        <v>['Agricultural', 'Food', 'Preparation', 'Meat, egg and fish', 'Cooked meat', ÇOffals']</v>
      </c>
      <c r="N932" t="str">
        <f>SUBSTITUTE(Table2[[#This Row],[category_tags]],"'",CHAR(131),12)</f>
        <v>['Agricultural', 'Food', 'Preparation', 'Meat, egg and fish', 'Cooked meat', 'OffalsÉ]</v>
      </c>
      <c r="O932">
        <f>FIND(CHAR(130),Table2[[#This Row],[Column2]])</f>
        <v>78</v>
      </c>
      <c r="P932">
        <f>FIND(CHAR(131),Table2[[#This Row],[Column3]])</f>
        <v>85</v>
      </c>
      <c r="Q932" t="str">
        <f>IFERROR(MID(Table2[[#This Row],[category_tags]],Table2[[#This Row],[Column4]]+1,Table2[[#This Row],[Column5]]-Table2[[#This Row],[Column4]]-1),"")</f>
        <v>Offals</v>
      </c>
      <c r="R932" t="str">
        <f>VLOOKUP(Table2[[#This Row],[ciqual_code]],brut_transformé!$D$2:$E$2480,2,FALSE)</f>
        <v>transformé</v>
      </c>
      <c r="S932" t="s">
        <v>5326</v>
      </c>
    </row>
    <row r="933" spans="1:19" x14ac:dyDescent="0.2">
      <c r="A933" t="s">
        <v>931</v>
      </c>
      <c r="B933">
        <v>40111</v>
      </c>
      <c r="C933" t="s">
        <v>2481</v>
      </c>
      <c r="D933">
        <v>2.59</v>
      </c>
      <c r="E933" t="b">
        <v>0</v>
      </c>
      <c r="F933" t="s">
        <v>2485</v>
      </c>
      <c r="G933" t="s">
        <v>3418</v>
      </c>
      <c r="H933" t="s">
        <v>4967</v>
      </c>
      <c r="I933" t="s">
        <v>4969</v>
      </c>
      <c r="J933" t="s">
        <v>5037</v>
      </c>
      <c r="K933" t="s">
        <v>6376</v>
      </c>
      <c r="L933" t="s">
        <v>6396</v>
      </c>
      <c r="M933" t="str">
        <f>SUBSTITUTE(Table2[[#This Row],[category_tags]],"'",CHAR(130),11)</f>
        <v>['Agricultural', 'Food', 'Preparation', 'Meat, egg and fish', 'Raw meat', ÇOffals']</v>
      </c>
      <c r="N933" t="str">
        <f>SUBSTITUTE(Table2[[#This Row],[category_tags]],"'",CHAR(131),12)</f>
        <v>['Agricultural', 'Food', 'Preparation', 'Meat, egg and fish', 'Raw meat', 'OffalsÉ]</v>
      </c>
      <c r="O933">
        <f>FIND(CHAR(130),Table2[[#This Row],[Column2]])</f>
        <v>75</v>
      </c>
      <c r="P933">
        <f>FIND(CHAR(131),Table2[[#This Row],[Column3]])</f>
        <v>82</v>
      </c>
      <c r="Q933" t="str">
        <f>IFERROR(MID(Table2[[#This Row],[category_tags]],Table2[[#This Row],[Column4]]+1,Table2[[#This Row],[Column5]]-Table2[[#This Row],[Column4]]-1),"")</f>
        <v>Offals</v>
      </c>
      <c r="R933" t="str">
        <f>VLOOKUP(Table2[[#This Row],[ciqual_code]],brut_transformé!$D$2:$E$2480,2,FALSE)</f>
        <v>transformé</v>
      </c>
      <c r="S933" t="s">
        <v>5399</v>
      </c>
    </row>
    <row r="934" spans="1:19" x14ac:dyDescent="0.2">
      <c r="A934" t="s">
        <v>932</v>
      </c>
      <c r="B934">
        <v>40116</v>
      </c>
      <c r="C934" t="s">
        <v>2481</v>
      </c>
      <c r="D934">
        <v>2.61</v>
      </c>
      <c r="E934" t="b">
        <v>0</v>
      </c>
      <c r="F934" t="s">
        <v>2485</v>
      </c>
      <c r="G934" t="s">
        <v>3419</v>
      </c>
      <c r="H934" t="s">
        <v>4967</v>
      </c>
      <c r="I934" t="s">
        <v>4969</v>
      </c>
      <c r="J934" t="s">
        <v>5038</v>
      </c>
      <c r="K934" t="s">
        <v>6376</v>
      </c>
      <c r="L934" t="s">
        <v>6395</v>
      </c>
      <c r="M934" t="str">
        <f>SUBSTITUTE(Table2[[#This Row],[category_tags]],"'",CHAR(130),11)</f>
        <v>['Agricultural', 'Food', 'Preparation', 'Meat, egg and fish', 'Cooked meat', ÇOffals']</v>
      </c>
      <c r="N934" t="str">
        <f>SUBSTITUTE(Table2[[#This Row],[category_tags]],"'",CHAR(131),12)</f>
        <v>['Agricultural', 'Food', 'Preparation', 'Meat, egg and fish', 'Cooked meat', 'OffalsÉ]</v>
      </c>
      <c r="O934">
        <f>FIND(CHAR(130),Table2[[#This Row],[Column2]])</f>
        <v>78</v>
      </c>
      <c r="P934">
        <f>FIND(CHAR(131),Table2[[#This Row],[Column3]])</f>
        <v>85</v>
      </c>
      <c r="Q934" t="str">
        <f>IFERROR(MID(Table2[[#This Row],[category_tags]],Table2[[#This Row],[Column4]]+1,Table2[[#This Row],[Column5]]-Table2[[#This Row],[Column4]]-1),"")</f>
        <v>Offals</v>
      </c>
      <c r="R934" t="str">
        <f>VLOOKUP(Table2[[#This Row],[ciqual_code]],brut_transformé!$D$2:$E$2480,2,FALSE)</f>
        <v>transformé</v>
      </c>
      <c r="S934" t="s">
        <v>5400</v>
      </c>
    </row>
    <row r="935" spans="1:19" x14ac:dyDescent="0.2">
      <c r="A935" t="s">
        <v>933</v>
      </c>
      <c r="B935">
        <v>40106</v>
      </c>
      <c r="C935" t="s">
        <v>2481</v>
      </c>
      <c r="D935">
        <v>2.63</v>
      </c>
      <c r="E935" t="b">
        <v>0</v>
      </c>
      <c r="F935" t="s">
        <v>2485</v>
      </c>
      <c r="G935" t="s">
        <v>3420</v>
      </c>
      <c r="H935" t="s">
        <v>4967</v>
      </c>
      <c r="I935" t="s">
        <v>4969</v>
      </c>
      <c r="J935" t="s">
        <v>5037</v>
      </c>
      <c r="K935" t="s">
        <v>6376</v>
      </c>
      <c r="L935" t="s">
        <v>6396</v>
      </c>
      <c r="M935" t="str">
        <f>SUBSTITUTE(Table2[[#This Row],[category_tags]],"'",CHAR(130),11)</f>
        <v>['Agricultural', 'Food', 'Preparation', 'Meat, egg and fish', 'Raw meat', ÇOffals']</v>
      </c>
      <c r="N935" t="str">
        <f>SUBSTITUTE(Table2[[#This Row],[category_tags]],"'",CHAR(131),12)</f>
        <v>['Agricultural', 'Food', 'Preparation', 'Meat, egg and fish', 'Raw meat', 'OffalsÉ]</v>
      </c>
      <c r="O935">
        <f>FIND(CHAR(130),Table2[[#This Row],[Column2]])</f>
        <v>75</v>
      </c>
      <c r="P935">
        <f>FIND(CHAR(131),Table2[[#This Row],[Column3]])</f>
        <v>82</v>
      </c>
      <c r="Q935" t="str">
        <f>IFERROR(MID(Table2[[#This Row],[category_tags]],Table2[[#This Row],[Column4]]+1,Table2[[#This Row],[Column5]]-Table2[[#This Row],[Column4]]-1),"")</f>
        <v>Offals</v>
      </c>
      <c r="R935" t="str">
        <f>VLOOKUP(Table2[[#This Row],[ciqual_code]],brut_transformé!$D$2:$E$2480,2,FALSE)</f>
        <v>transformé</v>
      </c>
      <c r="S935" t="s">
        <v>5328</v>
      </c>
    </row>
    <row r="936" spans="1:19" x14ac:dyDescent="0.2">
      <c r="A936" t="s">
        <v>934</v>
      </c>
      <c r="B936">
        <v>40107</v>
      </c>
      <c r="C936" t="s">
        <v>2481</v>
      </c>
      <c r="D936">
        <v>2.65</v>
      </c>
      <c r="E936" t="b">
        <v>0</v>
      </c>
      <c r="F936" t="s">
        <v>2485</v>
      </c>
      <c r="G936" t="s">
        <v>3421</v>
      </c>
      <c r="H936" t="s">
        <v>4967</v>
      </c>
      <c r="I936" t="s">
        <v>4969</v>
      </c>
      <c r="J936" t="s">
        <v>5038</v>
      </c>
      <c r="K936" t="s">
        <v>6376</v>
      </c>
      <c r="L936" t="s">
        <v>6395</v>
      </c>
      <c r="M936" t="str">
        <f>SUBSTITUTE(Table2[[#This Row],[category_tags]],"'",CHAR(130),11)</f>
        <v>['Agricultural', 'Food', 'Preparation', 'Meat, egg and fish', 'Cooked meat', ÇOffals']</v>
      </c>
      <c r="N936" t="str">
        <f>SUBSTITUTE(Table2[[#This Row],[category_tags]],"'",CHAR(131),12)</f>
        <v>['Agricultural', 'Food', 'Preparation', 'Meat, egg and fish', 'Cooked meat', 'OffalsÉ]</v>
      </c>
      <c r="O936">
        <f>FIND(CHAR(130),Table2[[#This Row],[Column2]])</f>
        <v>78</v>
      </c>
      <c r="P936">
        <f>FIND(CHAR(131),Table2[[#This Row],[Column3]])</f>
        <v>85</v>
      </c>
      <c r="Q936" t="str">
        <f>IFERROR(MID(Table2[[#This Row],[category_tags]],Table2[[#This Row],[Column4]]+1,Table2[[#This Row],[Column5]]-Table2[[#This Row],[Column4]]-1),"")</f>
        <v>Offals</v>
      </c>
      <c r="R936" t="str">
        <f>VLOOKUP(Table2[[#This Row],[ciqual_code]],brut_transformé!$D$2:$E$2480,2,FALSE)</f>
        <v>transformé</v>
      </c>
      <c r="S936" t="s">
        <v>5329</v>
      </c>
    </row>
    <row r="937" spans="1:19" x14ac:dyDescent="0.2">
      <c r="A937" t="s">
        <v>935</v>
      </c>
      <c r="B937">
        <v>40108</v>
      </c>
      <c r="C937" t="s">
        <v>2481</v>
      </c>
      <c r="D937">
        <v>3.05</v>
      </c>
      <c r="E937" t="b">
        <v>0</v>
      </c>
      <c r="F937" t="s">
        <v>2485</v>
      </c>
      <c r="G937" t="s">
        <v>3422</v>
      </c>
      <c r="H937" t="s">
        <v>4967</v>
      </c>
      <c r="I937" t="s">
        <v>4969</v>
      </c>
      <c r="J937" t="s">
        <v>5037</v>
      </c>
      <c r="K937" t="s">
        <v>6376</v>
      </c>
      <c r="L937" t="s">
        <v>6396</v>
      </c>
      <c r="M937" t="str">
        <f>SUBSTITUTE(Table2[[#This Row],[category_tags]],"'",CHAR(130),11)</f>
        <v>['Agricultural', 'Food', 'Preparation', 'Meat, egg and fish', 'Raw meat', ÇOffals']</v>
      </c>
      <c r="N937" t="str">
        <f>SUBSTITUTE(Table2[[#This Row],[category_tags]],"'",CHAR(131),12)</f>
        <v>['Agricultural', 'Food', 'Preparation', 'Meat, egg and fish', 'Raw meat', 'OffalsÉ]</v>
      </c>
      <c r="O937">
        <f>FIND(CHAR(130),Table2[[#This Row],[Column2]])</f>
        <v>75</v>
      </c>
      <c r="P937">
        <f>FIND(CHAR(131),Table2[[#This Row],[Column3]])</f>
        <v>82</v>
      </c>
      <c r="Q937" t="str">
        <f>IFERROR(MID(Table2[[#This Row],[category_tags]],Table2[[#This Row],[Column4]]+1,Table2[[#This Row],[Column5]]-Table2[[#This Row],[Column4]]-1),"")</f>
        <v>Offals</v>
      </c>
      <c r="R937" t="str">
        <f>VLOOKUP(Table2[[#This Row],[ciqual_code]],brut_transformé!$D$2:$E$2480,2,FALSE)</f>
        <v>transformé</v>
      </c>
      <c r="S937" t="s">
        <v>5399</v>
      </c>
    </row>
    <row r="938" spans="1:19" x14ac:dyDescent="0.2">
      <c r="A938" t="s">
        <v>936</v>
      </c>
      <c r="B938">
        <v>20135</v>
      </c>
      <c r="C938" t="s">
        <v>2481</v>
      </c>
      <c r="D938">
        <v>2.8</v>
      </c>
      <c r="E938" t="b">
        <v>0</v>
      </c>
      <c r="F938" t="s">
        <v>2485</v>
      </c>
      <c r="G938" t="s">
        <v>3423</v>
      </c>
      <c r="H938" t="s">
        <v>4967</v>
      </c>
      <c r="I938" t="s">
        <v>4969</v>
      </c>
      <c r="J938" t="s">
        <v>4987</v>
      </c>
      <c r="K938" t="s">
        <v>6375</v>
      </c>
      <c r="L938" t="s">
        <v>6405</v>
      </c>
      <c r="M938" t="str">
        <f>SUBSTITUTE(Table2[[#This Row],[category_tags]],"'",CHAR(130),11)</f>
        <v>['Agricultural', 'Food', 'Preparation', 'Fruits, vegetables, legumes and nuts', 'Vegetables', ÇVegetables, cooked']</v>
      </c>
      <c r="N938" t="str">
        <f>SUBSTITUTE(Table2[[#This Row],[category_tags]],"'",CHAR(131),12)</f>
        <v>['Agricultural', 'Food', 'Preparation', 'Fruits, vegetables, legumes and nuts', 'Vegetables', 'Vegetables, cookedÉ]</v>
      </c>
      <c r="O938">
        <f>FIND(CHAR(130),Table2[[#This Row],[Column2]])</f>
        <v>95</v>
      </c>
      <c r="P938">
        <f>FIND(CHAR(131),Table2[[#This Row],[Column3]])</f>
        <v>114</v>
      </c>
      <c r="Q938" t="str">
        <f>IFERROR(MID(Table2[[#This Row],[category_tags]],Table2[[#This Row],[Column4]]+1,Table2[[#This Row],[Column5]]-Table2[[#This Row],[Column4]]-1),"")</f>
        <v>Vegetables, cooked</v>
      </c>
      <c r="R938" t="str">
        <f>VLOOKUP(Table2[[#This Row],[ciqual_code]],brut_transformé!$D$2:$E$2480,2,FALSE)</f>
        <v>transformé</v>
      </c>
      <c r="S938" t="s">
        <v>5559</v>
      </c>
    </row>
    <row r="939" spans="1:19" x14ac:dyDescent="0.2">
      <c r="A939" t="s">
        <v>937</v>
      </c>
      <c r="B939">
        <v>25509</v>
      </c>
      <c r="C939" t="s">
        <v>2481</v>
      </c>
      <c r="D939">
        <v>1.75</v>
      </c>
      <c r="E939" t="b">
        <v>0</v>
      </c>
      <c r="F939" t="s">
        <v>2485</v>
      </c>
      <c r="G939" t="s">
        <v>3424</v>
      </c>
      <c r="H939" t="s">
        <v>4967</v>
      </c>
      <c r="I939" t="s">
        <v>4969</v>
      </c>
      <c r="J939" t="s">
        <v>4981</v>
      </c>
      <c r="K939" t="s">
        <v>6379</v>
      </c>
      <c r="L939" t="s">
        <v>6399</v>
      </c>
      <c r="M939" t="str">
        <f>SUBSTITUTE(Table2[[#This Row],[category_tags]],"'",CHAR(130),11)</f>
        <v>['Agricultural', 'Food', 'Preparation', 'Starters and dishes', 'Dishes', ÇCheese dishes']</v>
      </c>
      <c r="N939" t="str">
        <f>SUBSTITUTE(Table2[[#This Row],[category_tags]],"'",CHAR(131),12)</f>
        <v>['Agricultural', 'Food', 'Preparation', 'Starters and dishes', 'Dishes', 'Cheese dishesÉ]</v>
      </c>
      <c r="O939">
        <f>FIND(CHAR(130),Table2[[#This Row],[Column2]])</f>
        <v>74</v>
      </c>
      <c r="P939">
        <f>FIND(CHAR(131),Table2[[#This Row],[Column3]])</f>
        <v>88</v>
      </c>
      <c r="Q939" t="str">
        <f>IFERROR(MID(Table2[[#This Row],[category_tags]],Table2[[#This Row],[Column4]]+1,Table2[[#This Row],[Column5]]-Table2[[#This Row],[Column4]]-1),"")</f>
        <v>Cheese dishes</v>
      </c>
      <c r="R939" t="str">
        <f>VLOOKUP(Table2[[#This Row],[ciqual_code]],brut_transformé!$D$2:$E$2480,2,FALSE)</f>
        <v>transformé</v>
      </c>
      <c r="S939" t="s">
        <v>5560</v>
      </c>
    </row>
    <row r="940" spans="1:19" x14ac:dyDescent="0.2">
      <c r="A940" t="s">
        <v>938</v>
      </c>
      <c r="B940">
        <v>12121</v>
      </c>
      <c r="C940" t="s">
        <v>2481</v>
      </c>
      <c r="D940">
        <v>2.2400000000000002</v>
      </c>
      <c r="E940" t="b">
        <v>0</v>
      </c>
      <c r="F940" t="s">
        <v>2485</v>
      </c>
      <c r="G940" t="s">
        <v>3425</v>
      </c>
      <c r="H940" t="s">
        <v>4967</v>
      </c>
      <c r="I940" t="s">
        <v>4969</v>
      </c>
      <c r="J940" t="s">
        <v>4989</v>
      </c>
      <c r="K940" t="s">
        <v>6381</v>
      </c>
      <c r="L940" t="s">
        <v>6406</v>
      </c>
      <c r="M940" t="str">
        <f>SUBSTITUTE(Table2[[#This Row],[category_tags]],"'",CHAR(130),11)</f>
        <v>['Agricultural', 'Food', 'Preparation', 'Milk and milk products', 'Cheese', ÇSemihard cheeses']</v>
      </c>
      <c r="N940" t="str">
        <f>SUBSTITUTE(Table2[[#This Row],[category_tags]],"'",CHAR(131),12)</f>
        <v>['Agricultural', 'Food', 'Preparation', 'Milk and milk products', 'Cheese', 'Semihard cheesesÉ]</v>
      </c>
      <c r="O940">
        <f>FIND(CHAR(130),Table2[[#This Row],[Column2]])</f>
        <v>77</v>
      </c>
      <c r="P940">
        <f>FIND(CHAR(131),Table2[[#This Row],[Column3]])</f>
        <v>94</v>
      </c>
      <c r="Q940" t="str">
        <f>IFERROR(MID(Table2[[#This Row],[category_tags]],Table2[[#This Row],[Column4]]+1,Table2[[#This Row],[Column5]]-Table2[[#This Row],[Column4]]-1),"")</f>
        <v>Semihard cheeses</v>
      </c>
      <c r="R940" t="str">
        <f>VLOOKUP(Table2[[#This Row],[ciqual_code]],brut_transformé!$D$2:$E$2480,2,FALSE)</f>
        <v>brut</v>
      </c>
      <c r="S940" t="s">
        <v>5196</v>
      </c>
    </row>
    <row r="941" spans="1:19" x14ac:dyDescent="0.2">
      <c r="A941" t="s">
        <v>939</v>
      </c>
      <c r="B941">
        <v>7812</v>
      </c>
      <c r="C941" t="s">
        <v>2481</v>
      </c>
      <c r="D941">
        <v>1.87</v>
      </c>
      <c r="E941" t="b">
        <v>0</v>
      </c>
      <c r="F941" t="s">
        <v>2485</v>
      </c>
      <c r="G941" t="s">
        <v>3426</v>
      </c>
      <c r="H941" t="s">
        <v>4967</v>
      </c>
      <c r="I941" t="s">
        <v>4969</v>
      </c>
      <c r="J941" t="s">
        <v>5028</v>
      </c>
      <c r="K941" t="s">
        <v>6379</v>
      </c>
      <c r="L941" t="s">
        <v>6426</v>
      </c>
      <c r="M941" t="str">
        <f>SUBSTITUTE(Table2[[#This Row],[category_tags]],"'",CHAR(130),11)</f>
        <v>['Agricultural', 'Food', 'Preparation', 'Starters and dishes', 'Sandwiches']</v>
      </c>
      <c r="N941" t="str">
        <f>SUBSTITUTE(Table2[[#This Row],[category_tags]],"'",CHAR(131),12)</f>
        <v>['Agricultural', 'Food', 'Preparation', 'Starters and dishes', 'Sandwiches']</v>
      </c>
      <c r="O941" t="e">
        <f>FIND(CHAR(130),Table2[[#This Row],[Column2]])</f>
        <v>#VALUE!</v>
      </c>
      <c r="P941" t="e">
        <f>FIND(CHAR(131),Table2[[#This Row],[Column3]])</f>
        <v>#VALUE!</v>
      </c>
      <c r="Q941" t="str">
        <f>IFERROR(MID(Table2[[#This Row],[category_tags]],Table2[[#This Row],[Column4]]+1,Table2[[#This Row],[Column5]]-Table2[[#This Row],[Column4]]-1),"")</f>
        <v/>
      </c>
      <c r="R941" t="str">
        <f>VLOOKUP(Table2[[#This Row],[ciqual_code]],brut_transformé!$D$2:$E$2480,2,FALSE)</f>
        <v>transformé</v>
      </c>
      <c r="S941" t="s">
        <v>5561</v>
      </c>
    </row>
    <row r="942" spans="1:19" x14ac:dyDescent="0.2">
      <c r="A942" t="s">
        <v>940</v>
      </c>
      <c r="B942">
        <v>12522</v>
      </c>
      <c r="C942" t="s">
        <v>2481</v>
      </c>
      <c r="D942">
        <v>2.2400000000000002</v>
      </c>
      <c r="E942" t="b">
        <v>0</v>
      </c>
      <c r="F942" t="s">
        <v>2485</v>
      </c>
      <c r="G942" t="s">
        <v>3427</v>
      </c>
      <c r="H942" t="s">
        <v>4967</v>
      </c>
      <c r="I942" t="s">
        <v>4969</v>
      </c>
      <c r="J942" t="s">
        <v>5010</v>
      </c>
      <c r="K942" t="s">
        <v>6381</v>
      </c>
      <c r="L942" t="s">
        <v>6406</v>
      </c>
      <c r="M942" t="str">
        <f>SUBSTITUTE(Table2[[#This Row],[category_tags]],"'",CHAR(130),11)</f>
        <v>['Agricultural', 'Food', 'Preparation', 'Milk and milk products', 'Cheese', ÇBlue cheeses']</v>
      </c>
      <c r="N942" t="str">
        <f>SUBSTITUTE(Table2[[#This Row],[category_tags]],"'",CHAR(131),12)</f>
        <v>['Agricultural', 'Food', 'Preparation', 'Milk and milk products', 'Cheese', 'Blue cheesesÉ]</v>
      </c>
      <c r="O942">
        <f>FIND(CHAR(130),Table2[[#This Row],[Column2]])</f>
        <v>77</v>
      </c>
      <c r="P942">
        <f>FIND(CHAR(131),Table2[[#This Row],[Column3]])</f>
        <v>90</v>
      </c>
      <c r="Q942" t="str">
        <f>IFERROR(MID(Table2[[#This Row],[category_tags]],Table2[[#This Row],[Column4]]+1,Table2[[#This Row],[Column5]]-Table2[[#This Row],[Column4]]-1),"")</f>
        <v>Blue cheeses</v>
      </c>
      <c r="R942" t="str">
        <f>VLOOKUP(Table2[[#This Row],[ciqual_code]],brut_transformé!$D$2:$E$2480,2,FALSE)</f>
        <v>brut</v>
      </c>
      <c r="S942" t="s">
        <v>5196</v>
      </c>
    </row>
    <row r="943" spans="1:19" x14ac:dyDescent="0.2">
      <c r="A943" t="s">
        <v>941</v>
      </c>
      <c r="B943">
        <v>12519</v>
      </c>
      <c r="C943" t="s">
        <v>2481</v>
      </c>
      <c r="D943">
        <v>2.2400000000000002</v>
      </c>
      <c r="E943" t="b">
        <v>0</v>
      </c>
      <c r="F943" t="s">
        <v>2485</v>
      </c>
      <c r="G943" t="s">
        <v>3428</v>
      </c>
      <c r="H943" t="s">
        <v>4967</v>
      </c>
      <c r="I943" t="s">
        <v>4969</v>
      </c>
      <c r="J943" t="s">
        <v>5010</v>
      </c>
      <c r="K943" t="s">
        <v>6381</v>
      </c>
      <c r="L943" t="s">
        <v>6406</v>
      </c>
      <c r="M943" t="str">
        <f>SUBSTITUTE(Table2[[#This Row],[category_tags]],"'",CHAR(130),11)</f>
        <v>['Agricultural', 'Food', 'Preparation', 'Milk and milk products', 'Cheese', ÇBlue cheeses']</v>
      </c>
      <c r="N943" t="str">
        <f>SUBSTITUTE(Table2[[#This Row],[category_tags]],"'",CHAR(131),12)</f>
        <v>['Agricultural', 'Food', 'Preparation', 'Milk and milk products', 'Cheese', 'Blue cheesesÉ]</v>
      </c>
      <c r="O943">
        <f>FIND(CHAR(130),Table2[[#This Row],[Column2]])</f>
        <v>77</v>
      </c>
      <c r="P943">
        <f>FIND(CHAR(131),Table2[[#This Row],[Column3]])</f>
        <v>90</v>
      </c>
      <c r="Q943" t="str">
        <f>IFERROR(MID(Table2[[#This Row],[category_tags]],Table2[[#This Row],[Column4]]+1,Table2[[#This Row],[Column5]]-Table2[[#This Row],[Column4]]-1),"")</f>
        <v>Blue cheeses</v>
      </c>
      <c r="R943" t="str">
        <f>VLOOKUP(Table2[[#This Row],[ciqual_code]],brut_transformé!$D$2:$E$2480,2,FALSE)</f>
        <v>brut</v>
      </c>
      <c r="S943" t="s">
        <v>5196</v>
      </c>
    </row>
    <row r="944" spans="1:19" x14ac:dyDescent="0.2">
      <c r="A944" t="s">
        <v>942</v>
      </c>
      <c r="B944">
        <v>13014</v>
      </c>
      <c r="C944" t="s">
        <v>2481</v>
      </c>
      <c r="D944">
        <v>2.25</v>
      </c>
      <c r="E944" t="b">
        <v>0</v>
      </c>
      <c r="F944" t="s">
        <v>2485</v>
      </c>
      <c r="G944" t="s">
        <v>3429</v>
      </c>
      <c r="H944" t="s">
        <v>4967</v>
      </c>
      <c r="I944" t="s">
        <v>4969</v>
      </c>
      <c r="J944" t="s">
        <v>4972</v>
      </c>
      <c r="K944" t="s">
        <v>6375</v>
      </c>
      <c r="L944" t="s">
        <v>6392</v>
      </c>
      <c r="M944" t="str">
        <f>SUBSTITUTE(Table2[[#This Row],[category_tags]],"'",CHAR(130),11)</f>
        <v>['Agricultural', 'Food', 'Preparation', 'Fruits, vegetables, legumes and nuts', 'Fruits', ÇFresh fruits']</v>
      </c>
      <c r="N944" t="str">
        <f>SUBSTITUTE(Table2[[#This Row],[category_tags]],"'",CHAR(131),12)</f>
        <v>['Agricultural', 'Food', 'Preparation', 'Fruits, vegetables, legumes and nuts', 'Fruits', 'Fresh fruitsÉ]</v>
      </c>
      <c r="O944">
        <f>FIND(CHAR(130),Table2[[#This Row],[Column2]])</f>
        <v>91</v>
      </c>
      <c r="P944">
        <f>FIND(CHAR(131),Table2[[#This Row],[Column3]])</f>
        <v>104</v>
      </c>
      <c r="Q944" t="str">
        <f>IFERROR(MID(Table2[[#This Row],[category_tags]],Table2[[#This Row],[Column4]]+1,Table2[[#This Row],[Column5]]-Table2[[#This Row],[Column4]]-1),"")</f>
        <v>Fresh fruits</v>
      </c>
      <c r="R944" t="str">
        <f>VLOOKUP(Table2[[#This Row],[ciqual_code]],brut_transformé!$D$2:$E$2480,2,FALSE)</f>
        <v>brut</v>
      </c>
      <c r="S944" t="s">
        <v>5562</v>
      </c>
    </row>
    <row r="945" spans="1:19" x14ac:dyDescent="0.2">
      <c r="A945" t="s">
        <v>943</v>
      </c>
      <c r="B945">
        <v>13014</v>
      </c>
      <c r="C945" t="s">
        <v>2481</v>
      </c>
      <c r="D945">
        <v>2.14</v>
      </c>
      <c r="E945" t="b">
        <v>0</v>
      </c>
      <c r="F945" t="s">
        <v>2485</v>
      </c>
      <c r="G945" t="s">
        <v>3430</v>
      </c>
      <c r="H945" t="s">
        <v>4967</v>
      </c>
      <c r="I945" t="s">
        <v>4969</v>
      </c>
      <c r="J945" t="s">
        <v>4972</v>
      </c>
      <c r="K945" t="s">
        <v>6375</v>
      </c>
      <c r="L945" t="s">
        <v>6392</v>
      </c>
      <c r="M945" t="str">
        <f>SUBSTITUTE(Table2[[#This Row],[category_tags]],"'",CHAR(130),11)</f>
        <v>['Agricultural', 'Food', 'Preparation', 'Fruits, vegetables, legumes and nuts', 'Fruits', ÇFresh fruits']</v>
      </c>
      <c r="N945" t="str">
        <f>SUBSTITUTE(Table2[[#This Row],[category_tags]],"'",CHAR(131),12)</f>
        <v>['Agricultural', 'Food', 'Preparation', 'Fruits, vegetables, legumes and nuts', 'Fruits', 'Fresh fruitsÉ]</v>
      </c>
      <c r="O945">
        <f>FIND(CHAR(130),Table2[[#This Row],[Column2]])</f>
        <v>91</v>
      </c>
      <c r="P945">
        <f>FIND(CHAR(131),Table2[[#This Row],[Column3]])</f>
        <v>104</v>
      </c>
      <c r="Q945" t="str">
        <f>IFERROR(MID(Table2[[#This Row],[category_tags]],Table2[[#This Row],[Column4]]+1,Table2[[#This Row],[Column5]]-Table2[[#This Row],[Column4]]-1),"")</f>
        <v>Fresh fruits</v>
      </c>
      <c r="R945" t="str">
        <f>VLOOKUP(Table2[[#This Row],[ciqual_code]],brut_transformé!$D$2:$E$2480,2,FALSE)</f>
        <v>brut</v>
      </c>
      <c r="S945" t="s">
        <v>5563</v>
      </c>
    </row>
    <row r="946" spans="1:19" x14ac:dyDescent="0.2">
      <c r="A946" t="s">
        <v>944</v>
      </c>
      <c r="B946">
        <v>13014</v>
      </c>
      <c r="C946" t="s">
        <v>2481</v>
      </c>
      <c r="D946">
        <v>2.14</v>
      </c>
      <c r="E946" t="b">
        <v>0</v>
      </c>
      <c r="F946" t="s">
        <v>2485</v>
      </c>
      <c r="G946" t="s">
        <v>3431</v>
      </c>
      <c r="H946" t="s">
        <v>4967</v>
      </c>
      <c r="I946" t="s">
        <v>4969</v>
      </c>
      <c r="J946" t="s">
        <v>4972</v>
      </c>
      <c r="K946" t="s">
        <v>6375</v>
      </c>
      <c r="L946" t="s">
        <v>6392</v>
      </c>
      <c r="M946" t="str">
        <f>SUBSTITUTE(Table2[[#This Row],[category_tags]],"'",CHAR(130),11)</f>
        <v>['Agricultural', 'Food', 'Preparation', 'Fruits, vegetables, legumes and nuts', 'Fruits', ÇFresh fruits']</v>
      </c>
      <c r="N946" t="str">
        <f>SUBSTITUTE(Table2[[#This Row],[category_tags]],"'",CHAR(131),12)</f>
        <v>['Agricultural', 'Food', 'Preparation', 'Fruits, vegetables, legumes and nuts', 'Fruits', 'Fresh fruitsÉ]</v>
      </c>
      <c r="O946">
        <f>FIND(CHAR(130),Table2[[#This Row],[Column2]])</f>
        <v>91</v>
      </c>
      <c r="P946">
        <f>FIND(CHAR(131),Table2[[#This Row],[Column3]])</f>
        <v>104</v>
      </c>
      <c r="Q946" t="str">
        <f>IFERROR(MID(Table2[[#This Row],[category_tags]],Table2[[#This Row],[Column4]]+1,Table2[[#This Row],[Column5]]-Table2[[#This Row],[Column4]]-1),"")</f>
        <v>Fresh fruits</v>
      </c>
      <c r="R946" t="str">
        <f>VLOOKUP(Table2[[#This Row],[ciqual_code]],brut_transformé!$D$2:$E$2480,2,FALSE)</f>
        <v>brut</v>
      </c>
      <c r="S946" t="s">
        <v>5564</v>
      </c>
    </row>
    <row r="947" spans="1:19" x14ac:dyDescent="0.2">
      <c r="A947" t="s">
        <v>945</v>
      </c>
      <c r="B947">
        <v>23009</v>
      </c>
      <c r="C947" t="s">
        <v>2481</v>
      </c>
      <c r="D947">
        <v>2.59</v>
      </c>
      <c r="E947" t="b">
        <v>0</v>
      </c>
      <c r="F947" t="s">
        <v>2485</v>
      </c>
      <c r="G947" t="s">
        <v>3432</v>
      </c>
      <c r="H947" t="s">
        <v>4967</v>
      </c>
      <c r="I947" t="s">
        <v>4969</v>
      </c>
      <c r="J947" t="s">
        <v>4990</v>
      </c>
      <c r="K947" t="s">
        <v>6380</v>
      </c>
      <c r="L947" t="s">
        <v>6407</v>
      </c>
      <c r="M947" t="str">
        <f>SUBSTITUTE(Table2[[#This Row],[category_tags]],"'",CHAR(130),11)</f>
        <v>['Agricultural', 'Food', 'Preparation', 'Cereal products', 'Cakes']</v>
      </c>
      <c r="N947" t="str">
        <f>SUBSTITUTE(Table2[[#This Row],[category_tags]],"'",CHAR(131),12)</f>
        <v>['Agricultural', 'Food', 'Preparation', 'Cereal products', 'Cakes']</v>
      </c>
      <c r="O947" t="e">
        <f>FIND(CHAR(130),Table2[[#This Row],[Column2]])</f>
        <v>#VALUE!</v>
      </c>
      <c r="P947" t="e">
        <f>FIND(CHAR(131),Table2[[#This Row],[Column3]])</f>
        <v>#VALUE!</v>
      </c>
      <c r="Q947" t="str">
        <f>IFERROR(MID(Table2[[#This Row],[category_tags]],Table2[[#This Row],[Column4]]+1,Table2[[#This Row],[Column5]]-Table2[[#This Row],[Column4]]-1),"")</f>
        <v/>
      </c>
      <c r="R947" t="str">
        <f>VLOOKUP(Table2[[#This Row],[ciqual_code]],brut_transformé!$D$2:$E$2480,2,FALSE)</f>
        <v>transformé</v>
      </c>
      <c r="S947" t="s">
        <v>5565</v>
      </c>
    </row>
    <row r="948" spans="1:19" x14ac:dyDescent="0.2">
      <c r="A948" t="s">
        <v>946</v>
      </c>
      <c r="B948">
        <v>13015</v>
      </c>
      <c r="C948" t="s">
        <v>2481</v>
      </c>
      <c r="D948">
        <v>3.12</v>
      </c>
      <c r="E948" t="b">
        <v>0</v>
      </c>
      <c r="F948" t="s">
        <v>2485</v>
      </c>
      <c r="G948" t="s">
        <v>3433</v>
      </c>
      <c r="H948" t="s">
        <v>4967</v>
      </c>
      <c r="I948" t="s">
        <v>4969</v>
      </c>
      <c r="J948" t="s">
        <v>4972</v>
      </c>
      <c r="K948" t="s">
        <v>6375</v>
      </c>
      <c r="L948" t="s">
        <v>6392</v>
      </c>
      <c r="M948" t="str">
        <f>SUBSTITUTE(Table2[[#This Row],[category_tags]],"'",CHAR(130),11)</f>
        <v>['Agricultural', 'Food', 'Preparation', 'Fruits, vegetables, legumes and nuts', 'Fruits', ÇFresh fruits']</v>
      </c>
      <c r="N948" t="str">
        <f>SUBSTITUTE(Table2[[#This Row],[category_tags]],"'",CHAR(131),12)</f>
        <v>['Agricultural', 'Food', 'Preparation', 'Fruits, vegetables, legumes and nuts', 'Fruits', 'Fresh fruitsÉ]</v>
      </c>
      <c r="O948">
        <f>FIND(CHAR(130),Table2[[#This Row],[Column2]])</f>
        <v>91</v>
      </c>
      <c r="P948">
        <f>FIND(CHAR(131),Table2[[#This Row],[Column3]])</f>
        <v>104</v>
      </c>
      <c r="Q948" t="str">
        <f>IFERROR(MID(Table2[[#This Row],[category_tags]],Table2[[#This Row],[Column4]]+1,Table2[[#This Row],[Column5]]-Table2[[#This Row],[Column4]]-1),"")</f>
        <v>Fresh fruits</v>
      </c>
      <c r="R948" t="str">
        <f>VLOOKUP(Table2[[#This Row],[ciqual_code]],brut_transformé!$D$2:$E$2480,2,FALSE)</f>
        <v>brut</v>
      </c>
      <c r="S948" t="s">
        <v>5566</v>
      </c>
    </row>
    <row r="949" spans="1:19" x14ac:dyDescent="0.2">
      <c r="A949" t="s">
        <v>947</v>
      </c>
      <c r="B949">
        <v>13136</v>
      </c>
      <c r="C949" t="s">
        <v>2481</v>
      </c>
      <c r="D949">
        <v>3.58</v>
      </c>
      <c r="E949" t="b">
        <v>0</v>
      </c>
      <c r="F949" t="s">
        <v>2485</v>
      </c>
      <c r="G949" t="s">
        <v>3434</v>
      </c>
      <c r="H949" t="s">
        <v>4967</v>
      </c>
      <c r="I949" t="s">
        <v>4969</v>
      </c>
      <c r="J949" t="s">
        <v>4972</v>
      </c>
      <c r="K949" t="s">
        <v>6375</v>
      </c>
      <c r="L949" t="s">
        <v>6392</v>
      </c>
      <c r="M949" t="str">
        <f>SUBSTITUTE(Table2[[#This Row],[category_tags]],"'",CHAR(130),11)</f>
        <v>['Agricultural', 'Food', 'Preparation', 'Fruits, vegetables, legumes and nuts', 'Fruits', ÇFresh fruits']</v>
      </c>
      <c r="N949" t="str">
        <f>SUBSTITUTE(Table2[[#This Row],[category_tags]],"'",CHAR(131),12)</f>
        <v>['Agricultural', 'Food', 'Preparation', 'Fruits, vegetables, legumes and nuts', 'Fruits', 'Fresh fruitsÉ]</v>
      </c>
      <c r="O949">
        <f>FIND(CHAR(130),Table2[[#This Row],[Column2]])</f>
        <v>91</v>
      </c>
      <c r="P949">
        <f>FIND(CHAR(131),Table2[[#This Row],[Column3]])</f>
        <v>104</v>
      </c>
      <c r="Q949" t="str">
        <f>IFERROR(MID(Table2[[#This Row],[category_tags]],Table2[[#This Row],[Column4]]+1,Table2[[#This Row],[Column5]]-Table2[[#This Row],[Column4]]-1),"")</f>
        <v>Fresh fruits</v>
      </c>
      <c r="R949" t="str">
        <f>VLOOKUP(Table2[[#This Row],[ciqual_code]],brut_transformé!$D$2:$E$2480,2,FALSE)</f>
        <v>transformé</v>
      </c>
      <c r="S949" t="s">
        <v>5567</v>
      </c>
    </row>
    <row r="950" spans="1:19" x14ac:dyDescent="0.2">
      <c r="A950" t="s">
        <v>948</v>
      </c>
      <c r="B950">
        <v>51510</v>
      </c>
      <c r="C950" t="s">
        <v>2481</v>
      </c>
      <c r="D950">
        <v>2.88</v>
      </c>
      <c r="E950" t="b">
        <v>0</v>
      </c>
      <c r="F950" t="s">
        <v>2485</v>
      </c>
      <c r="G950" t="s">
        <v>3435</v>
      </c>
      <c r="H950" t="s">
        <v>4967</v>
      </c>
      <c r="I950" t="s">
        <v>4969</v>
      </c>
      <c r="J950" t="s">
        <v>4983</v>
      </c>
      <c r="K950" t="s">
        <v>6380</v>
      </c>
      <c r="L950" t="s">
        <v>6401</v>
      </c>
      <c r="M950" t="str">
        <f>SUBSTITUTE(Table2[[#This Row],[category_tags]],"'",CHAR(130),11)</f>
        <v>['Agricultural', 'Food', 'Preparation', 'Cereal products', 'Pasta, rice and grains', ÇPasta, rice and grains, raw']</v>
      </c>
      <c r="N950" t="str">
        <f>SUBSTITUTE(Table2[[#This Row],[category_tags]],"'",CHAR(131),12)</f>
        <v>['Agricultural', 'Food', 'Preparation', 'Cereal products', 'Pasta, rice and grains', 'Pasta, rice and grains, rawÉ]</v>
      </c>
      <c r="O950">
        <f>FIND(CHAR(130),Table2[[#This Row],[Column2]])</f>
        <v>86</v>
      </c>
      <c r="P950">
        <f>FIND(CHAR(131),Table2[[#This Row],[Column3]])</f>
        <v>114</v>
      </c>
      <c r="Q950" t="str">
        <f>IFERROR(MID(Table2[[#This Row],[category_tags]],Table2[[#This Row],[Column4]]+1,Table2[[#This Row],[Column5]]-Table2[[#This Row],[Column4]]-1),"")</f>
        <v>Pasta, rice and grains, raw</v>
      </c>
      <c r="R950" t="str">
        <f>VLOOKUP(Table2[[#This Row],[ciqual_code]],brut_transformé!$D$2:$E$2480,2,FALSE)</f>
        <v>transformé</v>
      </c>
      <c r="S950" t="s">
        <v>5432</v>
      </c>
    </row>
    <row r="951" spans="1:19" x14ac:dyDescent="0.2">
      <c r="A951" t="s">
        <v>949</v>
      </c>
      <c r="B951">
        <v>51511</v>
      </c>
      <c r="C951" t="s">
        <v>2481</v>
      </c>
      <c r="D951">
        <v>2.88</v>
      </c>
      <c r="E951" t="b">
        <v>0</v>
      </c>
      <c r="F951" t="s">
        <v>2485</v>
      </c>
      <c r="G951" t="s">
        <v>3436</v>
      </c>
      <c r="H951" t="s">
        <v>4967</v>
      </c>
      <c r="I951" t="s">
        <v>4969</v>
      </c>
      <c r="J951" t="s">
        <v>5009</v>
      </c>
      <c r="K951" t="s">
        <v>6380</v>
      </c>
      <c r="L951" t="s">
        <v>6401</v>
      </c>
      <c r="M951" t="str">
        <f>SUBSTITUTE(Table2[[#This Row],[category_tags]],"'",CHAR(130),11)</f>
        <v>['Agricultural', 'Food', 'Preparation', 'Cereal products', 'Pasta, rice and grains', ÇPasta, rice and grains, cooked']</v>
      </c>
      <c r="N951" t="str">
        <f>SUBSTITUTE(Table2[[#This Row],[category_tags]],"'",CHAR(131),12)</f>
        <v>['Agricultural', 'Food', 'Preparation', 'Cereal products', 'Pasta, rice and grains', 'Pasta, rice and grains, cookedÉ]</v>
      </c>
      <c r="O951">
        <f>FIND(CHAR(130),Table2[[#This Row],[Column2]])</f>
        <v>86</v>
      </c>
      <c r="P951">
        <f>FIND(CHAR(131),Table2[[#This Row],[Column3]])</f>
        <v>117</v>
      </c>
      <c r="Q951" t="str">
        <f>IFERROR(MID(Table2[[#This Row],[category_tags]],Table2[[#This Row],[Column4]]+1,Table2[[#This Row],[Column5]]-Table2[[#This Row],[Column4]]-1),"")</f>
        <v>Pasta, rice and grains, cooked</v>
      </c>
      <c r="R951" t="str">
        <f>VLOOKUP(Table2[[#This Row],[ciqual_code]],brut_transformé!$D$2:$E$2480,2,FALSE)</f>
        <v>transformé</v>
      </c>
      <c r="S951" t="s">
        <v>5433</v>
      </c>
    </row>
    <row r="952" spans="1:19" x14ac:dyDescent="0.2">
      <c r="A952" t="s">
        <v>950</v>
      </c>
      <c r="B952">
        <v>4032</v>
      </c>
      <c r="C952" t="s">
        <v>2481</v>
      </c>
      <c r="D952">
        <v>2.71</v>
      </c>
      <c r="E952" t="b">
        <v>0</v>
      </c>
      <c r="F952" t="s">
        <v>2485</v>
      </c>
      <c r="G952" t="s">
        <v>3437</v>
      </c>
      <c r="H952" t="s">
        <v>4967</v>
      </c>
      <c r="I952" t="s">
        <v>4969</v>
      </c>
      <c r="J952" t="s">
        <v>4992</v>
      </c>
      <c r="K952" t="s">
        <v>6375</v>
      </c>
      <c r="L952" t="s">
        <v>6409</v>
      </c>
      <c r="M952" t="str">
        <f>SUBSTITUTE(Table2[[#This Row],[category_tags]],"'",CHAR(130),11)</f>
        <v>['Agricultural', 'Food', 'Preparation', 'Fruits, vegetables, legumes and nuts', 'Potatoes and other tubers']</v>
      </c>
      <c r="N952" t="str">
        <f>SUBSTITUTE(Table2[[#This Row],[category_tags]],"'",CHAR(131),12)</f>
        <v>['Agricultural', 'Food', 'Preparation', 'Fruits, vegetables, legumes and nuts', 'Potatoes and other tubers']</v>
      </c>
      <c r="O952" t="e">
        <f>FIND(CHAR(130),Table2[[#This Row],[Column2]])</f>
        <v>#VALUE!</v>
      </c>
      <c r="P952" t="e">
        <f>FIND(CHAR(131),Table2[[#This Row],[Column3]])</f>
        <v>#VALUE!</v>
      </c>
      <c r="Q952" t="str">
        <f>IFERROR(MID(Table2[[#This Row],[category_tags]],Table2[[#This Row],[Column4]]+1,Table2[[#This Row],[Column5]]-Table2[[#This Row],[Column4]]-1),"")</f>
        <v/>
      </c>
      <c r="R952" t="str">
        <f>VLOOKUP(Table2[[#This Row],[ciqual_code]],brut_transformé!$D$2:$E$2480,2,FALSE)</f>
        <v>transformé</v>
      </c>
      <c r="S952" t="s">
        <v>5568</v>
      </c>
    </row>
    <row r="953" spans="1:19" x14ac:dyDescent="0.2">
      <c r="A953" t="s">
        <v>951</v>
      </c>
      <c r="B953">
        <v>4046</v>
      </c>
      <c r="C953" t="s">
        <v>2481</v>
      </c>
      <c r="D953">
        <v>2.93</v>
      </c>
      <c r="E953" t="b">
        <v>0</v>
      </c>
      <c r="F953" t="s">
        <v>2485</v>
      </c>
      <c r="G953" t="s">
        <v>3438</v>
      </c>
      <c r="H953" t="s">
        <v>4967</v>
      </c>
      <c r="I953" t="s">
        <v>4969</v>
      </c>
      <c r="J953" t="s">
        <v>4992</v>
      </c>
      <c r="K953" t="s">
        <v>6375</v>
      </c>
      <c r="L953" t="s">
        <v>6409</v>
      </c>
      <c r="M953" t="str">
        <f>SUBSTITUTE(Table2[[#This Row],[category_tags]],"'",CHAR(130),11)</f>
        <v>['Agricultural', 'Food', 'Preparation', 'Fruits, vegetables, legumes and nuts', 'Potatoes and other tubers']</v>
      </c>
      <c r="N953" t="str">
        <f>SUBSTITUTE(Table2[[#This Row],[category_tags]],"'",CHAR(131),12)</f>
        <v>['Agricultural', 'Food', 'Preparation', 'Fruits, vegetables, legumes and nuts', 'Potatoes and other tubers']</v>
      </c>
      <c r="O953" t="e">
        <f>FIND(CHAR(130),Table2[[#This Row],[Column2]])</f>
        <v>#VALUE!</v>
      </c>
      <c r="P953" t="e">
        <f>FIND(CHAR(131),Table2[[#This Row],[Column3]])</f>
        <v>#VALUE!</v>
      </c>
      <c r="Q953" t="str">
        <f>IFERROR(MID(Table2[[#This Row],[category_tags]],Table2[[#This Row],[Column4]]+1,Table2[[#This Row],[Column5]]-Table2[[#This Row],[Column4]]-1),"")</f>
        <v/>
      </c>
      <c r="R953" t="str">
        <f>VLOOKUP(Table2[[#This Row],[ciqual_code]],brut_transformé!$D$2:$E$2480,2,FALSE)</f>
        <v>transformé</v>
      </c>
      <c r="S953" t="s">
        <v>5569</v>
      </c>
    </row>
    <row r="954" spans="1:19" x14ac:dyDescent="0.2">
      <c r="A954" t="s">
        <v>952</v>
      </c>
      <c r="B954">
        <v>4045</v>
      </c>
      <c r="C954" t="s">
        <v>2481</v>
      </c>
      <c r="D954">
        <v>2.93</v>
      </c>
      <c r="E954" t="b">
        <v>0</v>
      </c>
      <c r="F954" t="s">
        <v>2485</v>
      </c>
      <c r="G954" t="s">
        <v>3439</v>
      </c>
      <c r="H954" t="s">
        <v>4967</v>
      </c>
      <c r="I954" t="s">
        <v>4969</v>
      </c>
      <c r="J954" t="s">
        <v>4992</v>
      </c>
      <c r="K954" t="s">
        <v>6375</v>
      </c>
      <c r="L954" t="s">
        <v>6409</v>
      </c>
      <c r="M954" t="str">
        <f>SUBSTITUTE(Table2[[#This Row],[category_tags]],"'",CHAR(130),11)</f>
        <v>['Agricultural', 'Food', 'Preparation', 'Fruits, vegetables, legumes and nuts', 'Potatoes and other tubers']</v>
      </c>
      <c r="N954" t="str">
        <f>SUBSTITUTE(Table2[[#This Row],[category_tags]],"'",CHAR(131),12)</f>
        <v>['Agricultural', 'Food', 'Preparation', 'Fruits, vegetables, legumes and nuts', 'Potatoes and other tubers']</v>
      </c>
      <c r="O954" t="e">
        <f>FIND(CHAR(130),Table2[[#This Row],[Column2]])</f>
        <v>#VALUE!</v>
      </c>
      <c r="P954" t="e">
        <f>FIND(CHAR(131),Table2[[#This Row],[Column3]])</f>
        <v>#VALUE!</v>
      </c>
      <c r="Q954" t="str">
        <f>IFERROR(MID(Table2[[#This Row],[category_tags]],Table2[[#This Row],[Column4]]+1,Table2[[#This Row],[Column5]]-Table2[[#This Row],[Column4]]-1),"")</f>
        <v/>
      </c>
      <c r="R954" t="str">
        <f>VLOOKUP(Table2[[#This Row],[ciqual_code]],brut_transformé!$D$2:$E$2480,2,FALSE)</f>
        <v>transformé</v>
      </c>
      <c r="S954" t="s">
        <v>5570</v>
      </c>
    </row>
    <row r="955" spans="1:19" x14ac:dyDescent="0.2">
      <c r="A955" t="s">
        <v>953</v>
      </c>
      <c r="B955">
        <v>4044</v>
      </c>
      <c r="C955" t="s">
        <v>2481</v>
      </c>
      <c r="D955">
        <v>2.93</v>
      </c>
      <c r="E955" t="b">
        <v>0</v>
      </c>
      <c r="F955" t="s">
        <v>2485</v>
      </c>
      <c r="G955" t="s">
        <v>3440</v>
      </c>
      <c r="H955" t="s">
        <v>4967</v>
      </c>
      <c r="I955" t="s">
        <v>4969</v>
      </c>
      <c r="J955" t="s">
        <v>4992</v>
      </c>
      <c r="K955" t="s">
        <v>6375</v>
      </c>
      <c r="L955" t="s">
        <v>6409</v>
      </c>
      <c r="M955" t="str">
        <f>SUBSTITUTE(Table2[[#This Row],[category_tags]],"'",CHAR(130),11)</f>
        <v>['Agricultural', 'Food', 'Preparation', 'Fruits, vegetables, legumes and nuts', 'Potatoes and other tubers']</v>
      </c>
      <c r="N955" t="str">
        <f>SUBSTITUTE(Table2[[#This Row],[category_tags]],"'",CHAR(131),12)</f>
        <v>['Agricultural', 'Food', 'Preparation', 'Fruits, vegetables, legumes and nuts', 'Potatoes and other tubers']</v>
      </c>
      <c r="O955" t="e">
        <f>FIND(CHAR(130),Table2[[#This Row],[Column2]])</f>
        <v>#VALUE!</v>
      </c>
      <c r="P955" t="e">
        <f>FIND(CHAR(131),Table2[[#This Row],[Column3]])</f>
        <v>#VALUE!</v>
      </c>
      <c r="Q955" t="str">
        <f>IFERROR(MID(Table2[[#This Row],[category_tags]],Table2[[#This Row],[Column4]]+1,Table2[[#This Row],[Column5]]-Table2[[#This Row],[Column4]]-1),"")</f>
        <v/>
      </c>
      <c r="R955" t="str">
        <f>VLOOKUP(Table2[[#This Row],[ciqual_code]],brut_transformé!$D$2:$E$2480,2,FALSE)</f>
        <v>transformé</v>
      </c>
      <c r="S955" t="s">
        <v>5571</v>
      </c>
    </row>
    <row r="956" spans="1:19" x14ac:dyDescent="0.2">
      <c r="A956" t="s">
        <v>954</v>
      </c>
      <c r="B956">
        <v>4030</v>
      </c>
      <c r="C956" t="s">
        <v>2481</v>
      </c>
      <c r="D956">
        <v>2.93</v>
      </c>
      <c r="E956" t="b">
        <v>0</v>
      </c>
      <c r="F956" t="s">
        <v>2485</v>
      </c>
      <c r="G956" t="s">
        <v>3441</v>
      </c>
      <c r="H956" t="s">
        <v>4967</v>
      </c>
      <c r="I956" t="s">
        <v>4969</v>
      </c>
      <c r="J956" t="s">
        <v>4992</v>
      </c>
      <c r="K956" t="s">
        <v>6375</v>
      </c>
      <c r="L956" t="s">
        <v>6409</v>
      </c>
      <c r="M956" t="str">
        <f>SUBSTITUTE(Table2[[#This Row],[category_tags]],"'",CHAR(130),11)</f>
        <v>['Agricultural', 'Food', 'Preparation', 'Fruits, vegetables, legumes and nuts', 'Potatoes and other tubers']</v>
      </c>
      <c r="N956" t="str">
        <f>SUBSTITUTE(Table2[[#This Row],[category_tags]],"'",CHAR(131),12)</f>
        <v>['Agricultural', 'Food', 'Preparation', 'Fruits, vegetables, legumes and nuts', 'Potatoes and other tubers']</v>
      </c>
      <c r="O956" t="e">
        <f>FIND(CHAR(130),Table2[[#This Row],[Column2]])</f>
        <v>#VALUE!</v>
      </c>
      <c r="P956" t="e">
        <f>FIND(CHAR(131),Table2[[#This Row],[Column3]])</f>
        <v>#VALUE!</v>
      </c>
      <c r="Q956" t="str">
        <f>IFERROR(MID(Table2[[#This Row],[category_tags]],Table2[[#This Row],[Column4]]+1,Table2[[#This Row],[Column5]]-Table2[[#This Row],[Column4]]-1),"")</f>
        <v/>
      </c>
      <c r="R956" t="str">
        <f>VLOOKUP(Table2[[#This Row],[ciqual_code]],brut_transformé!$D$2:$E$2480,2,FALSE)</f>
        <v>transformé</v>
      </c>
      <c r="S956" t="s">
        <v>5571</v>
      </c>
    </row>
    <row r="957" spans="1:19" x14ac:dyDescent="0.2">
      <c r="A957" t="s">
        <v>955</v>
      </c>
      <c r="B957">
        <v>12705</v>
      </c>
      <c r="C957" t="s">
        <v>2481</v>
      </c>
      <c r="D957">
        <v>2.2400000000000002</v>
      </c>
      <c r="E957" t="b">
        <v>0</v>
      </c>
      <c r="F957" t="s">
        <v>2485</v>
      </c>
      <c r="G957" t="s">
        <v>3442</v>
      </c>
      <c r="H957" t="s">
        <v>4967</v>
      </c>
      <c r="I957" t="s">
        <v>4969</v>
      </c>
      <c r="J957" t="s">
        <v>4989</v>
      </c>
      <c r="K957" t="s">
        <v>6381</v>
      </c>
      <c r="L957" t="s">
        <v>6406</v>
      </c>
      <c r="M957" t="str">
        <f>SUBSTITUTE(Table2[[#This Row],[category_tags]],"'",CHAR(130),11)</f>
        <v>['Agricultural', 'Food', 'Preparation', 'Milk and milk products', 'Cheese', ÇSemihard cheeses']</v>
      </c>
      <c r="N957" t="str">
        <f>SUBSTITUTE(Table2[[#This Row],[category_tags]],"'",CHAR(131),12)</f>
        <v>['Agricultural', 'Food', 'Preparation', 'Milk and milk products', 'Cheese', 'Semihard cheesesÉ]</v>
      </c>
      <c r="O957">
        <f>FIND(CHAR(130),Table2[[#This Row],[Column2]])</f>
        <v>77</v>
      </c>
      <c r="P957">
        <f>FIND(CHAR(131),Table2[[#This Row],[Column3]])</f>
        <v>94</v>
      </c>
      <c r="Q957" t="str">
        <f>IFERROR(MID(Table2[[#This Row],[category_tags]],Table2[[#This Row],[Column4]]+1,Table2[[#This Row],[Column5]]-Table2[[#This Row],[Column4]]-1),"")</f>
        <v>Semihard cheeses</v>
      </c>
      <c r="R957" t="str">
        <f>VLOOKUP(Table2[[#This Row],[ciqual_code]],brut_transformé!$D$2:$E$2480,2,FALSE)</f>
        <v>brut</v>
      </c>
      <c r="S957" t="s">
        <v>5128</v>
      </c>
    </row>
    <row r="958" spans="1:19" x14ac:dyDescent="0.2">
      <c r="A958" t="s">
        <v>956</v>
      </c>
      <c r="B958">
        <v>12741</v>
      </c>
      <c r="C958" t="s">
        <v>2481</v>
      </c>
      <c r="D958">
        <v>2.2400000000000002</v>
      </c>
      <c r="E958" t="b">
        <v>0</v>
      </c>
      <c r="F958" t="s">
        <v>2485</v>
      </c>
      <c r="G958" t="s">
        <v>3443</v>
      </c>
      <c r="H958" t="s">
        <v>4967</v>
      </c>
      <c r="I958" t="s">
        <v>4969</v>
      </c>
      <c r="J958" t="s">
        <v>4989</v>
      </c>
      <c r="K958" t="s">
        <v>6381</v>
      </c>
      <c r="L958" t="s">
        <v>6406</v>
      </c>
      <c r="M958" t="str">
        <f>SUBSTITUTE(Table2[[#This Row],[category_tags]],"'",CHAR(130),11)</f>
        <v>['Agricultural', 'Food', 'Preparation', 'Milk and milk products', 'Cheese', ÇSemihard cheeses']</v>
      </c>
      <c r="N958" t="str">
        <f>SUBSTITUTE(Table2[[#This Row],[category_tags]],"'",CHAR(131),12)</f>
        <v>['Agricultural', 'Food', 'Preparation', 'Milk and milk products', 'Cheese', 'Semihard cheesesÉ]</v>
      </c>
      <c r="O958">
        <f>FIND(CHAR(130),Table2[[#This Row],[Column2]])</f>
        <v>77</v>
      </c>
      <c r="P958">
        <f>FIND(CHAR(131),Table2[[#This Row],[Column3]])</f>
        <v>94</v>
      </c>
      <c r="Q958" t="str">
        <f>IFERROR(MID(Table2[[#This Row],[category_tags]],Table2[[#This Row],[Column4]]+1,Table2[[#This Row],[Column5]]-Table2[[#This Row],[Column4]]-1),"")</f>
        <v>Semihard cheeses</v>
      </c>
      <c r="R958" t="str">
        <f>VLOOKUP(Table2[[#This Row],[ciqual_code]],brut_transformé!$D$2:$E$2480,2,FALSE)</f>
        <v>brut</v>
      </c>
      <c r="S958" t="s">
        <v>5128</v>
      </c>
    </row>
    <row r="959" spans="1:19" x14ac:dyDescent="0.2">
      <c r="A959" t="s">
        <v>957</v>
      </c>
      <c r="B959">
        <v>12047</v>
      </c>
      <c r="C959" t="s">
        <v>2481</v>
      </c>
      <c r="D959">
        <v>2.2400000000000002</v>
      </c>
      <c r="E959" t="b">
        <v>0</v>
      </c>
      <c r="F959" t="s">
        <v>2485</v>
      </c>
      <c r="G959" t="s">
        <v>3444</v>
      </c>
      <c r="H959" t="s">
        <v>4967</v>
      </c>
      <c r="I959" t="s">
        <v>4969</v>
      </c>
      <c r="J959" t="s">
        <v>5024</v>
      </c>
      <c r="K959" t="s">
        <v>6381</v>
      </c>
      <c r="L959" t="s">
        <v>6406</v>
      </c>
      <c r="M959" t="str">
        <f>SUBSTITUTE(Table2[[#This Row],[category_tags]],"'",CHAR(130),11)</f>
        <v>['Agricultural', 'Food', 'Preparation', 'Milk and milk products', 'Cheese', ÇSoft cheeses']</v>
      </c>
      <c r="N959" t="str">
        <f>SUBSTITUTE(Table2[[#This Row],[category_tags]],"'",CHAR(131),12)</f>
        <v>['Agricultural', 'Food', 'Preparation', 'Milk and milk products', 'Cheese', 'Soft cheesesÉ]</v>
      </c>
      <c r="O959">
        <f>FIND(CHAR(130),Table2[[#This Row],[Column2]])</f>
        <v>77</v>
      </c>
      <c r="P959">
        <f>FIND(CHAR(131),Table2[[#This Row],[Column3]])</f>
        <v>90</v>
      </c>
      <c r="Q959" t="str">
        <f>IFERROR(MID(Table2[[#This Row],[category_tags]],Table2[[#This Row],[Column4]]+1,Table2[[#This Row],[Column5]]-Table2[[#This Row],[Column4]]-1),"")</f>
        <v>Soft cheeses</v>
      </c>
      <c r="R959" t="str">
        <f>VLOOKUP(Table2[[#This Row],[ciqual_code]],brut_transformé!$D$2:$E$2480,2,FALSE)</f>
        <v>brut</v>
      </c>
      <c r="S959" t="s">
        <v>5196</v>
      </c>
    </row>
    <row r="960" spans="1:19" x14ac:dyDescent="0.2">
      <c r="A960" t="s">
        <v>958</v>
      </c>
      <c r="B960">
        <v>12008</v>
      </c>
      <c r="C960" t="s">
        <v>2481</v>
      </c>
      <c r="D960">
        <v>2.2400000000000002</v>
      </c>
      <c r="E960" t="b">
        <v>0</v>
      </c>
      <c r="F960" t="s">
        <v>2485</v>
      </c>
      <c r="G960" t="s">
        <v>3445</v>
      </c>
      <c r="H960" t="s">
        <v>4967</v>
      </c>
      <c r="I960" t="s">
        <v>4969</v>
      </c>
      <c r="J960" t="s">
        <v>5024</v>
      </c>
      <c r="K960" t="s">
        <v>6381</v>
      </c>
      <c r="L960" t="s">
        <v>6406</v>
      </c>
      <c r="M960" t="str">
        <f>SUBSTITUTE(Table2[[#This Row],[category_tags]],"'",CHAR(130),11)</f>
        <v>['Agricultural', 'Food', 'Preparation', 'Milk and milk products', 'Cheese', ÇSoft cheeses']</v>
      </c>
      <c r="N960" t="str">
        <f>SUBSTITUTE(Table2[[#This Row],[category_tags]],"'",CHAR(131),12)</f>
        <v>['Agricultural', 'Food', 'Preparation', 'Milk and milk products', 'Cheese', 'Soft cheesesÉ]</v>
      </c>
      <c r="O960">
        <f>FIND(CHAR(130),Table2[[#This Row],[Column2]])</f>
        <v>77</v>
      </c>
      <c r="P960">
        <f>FIND(CHAR(131),Table2[[#This Row],[Column3]])</f>
        <v>90</v>
      </c>
      <c r="Q960" t="str">
        <f>IFERROR(MID(Table2[[#This Row],[category_tags]],Table2[[#This Row],[Column4]]+1,Table2[[#This Row],[Column5]]-Table2[[#This Row],[Column4]]-1),"")</f>
        <v>Soft cheeses</v>
      </c>
      <c r="R960" t="str">
        <f>VLOOKUP(Table2[[#This Row],[ciqual_code]],brut_transformé!$D$2:$E$2480,2,FALSE)</f>
        <v>brut</v>
      </c>
      <c r="S960" t="s">
        <v>5196</v>
      </c>
    </row>
    <row r="961" spans="1:19" x14ac:dyDescent="0.2">
      <c r="A961" t="s">
        <v>959</v>
      </c>
      <c r="B961">
        <v>12003</v>
      </c>
      <c r="C961" t="s">
        <v>2481</v>
      </c>
      <c r="D961">
        <v>2.2400000000000002</v>
      </c>
      <c r="E961" t="b">
        <v>0</v>
      </c>
      <c r="F961" t="s">
        <v>2485</v>
      </c>
      <c r="G961" t="s">
        <v>3446</v>
      </c>
      <c r="H961" t="s">
        <v>4967</v>
      </c>
      <c r="I961" t="s">
        <v>4969</v>
      </c>
      <c r="J961" t="s">
        <v>5024</v>
      </c>
      <c r="K961" t="s">
        <v>6381</v>
      </c>
      <c r="L961" t="s">
        <v>6406</v>
      </c>
      <c r="M961" t="str">
        <f>SUBSTITUTE(Table2[[#This Row],[category_tags]],"'",CHAR(130),11)</f>
        <v>['Agricultural', 'Food', 'Preparation', 'Milk and milk products', 'Cheese', ÇSoft cheeses']</v>
      </c>
      <c r="N961" t="str">
        <f>SUBSTITUTE(Table2[[#This Row],[category_tags]],"'",CHAR(131),12)</f>
        <v>['Agricultural', 'Food', 'Preparation', 'Milk and milk products', 'Cheese', 'Soft cheesesÉ]</v>
      </c>
      <c r="O961">
        <f>FIND(CHAR(130),Table2[[#This Row],[Column2]])</f>
        <v>77</v>
      </c>
      <c r="P961">
        <f>FIND(CHAR(131),Table2[[#This Row],[Column3]])</f>
        <v>90</v>
      </c>
      <c r="Q961" t="str">
        <f>IFERROR(MID(Table2[[#This Row],[category_tags]],Table2[[#This Row],[Column4]]+1,Table2[[#This Row],[Column5]]-Table2[[#This Row],[Column4]]-1),"")</f>
        <v>Soft cheeses</v>
      </c>
      <c r="R961" t="str">
        <f>VLOOKUP(Table2[[#This Row],[ciqual_code]],brut_transformé!$D$2:$E$2480,2,FALSE)</f>
        <v>brut</v>
      </c>
      <c r="S961" t="s">
        <v>5196</v>
      </c>
    </row>
    <row r="962" spans="1:19" x14ac:dyDescent="0.2">
      <c r="A962" t="s">
        <v>960</v>
      </c>
      <c r="B962">
        <v>12035</v>
      </c>
      <c r="C962" t="s">
        <v>2481</v>
      </c>
      <c r="D962">
        <v>2.2400000000000002</v>
      </c>
      <c r="E962" t="b">
        <v>0</v>
      </c>
      <c r="F962" t="s">
        <v>2485</v>
      </c>
      <c r="G962" t="s">
        <v>3447</v>
      </c>
      <c r="H962" t="s">
        <v>4967</v>
      </c>
      <c r="I962" t="s">
        <v>4969</v>
      </c>
      <c r="J962" t="s">
        <v>5024</v>
      </c>
      <c r="K962" t="s">
        <v>6381</v>
      </c>
      <c r="L962" t="s">
        <v>6406</v>
      </c>
      <c r="M962" t="str">
        <f>SUBSTITUTE(Table2[[#This Row],[category_tags]],"'",CHAR(130),11)</f>
        <v>['Agricultural', 'Food', 'Preparation', 'Milk and milk products', 'Cheese', ÇSoft cheeses']</v>
      </c>
      <c r="N962" t="str">
        <f>SUBSTITUTE(Table2[[#This Row],[category_tags]],"'",CHAR(131),12)</f>
        <v>['Agricultural', 'Food', 'Preparation', 'Milk and milk products', 'Cheese', 'Soft cheesesÉ]</v>
      </c>
      <c r="O962">
        <f>FIND(CHAR(130),Table2[[#This Row],[Column2]])</f>
        <v>77</v>
      </c>
      <c r="P962">
        <f>FIND(CHAR(131),Table2[[#This Row],[Column3]])</f>
        <v>90</v>
      </c>
      <c r="Q962" t="str">
        <f>IFERROR(MID(Table2[[#This Row],[category_tags]],Table2[[#This Row],[Column4]]+1,Table2[[#This Row],[Column5]]-Table2[[#This Row],[Column4]]-1),"")</f>
        <v>Soft cheeses</v>
      </c>
      <c r="R962" t="str">
        <f>VLOOKUP(Table2[[#This Row],[ciqual_code]],brut_transformé!$D$2:$E$2480,2,FALSE)</f>
        <v>brut</v>
      </c>
      <c r="S962" t="s">
        <v>5196</v>
      </c>
    </row>
    <row r="963" spans="1:19" x14ac:dyDescent="0.2">
      <c r="A963" t="s">
        <v>961</v>
      </c>
      <c r="B963">
        <v>12050</v>
      </c>
      <c r="C963" t="s">
        <v>2481</v>
      </c>
      <c r="D963">
        <v>2.2400000000000002</v>
      </c>
      <c r="E963" t="b">
        <v>0</v>
      </c>
      <c r="F963" t="s">
        <v>2485</v>
      </c>
      <c r="G963" t="s">
        <v>3448</v>
      </c>
      <c r="H963" t="s">
        <v>4967</v>
      </c>
      <c r="I963" t="s">
        <v>4969</v>
      </c>
      <c r="J963" t="s">
        <v>5024</v>
      </c>
      <c r="K963" t="s">
        <v>6381</v>
      </c>
      <c r="L963" t="s">
        <v>6406</v>
      </c>
      <c r="M963" t="str">
        <f>SUBSTITUTE(Table2[[#This Row],[category_tags]],"'",CHAR(130),11)</f>
        <v>['Agricultural', 'Food', 'Preparation', 'Milk and milk products', 'Cheese', ÇSoft cheeses']</v>
      </c>
      <c r="N963" t="str">
        <f>SUBSTITUTE(Table2[[#This Row],[category_tags]],"'",CHAR(131),12)</f>
        <v>['Agricultural', 'Food', 'Preparation', 'Milk and milk products', 'Cheese', 'Soft cheesesÉ]</v>
      </c>
      <c r="O963">
        <f>FIND(CHAR(130),Table2[[#This Row],[Column2]])</f>
        <v>77</v>
      </c>
      <c r="P963">
        <f>FIND(CHAR(131),Table2[[#This Row],[Column3]])</f>
        <v>90</v>
      </c>
      <c r="Q963" t="str">
        <f>IFERROR(MID(Table2[[#This Row],[category_tags]],Table2[[#This Row],[Column4]]+1,Table2[[#This Row],[Column5]]-Table2[[#This Row],[Column4]]-1),"")</f>
        <v>Soft cheeses</v>
      </c>
      <c r="R963" t="str">
        <f>VLOOKUP(Table2[[#This Row],[ciqual_code]],brut_transformé!$D$2:$E$2480,2,FALSE)</f>
        <v>brut</v>
      </c>
      <c r="S963" t="s">
        <v>5196</v>
      </c>
    </row>
    <row r="964" spans="1:19" x14ac:dyDescent="0.2">
      <c r="A964" t="s">
        <v>962</v>
      </c>
      <c r="B964">
        <v>12033</v>
      </c>
      <c r="C964" t="s">
        <v>2481</v>
      </c>
      <c r="D964">
        <v>2.2400000000000002</v>
      </c>
      <c r="E964" t="b">
        <v>0</v>
      </c>
      <c r="F964" t="s">
        <v>2485</v>
      </c>
      <c r="G964" t="s">
        <v>3449</v>
      </c>
      <c r="H964" t="s">
        <v>4967</v>
      </c>
      <c r="I964" t="s">
        <v>4969</v>
      </c>
      <c r="J964" t="s">
        <v>5024</v>
      </c>
      <c r="K964" t="s">
        <v>6381</v>
      </c>
      <c r="L964" t="s">
        <v>6406</v>
      </c>
      <c r="M964" t="str">
        <f>SUBSTITUTE(Table2[[#This Row],[category_tags]],"'",CHAR(130),11)</f>
        <v>['Agricultural', 'Food', 'Preparation', 'Milk and milk products', 'Cheese', ÇSoft cheeses']</v>
      </c>
      <c r="N964" t="str">
        <f>SUBSTITUTE(Table2[[#This Row],[category_tags]],"'",CHAR(131),12)</f>
        <v>['Agricultural', 'Food', 'Preparation', 'Milk and milk products', 'Cheese', 'Soft cheesesÉ]</v>
      </c>
      <c r="O964">
        <f>FIND(CHAR(130),Table2[[#This Row],[Column2]])</f>
        <v>77</v>
      </c>
      <c r="P964">
        <f>FIND(CHAR(131),Table2[[#This Row],[Column3]])</f>
        <v>90</v>
      </c>
      <c r="Q964" t="str">
        <f>IFERROR(MID(Table2[[#This Row],[category_tags]],Table2[[#This Row],[Column4]]+1,Table2[[#This Row],[Column5]]-Table2[[#This Row],[Column4]]-1),"")</f>
        <v>Soft cheeses</v>
      </c>
      <c r="R964" t="str">
        <f>VLOOKUP(Table2[[#This Row],[ciqual_code]],brut_transformé!$D$2:$E$2480,2,FALSE)</f>
        <v>brut</v>
      </c>
      <c r="S964" t="s">
        <v>5196</v>
      </c>
    </row>
    <row r="965" spans="1:19" x14ac:dyDescent="0.2">
      <c r="A965" t="s">
        <v>963</v>
      </c>
      <c r="B965">
        <v>12116</v>
      </c>
      <c r="C965" t="s">
        <v>2481</v>
      </c>
      <c r="D965">
        <v>2.27</v>
      </c>
      <c r="E965" t="b">
        <v>0</v>
      </c>
      <c r="F965" t="s">
        <v>2485</v>
      </c>
      <c r="G965" t="s">
        <v>3450</v>
      </c>
      <c r="H965" t="s">
        <v>4967</v>
      </c>
      <c r="I965" t="s">
        <v>4969</v>
      </c>
      <c r="J965" t="s">
        <v>4989</v>
      </c>
      <c r="K965" t="s">
        <v>6381</v>
      </c>
      <c r="L965" t="s">
        <v>6406</v>
      </c>
      <c r="M965" t="str">
        <f>SUBSTITUTE(Table2[[#This Row],[category_tags]],"'",CHAR(130),11)</f>
        <v>['Agricultural', 'Food', 'Preparation', 'Milk and milk products', 'Cheese', ÇSemihard cheeses']</v>
      </c>
      <c r="N965" t="str">
        <f>SUBSTITUTE(Table2[[#This Row],[category_tags]],"'",CHAR(131),12)</f>
        <v>['Agricultural', 'Food', 'Preparation', 'Milk and milk products', 'Cheese', 'Semihard cheesesÉ]</v>
      </c>
      <c r="O965">
        <f>FIND(CHAR(130),Table2[[#This Row],[Column2]])</f>
        <v>77</v>
      </c>
      <c r="P965">
        <f>FIND(CHAR(131),Table2[[#This Row],[Column3]])</f>
        <v>94</v>
      </c>
      <c r="Q965" t="str">
        <f>IFERROR(MID(Table2[[#This Row],[category_tags]],Table2[[#This Row],[Column4]]+1,Table2[[#This Row],[Column5]]-Table2[[#This Row],[Column4]]-1),"")</f>
        <v>Semihard cheeses</v>
      </c>
      <c r="R965" t="str">
        <f>VLOOKUP(Table2[[#This Row],[ciqual_code]],brut_transformé!$D$2:$E$2480,2,FALSE)</f>
        <v>transformé</v>
      </c>
      <c r="S965" t="s">
        <v>5128</v>
      </c>
    </row>
    <row r="966" spans="1:19" x14ac:dyDescent="0.2">
      <c r="A966" t="s">
        <v>964</v>
      </c>
      <c r="B966">
        <v>19644</v>
      </c>
      <c r="C966" t="s">
        <v>2481</v>
      </c>
      <c r="D966">
        <v>3.48</v>
      </c>
      <c r="E966" t="b">
        <v>0</v>
      </c>
      <c r="F966" t="s">
        <v>2485</v>
      </c>
      <c r="G966" t="s">
        <v>3451</v>
      </c>
      <c r="H966" t="s">
        <v>4967</v>
      </c>
      <c r="I966" t="s">
        <v>4969</v>
      </c>
      <c r="J966" t="s">
        <v>5059</v>
      </c>
      <c r="K966" t="s">
        <v>6381</v>
      </c>
      <c r="L966" t="s">
        <v>6422</v>
      </c>
      <c r="M966" t="str">
        <f>SUBSTITUTE(Table2[[#This Row],[category_tags]],"'",CHAR(130),11)</f>
        <v>['Agricultural', 'Food', 'Preparation', 'Milk and milk products', 'Dairy products and deserts', ÇFromages blanc']</v>
      </c>
      <c r="N966" t="str">
        <f>SUBSTITUTE(Table2[[#This Row],[category_tags]],"'",CHAR(131),12)</f>
        <v>['Agricultural', 'Food', 'Preparation', 'Milk and milk products', 'Dairy products and deserts', 'Fromages blancÉ]</v>
      </c>
      <c r="O966">
        <f>FIND(CHAR(130),Table2[[#This Row],[Column2]])</f>
        <v>97</v>
      </c>
      <c r="P966">
        <f>FIND(CHAR(131),Table2[[#This Row],[Column3]])</f>
        <v>112</v>
      </c>
      <c r="Q966" t="str">
        <f>IFERROR(MID(Table2[[#This Row],[category_tags]],Table2[[#This Row],[Column4]]+1,Table2[[#This Row],[Column5]]-Table2[[#This Row],[Column4]]-1),"")</f>
        <v>Fromages blanc</v>
      </c>
      <c r="R966" t="str">
        <f>VLOOKUP(Table2[[#This Row],[ciqual_code]],brut_transformé!$D$2:$E$2480,2,FALSE)</f>
        <v>transformé</v>
      </c>
      <c r="S966" t="s">
        <v>5446</v>
      </c>
    </row>
    <row r="967" spans="1:19" x14ac:dyDescent="0.2">
      <c r="A967" t="s">
        <v>965</v>
      </c>
      <c r="B967">
        <v>19646</v>
      </c>
      <c r="C967" t="s">
        <v>2481</v>
      </c>
      <c r="D967">
        <v>3.48</v>
      </c>
      <c r="E967" t="b">
        <v>0</v>
      </c>
      <c r="F967" t="s">
        <v>2485</v>
      </c>
      <c r="G967" t="s">
        <v>3452</v>
      </c>
      <c r="H967" t="s">
        <v>4967</v>
      </c>
      <c r="I967" t="s">
        <v>4969</v>
      </c>
      <c r="J967" t="s">
        <v>5059</v>
      </c>
      <c r="K967" t="s">
        <v>6381</v>
      </c>
      <c r="L967" t="s">
        <v>6422</v>
      </c>
      <c r="M967" t="str">
        <f>SUBSTITUTE(Table2[[#This Row],[category_tags]],"'",CHAR(130),11)</f>
        <v>['Agricultural', 'Food', 'Preparation', 'Milk and milk products', 'Dairy products and deserts', ÇFromages blanc']</v>
      </c>
      <c r="N967" t="str">
        <f>SUBSTITUTE(Table2[[#This Row],[category_tags]],"'",CHAR(131),12)</f>
        <v>['Agricultural', 'Food', 'Preparation', 'Milk and milk products', 'Dairy products and deserts', 'Fromages blancÉ]</v>
      </c>
      <c r="O967">
        <f>FIND(CHAR(130),Table2[[#This Row],[Column2]])</f>
        <v>97</v>
      </c>
      <c r="P967">
        <f>FIND(CHAR(131),Table2[[#This Row],[Column3]])</f>
        <v>112</v>
      </c>
      <c r="Q967" t="str">
        <f>IFERROR(MID(Table2[[#This Row],[category_tags]],Table2[[#This Row],[Column4]]+1,Table2[[#This Row],[Column5]]-Table2[[#This Row],[Column4]]-1),"")</f>
        <v>Fromages blanc</v>
      </c>
      <c r="R967" t="str">
        <f>VLOOKUP(Table2[[#This Row],[ciqual_code]],brut_transformé!$D$2:$E$2480,2,FALSE)</f>
        <v>transformé</v>
      </c>
      <c r="S967" t="s">
        <v>5446</v>
      </c>
    </row>
    <row r="968" spans="1:19" x14ac:dyDescent="0.2">
      <c r="A968" t="s">
        <v>966</v>
      </c>
      <c r="B968">
        <v>19649</v>
      </c>
      <c r="C968" t="s">
        <v>2481</v>
      </c>
      <c r="D968">
        <v>3.48</v>
      </c>
      <c r="E968" t="b">
        <v>0</v>
      </c>
      <c r="F968" t="s">
        <v>2485</v>
      </c>
      <c r="G968" t="s">
        <v>3453</v>
      </c>
      <c r="H968" t="s">
        <v>4967</v>
      </c>
      <c r="I968" t="s">
        <v>4969</v>
      </c>
      <c r="J968" t="s">
        <v>5059</v>
      </c>
      <c r="K968" t="s">
        <v>6381</v>
      </c>
      <c r="L968" t="s">
        <v>6422</v>
      </c>
      <c r="M968" t="str">
        <f>SUBSTITUTE(Table2[[#This Row],[category_tags]],"'",CHAR(130),11)</f>
        <v>['Agricultural', 'Food', 'Preparation', 'Milk and milk products', 'Dairy products and deserts', ÇFromages blanc']</v>
      </c>
      <c r="N968" t="str">
        <f>SUBSTITUTE(Table2[[#This Row],[category_tags]],"'",CHAR(131),12)</f>
        <v>['Agricultural', 'Food', 'Preparation', 'Milk and milk products', 'Dairy products and deserts', 'Fromages blancÉ]</v>
      </c>
      <c r="O968">
        <f>FIND(CHAR(130),Table2[[#This Row],[Column2]])</f>
        <v>97</v>
      </c>
      <c r="P968">
        <f>FIND(CHAR(131),Table2[[#This Row],[Column3]])</f>
        <v>112</v>
      </c>
      <c r="Q968" t="str">
        <f>IFERROR(MID(Table2[[#This Row],[category_tags]],Table2[[#This Row],[Column4]]+1,Table2[[#This Row],[Column5]]-Table2[[#This Row],[Column4]]-1),"")</f>
        <v>Fromages blanc</v>
      </c>
      <c r="R968" t="str">
        <f>VLOOKUP(Table2[[#This Row],[ciqual_code]],brut_transformé!$D$2:$E$2480,2,FALSE)</f>
        <v>transformé</v>
      </c>
      <c r="S968" t="s">
        <v>5446</v>
      </c>
    </row>
    <row r="969" spans="1:19" x14ac:dyDescent="0.2">
      <c r="A969" t="s">
        <v>967</v>
      </c>
      <c r="B969">
        <v>19659</v>
      </c>
      <c r="C969" t="s">
        <v>2481</v>
      </c>
      <c r="D969">
        <v>1.85</v>
      </c>
      <c r="E969" t="b">
        <v>0</v>
      </c>
      <c r="F969" t="s">
        <v>2485</v>
      </c>
      <c r="G969" s="1" t="s">
        <v>3454</v>
      </c>
      <c r="H969" t="s">
        <v>4967</v>
      </c>
      <c r="I969" t="s">
        <v>4969</v>
      </c>
      <c r="J969" t="s">
        <v>5059</v>
      </c>
      <c r="K969" t="s">
        <v>6381</v>
      </c>
      <c r="L969" t="s">
        <v>6422</v>
      </c>
      <c r="M969" t="str">
        <f>SUBSTITUTE(Table2[[#This Row],[category_tags]],"'",CHAR(130),11)</f>
        <v>['Agricultural', 'Food', 'Preparation', 'Milk and milk products', 'Dairy products and deserts', ÇFromages blanc']</v>
      </c>
      <c r="N969" t="str">
        <f>SUBSTITUTE(Table2[[#This Row],[category_tags]],"'",CHAR(131),12)</f>
        <v>['Agricultural', 'Food', 'Preparation', 'Milk and milk products', 'Dairy products and deserts', 'Fromages blancÉ]</v>
      </c>
      <c r="O969">
        <f>FIND(CHAR(130),Table2[[#This Row],[Column2]])</f>
        <v>97</v>
      </c>
      <c r="P969">
        <f>FIND(CHAR(131),Table2[[#This Row],[Column3]])</f>
        <v>112</v>
      </c>
      <c r="Q969" t="str">
        <f>IFERROR(MID(Table2[[#This Row],[category_tags]],Table2[[#This Row],[Column4]]+1,Table2[[#This Row],[Column5]]-Table2[[#This Row],[Column4]]-1),"")</f>
        <v>Fromages blanc</v>
      </c>
      <c r="R969" t="str">
        <f>VLOOKUP(Table2[[#This Row],[ciqual_code]],brut_transformé!$D$2:$E$2480,2,FALSE)</f>
        <v>transformé</v>
      </c>
      <c r="S969" t="s">
        <v>5572</v>
      </c>
    </row>
    <row r="970" spans="1:19" x14ac:dyDescent="0.2">
      <c r="A970" t="s">
        <v>968</v>
      </c>
      <c r="B970">
        <v>12520</v>
      </c>
      <c r="C970" t="s">
        <v>2481</v>
      </c>
      <c r="D970">
        <v>2.2400000000000002</v>
      </c>
      <c r="E970" t="b">
        <v>0</v>
      </c>
      <c r="F970" t="s">
        <v>2485</v>
      </c>
      <c r="G970" t="s">
        <v>3455</v>
      </c>
      <c r="H970" t="s">
        <v>4967</v>
      </c>
      <c r="I970" t="s">
        <v>4969</v>
      </c>
      <c r="J970" t="s">
        <v>5010</v>
      </c>
      <c r="K970" t="s">
        <v>6381</v>
      </c>
      <c r="L970" t="s">
        <v>6406</v>
      </c>
      <c r="M970" t="str">
        <f>SUBSTITUTE(Table2[[#This Row],[category_tags]],"'",CHAR(130),11)</f>
        <v>['Agricultural', 'Food', 'Preparation', 'Milk and milk products', 'Cheese', ÇBlue cheeses']</v>
      </c>
      <c r="N970" t="str">
        <f>SUBSTITUTE(Table2[[#This Row],[category_tags]],"'",CHAR(131),12)</f>
        <v>['Agricultural', 'Food', 'Preparation', 'Milk and milk products', 'Cheese', 'Blue cheesesÉ]</v>
      </c>
      <c r="O970">
        <f>FIND(CHAR(130),Table2[[#This Row],[Column2]])</f>
        <v>77</v>
      </c>
      <c r="P970">
        <f>FIND(CHAR(131),Table2[[#This Row],[Column3]])</f>
        <v>90</v>
      </c>
      <c r="Q970" t="str">
        <f>IFERROR(MID(Table2[[#This Row],[category_tags]],Table2[[#This Row],[Column4]]+1,Table2[[#This Row],[Column5]]-Table2[[#This Row],[Column4]]-1),"")</f>
        <v>Blue cheeses</v>
      </c>
      <c r="R970" t="str">
        <f>VLOOKUP(Table2[[#This Row],[ciqual_code]],brut_transformé!$D$2:$E$2480,2,FALSE)</f>
        <v>brut</v>
      </c>
      <c r="S970" t="s">
        <v>5196</v>
      </c>
    </row>
    <row r="971" spans="1:19" x14ac:dyDescent="0.2">
      <c r="A971" t="s">
        <v>969</v>
      </c>
      <c r="B971">
        <v>12521</v>
      </c>
      <c r="C971" t="s">
        <v>2481</v>
      </c>
      <c r="D971">
        <v>2.2400000000000002</v>
      </c>
      <c r="E971" t="b">
        <v>0</v>
      </c>
      <c r="F971" t="s">
        <v>2485</v>
      </c>
      <c r="G971" t="s">
        <v>3456</v>
      </c>
      <c r="H971" t="s">
        <v>4967</v>
      </c>
      <c r="I971" t="s">
        <v>4969</v>
      </c>
      <c r="J971" t="s">
        <v>5010</v>
      </c>
      <c r="K971" t="s">
        <v>6381</v>
      </c>
      <c r="L971" t="s">
        <v>6406</v>
      </c>
      <c r="M971" t="str">
        <f>SUBSTITUTE(Table2[[#This Row],[category_tags]],"'",CHAR(130),11)</f>
        <v>['Agricultural', 'Food', 'Preparation', 'Milk and milk products', 'Cheese', ÇBlue cheeses']</v>
      </c>
      <c r="N971" t="str">
        <f>SUBSTITUTE(Table2[[#This Row],[category_tags]],"'",CHAR(131),12)</f>
        <v>['Agricultural', 'Food', 'Preparation', 'Milk and milk products', 'Cheese', 'Blue cheesesÉ]</v>
      </c>
      <c r="O971">
        <f>FIND(CHAR(130),Table2[[#This Row],[Column2]])</f>
        <v>77</v>
      </c>
      <c r="P971">
        <f>FIND(CHAR(131),Table2[[#This Row],[Column3]])</f>
        <v>90</v>
      </c>
      <c r="Q971" t="str">
        <f>IFERROR(MID(Table2[[#This Row],[category_tags]],Table2[[#This Row],[Column4]]+1,Table2[[#This Row],[Column5]]-Table2[[#This Row],[Column4]]-1),"")</f>
        <v>Blue cheeses</v>
      </c>
      <c r="R971" t="str">
        <f>VLOOKUP(Table2[[#This Row],[ciqual_code]],brut_transformé!$D$2:$E$2480,2,FALSE)</f>
        <v>brut</v>
      </c>
      <c r="S971" t="s">
        <v>5196</v>
      </c>
    </row>
    <row r="972" spans="1:19" x14ac:dyDescent="0.2">
      <c r="A972" t="s">
        <v>970</v>
      </c>
      <c r="B972">
        <v>12527</v>
      </c>
      <c r="C972" t="s">
        <v>2481</v>
      </c>
      <c r="D972">
        <v>2.2400000000000002</v>
      </c>
      <c r="E972" t="b">
        <v>0</v>
      </c>
      <c r="F972" t="s">
        <v>2485</v>
      </c>
      <c r="G972" t="s">
        <v>3457</v>
      </c>
      <c r="H972" t="s">
        <v>4967</v>
      </c>
      <c r="I972" t="s">
        <v>4969</v>
      </c>
      <c r="J972" t="s">
        <v>5010</v>
      </c>
      <c r="K972" t="s">
        <v>6381</v>
      </c>
      <c r="L972" t="s">
        <v>6406</v>
      </c>
      <c r="M972" t="str">
        <f>SUBSTITUTE(Table2[[#This Row],[category_tags]],"'",CHAR(130),11)</f>
        <v>['Agricultural', 'Food', 'Preparation', 'Milk and milk products', 'Cheese', ÇBlue cheeses']</v>
      </c>
      <c r="N972" t="str">
        <f>SUBSTITUTE(Table2[[#This Row],[category_tags]],"'",CHAR(131),12)</f>
        <v>['Agricultural', 'Food', 'Preparation', 'Milk and milk products', 'Cheese', 'Blue cheesesÉ]</v>
      </c>
      <c r="O972">
        <f>FIND(CHAR(130),Table2[[#This Row],[Column2]])</f>
        <v>77</v>
      </c>
      <c r="P972">
        <f>FIND(CHAR(131),Table2[[#This Row],[Column3]])</f>
        <v>90</v>
      </c>
      <c r="Q972" t="str">
        <f>IFERROR(MID(Table2[[#This Row],[category_tags]],Table2[[#This Row],[Column4]]+1,Table2[[#This Row],[Column5]]-Table2[[#This Row],[Column4]]-1),"")</f>
        <v>Blue cheeses</v>
      </c>
      <c r="R972" t="str">
        <f>VLOOKUP(Table2[[#This Row],[ciqual_code]],brut_transformé!$D$2:$E$2480,2,FALSE)</f>
        <v>brut</v>
      </c>
      <c r="S972" t="s">
        <v>5196</v>
      </c>
    </row>
    <row r="973" spans="1:19" x14ac:dyDescent="0.2">
      <c r="A973" t="s">
        <v>971</v>
      </c>
      <c r="B973">
        <v>12528</v>
      </c>
      <c r="C973" t="s">
        <v>2481</v>
      </c>
      <c r="D973">
        <v>2.2400000000000002</v>
      </c>
      <c r="E973" t="b">
        <v>0</v>
      </c>
      <c r="F973" t="s">
        <v>2485</v>
      </c>
      <c r="G973" t="s">
        <v>3458</v>
      </c>
      <c r="H973" t="s">
        <v>4967</v>
      </c>
      <c r="I973" t="s">
        <v>4969</v>
      </c>
      <c r="J973" t="s">
        <v>5010</v>
      </c>
      <c r="K973" t="s">
        <v>6381</v>
      </c>
      <c r="L973" t="s">
        <v>6406</v>
      </c>
      <c r="M973" t="str">
        <f>SUBSTITUTE(Table2[[#This Row],[category_tags]],"'",CHAR(130),11)</f>
        <v>['Agricultural', 'Food', 'Preparation', 'Milk and milk products', 'Cheese', ÇBlue cheeses']</v>
      </c>
      <c r="N973" t="str">
        <f>SUBSTITUTE(Table2[[#This Row],[category_tags]],"'",CHAR(131),12)</f>
        <v>['Agricultural', 'Food', 'Preparation', 'Milk and milk products', 'Cheese', 'Blue cheesesÉ]</v>
      </c>
      <c r="O973">
        <f>FIND(CHAR(130),Table2[[#This Row],[Column2]])</f>
        <v>77</v>
      </c>
      <c r="P973">
        <f>FIND(CHAR(131),Table2[[#This Row],[Column3]])</f>
        <v>90</v>
      </c>
      <c r="Q973" t="str">
        <f>IFERROR(MID(Table2[[#This Row],[category_tags]],Table2[[#This Row],[Column4]]+1,Table2[[#This Row],[Column5]]-Table2[[#This Row],[Column4]]-1),"")</f>
        <v>Blue cheeses</v>
      </c>
      <c r="R973" t="str">
        <f>VLOOKUP(Table2[[#This Row],[ciqual_code]],brut_transformé!$D$2:$E$2480,2,FALSE)</f>
        <v>brut</v>
      </c>
      <c r="S973" t="s">
        <v>5196</v>
      </c>
    </row>
    <row r="974" spans="1:19" x14ac:dyDescent="0.2">
      <c r="A974" t="s">
        <v>972</v>
      </c>
      <c r="B974">
        <v>12523</v>
      </c>
      <c r="C974" t="s">
        <v>2481</v>
      </c>
      <c r="D974">
        <v>2.2400000000000002</v>
      </c>
      <c r="E974" t="b">
        <v>0</v>
      </c>
      <c r="F974" t="s">
        <v>2485</v>
      </c>
      <c r="G974" t="s">
        <v>3459</v>
      </c>
      <c r="H974" t="s">
        <v>4967</v>
      </c>
      <c r="I974" t="s">
        <v>4969</v>
      </c>
      <c r="J974" t="s">
        <v>5010</v>
      </c>
      <c r="K974" t="s">
        <v>6381</v>
      </c>
      <c r="L974" t="s">
        <v>6406</v>
      </c>
      <c r="M974" t="str">
        <f>SUBSTITUTE(Table2[[#This Row],[category_tags]],"'",CHAR(130),11)</f>
        <v>['Agricultural', 'Food', 'Preparation', 'Milk and milk products', 'Cheese', ÇBlue cheeses']</v>
      </c>
      <c r="N974" t="str">
        <f>SUBSTITUTE(Table2[[#This Row],[category_tags]],"'",CHAR(131),12)</f>
        <v>['Agricultural', 'Food', 'Preparation', 'Milk and milk products', 'Cheese', 'Blue cheesesÉ]</v>
      </c>
      <c r="O974">
        <f>FIND(CHAR(130),Table2[[#This Row],[Column2]])</f>
        <v>77</v>
      </c>
      <c r="P974">
        <f>FIND(CHAR(131),Table2[[#This Row],[Column3]])</f>
        <v>90</v>
      </c>
      <c r="Q974" t="str">
        <f>IFERROR(MID(Table2[[#This Row],[category_tags]],Table2[[#This Row],[Column4]]+1,Table2[[#This Row],[Column5]]-Table2[[#This Row],[Column4]]-1),"")</f>
        <v>Blue cheeses</v>
      </c>
      <c r="R974" t="str">
        <f>VLOOKUP(Table2[[#This Row],[ciqual_code]],brut_transformé!$D$2:$E$2480,2,FALSE)</f>
        <v>brut</v>
      </c>
      <c r="S974" t="s">
        <v>5196</v>
      </c>
    </row>
    <row r="975" spans="1:19" x14ac:dyDescent="0.2">
      <c r="A975" t="s">
        <v>973</v>
      </c>
      <c r="B975">
        <v>12824</v>
      </c>
      <c r="C975" t="s">
        <v>2481</v>
      </c>
      <c r="D975">
        <v>2.4500000000000002</v>
      </c>
      <c r="E975" t="b">
        <v>0</v>
      </c>
      <c r="F975" t="s">
        <v>2485</v>
      </c>
      <c r="G975" t="s">
        <v>3460</v>
      </c>
      <c r="H975" t="s">
        <v>4967</v>
      </c>
      <c r="I975" t="s">
        <v>4969</v>
      </c>
      <c r="J975" t="s">
        <v>5024</v>
      </c>
      <c r="K975" t="s">
        <v>6381</v>
      </c>
      <c r="L975" t="s">
        <v>6406</v>
      </c>
      <c r="M975" t="str">
        <f>SUBSTITUTE(Table2[[#This Row],[category_tags]],"'",CHAR(130),11)</f>
        <v>['Agricultural', 'Food', 'Preparation', 'Milk and milk products', 'Cheese', ÇSoft cheeses']</v>
      </c>
      <c r="N975" t="str">
        <f>SUBSTITUTE(Table2[[#This Row],[category_tags]],"'",CHAR(131),12)</f>
        <v>['Agricultural', 'Food', 'Preparation', 'Milk and milk products', 'Cheese', 'Soft cheesesÉ]</v>
      </c>
      <c r="O975">
        <f>FIND(CHAR(130),Table2[[#This Row],[Column2]])</f>
        <v>77</v>
      </c>
      <c r="P975">
        <f>FIND(CHAR(131),Table2[[#This Row],[Column3]])</f>
        <v>90</v>
      </c>
      <c r="Q975" t="str">
        <f>IFERROR(MID(Table2[[#This Row],[category_tags]],Table2[[#This Row],[Column4]]+1,Table2[[#This Row],[Column5]]-Table2[[#This Row],[Column4]]-1),"")</f>
        <v>Soft cheeses</v>
      </c>
      <c r="R975" t="str">
        <f>VLOOKUP(Table2[[#This Row],[ciqual_code]],brut_transformé!$D$2:$E$2480,2,FALSE)</f>
        <v>brut</v>
      </c>
      <c r="S975" t="s">
        <v>5535</v>
      </c>
    </row>
    <row r="976" spans="1:19" x14ac:dyDescent="0.2">
      <c r="A976" t="s">
        <v>974</v>
      </c>
      <c r="B976">
        <v>12827</v>
      </c>
      <c r="C976" t="s">
        <v>2481</v>
      </c>
      <c r="D976">
        <v>2.4500000000000002</v>
      </c>
      <c r="E976" t="b">
        <v>0</v>
      </c>
      <c r="F976" t="s">
        <v>2485</v>
      </c>
      <c r="G976" t="s">
        <v>3461</v>
      </c>
      <c r="H976" t="s">
        <v>4967</v>
      </c>
      <c r="I976" t="s">
        <v>4969</v>
      </c>
      <c r="J976" t="s">
        <v>4989</v>
      </c>
      <c r="K976" t="s">
        <v>6381</v>
      </c>
      <c r="L976" t="s">
        <v>6406</v>
      </c>
      <c r="M976" t="str">
        <f>SUBSTITUTE(Table2[[#This Row],[category_tags]],"'",CHAR(130),11)</f>
        <v>['Agricultural', 'Food', 'Preparation', 'Milk and milk products', 'Cheese', ÇSemihard cheeses']</v>
      </c>
      <c r="N976" t="str">
        <f>SUBSTITUTE(Table2[[#This Row],[category_tags]],"'",CHAR(131),12)</f>
        <v>['Agricultural', 'Food', 'Preparation', 'Milk and milk products', 'Cheese', 'Semihard cheesesÉ]</v>
      </c>
      <c r="O976">
        <f>FIND(CHAR(130),Table2[[#This Row],[Column2]])</f>
        <v>77</v>
      </c>
      <c r="P976">
        <f>FIND(CHAR(131),Table2[[#This Row],[Column3]])</f>
        <v>94</v>
      </c>
      <c r="Q976" t="str">
        <f>IFERROR(MID(Table2[[#This Row],[category_tags]],Table2[[#This Row],[Column4]]+1,Table2[[#This Row],[Column5]]-Table2[[#This Row],[Column4]]-1),"")</f>
        <v>Semihard cheeses</v>
      </c>
      <c r="R976" t="str">
        <f>VLOOKUP(Table2[[#This Row],[ciqual_code]],brut_transformé!$D$2:$E$2480,2,FALSE)</f>
        <v>brut</v>
      </c>
      <c r="S976" t="s">
        <v>5573</v>
      </c>
    </row>
    <row r="977" spans="1:19" x14ac:dyDescent="0.2">
      <c r="A977" t="s">
        <v>975</v>
      </c>
      <c r="B977">
        <v>12762</v>
      </c>
      <c r="C977" t="s">
        <v>2481</v>
      </c>
      <c r="D977">
        <v>2.4500000000000002</v>
      </c>
      <c r="E977" t="b">
        <v>0</v>
      </c>
      <c r="F977" t="s">
        <v>2485</v>
      </c>
      <c r="G977" t="s">
        <v>3462</v>
      </c>
      <c r="H977" t="s">
        <v>4967</v>
      </c>
      <c r="I977" t="s">
        <v>4969</v>
      </c>
      <c r="J977" t="s">
        <v>4989</v>
      </c>
      <c r="K977" t="s">
        <v>6381</v>
      </c>
      <c r="L977" t="s">
        <v>6406</v>
      </c>
      <c r="M977" t="str">
        <f>SUBSTITUTE(Table2[[#This Row],[category_tags]],"'",CHAR(130),11)</f>
        <v>['Agricultural', 'Food', 'Preparation', 'Milk and milk products', 'Cheese', ÇSemihard cheeses']</v>
      </c>
      <c r="N977" t="str">
        <f>SUBSTITUTE(Table2[[#This Row],[category_tags]],"'",CHAR(131),12)</f>
        <v>['Agricultural', 'Food', 'Preparation', 'Milk and milk products', 'Cheese', 'Semihard cheesesÉ]</v>
      </c>
      <c r="O977">
        <f>FIND(CHAR(130),Table2[[#This Row],[Column2]])</f>
        <v>77</v>
      </c>
      <c r="P977">
        <f>FIND(CHAR(131),Table2[[#This Row],[Column3]])</f>
        <v>94</v>
      </c>
      <c r="Q977" t="str">
        <f>IFERROR(MID(Table2[[#This Row],[category_tags]],Table2[[#This Row],[Column4]]+1,Table2[[#This Row],[Column5]]-Table2[[#This Row],[Column4]]-1),"")</f>
        <v>Semihard cheeses</v>
      </c>
      <c r="R977" t="str">
        <f>VLOOKUP(Table2[[#This Row],[ciqual_code]],brut_transformé!$D$2:$E$2480,2,FALSE)</f>
        <v>brut</v>
      </c>
      <c r="S977" t="s">
        <v>5535</v>
      </c>
    </row>
    <row r="978" spans="1:19" x14ac:dyDescent="0.2">
      <c r="A978" t="s">
        <v>976</v>
      </c>
      <c r="B978">
        <v>12747</v>
      </c>
      <c r="C978" t="s">
        <v>2481</v>
      </c>
      <c r="D978">
        <v>2.4500000000000002</v>
      </c>
      <c r="E978" t="b">
        <v>0</v>
      </c>
      <c r="F978" t="s">
        <v>2485</v>
      </c>
      <c r="G978" t="s">
        <v>3463</v>
      </c>
      <c r="H978" t="s">
        <v>4967</v>
      </c>
      <c r="I978" t="s">
        <v>4969</v>
      </c>
      <c r="J978" t="s">
        <v>4989</v>
      </c>
      <c r="K978" t="s">
        <v>6381</v>
      </c>
      <c r="L978" t="s">
        <v>6406</v>
      </c>
      <c r="M978" t="str">
        <f>SUBSTITUTE(Table2[[#This Row],[category_tags]],"'",CHAR(130),11)</f>
        <v>['Agricultural', 'Food', 'Preparation', 'Milk and milk products', 'Cheese', ÇSemihard cheeses']</v>
      </c>
      <c r="N978" t="str">
        <f>SUBSTITUTE(Table2[[#This Row],[category_tags]],"'",CHAR(131),12)</f>
        <v>['Agricultural', 'Food', 'Preparation', 'Milk and milk products', 'Cheese', 'Semihard cheesesÉ]</v>
      </c>
      <c r="O978">
        <f>FIND(CHAR(130),Table2[[#This Row],[Column2]])</f>
        <v>77</v>
      </c>
      <c r="P978">
        <f>FIND(CHAR(131),Table2[[#This Row],[Column3]])</f>
        <v>94</v>
      </c>
      <c r="Q978" t="str">
        <f>IFERROR(MID(Table2[[#This Row],[category_tags]],Table2[[#This Row],[Column4]]+1,Table2[[#This Row],[Column5]]-Table2[[#This Row],[Column4]]-1),"")</f>
        <v>Semihard cheeses</v>
      </c>
      <c r="R978" t="str">
        <f>VLOOKUP(Table2[[#This Row],[ciqual_code]],brut_transformé!$D$2:$E$2480,2,FALSE)</f>
        <v>brut</v>
      </c>
      <c r="S978" t="s">
        <v>5573</v>
      </c>
    </row>
    <row r="979" spans="1:19" x14ac:dyDescent="0.2">
      <c r="A979" t="s">
        <v>977</v>
      </c>
      <c r="B979">
        <v>12820</v>
      </c>
      <c r="C979" t="s">
        <v>2481</v>
      </c>
      <c r="D979">
        <v>2.4500000000000002</v>
      </c>
      <c r="E979" t="b">
        <v>0</v>
      </c>
      <c r="F979" t="s">
        <v>2485</v>
      </c>
      <c r="G979" t="s">
        <v>3464</v>
      </c>
      <c r="H979" t="s">
        <v>4967</v>
      </c>
      <c r="I979" t="s">
        <v>4969</v>
      </c>
      <c r="J979" t="s">
        <v>5024</v>
      </c>
      <c r="K979" t="s">
        <v>6381</v>
      </c>
      <c r="L979" t="s">
        <v>6406</v>
      </c>
      <c r="M979" t="str">
        <f>SUBSTITUTE(Table2[[#This Row],[category_tags]],"'",CHAR(130),11)</f>
        <v>['Agricultural', 'Food', 'Preparation', 'Milk and milk products', 'Cheese', ÇSoft cheeses']</v>
      </c>
      <c r="N979" t="str">
        <f>SUBSTITUTE(Table2[[#This Row],[category_tags]],"'",CHAR(131),12)</f>
        <v>['Agricultural', 'Food', 'Preparation', 'Milk and milk products', 'Cheese', 'Soft cheesesÉ]</v>
      </c>
      <c r="O979">
        <f>FIND(CHAR(130),Table2[[#This Row],[Column2]])</f>
        <v>77</v>
      </c>
      <c r="P979">
        <f>FIND(CHAR(131),Table2[[#This Row],[Column3]])</f>
        <v>90</v>
      </c>
      <c r="Q979" t="str">
        <f>IFERROR(MID(Table2[[#This Row],[category_tags]],Table2[[#This Row],[Column4]]+1,Table2[[#This Row],[Column5]]-Table2[[#This Row],[Column4]]-1),"")</f>
        <v>Soft cheeses</v>
      </c>
      <c r="R979" t="str">
        <f>VLOOKUP(Table2[[#This Row],[ciqual_code]],brut_transformé!$D$2:$E$2480,2,FALSE)</f>
        <v>brut</v>
      </c>
      <c r="S979" t="s">
        <v>5330</v>
      </c>
    </row>
    <row r="980" spans="1:19" x14ac:dyDescent="0.2">
      <c r="A980" t="s">
        <v>978</v>
      </c>
      <c r="B980">
        <v>12814</v>
      </c>
      <c r="C980" t="s">
        <v>2481</v>
      </c>
      <c r="D980">
        <v>2.4500000000000002</v>
      </c>
      <c r="E980" t="b">
        <v>0</v>
      </c>
      <c r="F980" t="s">
        <v>2485</v>
      </c>
      <c r="G980" t="s">
        <v>3465</v>
      </c>
      <c r="H980" t="s">
        <v>4967</v>
      </c>
      <c r="I980" t="s">
        <v>4969</v>
      </c>
      <c r="J980" t="s">
        <v>5024</v>
      </c>
      <c r="K980" t="s">
        <v>6381</v>
      </c>
      <c r="L980" t="s">
        <v>6406</v>
      </c>
      <c r="M980" t="str">
        <f>SUBSTITUTE(Table2[[#This Row],[category_tags]],"'",CHAR(130),11)</f>
        <v>['Agricultural', 'Food', 'Preparation', 'Milk and milk products', 'Cheese', ÇSoft cheeses']</v>
      </c>
      <c r="N980" t="str">
        <f>SUBSTITUTE(Table2[[#This Row],[category_tags]],"'",CHAR(131),12)</f>
        <v>['Agricultural', 'Food', 'Preparation', 'Milk and milk products', 'Cheese', 'Soft cheesesÉ]</v>
      </c>
      <c r="O980">
        <f>FIND(CHAR(130),Table2[[#This Row],[Column2]])</f>
        <v>77</v>
      </c>
      <c r="P980">
        <f>FIND(CHAR(131),Table2[[#This Row],[Column3]])</f>
        <v>90</v>
      </c>
      <c r="Q980" t="str">
        <f>IFERROR(MID(Table2[[#This Row],[category_tags]],Table2[[#This Row],[Column4]]+1,Table2[[#This Row],[Column5]]-Table2[[#This Row],[Column4]]-1),"")</f>
        <v>Soft cheeses</v>
      </c>
      <c r="R980" t="str">
        <f>VLOOKUP(Table2[[#This Row],[ciqual_code]],brut_transformé!$D$2:$E$2480,2,FALSE)</f>
        <v>brut</v>
      </c>
      <c r="S980" t="s">
        <v>5330</v>
      </c>
    </row>
    <row r="981" spans="1:19" x14ac:dyDescent="0.2">
      <c r="A981" t="s">
        <v>979</v>
      </c>
      <c r="B981">
        <v>12812</v>
      </c>
      <c r="C981" t="s">
        <v>2481</v>
      </c>
      <c r="D981">
        <v>2.11</v>
      </c>
      <c r="E981" t="b">
        <v>0</v>
      </c>
      <c r="F981" t="s">
        <v>2485</v>
      </c>
      <c r="G981" t="s">
        <v>3466</v>
      </c>
      <c r="H981" t="s">
        <v>4967</v>
      </c>
      <c r="I981" t="s">
        <v>4969</v>
      </c>
      <c r="J981" t="s">
        <v>5024</v>
      </c>
      <c r="K981" t="s">
        <v>6381</v>
      </c>
      <c r="L981" t="s">
        <v>6406</v>
      </c>
      <c r="M981" t="str">
        <f>SUBSTITUTE(Table2[[#This Row],[category_tags]],"'",CHAR(130),11)</f>
        <v>['Agricultural', 'Food', 'Preparation', 'Milk and milk products', 'Cheese', ÇSoft cheeses']</v>
      </c>
      <c r="N981" t="str">
        <f>SUBSTITUTE(Table2[[#This Row],[category_tags]],"'",CHAR(131),12)</f>
        <v>['Agricultural', 'Food', 'Preparation', 'Milk and milk products', 'Cheese', 'Soft cheesesÉ]</v>
      </c>
      <c r="O981">
        <f>FIND(CHAR(130),Table2[[#This Row],[Column2]])</f>
        <v>77</v>
      </c>
      <c r="P981">
        <f>FIND(CHAR(131),Table2[[#This Row],[Column3]])</f>
        <v>90</v>
      </c>
      <c r="Q981" t="str">
        <f>IFERROR(MID(Table2[[#This Row],[category_tags]],Table2[[#This Row],[Column4]]+1,Table2[[#This Row],[Column5]]-Table2[[#This Row],[Column4]]-1),"")</f>
        <v>Soft cheeses</v>
      </c>
      <c r="R981" t="str">
        <f>VLOOKUP(Table2[[#This Row],[ciqual_code]],brut_transformé!$D$2:$E$2480,2,FALSE)</f>
        <v>transformé</v>
      </c>
      <c r="S981" t="s">
        <v>5330</v>
      </c>
    </row>
    <row r="982" spans="1:19" x14ac:dyDescent="0.2">
      <c r="A982" t="s">
        <v>980</v>
      </c>
      <c r="B982">
        <v>12813</v>
      </c>
      <c r="C982" t="s">
        <v>2481</v>
      </c>
      <c r="D982">
        <v>2.54</v>
      </c>
      <c r="E982" t="b">
        <v>0</v>
      </c>
      <c r="F982" t="s">
        <v>2485</v>
      </c>
      <c r="G982" t="s">
        <v>3467</v>
      </c>
      <c r="H982" t="s">
        <v>4967</v>
      </c>
      <c r="I982" t="s">
        <v>4969</v>
      </c>
      <c r="J982" t="s">
        <v>5024</v>
      </c>
      <c r="K982" t="s">
        <v>6381</v>
      </c>
      <c r="L982" t="s">
        <v>6406</v>
      </c>
      <c r="M982" t="str">
        <f>SUBSTITUTE(Table2[[#This Row],[category_tags]],"'",CHAR(130),11)</f>
        <v>['Agricultural', 'Food', 'Preparation', 'Milk and milk products', 'Cheese', ÇSoft cheeses']</v>
      </c>
      <c r="N982" t="str">
        <f>SUBSTITUTE(Table2[[#This Row],[category_tags]],"'",CHAR(131),12)</f>
        <v>['Agricultural', 'Food', 'Preparation', 'Milk and milk products', 'Cheese', 'Soft cheesesÉ]</v>
      </c>
      <c r="O982">
        <f>FIND(CHAR(130),Table2[[#This Row],[Column2]])</f>
        <v>77</v>
      </c>
      <c r="P982">
        <f>FIND(CHAR(131),Table2[[#This Row],[Column3]])</f>
        <v>90</v>
      </c>
      <c r="Q982" t="str">
        <f>IFERROR(MID(Table2[[#This Row],[category_tags]],Table2[[#This Row],[Column4]]+1,Table2[[#This Row],[Column5]]-Table2[[#This Row],[Column4]]-1),"")</f>
        <v>Soft cheeses</v>
      </c>
      <c r="R982" t="str">
        <f>VLOOKUP(Table2[[#This Row],[ciqual_code]],brut_transformé!$D$2:$E$2480,2,FALSE)</f>
        <v>transformé</v>
      </c>
      <c r="S982" t="s">
        <v>5330</v>
      </c>
    </row>
    <row r="983" spans="1:19" x14ac:dyDescent="0.2">
      <c r="A983" t="s">
        <v>981</v>
      </c>
      <c r="B983">
        <v>12810</v>
      </c>
      <c r="C983" t="s">
        <v>2481</v>
      </c>
      <c r="D983">
        <v>2.4500000000000002</v>
      </c>
      <c r="E983" t="b">
        <v>0</v>
      </c>
      <c r="F983" t="s">
        <v>2485</v>
      </c>
      <c r="G983" t="s">
        <v>3468</v>
      </c>
      <c r="H983" t="s">
        <v>4967</v>
      </c>
      <c r="I983" t="s">
        <v>4969</v>
      </c>
      <c r="J983" t="s">
        <v>5024</v>
      </c>
      <c r="K983" t="s">
        <v>6381</v>
      </c>
      <c r="L983" t="s">
        <v>6406</v>
      </c>
      <c r="M983" t="str">
        <f>SUBSTITUTE(Table2[[#This Row],[category_tags]],"'",CHAR(130),11)</f>
        <v>['Agricultural', 'Food', 'Preparation', 'Milk and milk products', 'Cheese', ÇSoft cheeses']</v>
      </c>
      <c r="N983" t="str">
        <f>SUBSTITUTE(Table2[[#This Row],[category_tags]],"'",CHAR(131),12)</f>
        <v>['Agricultural', 'Food', 'Preparation', 'Milk and milk products', 'Cheese', 'Soft cheesesÉ]</v>
      </c>
      <c r="O983">
        <f>FIND(CHAR(130),Table2[[#This Row],[Column2]])</f>
        <v>77</v>
      </c>
      <c r="P983">
        <f>FIND(CHAR(131),Table2[[#This Row],[Column3]])</f>
        <v>90</v>
      </c>
      <c r="Q983" t="str">
        <f>IFERROR(MID(Table2[[#This Row],[category_tags]],Table2[[#This Row],[Column4]]+1,Table2[[#This Row],[Column5]]-Table2[[#This Row],[Column4]]-1),"")</f>
        <v>Soft cheeses</v>
      </c>
      <c r="R983" t="str">
        <f>VLOOKUP(Table2[[#This Row],[ciqual_code]],brut_transformé!$D$2:$E$2480,2,FALSE)</f>
        <v>brut</v>
      </c>
      <c r="S983" t="s">
        <v>5574</v>
      </c>
    </row>
    <row r="984" spans="1:19" x14ac:dyDescent="0.2">
      <c r="A984" t="s">
        <v>982</v>
      </c>
      <c r="B984">
        <v>12804</v>
      </c>
      <c r="C984" t="s">
        <v>2481</v>
      </c>
      <c r="D984">
        <v>2.4500000000000002</v>
      </c>
      <c r="E984" t="b">
        <v>0</v>
      </c>
      <c r="F984" t="s">
        <v>2485</v>
      </c>
      <c r="G984" t="s">
        <v>3469</v>
      </c>
      <c r="H984" t="s">
        <v>4967</v>
      </c>
      <c r="I984" t="s">
        <v>4969</v>
      </c>
      <c r="J984" t="s">
        <v>5060</v>
      </c>
      <c r="K984" t="s">
        <v>6381</v>
      </c>
      <c r="L984" t="s">
        <v>6406</v>
      </c>
      <c r="M984" t="str">
        <f>SUBSTITUTE(Table2[[#This Row],[category_tags]],"'",CHAR(130),11)</f>
        <v>['Agricultural', 'Food', 'Preparation', 'Milk and milk products', 'Cheese', ÇUncured cheeses and similar']</v>
      </c>
      <c r="N984" t="str">
        <f>SUBSTITUTE(Table2[[#This Row],[category_tags]],"'",CHAR(131),12)</f>
        <v>['Agricultural', 'Food', 'Preparation', 'Milk and milk products', 'Cheese', 'Uncured cheeses and similarÉ]</v>
      </c>
      <c r="O984">
        <f>FIND(CHAR(130),Table2[[#This Row],[Column2]])</f>
        <v>77</v>
      </c>
      <c r="P984">
        <f>FIND(CHAR(131),Table2[[#This Row],[Column3]])</f>
        <v>105</v>
      </c>
      <c r="Q984" t="str">
        <f>IFERROR(MID(Table2[[#This Row],[category_tags]],Table2[[#This Row],[Column4]]+1,Table2[[#This Row],[Column5]]-Table2[[#This Row],[Column4]]-1),"")</f>
        <v>Uncured cheeses and similar</v>
      </c>
      <c r="R984" t="str">
        <f>VLOOKUP(Table2[[#This Row],[ciqual_code]],brut_transformé!$D$2:$E$2480,2,FALSE)</f>
        <v>brut</v>
      </c>
      <c r="S984" t="s">
        <v>5330</v>
      </c>
    </row>
    <row r="985" spans="1:19" x14ac:dyDescent="0.2">
      <c r="A985" t="s">
        <v>983</v>
      </c>
      <c r="B985">
        <v>12800</v>
      </c>
      <c r="C985" t="s">
        <v>2481</v>
      </c>
      <c r="D985">
        <v>2.4500000000000002</v>
      </c>
      <c r="E985" t="b">
        <v>0</v>
      </c>
      <c r="F985" t="s">
        <v>2485</v>
      </c>
      <c r="G985" t="s">
        <v>3470</v>
      </c>
      <c r="H985" t="s">
        <v>4967</v>
      </c>
      <c r="I985" t="s">
        <v>4969</v>
      </c>
      <c r="J985" t="s">
        <v>5060</v>
      </c>
      <c r="K985" t="s">
        <v>6381</v>
      </c>
      <c r="L985" t="s">
        <v>6406</v>
      </c>
      <c r="M985" t="str">
        <f>SUBSTITUTE(Table2[[#This Row],[category_tags]],"'",CHAR(130),11)</f>
        <v>['Agricultural', 'Food', 'Preparation', 'Milk and milk products', 'Cheese', ÇUncured cheeses and similar']</v>
      </c>
      <c r="N985" t="str">
        <f>SUBSTITUTE(Table2[[#This Row],[category_tags]],"'",CHAR(131),12)</f>
        <v>['Agricultural', 'Food', 'Preparation', 'Milk and milk products', 'Cheese', 'Uncured cheeses and similarÉ]</v>
      </c>
      <c r="O985">
        <f>FIND(CHAR(130),Table2[[#This Row],[Column2]])</f>
        <v>77</v>
      </c>
      <c r="P985">
        <f>FIND(CHAR(131),Table2[[#This Row],[Column3]])</f>
        <v>105</v>
      </c>
      <c r="Q985" t="str">
        <f>IFERROR(MID(Table2[[#This Row],[category_tags]],Table2[[#This Row],[Column4]]+1,Table2[[#This Row],[Column5]]-Table2[[#This Row],[Column4]]-1),"")</f>
        <v>Uncured cheeses and similar</v>
      </c>
      <c r="R985" t="str">
        <f>VLOOKUP(Table2[[#This Row],[ciqual_code]],brut_transformé!$D$2:$E$2480,2,FALSE)</f>
        <v>brut</v>
      </c>
      <c r="S985" t="s">
        <v>5330</v>
      </c>
    </row>
    <row r="986" spans="1:19" x14ac:dyDescent="0.2">
      <c r="A986" t="s">
        <v>984</v>
      </c>
      <c r="B986">
        <v>12805</v>
      </c>
      <c r="C986" t="s">
        <v>2481</v>
      </c>
      <c r="D986">
        <v>2.4500000000000002</v>
      </c>
      <c r="E986" t="b">
        <v>0</v>
      </c>
      <c r="F986" t="s">
        <v>2485</v>
      </c>
      <c r="G986" t="s">
        <v>3471</v>
      </c>
      <c r="H986" t="s">
        <v>4967</v>
      </c>
      <c r="I986" t="s">
        <v>4969</v>
      </c>
      <c r="J986" t="s">
        <v>5060</v>
      </c>
      <c r="K986" t="s">
        <v>6381</v>
      </c>
      <c r="L986" t="s">
        <v>6406</v>
      </c>
      <c r="M986" t="str">
        <f>SUBSTITUTE(Table2[[#This Row],[category_tags]],"'",CHAR(130),11)</f>
        <v>['Agricultural', 'Food', 'Preparation', 'Milk and milk products', 'Cheese', ÇUncured cheeses and similar']</v>
      </c>
      <c r="N986" t="str">
        <f>SUBSTITUTE(Table2[[#This Row],[category_tags]],"'",CHAR(131),12)</f>
        <v>['Agricultural', 'Food', 'Preparation', 'Milk and milk products', 'Cheese', 'Uncured cheeses and similarÉ]</v>
      </c>
      <c r="O986">
        <f>FIND(CHAR(130),Table2[[#This Row],[Column2]])</f>
        <v>77</v>
      </c>
      <c r="P986">
        <f>FIND(CHAR(131),Table2[[#This Row],[Column3]])</f>
        <v>105</v>
      </c>
      <c r="Q986" t="str">
        <f>IFERROR(MID(Table2[[#This Row],[category_tags]],Table2[[#This Row],[Column4]]+1,Table2[[#This Row],[Column5]]-Table2[[#This Row],[Column4]]-1),"")</f>
        <v>Uncured cheeses and similar</v>
      </c>
      <c r="R986" t="str">
        <f>VLOOKUP(Table2[[#This Row],[ciqual_code]],brut_transformé!$D$2:$E$2480,2,FALSE)</f>
        <v>brut</v>
      </c>
      <c r="S986" t="s">
        <v>5330</v>
      </c>
    </row>
    <row r="987" spans="1:19" x14ac:dyDescent="0.2">
      <c r="A987" t="s">
        <v>985</v>
      </c>
      <c r="B987">
        <v>12803</v>
      </c>
      <c r="C987" t="s">
        <v>2481</v>
      </c>
      <c r="D987">
        <v>2.4500000000000002</v>
      </c>
      <c r="E987" t="b">
        <v>0</v>
      </c>
      <c r="F987" t="s">
        <v>2485</v>
      </c>
      <c r="G987" t="s">
        <v>3472</v>
      </c>
      <c r="H987" t="s">
        <v>4967</v>
      </c>
      <c r="I987" t="s">
        <v>4969</v>
      </c>
      <c r="J987" t="s">
        <v>5024</v>
      </c>
      <c r="K987" t="s">
        <v>6381</v>
      </c>
      <c r="L987" t="s">
        <v>6406</v>
      </c>
      <c r="M987" t="str">
        <f>SUBSTITUTE(Table2[[#This Row],[category_tags]],"'",CHAR(130),11)</f>
        <v>['Agricultural', 'Food', 'Preparation', 'Milk and milk products', 'Cheese', ÇSoft cheeses']</v>
      </c>
      <c r="N987" t="str">
        <f>SUBSTITUTE(Table2[[#This Row],[category_tags]],"'",CHAR(131),12)</f>
        <v>['Agricultural', 'Food', 'Preparation', 'Milk and milk products', 'Cheese', 'Soft cheesesÉ]</v>
      </c>
      <c r="O987">
        <f>FIND(CHAR(130),Table2[[#This Row],[Column2]])</f>
        <v>77</v>
      </c>
      <c r="P987">
        <f>FIND(CHAR(131),Table2[[#This Row],[Column3]])</f>
        <v>90</v>
      </c>
      <c r="Q987" t="str">
        <f>IFERROR(MID(Table2[[#This Row],[category_tags]],Table2[[#This Row],[Column4]]+1,Table2[[#This Row],[Column5]]-Table2[[#This Row],[Column4]]-1),"")</f>
        <v>Soft cheeses</v>
      </c>
      <c r="R987" t="str">
        <f>VLOOKUP(Table2[[#This Row],[ciqual_code]],brut_transformé!$D$2:$E$2480,2,FALSE)</f>
        <v>brut</v>
      </c>
      <c r="S987" t="s">
        <v>5330</v>
      </c>
    </row>
    <row r="988" spans="1:19" x14ac:dyDescent="0.2">
      <c r="A988" t="s">
        <v>986</v>
      </c>
      <c r="B988">
        <v>12801</v>
      </c>
      <c r="C988" t="s">
        <v>2481</v>
      </c>
      <c r="D988">
        <v>2.4500000000000002</v>
      </c>
      <c r="E988" t="b">
        <v>0</v>
      </c>
      <c r="F988" t="s">
        <v>2485</v>
      </c>
      <c r="G988" t="s">
        <v>3473</v>
      </c>
      <c r="H988" t="s">
        <v>4967</v>
      </c>
      <c r="I988" t="s">
        <v>4969</v>
      </c>
      <c r="J988" t="s">
        <v>5024</v>
      </c>
      <c r="K988" t="s">
        <v>6381</v>
      </c>
      <c r="L988" t="s">
        <v>6406</v>
      </c>
      <c r="M988" t="str">
        <f>SUBSTITUTE(Table2[[#This Row],[category_tags]],"'",CHAR(130),11)</f>
        <v>['Agricultural', 'Food', 'Preparation', 'Milk and milk products', 'Cheese', ÇSoft cheeses']</v>
      </c>
      <c r="N988" t="str">
        <f>SUBSTITUTE(Table2[[#This Row],[category_tags]],"'",CHAR(131),12)</f>
        <v>['Agricultural', 'Food', 'Preparation', 'Milk and milk products', 'Cheese', 'Soft cheesesÉ]</v>
      </c>
      <c r="O988">
        <f>FIND(CHAR(130),Table2[[#This Row],[Column2]])</f>
        <v>77</v>
      </c>
      <c r="P988">
        <f>FIND(CHAR(131),Table2[[#This Row],[Column3]])</f>
        <v>90</v>
      </c>
      <c r="Q988" t="str">
        <f>IFERROR(MID(Table2[[#This Row],[category_tags]],Table2[[#This Row],[Column4]]+1,Table2[[#This Row],[Column5]]-Table2[[#This Row],[Column4]]-1),"")</f>
        <v>Soft cheeses</v>
      </c>
      <c r="R988" t="str">
        <f>VLOOKUP(Table2[[#This Row],[ciqual_code]],brut_transformé!$D$2:$E$2480,2,FALSE)</f>
        <v>brut</v>
      </c>
      <c r="S988" t="s">
        <v>5330</v>
      </c>
    </row>
    <row r="989" spans="1:19" x14ac:dyDescent="0.2">
      <c r="A989" t="s">
        <v>987</v>
      </c>
      <c r="B989">
        <v>12802</v>
      </c>
      <c r="C989" t="s">
        <v>2481</v>
      </c>
      <c r="D989">
        <v>2.4500000000000002</v>
      </c>
      <c r="E989" t="b">
        <v>0</v>
      </c>
      <c r="F989" t="s">
        <v>2485</v>
      </c>
      <c r="G989" t="s">
        <v>3474</v>
      </c>
      <c r="H989" t="s">
        <v>4967</v>
      </c>
      <c r="I989" t="s">
        <v>4969</v>
      </c>
      <c r="J989" t="s">
        <v>5024</v>
      </c>
      <c r="K989" t="s">
        <v>6381</v>
      </c>
      <c r="L989" t="s">
        <v>6406</v>
      </c>
      <c r="M989" t="str">
        <f>SUBSTITUTE(Table2[[#This Row],[category_tags]],"'",CHAR(130),11)</f>
        <v>['Agricultural', 'Food', 'Preparation', 'Milk and milk products', 'Cheese', ÇSoft cheeses']</v>
      </c>
      <c r="N989" t="str">
        <f>SUBSTITUTE(Table2[[#This Row],[category_tags]],"'",CHAR(131),12)</f>
        <v>['Agricultural', 'Food', 'Preparation', 'Milk and milk products', 'Cheese', 'Soft cheesesÉ]</v>
      </c>
      <c r="O989">
        <f>FIND(CHAR(130),Table2[[#This Row],[Column2]])</f>
        <v>77</v>
      </c>
      <c r="P989">
        <f>FIND(CHAR(131),Table2[[#This Row],[Column3]])</f>
        <v>90</v>
      </c>
      <c r="Q989" t="str">
        <f>IFERROR(MID(Table2[[#This Row],[category_tags]],Table2[[#This Row],[Column4]]+1,Table2[[#This Row],[Column5]]-Table2[[#This Row],[Column4]]-1),"")</f>
        <v>Soft cheeses</v>
      </c>
      <c r="R989" t="str">
        <f>VLOOKUP(Table2[[#This Row],[ciqual_code]],brut_transformé!$D$2:$E$2480,2,FALSE)</f>
        <v>brut</v>
      </c>
      <c r="S989" t="s">
        <v>5330</v>
      </c>
    </row>
    <row r="990" spans="1:19" x14ac:dyDescent="0.2">
      <c r="A990" t="s">
        <v>988</v>
      </c>
      <c r="B990">
        <v>12815</v>
      </c>
      <c r="C990" t="s">
        <v>2481</v>
      </c>
      <c r="D990">
        <v>2.4500000000000002</v>
      </c>
      <c r="E990" t="b">
        <v>0</v>
      </c>
      <c r="F990" t="s">
        <v>2485</v>
      </c>
      <c r="G990" t="s">
        <v>3475</v>
      </c>
      <c r="H990" t="s">
        <v>4967</v>
      </c>
      <c r="I990" t="s">
        <v>4969</v>
      </c>
      <c r="J990" t="s">
        <v>5024</v>
      </c>
      <c r="K990" t="s">
        <v>6381</v>
      </c>
      <c r="L990" t="s">
        <v>6406</v>
      </c>
      <c r="M990" t="str">
        <f>SUBSTITUTE(Table2[[#This Row],[category_tags]],"'",CHAR(130),11)</f>
        <v>['Agricultural', 'Food', 'Preparation', 'Milk and milk products', 'Cheese', ÇSoft cheeses']</v>
      </c>
      <c r="N990" t="str">
        <f>SUBSTITUTE(Table2[[#This Row],[category_tags]],"'",CHAR(131),12)</f>
        <v>['Agricultural', 'Food', 'Preparation', 'Milk and milk products', 'Cheese', 'Soft cheesesÉ]</v>
      </c>
      <c r="O990">
        <f>FIND(CHAR(130),Table2[[#This Row],[Column2]])</f>
        <v>77</v>
      </c>
      <c r="P990">
        <f>FIND(CHAR(131),Table2[[#This Row],[Column3]])</f>
        <v>90</v>
      </c>
      <c r="Q990" t="str">
        <f>IFERROR(MID(Table2[[#This Row],[category_tags]],Table2[[#This Row],[Column4]]+1,Table2[[#This Row],[Column5]]-Table2[[#This Row],[Column4]]-1),"")</f>
        <v>Soft cheeses</v>
      </c>
      <c r="R990" t="str">
        <f>VLOOKUP(Table2[[#This Row],[ciqual_code]],brut_transformé!$D$2:$E$2480,2,FALSE)</f>
        <v>brut</v>
      </c>
      <c r="S990" t="s">
        <v>5574</v>
      </c>
    </row>
    <row r="991" spans="1:19" x14ac:dyDescent="0.2">
      <c r="A991" t="s">
        <v>989</v>
      </c>
      <c r="B991">
        <v>8400</v>
      </c>
      <c r="C991" t="s">
        <v>2481</v>
      </c>
      <c r="D991">
        <v>2.34</v>
      </c>
      <c r="E991" t="b">
        <v>0</v>
      </c>
      <c r="F991" t="s">
        <v>2485</v>
      </c>
      <c r="G991" t="s">
        <v>3476</v>
      </c>
      <c r="H991" t="s">
        <v>4967</v>
      </c>
      <c r="I991" t="s">
        <v>4969</v>
      </c>
      <c r="J991" t="s">
        <v>5043</v>
      </c>
      <c r="K991" t="s">
        <v>6376</v>
      </c>
      <c r="L991" t="s">
        <v>6404</v>
      </c>
      <c r="M991" t="str">
        <f>SUBSTITUTE(Table2[[#This Row],[category_tags]],"'",CHAR(130),11)</f>
        <v>['Agricultural', 'Food', 'Preparation', 'Meat, egg and fish', 'Delicatessen meat', ÇPates and terrines']</v>
      </c>
      <c r="N991" t="str">
        <f>SUBSTITUTE(Table2[[#This Row],[category_tags]],"'",CHAR(131),12)</f>
        <v>['Agricultural', 'Food', 'Preparation', 'Meat, egg and fish', 'Delicatessen meat', 'Pates and terrinesÉ]</v>
      </c>
      <c r="O991">
        <f>FIND(CHAR(130),Table2[[#This Row],[Column2]])</f>
        <v>84</v>
      </c>
      <c r="P991">
        <f>FIND(CHAR(131),Table2[[#This Row],[Column3]])</f>
        <v>103</v>
      </c>
      <c r="Q991" t="str">
        <f>IFERROR(MID(Table2[[#This Row],[category_tags]],Table2[[#This Row],[Column4]]+1,Table2[[#This Row],[Column5]]-Table2[[#This Row],[Column4]]-1),"")</f>
        <v>Pates and terrines</v>
      </c>
      <c r="R991" t="str">
        <f>VLOOKUP(Table2[[#This Row],[ciqual_code]],brut_transformé!$D$2:$E$2480,2,FALSE)</f>
        <v>transformé</v>
      </c>
      <c r="S991" t="s">
        <v>5575</v>
      </c>
    </row>
    <row r="992" spans="1:19" x14ac:dyDescent="0.2">
      <c r="A992" t="s">
        <v>990</v>
      </c>
      <c r="B992">
        <v>12320</v>
      </c>
      <c r="C992" t="s">
        <v>2481</v>
      </c>
      <c r="D992">
        <v>1.88</v>
      </c>
      <c r="E992" t="b">
        <v>0</v>
      </c>
      <c r="F992" t="s">
        <v>2485</v>
      </c>
      <c r="G992" t="s">
        <v>3477</v>
      </c>
      <c r="H992" t="s">
        <v>4967</v>
      </c>
      <c r="I992" t="s">
        <v>4969</v>
      </c>
      <c r="J992" t="s">
        <v>5065</v>
      </c>
      <c r="K992" t="s">
        <v>6381</v>
      </c>
      <c r="L992" t="s">
        <v>6406</v>
      </c>
      <c r="M992" t="str">
        <f>SUBSTITUTE(Table2[[#This Row],[category_tags]],"'",CHAR(130),11)</f>
        <v>['Agricultural', 'Food', 'Preparation', 'Milk and milk products', 'Cheese', ÇProcessed cheeses']</v>
      </c>
      <c r="N992" t="str">
        <f>SUBSTITUTE(Table2[[#This Row],[category_tags]],"'",CHAR(131),12)</f>
        <v>['Agricultural', 'Food', 'Preparation', 'Milk and milk products', 'Cheese', 'Processed cheesesÉ]</v>
      </c>
      <c r="O992">
        <f>FIND(CHAR(130),Table2[[#This Row],[Column2]])</f>
        <v>77</v>
      </c>
      <c r="P992">
        <f>FIND(CHAR(131),Table2[[#This Row],[Column3]])</f>
        <v>95</v>
      </c>
      <c r="Q992" t="str">
        <f>IFERROR(MID(Table2[[#This Row],[category_tags]],Table2[[#This Row],[Column4]]+1,Table2[[#This Row],[Column5]]-Table2[[#This Row],[Column4]]-1),"")</f>
        <v>Processed cheeses</v>
      </c>
      <c r="R992" t="str">
        <f>VLOOKUP(Table2[[#This Row],[ciqual_code]],brut_transformé!$D$2:$E$2480,2,FALSE)</f>
        <v>transformé</v>
      </c>
      <c r="S992" t="s">
        <v>5196</v>
      </c>
    </row>
    <row r="993" spans="1:19" x14ac:dyDescent="0.2">
      <c r="A993" t="s">
        <v>991</v>
      </c>
      <c r="B993">
        <v>12310</v>
      </c>
      <c r="C993" t="s">
        <v>2481</v>
      </c>
      <c r="D993">
        <v>2.2400000000000002</v>
      </c>
      <c r="E993" t="b">
        <v>0</v>
      </c>
      <c r="F993" t="s">
        <v>2485</v>
      </c>
      <c r="G993" t="s">
        <v>3478</v>
      </c>
      <c r="H993" t="s">
        <v>4967</v>
      </c>
      <c r="I993" t="s">
        <v>4969</v>
      </c>
      <c r="J993" t="s">
        <v>5065</v>
      </c>
      <c r="K993" t="s">
        <v>6381</v>
      </c>
      <c r="L993" t="s">
        <v>6406</v>
      </c>
      <c r="M993" t="str">
        <f>SUBSTITUTE(Table2[[#This Row],[category_tags]],"'",CHAR(130),11)</f>
        <v>['Agricultural', 'Food', 'Preparation', 'Milk and milk products', 'Cheese', ÇProcessed cheeses']</v>
      </c>
      <c r="N993" t="str">
        <f>SUBSTITUTE(Table2[[#This Row],[category_tags]],"'",CHAR(131),12)</f>
        <v>['Agricultural', 'Food', 'Preparation', 'Milk and milk products', 'Cheese', 'Processed cheesesÉ]</v>
      </c>
      <c r="O993">
        <f>FIND(CHAR(130),Table2[[#This Row],[Column2]])</f>
        <v>77</v>
      </c>
      <c r="P993">
        <f>FIND(CHAR(131),Table2[[#This Row],[Column3]])</f>
        <v>95</v>
      </c>
      <c r="Q993" t="str">
        <f>IFERROR(MID(Table2[[#This Row],[category_tags]],Table2[[#This Row],[Column4]]+1,Table2[[#This Row],[Column5]]-Table2[[#This Row],[Column4]]-1),"")</f>
        <v>Processed cheeses</v>
      </c>
      <c r="R993" t="str">
        <f>VLOOKUP(Table2[[#This Row],[ciqual_code]],brut_transformé!$D$2:$E$2480,2,FALSE)</f>
        <v>brut</v>
      </c>
      <c r="S993" t="s">
        <v>5196</v>
      </c>
    </row>
    <row r="994" spans="1:19" x14ac:dyDescent="0.2">
      <c r="A994" t="s">
        <v>992</v>
      </c>
      <c r="B994">
        <v>12300</v>
      </c>
      <c r="C994" t="s">
        <v>2481</v>
      </c>
      <c r="D994">
        <v>1.88</v>
      </c>
      <c r="E994" t="b">
        <v>0</v>
      </c>
      <c r="F994" t="s">
        <v>2485</v>
      </c>
      <c r="G994" t="s">
        <v>3479</v>
      </c>
      <c r="H994" t="s">
        <v>4967</v>
      </c>
      <c r="I994" t="s">
        <v>4969</v>
      </c>
      <c r="J994" t="s">
        <v>5065</v>
      </c>
      <c r="K994" t="s">
        <v>6381</v>
      </c>
      <c r="L994" t="s">
        <v>6406</v>
      </c>
      <c r="M994" t="str">
        <f>SUBSTITUTE(Table2[[#This Row],[category_tags]],"'",CHAR(130),11)</f>
        <v>['Agricultural', 'Food', 'Preparation', 'Milk and milk products', 'Cheese', ÇProcessed cheeses']</v>
      </c>
      <c r="N994" t="str">
        <f>SUBSTITUTE(Table2[[#This Row],[category_tags]],"'",CHAR(131),12)</f>
        <v>['Agricultural', 'Food', 'Preparation', 'Milk and milk products', 'Cheese', 'Processed cheesesÉ]</v>
      </c>
      <c r="O994">
        <f>FIND(CHAR(130),Table2[[#This Row],[Column2]])</f>
        <v>77</v>
      </c>
      <c r="P994">
        <f>FIND(CHAR(131),Table2[[#This Row],[Column3]])</f>
        <v>95</v>
      </c>
      <c r="Q994" t="str">
        <f>IFERROR(MID(Table2[[#This Row],[category_tags]],Table2[[#This Row],[Column4]]+1,Table2[[#This Row],[Column5]]-Table2[[#This Row],[Column4]]-1),"")</f>
        <v>Processed cheeses</v>
      </c>
      <c r="R994" t="str">
        <f>VLOOKUP(Table2[[#This Row],[ciqual_code]],brut_transformé!$D$2:$E$2480,2,FALSE)</f>
        <v>transformé</v>
      </c>
      <c r="S994" t="s">
        <v>5196</v>
      </c>
    </row>
    <row r="995" spans="1:19" x14ac:dyDescent="0.2">
      <c r="A995" t="s">
        <v>993</v>
      </c>
      <c r="B995">
        <v>19667</v>
      </c>
      <c r="C995" t="s">
        <v>2481</v>
      </c>
      <c r="D995">
        <v>3.88</v>
      </c>
      <c r="E995" t="b">
        <v>0</v>
      </c>
      <c r="F995" t="s">
        <v>2485</v>
      </c>
      <c r="G995" t="s">
        <v>3480</v>
      </c>
      <c r="H995" t="s">
        <v>4967</v>
      </c>
      <c r="I995" t="s">
        <v>4969</v>
      </c>
      <c r="J995" t="s">
        <v>5059</v>
      </c>
      <c r="K995" t="s">
        <v>6381</v>
      </c>
      <c r="L995" t="s">
        <v>6422</v>
      </c>
      <c r="M995" t="str">
        <f>SUBSTITUTE(Table2[[#This Row],[category_tags]],"'",CHAR(130),11)</f>
        <v>['Agricultural', 'Food', 'Preparation', 'Milk and milk products', 'Dairy products and deserts', ÇFromages blanc']</v>
      </c>
      <c r="N995" t="str">
        <f>SUBSTITUTE(Table2[[#This Row],[category_tags]],"'",CHAR(131),12)</f>
        <v>['Agricultural', 'Food', 'Preparation', 'Milk and milk products', 'Dairy products and deserts', 'Fromages blancÉ]</v>
      </c>
      <c r="O995">
        <f>FIND(CHAR(130),Table2[[#This Row],[Column2]])</f>
        <v>97</v>
      </c>
      <c r="P995">
        <f>FIND(CHAR(131),Table2[[#This Row],[Column3]])</f>
        <v>112</v>
      </c>
      <c r="Q995" t="str">
        <f>IFERROR(MID(Table2[[#This Row],[category_tags]],Table2[[#This Row],[Column4]]+1,Table2[[#This Row],[Column5]]-Table2[[#This Row],[Column4]]-1),"")</f>
        <v>Fromages blanc</v>
      </c>
      <c r="R995" t="str">
        <f>VLOOKUP(Table2[[#This Row],[ciqual_code]],brut_transformé!$D$2:$E$2480,2,FALSE)</f>
        <v>transformé</v>
      </c>
      <c r="S995" t="s">
        <v>5576</v>
      </c>
    </row>
    <row r="996" spans="1:19" x14ac:dyDescent="0.2">
      <c r="A996" t="s">
        <v>994</v>
      </c>
      <c r="B996">
        <v>19661</v>
      </c>
      <c r="C996" t="s">
        <v>2481</v>
      </c>
      <c r="D996">
        <v>3.88</v>
      </c>
      <c r="E996" t="b">
        <v>0</v>
      </c>
      <c r="F996" t="s">
        <v>2485</v>
      </c>
      <c r="G996" t="s">
        <v>3481</v>
      </c>
      <c r="H996" t="s">
        <v>4967</v>
      </c>
      <c r="I996" t="s">
        <v>4969</v>
      </c>
      <c r="J996" t="s">
        <v>5059</v>
      </c>
      <c r="K996" t="s">
        <v>6381</v>
      </c>
      <c r="L996" t="s">
        <v>6422</v>
      </c>
      <c r="M996" t="str">
        <f>SUBSTITUTE(Table2[[#This Row],[category_tags]],"'",CHAR(130),11)</f>
        <v>['Agricultural', 'Food', 'Preparation', 'Milk and milk products', 'Dairy products and deserts', ÇFromages blanc']</v>
      </c>
      <c r="N996" t="str">
        <f>SUBSTITUTE(Table2[[#This Row],[category_tags]],"'",CHAR(131),12)</f>
        <v>['Agricultural', 'Food', 'Preparation', 'Milk and milk products', 'Dairy products and deserts', 'Fromages blancÉ]</v>
      </c>
      <c r="O996">
        <f>FIND(CHAR(130),Table2[[#This Row],[Column2]])</f>
        <v>97</v>
      </c>
      <c r="P996">
        <f>FIND(CHAR(131),Table2[[#This Row],[Column3]])</f>
        <v>112</v>
      </c>
      <c r="Q996" t="str">
        <f>IFERROR(MID(Table2[[#This Row],[category_tags]],Table2[[#This Row],[Column4]]+1,Table2[[#This Row],[Column5]]-Table2[[#This Row],[Column4]]-1),"")</f>
        <v>Fromages blanc</v>
      </c>
      <c r="R996" t="str">
        <f>VLOOKUP(Table2[[#This Row],[ciqual_code]],brut_transformé!$D$2:$E$2480,2,FALSE)</f>
        <v>transformé</v>
      </c>
      <c r="S996" t="s">
        <v>5576</v>
      </c>
    </row>
    <row r="997" spans="1:19" x14ac:dyDescent="0.2">
      <c r="A997" t="s">
        <v>995</v>
      </c>
      <c r="B997">
        <v>19662</v>
      </c>
      <c r="C997" t="s">
        <v>2481</v>
      </c>
      <c r="D997">
        <v>3.88</v>
      </c>
      <c r="E997" t="b">
        <v>0</v>
      </c>
      <c r="F997" t="s">
        <v>2485</v>
      </c>
      <c r="G997" t="s">
        <v>3482</v>
      </c>
      <c r="H997" t="s">
        <v>4967</v>
      </c>
      <c r="I997" t="s">
        <v>4969</v>
      </c>
      <c r="J997" t="s">
        <v>5059</v>
      </c>
      <c r="K997" t="s">
        <v>6381</v>
      </c>
      <c r="L997" t="s">
        <v>6422</v>
      </c>
      <c r="M997" t="str">
        <f>SUBSTITUTE(Table2[[#This Row],[category_tags]],"'",CHAR(130),11)</f>
        <v>['Agricultural', 'Food', 'Preparation', 'Milk and milk products', 'Dairy products and deserts', ÇFromages blanc']</v>
      </c>
      <c r="N997" t="str">
        <f>SUBSTITUTE(Table2[[#This Row],[category_tags]],"'",CHAR(131),12)</f>
        <v>['Agricultural', 'Food', 'Preparation', 'Milk and milk products', 'Dairy products and deserts', 'Fromages blancÉ]</v>
      </c>
      <c r="O997">
        <f>FIND(CHAR(130),Table2[[#This Row],[Column2]])</f>
        <v>97</v>
      </c>
      <c r="P997">
        <f>FIND(CHAR(131),Table2[[#This Row],[Column3]])</f>
        <v>112</v>
      </c>
      <c r="Q997" t="str">
        <f>IFERROR(MID(Table2[[#This Row],[category_tags]],Table2[[#This Row],[Column4]]+1,Table2[[#This Row],[Column5]]-Table2[[#This Row],[Column4]]-1),"")</f>
        <v>Fromages blanc</v>
      </c>
      <c r="R997" t="str">
        <f>VLOOKUP(Table2[[#This Row],[ciqual_code]],brut_transformé!$D$2:$E$2480,2,FALSE)</f>
        <v>transformé</v>
      </c>
      <c r="S997" t="s">
        <v>5576</v>
      </c>
    </row>
    <row r="998" spans="1:19" x14ac:dyDescent="0.2">
      <c r="A998" t="s">
        <v>996</v>
      </c>
      <c r="B998">
        <v>19663</v>
      </c>
      <c r="C998" t="s">
        <v>2481</v>
      </c>
      <c r="D998">
        <v>3.48</v>
      </c>
      <c r="E998" t="b">
        <v>0</v>
      </c>
      <c r="F998" t="s">
        <v>2485</v>
      </c>
      <c r="G998" t="s">
        <v>3483</v>
      </c>
      <c r="H998" t="s">
        <v>4967</v>
      </c>
      <c r="I998" t="s">
        <v>4969</v>
      </c>
      <c r="J998" t="s">
        <v>5059</v>
      </c>
      <c r="K998" t="s">
        <v>6381</v>
      </c>
      <c r="L998" t="s">
        <v>6422</v>
      </c>
      <c r="M998" t="str">
        <f>SUBSTITUTE(Table2[[#This Row],[category_tags]],"'",CHAR(130),11)</f>
        <v>['Agricultural', 'Food', 'Preparation', 'Milk and milk products', 'Dairy products and deserts', ÇFromages blanc']</v>
      </c>
      <c r="N998" t="str">
        <f>SUBSTITUTE(Table2[[#This Row],[category_tags]],"'",CHAR(131),12)</f>
        <v>['Agricultural', 'Food', 'Preparation', 'Milk and milk products', 'Dairy products and deserts', 'Fromages blancÉ]</v>
      </c>
      <c r="O998">
        <f>FIND(CHAR(130),Table2[[#This Row],[Column2]])</f>
        <v>97</v>
      </c>
      <c r="P998">
        <f>FIND(CHAR(131),Table2[[#This Row],[Column3]])</f>
        <v>112</v>
      </c>
      <c r="Q998" t="str">
        <f>IFERROR(MID(Table2[[#This Row],[category_tags]],Table2[[#This Row],[Column4]]+1,Table2[[#This Row],[Column5]]-Table2[[#This Row],[Column4]]-1),"")</f>
        <v>Fromages blanc</v>
      </c>
      <c r="R998" t="str">
        <f>VLOOKUP(Table2[[#This Row],[ciqual_code]],brut_transformé!$D$2:$E$2480,2,FALSE)</f>
        <v>transformé</v>
      </c>
      <c r="S998" t="s">
        <v>5446</v>
      </c>
    </row>
    <row r="999" spans="1:19" x14ac:dyDescent="0.2">
      <c r="A999" t="s">
        <v>997</v>
      </c>
      <c r="B999">
        <v>19666</v>
      </c>
      <c r="C999" t="s">
        <v>2481</v>
      </c>
      <c r="D999">
        <v>3.48</v>
      </c>
      <c r="E999" t="b">
        <v>0</v>
      </c>
      <c r="F999" t="s">
        <v>2485</v>
      </c>
      <c r="G999" t="s">
        <v>3484</v>
      </c>
      <c r="H999" t="s">
        <v>4967</v>
      </c>
      <c r="I999" t="s">
        <v>4969</v>
      </c>
      <c r="J999" t="s">
        <v>5059</v>
      </c>
      <c r="K999" t="s">
        <v>6381</v>
      </c>
      <c r="L999" t="s">
        <v>6422</v>
      </c>
      <c r="M999" t="str">
        <f>SUBSTITUTE(Table2[[#This Row],[category_tags]],"'",CHAR(130),11)</f>
        <v>['Agricultural', 'Food', 'Preparation', 'Milk and milk products', 'Dairy products and deserts', ÇFromages blanc']</v>
      </c>
      <c r="N999" t="str">
        <f>SUBSTITUTE(Table2[[#This Row],[category_tags]],"'",CHAR(131),12)</f>
        <v>['Agricultural', 'Food', 'Preparation', 'Milk and milk products', 'Dairy products and deserts', 'Fromages blancÉ]</v>
      </c>
      <c r="O999">
        <f>FIND(CHAR(130),Table2[[#This Row],[Column2]])</f>
        <v>97</v>
      </c>
      <c r="P999">
        <f>FIND(CHAR(131),Table2[[#This Row],[Column3]])</f>
        <v>112</v>
      </c>
      <c r="Q999" t="str">
        <f>IFERROR(MID(Table2[[#This Row],[category_tags]],Table2[[#This Row],[Column4]]+1,Table2[[#This Row],[Column5]]-Table2[[#This Row],[Column4]]-1),"")</f>
        <v>Fromages blanc</v>
      </c>
      <c r="R999" t="str">
        <f>VLOOKUP(Table2[[#This Row],[ciqual_code]],brut_transformé!$D$2:$E$2480,2,FALSE)</f>
        <v>transformé</v>
      </c>
      <c r="S999" t="s">
        <v>5446</v>
      </c>
    </row>
    <row r="1000" spans="1:19" x14ac:dyDescent="0.2">
      <c r="A1000" t="s">
        <v>998</v>
      </c>
      <c r="B1000">
        <v>19664</v>
      </c>
      <c r="C1000" t="s">
        <v>2481</v>
      </c>
      <c r="D1000">
        <v>3.48</v>
      </c>
      <c r="E1000" t="b">
        <v>0</v>
      </c>
      <c r="F1000" t="s">
        <v>2485</v>
      </c>
      <c r="G1000" t="s">
        <v>3485</v>
      </c>
      <c r="H1000" t="s">
        <v>4967</v>
      </c>
      <c r="I1000" t="s">
        <v>4969</v>
      </c>
      <c r="J1000" t="s">
        <v>5059</v>
      </c>
      <c r="K1000" t="s">
        <v>6381</v>
      </c>
      <c r="L1000" t="s">
        <v>6422</v>
      </c>
      <c r="M1000" t="str">
        <f>SUBSTITUTE(Table2[[#This Row],[category_tags]],"'",CHAR(130),11)</f>
        <v>['Agricultural', 'Food', 'Preparation', 'Milk and milk products', 'Dairy products and deserts', ÇFromages blanc']</v>
      </c>
      <c r="N1000" t="str">
        <f>SUBSTITUTE(Table2[[#This Row],[category_tags]],"'",CHAR(131),12)</f>
        <v>['Agricultural', 'Food', 'Preparation', 'Milk and milk products', 'Dairy products and deserts', 'Fromages blancÉ]</v>
      </c>
      <c r="O1000">
        <f>FIND(CHAR(130),Table2[[#This Row],[Column2]])</f>
        <v>97</v>
      </c>
      <c r="P1000">
        <f>FIND(CHAR(131),Table2[[#This Row],[Column3]])</f>
        <v>112</v>
      </c>
      <c r="Q1000" t="str">
        <f>IFERROR(MID(Table2[[#This Row],[category_tags]],Table2[[#This Row],[Column4]]+1,Table2[[#This Row],[Column5]]-Table2[[#This Row],[Column4]]-1),"")</f>
        <v>Fromages blanc</v>
      </c>
      <c r="R1000" t="str">
        <f>VLOOKUP(Table2[[#This Row],[ciqual_code]],brut_transformé!$D$2:$E$2480,2,FALSE)</f>
        <v>transformé</v>
      </c>
      <c r="S1000" t="s">
        <v>5446</v>
      </c>
    </row>
    <row r="1001" spans="1:19" x14ac:dyDescent="0.2">
      <c r="A1001" t="s">
        <v>999</v>
      </c>
      <c r="B1001">
        <v>25546</v>
      </c>
      <c r="C1001" t="s">
        <v>2481</v>
      </c>
      <c r="D1001">
        <v>1.82</v>
      </c>
      <c r="E1001" t="b">
        <v>0</v>
      </c>
      <c r="F1001" t="s">
        <v>2485</v>
      </c>
      <c r="G1001" t="s">
        <v>3486</v>
      </c>
      <c r="H1001" t="s">
        <v>4967</v>
      </c>
      <c r="I1001" t="s">
        <v>4969</v>
      </c>
      <c r="J1001" t="s">
        <v>4981</v>
      </c>
      <c r="K1001" t="s">
        <v>6379</v>
      </c>
      <c r="L1001" t="s">
        <v>6399</v>
      </c>
      <c r="M1001" t="str">
        <f>SUBSTITUTE(Table2[[#This Row],[category_tags]],"'",CHAR(130),11)</f>
        <v>['Agricultural', 'Food', 'Preparation', 'Starters and dishes', 'Dishes', ÇCheese dishes']</v>
      </c>
      <c r="N1001" t="str">
        <f>SUBSTITUTE(Table2[[#This Row],[category_tags]],"'",CHAR(131),12)</f>
        <v>['Agricultural', 'Food', 'Preparation', 'Starters and dishes', 'Dishes', 'Cheese dishesÉ]</v>
      </c>
      <c r="O1001">
        <f>FIND(CHAR(130),Table2[[#This Row],[Column2]])</f>
        <v>74</v>
      </c>
      <c r="P1001">
        <f>FIND(CHAR(131),Table2[[#This Row],[Column3]])</f>
        <v>88</v>
      </c>
      <c r="Q1001" t="str">
        <f>IFERROR(MID(Table2[[#This Row],[category_tags]],Table2[[#This Row],[Column4]]+1,Table2[[#This Row],[Column5]]-Table2[[#This Row],[Column4]]-1),"")</f>
        <v>Cheese dishes</v>
      </c>
      <c r="R1001" t="str">
        <f>VLOOKUP(Table2[[#This Row],[ciqual_code]],brut_transformé!$D$2:$E$2480,2,FALSE)</f>
        <v>transformé</v>
      </c>
      <c r="S1001" t="s">
        <v>5577</v>
      </c>
    </row>
    <row r="1002" spans="1:19" x14ac:dyDescent="0.2">
      <c r="A1002" t="s">
        <v>1000</v>
      </c>
      <c r="B1002">
        <v>12009</v>
      </c>
      <c r="C1002" t="s">
        <v>2481</v>
      </c>
      <c r="D1002">
        <v>2.2400000000000002</v>
      </c>
      <c r="E1002" t="b">
        <v>0</v>
      </c>
      <c r="F1002" t="s">
        <v>2485</v>
      </c>
      <c r="G1002" t="s">
        <v>3487</v>
      </c>
      <c r="H1002" t="s">
        <v>4967</v>
      </c>
      <c r="I1002" t="s">
        <v>4969</v>
      </c>
      <c r="J1002" t="s">
        <v>5024</v>
      </c>
      <c r="K1002" t="s">
        <v>6381</v>
      </c>
      <c r="L1002" t="s">
        <v>6406</v>
      </c>
      <c r="M1002" t="str">
        <f>SUBSTITUTE(Table2[[#This Row],[category_tags]],"'",CHAR(130),11)</f>
        <v>['Agricultural', 'Food', 'Preparation', 'Milk and milk products', 'Cheese', ÇSoft cheeses']</v>
      </c>
      <c r="N1002" t="str">
        <f>SUBSTITUTE(Table2[[#This Row],[category_tags]],"'",CHAR(131),12)</f>
        <v>['Agricultural', 'Food', 'Preparation', 'Milk and milk products', 'Cheese', 'Soft cheesesÉ]</v>
      </c>
      <c r="O1002">
        <f>FIND(CHAR(130),Table2[[#This Row],[Column2]])</f>
        <v>77</v>
      </c>
      <c r="P1002">
        <f>FIND(CHAR(131),Table2[[#This Row],[Column3]])</f>
        <v>90</v>
      </c>
      <c r="Q1002" t="str">
        <f>IFERROR(MID(Table2[[#This Row],[category_tags]],Table2[[#This Row],[Column4]]+1,Table2[[#This Row],[Column5]]-Table2[[#This Row],[Column4]]-1),"")</f>
        <v>Soft cheeses</v>
      </c>
      <c r="R1002" t="str">
        <f>VLOOKUP(Table2[[#This Row],[ciqual_code]],brut_transformé!$D$2:$E$2480,2,FALSE)</f>
        <v>brut</v>
      </c>
      <c r="S1002" t="s">
        <v>5196</v>
      </c>
    </row>
    <row r="1003" spans="1:19" x14ac:dyDescent="0.2">
      <c r="A1003" t="s">
        <v>1001</v>
      </c>
      <c r="B1003">
        <v>12012</v>
      </c>
      <c r="C1003" t="s">
        <v>2481</v>
      </c>
      <c r="D1003">
        <v>2.2400000000000002</v>
      </c>
      <c r="E1003" t="b">
        <v>0</v>
      </c>
      <c r="F1003" t="s">
        <v>2485</v>
      </c>
      <c r="G1003" t="s">
        <v>3488</v>
      </c>
      <c r="H1003" t="s">
        <v>4967</v>
      </c>
      <c r="I1003" t="s">
        <v>4969</v>
      </c>
      <c r="J1003" t="s">
        <v>5024</v>
      </c>
      <c r="K1003" t="s">
        <v>6381</v>
      </c>
      <c r="L1003" t="s">
        <v>6406</v>
      </c>
      <c r="M1003" t="str">
        <f>SUBSTITUTE(Table2[[#This Row],[category_tags]],"'",CHAR(130),11)</f>
        <v>['Agricultural', 'Food', 'Preparation', 'Milk and milk products', 'Cheese', ÇSoft cheeses']</v>
      </c>
      <c r="N1003" t="str">
        <f>SUBSTITUTE(Table2[[#This Row],[category_tags]],"'",CHAR(131),12)</f>
        <v>['Agricultural', 'Food', 'Preparation', 'Milk and milk products', 'Cheese', 'Soft cheesesÉ]</v>
      </c>
      <c r="O1003">
        <f>FIND(CHAR(130),Table2[[#This Row],[Column2]])</f>
        <v>77</v>
      </c>
      <c r="P1003">
        <f>FIND(CHAR(131),Table2[[#This Row],[Column3]])</f>
        <v>90</v>
      </c>
      <c r="Q1003" t="str">
        <f>IFERROR(MID(Table2[[#This Row],[category_tags]],Table2[[#This Row],[Column4]]+1,Table2[[#This Row],[Column5]]-Table2[[#This Row],[Column4]]-1),"")</f>
        <v>Soft cheeses</v>
      </c>
      <c r="R1003" t="str">
        <f>VLOOKUP(Table2[[#This Row],[ciqual_code]],brut_transformé!$D$2:$E$2480,2,FALSE)</f>
        <v>brut</v>
      </c>
      <c r="S1003" t="s">
        <v>5196</v>
      </c>
    </row>
    <row r="1004" spans="1:19" x14ac:dyDescent="0.2">
      <c r="A1004" t="s">
        <v>1002</v>
      </c>
      <c r="B1004">
        <v>12013</v>
      </c>
      <c r="C1004" t="s">
        <v>2481</v>
      </c>
      <c r="D1004">
        <v>2.2400000000000002</v>
      </c>
      <c r="E1004" t="b">
        <v>0</v>
      </c>
      <c r="F1004" t="s">
        <v>2485</v>
      </c>
      <c r="G1004" s="1" t="s">
        <v>3489</v>
      </c>
      <c r="H1004" t="s">
        <v>4967</v>
      </c>
      <c r="I1004" t="s">
        <v>4969</v>
      </c>
      <c r="J1004" t="s">
        <v>5024</v>
      </c>
      <c r="K1004" t="s">
        <v>6381</v>
      </c>
      <c r="L1004" t="s">
        <v>6406</v>
      </c>
      <c r="M1004" t="str">
        <f>SUBSTITUTE(Table2[[#This Row],[category_tags]],"'",CHAR(130),11)</f>
        <v>['Agricultural', 'Food', 'Preparation', 'Milk and milk products', 'Cheese', ÇSoft cheeses']</v>
      </c>
      <c r="N1004" t="str">
        <f>SUBSTITUTE(Table2[[#This Row],[category_tags]],"'",CHAR(131),12)</f>
        <v>['Agricultural', 'Food', 'Preparation', 'Milk and milk products', 'Cheese', 'Soft cheesesÉ]</v>
      </c>
      <c r="O1004">
        <f>FIND(CHAR(130),Table2[[#This Row],[Column2]])</f>
        <v>77</v>
      </c>
      <c r="P1004">
        <f>FIND(CHAR(131),Table2[[#This Row],[Column3]])</f>
        <v>90</v>
      </c>
      <c r="Q1004" t="str">
        <f>IFERROR(MID(Table2[[#This Row],[category_tags]],Table2[[#This Row],[Column4]]+1,Table2[[#This Row],[Column5]]-Table2[[#This Row],[Column4]]-1),"")</f>
        <v>Soft cheeses</v>
      </c>
      <c r="R1004" t="str">
        <f>VLOOKUP(Table2[[#This Row],[ciqual_code]],brut_transformé!$D$2:$E$2480,2,FALSE)</f>
        <v>brut</v>
      </c>
      <c r="S1004" t="s">
        <v>5196</v>
      </c>
    </row>
    <row r="1005" spans="1:19" x14ac:dyDescent="0.2">
      <c r="A1005" t="s">
        <v>1003</v>
      </c>
      <c r="B1005">
        <v>12060</v>
      </c>
      <c r="C1005" t="s">
        <v>2481</v>
      </c>
      <c r="D1005">
        <v>2.2400000000000002</v>
      </c>
      <c r="E1005" t="b">
        <v>0</v>
      </c>
      <c r="F1005" t="s">
        <v>2485</v>
      </c>
      <c r="G1005" t="s">
        <v>3490</v>
      </c>
      <c r="H1005" t="s">
        <v>4967</v>
      </c>
      <c r="I1005" t="s">
        <v>4969</v>
      </c>
      <c r="J1005" t="s">
        <v>5060</v>
      </c>
      <c r="K1005" t="s">
        <v>6381</v>
      </c>
      <c r="L1005" t="s">
        <v>6406</v>
      </c>
      <c r="M1005" t="str">
        <f>SUBSTITUTE(Table2[[#This Row],[category_tags]],"'",CHAR(130),11)</f>
        <v>['Agricultural', 'Food', 'Preparation', 'Milk and milk products', 'Cheese', ÇUncured cheeses and similar']</v>
      </c>
      <c r="N1005" t="str">
        <f>SUBSTITUTE(Table2[[#This Row],[category_tags]],"'",CHAR(131),12)</f>
        <v>['Agricultural', 'Food', 'Preparation', 'Milk and milk products', 'Cheese', 'Uncured cheeses and similarÉ]</v>
      </c>
      <c r="O1005">
        <f>FIND(CHAR(130),Table2[[#This Row],[Column2]])</f>
        <v>77</v>
      </c>
      <c r="P1005">
        <f>FIND(CHAR(131),Table2[[#This Row],[Column3]])</f>
        <v>105</v>
      </c>
      <c r="Q1005" t="str">
        <f>IFERROR(MID(Table2[[#This Row],[category_tags]],Table2[[#This Row],[Column4]]+1,Table2[[#This Row],[Column5]]-Table2[[#This Row],[Column4]]-1),"")</f>
        <v>Uncured cheeses and similar</v>
      </c>
      <c r="R1005" t="str">
        <f>VLOOKUP(Table2[[#This Row],[ciqual_code]],brut_transformé!$D$2:$E$2480,2,FALSE)</f>
        <v>brut</v>
      </c>
      <c r="S1005" t="s">
        <v>5196</v>
      </c>
    </row>
    <row r="1006" spans="1:19" x14ac:dyDescent="0.2">
      <c r="A1006" t="s">
        <v>1004</v>
      </c>
      <c r="B1006">
        <v>12063</v>
      </c>
      <c r="C1006" t="s">
        <v>2481</v>
      </c>
      <c r="D1006">
        <v>2.2400000000000002</v>
      </c>
      <c r="E1006" t="b">
        <v>0</v>
      </c>
      <c r="F1006" t="s">
        <v>2485</v>
      </c>
      <c r="G1006" t="s">
        <v>3491</v>
      </c>
      <c r="H1006" t="s">
        <v>4967</v>
      </c>
      <c r="I1006" t="s">
        <v>4969</v>
      </c>
      <c r="J1006" t="s">
        <v>5060</v>
      </c>
      <c r="K1006" t="s">
        <v>6381</v>
      </c>
      <c r="L1006" t="s">
        <v>6406</v>
      </c>
      <c r="M1006" t="str">
        <f>SUBSTITUTE(Table2[[#This Row],[category_tags]],"'",CHAR(130),11)</f>
        <v>['Agricultural', 'Food', 'Preparation', 'Milk and milk products', 'Cheese', ÇUncured cheeses and similar']</v>
      </c>
      <c r="N1006" t="str">
        <f>SUBSTITUTE(Table2[[#This Row],[category_tags]],"'",CHAR(131),12)</f>
        <v>['Agricultural', 'Food', 'Preparation', 'Milk and milk products', 'Cheese', 'Uncured cheeses and similarÉ]</v>
      </c>
      <c r="O1006">
        <f>FIND(CHAR(130),Table2[[#This Row],[Column2]])</f>
        <v>77</v>
      </c>
      <c r="P1006">
        <f>FIND(CHAR(131),Table2[[#This Row],[Column3]])</f>
        <v>105</v>
      </c>
      <c r="Q1006" t="str">
        <f>IFERROR(MID(Table2[[#This Row],[category_tags]],Table2[[#This Row],[Column4]]+1,Table2[[#This Row],[Column5]]-Table2[[#This Row],[Column4]]-1),"")</f>
        <v>Uncured cheeses and similar</v>
      </c>
      <c r="R1006" t="str">
        <f>VLOOKUP(Table2[[#This Row],[ciqual_code]],brut_transformé!$D$2:$E$2480,2,FALSE)</f>
        <v>brut</v>
      </c>
      <c r="S1006" t="s">
        <v>5196</v>
      </c>
    </row>
    <row r="1007" spans="1:19" x14ac:dyDescent="0.2">
      <c r="A1007" t="s">
        <v>1005</v>
      </c>
      <c r="B1007">
        <v>31077</v>
      </c>
      <c r="C1007" t="s">
        <v>2481</v>
      </c>
      <c r="D1007">
        <v>2.36</v>
      </c>
      <c r="E1007" t="b">
        <v>0</v>
      </c>
      <c r="F1007" t="s">
        <v>2485</v>
      </c>
      <c r="G1007" t="s">
        <v>3492</v>
      </c>
      <c r="H1007" t="s">
        <v>4967</v>
      </c>
      <c r="I1007" t="s">
        <v>4969</v>
      </c>
      <c r="J1007" t="s">
        <v>5057</v>
      </c>
      <c r="K1007" t="s">
        <v>6382</v>
      </c>
      <c r="L1007" t="s">
        <v>6437</v>
      </c>
      <c r="M1007" t="str">
        <f>SUBSTITUTE(Table2[[#This Row],[category_tags]],"'",CHAR(130),11)</f>
        <v>['Agricultural', 'Food', 'Preparation', 'Sugar and confectionery', 'Sugars and honey']</v>
      </c>
      <c r="N1007" t="str">
        <f>SUBSTITUTE(Table2[[#This Row],[category_tags]],"'",CHAR(131),12)</f>
        <v>['Agricultural', 'Food', 'Preparation', 'Sugar and confectionery', 'Sugars and honey']</v>
      </c>
      <c r="O1007" t="e">
        <f>FIND(CHAR(130),Table2[[#This Row],[Column2]])</f>
        <v>#VALUE!</v>
      </c>
      <c r="P1007" t="e">
        <f>FIND(CHAR(131),Table2[[#This Row],[Column3]])</f>
        <v>#VALUE!</v>
      </c>
      <c r="Q1007" t="str">
        <f>IFERROR(MID(Table2[[#This Row],[category_tags]],Table2[[#This Row],[Column4]]+1,Table2[[#This Row],[Column5]]-Table2[[#This Row],[Column4]]-1),"")</f>
        <v/>
      </c>
      <c r="R1007" t="str">
        <f>VLOOKUP(Table2[[#This Row],[ciqual_code]],brut_transformé!$D$2:$E$2480,2,FALSE)</f>
        <v>transformé</v>
      </c>
      <c r="S1007" t="s">
        <v>5578</v>
      </c>
    </row>
    <row r="1008" spans="1:19" x14ac:dyDescent="0.2">
      <c r="A1008" t="s">
        <v>1006</v>
      </c>
      <c r="B1008">
        <v>54500</v>
      </c>
      <c r="C1008" t="s">
        <v>2481</v>
      </c>
      <c r="D1008">
        <v>2.6</v>
      </c>
      <c r="E1008" t="b">
        <v>0</v>
      </c>
      <c r="F1008" t="s">
        <v>2485</v>
      </c>
      <c r="G1008" t="s">
        <v>3493</v>
      </c>
      <c r="H1008" t="s">
        <v>4967</v>
      </c>
      <c r="I1008" t="s">
        <v>4969</v>
      </c>
      <c r="J1008" t="s">
        <v>4992</v>
      </c>
      <c r="K1008" t="s">
        <v>6375</v>
      </c>
      <c r="L1008" t="s">
        <v>6409</v>
      </c>
      <c r="M1008" t="str">
        <f>SUBSTITUTE(Table2[[#This Row],[category_tags]],"'",CHAR(130),11)</f>
        <v>['Agricultural', 'Food', 'Preparation', 'Fruits, vegetables, legumes and nuts', 'Potatoes and other tubers']</v>
      </c>
      <c r="N1008" t="str">
        <f>SUBSTITUTE(Table2[[#This Row],[category_tags]],"'",CHAR(131),12)</f>
        <v>['Agricultural', 'Food', 'Preparation', 'Fruits, vegetables, legumes and nuts', 'Potatoes and other tubers']</v>
      </c>
      <c r="O1008" t="e">
        <f>FIND(CHAR(130),Table2[[#This Row],[Column2]])</f>
        <v>#VALUE!</v>
      </c>
      <c r="P1008" t="e">
        <f>FIND(CHAR(131),Table2[[#This Row],[Column3]])</f>
        <v>#VALUE!</v>
      </c>
      <c r="Q1008" t="str">
        <f>IFERROR(MID(Table2[[#This Row],[category_tags]],Table2[[#This Row],[Column4]]+1,Table2[[#This Row],[Column5]]-Table2[[#This Row],[Column4]]-1),"")</f>
        <v/>
      </c>
      <c r="R1008" t="str">
        <f>VLOOKUP(Table2[[#This Row],[ciqual_code]],brut_transformé!$D$2:$E$2480,2,FALSE)</f>
        <v>brut</v>
      </c>
      <c r="S1008" t="s">
        <v>5579</v>
      </c>
    </row>
    <row r="1009" spans="1:19" x14ac:dyDescent="0.2">
      <c r="A1009" t="s">
        <v>1007</v>
      </c>
      <c r="B1009">
        <v>13016</v>
      </c>
      <c r="C1009" t="s">
        <v>2481</v>
      </c>
      <c r="D1009">
        <v>3.01</v>
      </c>
      <c r="E1009" t="b">
        <v>0</v>
      </c>
      <c r="F1009" t="s">
        <v>2485</v>
      </c>
      <c r="G1009" t="s">
        <v>3494</v>
      </c>
      <c r="H1009" t="s">
        <v>4967</v>
      </c>
      <c r="I1009" t="s">
        <v>4969</v>
      </c>
      <c r="J1009" t="s">
        <v>4972</v>
      </c>
      <c r="K1009" t="s">
        <v>6375</v>
      </c>
      <c r="L1009" t="s">
        <v>6392</v>
      </c>
      <c r="M1009" t="str">
        <f>SUBSTITUTE(Table2[[#This Row],[category_tags]],"'",CHAR(130),11)</f>
        <v>['Agricultural', 'Food', 'Preparation', 'Fruits, vegetables, legumes and nuts', 'Fruits', ÇFresh fruits']</v>
      </c>
      <c r="N1009" t="str">
        <f>SUBSTITUTE(Table2[[#This Row],[category_tags]],"'",CHAR(131),12)</f>
        <v>['Agricultural', 'Food', 'Preparation', 'Fruits, vegetables, legumes and nuts', 'Fruits', 'Fresh fruitsÉ]</v>
      </c>
      <c r="O1009">
        <f>FIND(CHAR(130),Table2[[#This Row],[Column2]])</f>
        <v>91</v>
      </c>
      <c r="P1009">
        <f>FIND(CHAR(131),Table2[[#This Row],[Column3]])</f>
        <v>104</v>
      </c>
      <c r="Q1009" t="str">
        <f>IFERROR(MID(Table2[[#This Row],[category_tags]],Table2[[#This Row],[Column4]]+1,Table2[[#This Row],[Column5]]-Table2[[#This Row],[Column4]]-1),"")</f>
        <v>Fresh fruits</v>
      </c>
      <c r="R1009" t="str">
        <f>VLOOKUP(Table2[[#This Row],[ciqual_code]],brut_transformé!$D$2:$E$2480,2,FALSE)</f>
        <v>brut</v>
      </c>
      <c r="S1009" t="s">
        <v>5580</v>
      </c>
    </row>
    <row r="1010" spans="1:19" x14ac:dyDescent="0.2">
      <c r="A1010" t="s">
        <v>1008</v>
      </c>
      <c r="B1010">
        <v>13997</v>
      </c>
      <c r="C1010" t="s">
        <v>2481</v>
      </c>
      <c r="D1010">
        <v>3.35</v>
      </c>
      <c r="E1010" t="b">
        <v>0</v>
      </c>
      <c r="F1010" t="s">
        <v>2485</v>
      </c>
      <c r="G1010" t="s">
        <v>3495</v>
      </c>
      <c r="H1010" t="s">
        <v>4967</v>
      </c>
      <c r="I1010" t="s">
        <v>4969</v>
      </c>
      <c r="J1010" t="s">
        <v>4972</v>
      </c>
      <c r="K1010" t="s">
        <v>6375</v>
      </c>
      <c r="L1010" t="s">
        <v>6392</v>
      </c>
      <c r="M1010" t="str">
        <f>SUBSTITUTE(Table2[[#This Row],[category_tags]],"'",CHAR(130),11)</f>
        <v>['Agricultural', 'Food', 'Preparation', 'Fruits, vegetables, legumes and nuts', 'Fruits', ÇFresh fruits']</v>
      </c>
      <c r="N1010" t="str">
        <f>SUBSTITUTE(Table2[[#This Row],[category_tags]],"'",CHAR(131),12)</f>
        <v>['Agricultural', 'Food', 'Preparation', 'Fruits, vegetables, legumes and nuts', 'Fruits', 'Fresh fruitsÉ]</v>
      </c>
      <c r="O1010">
        <f>FIND(CHAR(130),Table2[[#This Row],[Column2]])</f>
        <v>91</v>
      </c>
      <c r="P1010">
        <f>FIND(CHAR(131),Table2[[#This Row],[Column3]])</f>
        <v>104</v>
      </c>
      <c r="Q1010" t="str">
        <f>IFERROR(MID(Table2[[#This Row],[category_tags]],Table2[[#This Row],[Column4]]+1,Table2[[#This Row],[Column5]]-Table2[[#This Row],[Column4]]-1),"")</f>
        <v>Fresh fruits</v>
      </c>
      <c r="R1010" t="str">
        <f>VLOOKUP(Table2[[#This Row],[ciqual_code]],brut_transformé!$D$2:$E$2480,2,FALSE)</f>
        <v>brut</v>
      </c>
      <c r="S1010" t="s">
        <v>5566</v>
      </c>
    </row>
    <row r="1011" spans="1:19" x14ac:dyDescent="0.2">
      <c r="A1011" t="s">
        <v>1009</v>
      </c>
      <c r="B1011">
        <v>20994</v>
      </c>
      <c r="C1011" t="s">
        <v>2481</v>
      </c>
      <c r="D1011">
        <v>2.99</v>
      </c>
      <c r="E1011" t="b">
        <v>0</v>
      </c>
      <c r="F1011" t="s">
        <v>2485</v>
      </c>
      <c r="G1011" t="s">
        <v>3496</v>
      </c>
      <c r="H1011" t="s">
        <v>4967</v>
      </c>
      <c r="I1011" t="s">
        <v>4969</v>
      </c>
      <c r="J1011" t="s">
        <v>4975</v>
      </c>
      <c r="K1011" t="s">
        <v>6377</v>
      </c>
      <c r="L1011" t="s">
        <v>6394</v>
      </c>
      <c r="M1011" t="str">
        <f>SUBSTITUTE(Table2[[#This Row],[category_tags]],"'",CHAR(130),11)</f>
        <v>['Agricultural', 'Food', 'Preparation', 'Miscellaneous', 'Seaweed']</v>
      </c>
      <c r="N1011" t="str">
        <f>SUBSTITUTE(Table2[[#This Row],[category_tags]],"'",CHAR(131),12)</f>
        <v>['Agricultural', 'Food', 'Preparation', 'Miscellaneous', 'Seaweed']</v>
      </c>
      <c r="O1011" t="e">
        <f>FIND(CHAR(130),Table2[[#This Row],[Column2]])</f>
        <v>#VALUE!</v>
      </c>
      <c r="P1011" t="e">
        <f>FIND(CHAR(131),Table2[[#This Row],[Column3]])</f>
        <v>#VALUE!</v>
      </c>
      <c r="Q1011" t="str">
        <f>IFERROR(MID(Table2[[#This Row],[category_tags]],Table2[[#This Row],[Column4]]+1,Table2[[#This Row],[Column5]]-Table2[[#This Row],[Column4]]-1),"")</f>
        <v/>
      </c>
      <c r="R1011" t="str">
        <f>VLOOKUP(Table2[[#This Row],[ciqual_code]],brut_transformé!$D$2:$E$2480,2,FALSE)</f>
        <v>brut</v>
      </c>
      <c r="S1011" t="s">
        <v>5098</v>
      </c>
    </row>
    <row r="1012" spans="1:19" x14ac:dyDescent="0.2">
      <c r="A1012" t="s">
        <v>1010</v>
      </c>
      <c r="B1012">
        <v>7352</v>
      </c>
      <c r="C1012" t="s">
        <v>2481</v>
      </c>
      <c r="D1012">
        <v>2.78</v>
      </c>
      <c r="E1012" t="b">
        <v>0</v>
      </c>
      <c r="F1012" t="s">
        <v>2485</v>
      </c>
      <c r="G1012" t="s">
        <v>3497</v>
      </c>
      <c r="H1012" t="s">
        <v>4967</v>
      </c>
      <c r="I1012" t="s">
        <v>4969</v>
      </c>
      <c r="J1012" t="s">
        <v>5004</v>
      </c>
      <c r="K1012" t="s">
        <v>6380</v>
      </c>
      <c r="L1012" t="s">
        <v>6408</v>
      </c>
      <c r="M1012" t="str">
        <f>SUBSTITUTE(Table2[[#This Row],[category_tags]],"'",CHAR(130),11)</f>
        <v>['Agricultural', 'Food', 'Preparation', 'Cereal products', 'Breads and pastries', ÇRusks']</v>
      </c>
      <c r="N1012" t="str">
        <f>SUBSTITUTE(Table2[[#This Row],[category_tags]],"'",CHAR(131),12)</f>
        <v>['Agricultural', 'Food', 'Preparation', 'Cereal products', 'Breads and pastries', 'RusksÉ]</v>
      </c>
      <c r="O1012">
        <f>FIND(CHAR(130),Table2[[#This Row],[Column2]])</f>
        <v>83</v>
      </c>
      <c r="P1012">
        <f>FIND(CHAR(131),Table2[[#This Row],[Column3]])</f>
        <v>89</v>
      </c>
      <c r="Q1012" t="str">
        <f>IFERROR(MID(Table2[[#This Row],[category_tags]],Table2[[#This Row],[Column4]]+1,Table2[[#This Row],[Column5]]-Table2[[#This Row],[Column4]]-1),"")</f>
        <v>Rusks</v>
      </c>
      <c r="R1012" t="str">
        <f>VLOOKUP(Table2[[#This Row],[ciqual_code]],brut_transformé!$D$2:$E$2480,2,FALSE)</f>
        <v>transformé</v>
      </c>
      <c r="S1012" t="s">
        <v>5581</v>
      </c>
    </row>
    <row r="1013" spans="1:19" x14ac:dyDescent="0.2">
      <c r="A1013" t="s">
        <v>1011</v>
      </c>
      <c r="B1013">
        <v>23801</v>
      </c>
      <c r="C1013" t="s">
        <v>2481</v>
      </c>
      <c r="D1013">
        <v>2.63</v>
      </c>
      <c r="E1013" t="b">
        <v>0</v>
      </c>
      <c r="F1013" t="s">
        <v>2485</v>
      </c>
      <c r="G1013" t="s">
        <v>3498</v>
      </c>
      <c r="H1013" t="s">
        <v>4967</v>
      </c>
      <c r="I1013" t="s">
        <v>4969</v>
      </c>
      <c r="J1013" t="s">
        <v>4990</v>
      </c>
      <c r="K1013" t="s">
        <v>6380</v>
      </c>
      <c r="L1013" t="s">
        <v>6407</v>
      </c>
      <c r="M1013" t="str">
        <f>SUBSTITUTE(Table2[[#This Row],[category_tags]],"'",CHAR(130),11)</f>
        <v>['Agricultural', 'Food', 'Preparation', 'Cereal products', 'Cakes']</v>
      </c>
      <c r="N1013" t="str">
        <f>SUBSTITUTE(Table2[[#This Row],[category_tags]],"'",CHAR(131),12)</f>
        <v>['Agricultural', 'Food', 'Preparation', 'Cereal products', 'Cakes']</v>
      </c>
      <c r="O1013" t="e">
        <f>FIND(CHAR(130),Table2[[#This Row],[Column2]])</f>
        <v>#VALUE!</v>
      </c>
      <c r="P1013" t="e">
        <f>FIND(CHAR(131),Table2[[#This Row],[Column3]])</f>
        <v>#VALUE!</v>
      </c>
      <c r="Q1013" t="str">
        <f>IFERROR(MID(Table2[[#This Row],[category_tags]],Table2[[#This Row],[Column4]]+1,Table2[[#This Row],[Column5]]-Table2[[#This Row],[Column4]]-1),"")</f>
        <v/>
      </c>
      <c r="R1013" t="str">
        <f>VLOOKUP(Table2[[#This Row],[ciqual_code]],brut_transformé!$D$2:$E$2480,2,FALSE)</f>
        <v>transformé</v>
      </c>
      <c r="S1013" t="s">
        <v>5582</v>
      </c>
    </row>
    <row r="1014" spans="1:19" x14ac:dyDescent="0.2">
      <c r="A1014" t="s">
        <v>1012</v>
      </c>
      <c r="B1014">
        <v>23680</v>
      </c>
      <c r="C1014" t="s">
        <v>2481</v>
      </c>
      <c r="D1014">
        <v>2.79</v>
      </c>
      <c r="E1014" t="b">
        <v>0</v>
      </c>
      <c r="F1014" t="s">
        <v>2485</v>
      </c>
      <c r="G1014" t="s">
        <v>3499</v>
      </c>
      <c r="H1014" t="s">
        <v>4967</v>
      </c>
      <c r="I1014" t="s">
        <v>4969</v>
      </c>
      <c r="J1014" t="s">
        <v>4990</v>
      </c>
      <c r="K1014" t="s">
        <v>6380</v>
      </c>
      <c r="L1014" t="s">
        <v>6407</v>
      </c>
      <c r="M1014" t="str">
        <f>SUBSTITUTE(Table2[[#This Row],[category_tags]],"'",CHAR(130),11)</f>
        <v>['Agricultural', 'Food', 'Preparation', 'Cereal products', 'Cakes']</v>
      </c>
      <c r="N1014" t="str">
        <f>SUBSTITUTE(Table2[[#This Row],[category_tags]],"'",CHAR(131),12)</f>
        <v>['Agricultural', 'Food', 'Preparation', 'Cereal products', 'Cakes']</v>
      </c>
      <c r="O1014" t="e">
        <f>FIND(CHAR(130),Table2[[#This Row],[Column2]])</f>
        <v>#VALUE!</v>
      </c>
      <c r="P1014" t="e">
        <f>FIND(CHAR(131),Table2[[#This Row],[Column3]])</f>
        <v>#VALUE!</v>
      </c>
      <c r="Q1014" t="str">
        <f>IFERROR(MID(Table2[[#This Row],[category_tags]],Table2[[#This Row],[Column4]]+1,Table2[[#This Row],[Column5]]-Table2[[#This Row],[Column4]]-1),"")</f>
        <v/>
      </c>
      <c r="R1014" t="str">
        <f>VLOOKUP(Table2[[#This Row],[ciqual_code]],brut_transformé!$D$2:$E$2480,2,FALSE)</f>
        <v>transformé</v>
      </c>
      <c r="S1014" t="s">
        <v>5583</v>
      </c>
    </row>
    <row r="1015" spans="1:19" x14ac:dyDescent="0.2">
      <c r="A1015" t="s">
        <v>1013</v>
      </c>
      <c r="B1015">
        <v>23684</v>
      </c>
      <c r="C1015" t="s">
        <v>2481</v>
      </c>
      <c r="D1015">
        <v>2.59</v>
      </c>
      <c r="E1015" t="b">
        <v>0</v>
      </c>
      <c r="F1015" t="s">
        <v>2485</v>
      </c>
      <c r="G1015" t="s">
        <v>3500</v>
      </c>
      <c r="H1015" t="s">
        <v>4967</v>
      </c>
      <c r="I1015" t="s">
        <v>4969</v>
      </c>
      <c r="J1015" t="s">
        <v>4990</v>
      </c>
      <c r="K1015" t="s">
        <v>6380</v>
      </c>
      <c r="L1015" t="s">
        <v>6407</v>
      </c>
      <c r="M1015" t="str">
        <f>SUBSTITUTE(Table2[[#This Row],[category_tags]],"'",CHAR(130),11)</f>
        <v>['Agricultural', 'Food', 'Preparation', 'Cereal products', 'Cakes']</v>
      </c>
      <c r="N1015" t="str">
        <f>SUBSTITUTE(Table2[[#This Row],[category_tags]],"'",CHAR(131),12)</f>
        <v>['Agricultural', 'Food', 'Preparation', 'Cereal products', 'Cakes']</v>
      </c>
      <c r="O1015" t="e">
        <f>FIND(CHAR(130),Table2[[#This Row],[Column2]])</f>
        <v>#VALUE!</v>
      </c>
      <c r="P1015" t="e">
        <f>FIND(CHAR(131),Table2[[#This Row],[Column3]])</f>
        <v>#VALUE!</v>
      </c>
      <c r="Q1015" t="str">
        <f>IFERROR(MID(Table2[[#This Row],[category_tags]],Table2[[#This Row],[Column4]]+1,Table2[[#This Row],[Column5]]-Table2[[#This Row],[Column4]]-1),"")</f>
        <v/>
      </c>
      <c r="R1015" t="str">
        <f>VLOOKUP(Table2[[#This Row],[ciqual_code]],brut_transformé!$D$2:$E$2480,2,FALSE)</f>
        <v>transformé</v>
      </c>
      <c r="S1015" t="s">
        <v>5583</v>
      </c>
    </row>
    <row r="1016" spans="1:19" x14ac:dyDescent="0.2">
      <c r="A1016" t="s">
        <v>1014</v>
      </c>
      <c r="B1016">
        <v>7353</v>
      </c>
      <c r="C1016" t="s">
        <v>2481</v>
      </c>
      <c r="D1016">
        <v>2.4</v>
      </c>
      <c r="E1016" t="b">
        <v>0</v>
      </c>
      <c r="F1016" t="s">
        <v>2485</v>
      </c>
      <c r="G1016" t="s">
        <v>3501</v>
      </c>
      <c r="H1016" t="s">
        <v>4967</v>
      </c>
      <c r="I1016" t="s">
        <v>4969</v>
      </c>
      <c r="J1016" t="s">
        <v>5004</v>
      </c>
      <c r="K1016" t="s">
        <v>6380</v>
      </c>
      <c r="L1016" t="s">
        <v>6408</v>
      </c>
      <c r="M1016" t="str">
        <f>SUBSTITUTE(Table2[[#This Row],[category_tags]],"'",CHAR(130),11)</f>
        <v>['Agricultural', 'Food', 'Preparation', 'Cereal products', 'Breads and pastries', ÇRusks']</v>
      </c>
      <c r="N1016" t="str">
        <f>SUBSTITUTE(Table2[[#This Row],[category_tags]],"'",CHAR(131),12)</f>
        <v>['Agricultural', 'Food', 'Preparation', 'Cereal products', 'Breads and pastries', 'RusksÉ]</v>
      </c>
      <c r="O1016">
        <f>FIND(CHAR(130),Table2[[#This Row],[Column2]])</f>
        <v>83</v>
      </c>
      <c r="P1016">
        <f>FIND(CHAR(131),Table2[[#This Row],[Column3]])</f>
        <v>89</v>
      </c>
      <c r="Q1016" t="str">
        <f>IFERROR(MID(Table2[[#This Row],[category_tags]],Table2[[#This Row],[Column4]]+1,Table2[[#This Row],[Column5]]-Table2[[#This Row],[Column4]]-1),"")</f>
        <v>Rusks</v>
      </c>
      <c r="R1016" t="str">
        <f>VLOOKUP(Table2[[#This Row],[ciqual_code]],brut_transformé!$D$2:$E$2480,2,FALSE)</f>
        <v>transformé</v>
      </c>
      <c r="S1016" t="s">
        <v>5581</v>
      </c>
    </row>
    <row r="1017" spans="1:19" x14ac:dyDescent="0.2">
      <c r="A1017" t="s">
        <v>1015</v>
      </c>
      <c r="B1017">
        <v>23585</v>
      </c>
      <c r="C1017" t="s">
        <v>2481</v>
      </c>
      <c r="D1017">
        <v>2.4</v>
      </c>
      <c r="E1017" t="b">
        <v>0</v>
      </c>
      <c r="F1017" t="s">
        <v>2485</v>
      </c>
      <c r="G1017" t="s">
        <v>3502</v>
      </c>
      <c r="H1017" t="s">
        <v>4967</v>
      </c>
      <c r="I1017" t="s">
        <v>4969</v>
      </c>
      <c r="J1017" t="s">
        <v>4990</v>
      </c>
      <c r="K1017" t="s">
        <v>6380</v>
      </c>
      <c r="L1017" t="s">
        <v>6407</v>
      </c>
      <c r="M1017" t="str">
        <f>SUBSTITUTE(Table2[[#This Row],[category_tags]],"'",CHAR(130),11)</f>
        <v>['Agricultural', 'Food', 'Preparation', 'Cereal products', 'Cakes']</v>
      </c>
      <c r="N1017" t="str">
        <f>SUBSTITUTE(Table2[[#This Row],[category_tags]],"'",CHAR(131),12)</f>
        <v>['Agricultural', 'Food', 'Preparation', 'Cereal products', 'Cakes']</v>
      </c>
      <c r="O1017" t="e">
        <f>FIND(CHAR(130),Table2[[#This Row],[Column2]])</f>
        <v>#VALUE!</v>
      </c>
      <c r="P1017" t="e">
        <f>FIND(CHAR(131),Table2[[#This Row],[Column3]])</f>
        <v>#VALUE!</v>
      </c>
      <c r="Q1017" t="str">
        <f>IFERROR(MID(Table2[[#This Row],[category_tags]],Table2[[#This Row],[Column4]]+1,Table2[[#This Row],[Column5]]-Table2[[#This Row],[Column4]]-1),"")</f>
        <v/>
      </c>
      <c r="R1017" t="str">
        <f>VLOOKUP(Table2[[#This Row],[ciqual_code]],brut_transformé!$D$2:$E$2480,2,FALSE)</f>
        <v>transformé</v>
      </c>
      <c r="S1017" t="s">
        <v>5584</v>
      </c>
    </row>
    <row r="1018" spans="1:19" x14ac:dyDescent="0.2">
      <c r="A1018" t="s">
        <v>1016</v>
      </c>
      <c r="B1018">
        <v>23006</v>
      </c>
      <c r="C1018" t="s">
        <v>2481</v>
      </c>
      <c r="D1018">
        <v>3.03</v>
      </c>
      <c r="E1018" t="b">
        <v>0</v>
      </c>
      <c r="F1018" t="s">
        <v>2485</v>
      </c>
      <c r="G1018" t="s">
        <v>3503</v>
      </c>
      <c r="H1018" t="s">
        <v>4967</v>
      </c>
      <c r="I1018" t="s">
        <v>4969</v>
      </c>
      <c r="J1018" t="s">
        <v>4990</v>
      </c>
      <c r="K1018" t="s">
        <v>6380</v>
      </c>
      <c r="L1018" t="s">
        <v>6407</v>
      </c>
      <c r="M1018" t="str">
        <f>SUBSTITUTE(Table2[[#This Row],[category_tags]],"'",CHAR(130),11)</f>
        <v>['Agricultural', 'Food', 'Preparation', 'Cereal products', 'Cakes']</v>
      </c>
      <c r="N1018" t="str">
        <f>SUBSTITUTE(Table2[[#This Row],[category_tags]],"'",CHAR(131),12)</f>
        <v>['Agricultural', 'Food', 'Preparation', 'Cereal products', 'Cakes']</v>
      </c>
      <c r="O1018" t="e">
        <f>FIND(CHAR(130),Table2[[#This Row],[Column2]])</f>
        <v>#VALUE!</v>
      </c>
      <c r="P1018" t="e">
        <f>FIND(CHAR(131),Table2[[#This Row],[Column3]])</f>
        <v>#VALUE!</v>
      </c>
      <c r="Q1018" t="str">
        <f>IFERROR(MID(Table2[[#This Row],[category_tags]],Table2[[#This Row],[Column4]]+1,Table2[[#This Row],[Column5]]-Table2[[#This Row],[Column4]]-1),"")</f>
        <v/>
      </c>
      <c r="R1018" t="str">
        <f>VLOOKUP(Table2[[#This Row],[ciqual_code]],brut_transformé!$D$2:$E$2480,2,FALSE)</f>
        <v>transformé</v>
      </c>
      <c r="S1018" t="s">
        <v>5180</v>
      </c>
    </row>
    <row r="1019" spans="1:19" x14ac:dyDescent="0.2">
      <c r="A1019" t="s">
        <v>1017</v>
      </c>
      <c r="B1019">
        <v>39234</v>
      </c>
      <c r="C1019" t="s">
        <v>2481</v>
      </c>
      <c r="D1019">
        <v>2.41</v>
      </c>
      <c r="E1019" t="b">
        <v>0</v>
      </c>
      <c r="F1019" t="s">
        <v>2485</v>
      </c>
      <c r="G1019" t="s">
        <v>3504</v>
      </c>
      <c r="H1019" t="s">
        <v>4967</v>
      </c>
      <c r="I1019" t="s">
        <v>4969</v>
      </c>
      <c r="J1019" t="s">
        <v>5041</v>
      </c>
      <c r="K1019" t="s">
        <v>6381</v>
      </c>
      <c r="L1019" t="s">
        <v>6422</v>
      </c>
      <c r="M1019" t="str">
        <f>SUBSTITUTE(Table2[[#This Row],[category_tags]],"'",CHAR(130),11)</f>
        <v>['Agricultural', 'Food', 'Preparation', 'Milk and milk products', 'Dairy products and deserts', ÇOther desserts']</v>
      </c>
      <c r="N1019" t="str">
        <f>SUBSTITUTE(Table2[[#This Row],[category_tags]],"'",CHAR(131),12)</f>
        <v>['Agricultural', 'Food', 'Preparation', 'Milk and milk products', 'Dairy products and deserts', 'Other dessertsÉ]</v>
      </c>
      <c r="O1019">
        <f>FIND(CHAR(130),Table2[[#This Row],[Column2]])</f>
        <v>97</v>
      </c>
      <c r="P1019">
        <f>FIND(CHAR(131),Table2[[#This Row],[Column3]])</f>
        <v>112</v>
      </c>
      <c r="Q1019" t="str">
        <f>IFERROR(MID(Table2[[#This Row],[category_tags]],Table2[[#This Row],[Column4]]+1,Table2[[#This Row],[Column5]]-Table2[[#This Row],[Column4]]-1),"")</f>
        <v>Other desserts</v>
      </c>
      <c r="R1019" t="str">
        <f>VLOOKUP(Table2[[#This Row],[ciqual_code]],brut_transformé!$D$2:$E$2480,2,FALSE)</f>
        <v>transformé</v>
      </c>
      <c r="S1019" t="s">
        <v>5585</v>
      </c>
    </row>
    <row r="1020" spans="1:19" x14ac:dyDescent="0.2">
      <c r="A1020" t="s">
        <v>1018</v>
      </c>
      <c r="B1020">
        <v>23103</v>
      </c>
      <c r="C1020" t="s">
        <v>2481</v>
      </c>
      <c r="D1020">
        <v>2.62</v>
      </c>
      <c r="E1020" t="b">
        <v>0</v>
      </c>
      <c r="F1020" t="s">
        <v>2485</v>
      </c>
      <c r="G1020" t="s">
        <v>3505</v>
      </c>
      <c r="H1020" t="s">
        <v>4967</v>
      </c>
      <c r="I1020" t="s">
        <v>4969</v>
      </c>
      <c r="J1020" t="s">
        <v>4990</v>
      </c>
      <c r="K1020" t="s">
        <v>6380</v>
      </c>
      <c r="L1020" t="s">
        <v>6407</v>
      </c>
      <c r="M1020" t="str">
        <f>SUBSTITUTE(Table2[[#This Row],[category_tags]],"'",CHAR(130),11)</f>
        <v>['Agricultural', 'Food', 'Preparation', 'Cereal products', 'Cakes']</v>
      </c>
      <c r="N1020" t="str">
        <f>SUBSTITUTE(Table2[[#This Row],[category_tags]],"'",CHAR(131),12)</f>
        <v>['Agricultural', 'Food', 'Preparation', 'Cereal products', 'Cakes']</v>
      </c>
      <c r="O1020" t="e">
        <f>FIND(CHAR(130),Table2[[#This Row],[Column2]])</f>
        <v>#VALUE!</v>
      </c>
      <c r="P1020" t="e">
        <f>FIND(CHAR(131),Table2[[#This Row],[Column3]])</f>
        <v>#VALUE!</v>
      </c>
      <c r="Q1020" t="str">
        <f>IFERROR(MID(Table2[[#This Row],[category_tags]],Table2[[#This Row],[Column4]]+1,Table2[[#This Row],[Column5]]-Table2[[#This Row],[Column4]]-1),"")</f>
        <v/>
      </c>
      <c r="R1020" t="str">
        <f>VLOOKUP(Table2[[#This Row],[ciqual_code]],brut_transformé!$D$2:$E$2480,2,FALSE)</f>
        <v>transformé</v>
      </c>
      <c r="S1020" t="s">
        <v>5586</v>
      </c>
    </row>
    <row r="1021" spans="1:19" x14ac:dyDescent="0.2">
      <c r="A1021" t="s">
        <v>1019</v>
      </c>
      <c r="B1021">
        <v>23589</v>
      </c>
      <c r="C1021" t="s">
        <v>2481</v>
      </c>
      <c r="D1021">
        <v>2.67</v>
      </c>
      <c r="E1021" t="b">
        <v>0</v>
      </c>
      <c r="F1021" t="s">
        <v>2485</v>
      </c>
      <c r="G1021" t="s">
        <v>3506</v>
      </c>
      <c r="H1021" t="s">
        <v>4967</v>
      </c>
      <c r="I1021" t="s">
        <v>4969</v>
      </c>
      <c r="J1021" t="s">
        <v>4990</v>
      </c>
      <c r="K1021" t="s">
        <v>6380</v>
      </c>
      <c r="L1021" t="s">
        <v>6407</v>
      </c>
      <c r="M1021" t="str">
        <f>SUBSTITUTE(Table2[[#This Row],[category_tags]],"'",CHAR(130),11)</f>
        <v>['Agricultural', 'Food', 'Preparation', 'Cereal products', 'Cakes']</v>
      </c>
      <c r="N1021" t="str">
        <f>SUBSTITUTE(Table2[[#This Row],[category_tags]],"'",CHAR(131),12)</f>
        <v>['Agricultural', 'Food', 'Preparation', 'Cereal products', 'Cakes']</v>
      </c>
      <c r="O1021" t="e">
        <f>FIND(CHAR(130),Table2[[#This Row],[Column2]])</f>
        <v>#VALUE!</v>
      </c>
      <c r="P1021" t="e">
        <f>FIND(CHAR(131),Table2[[#This Row],[Column3]])</f>
        <v>#VALUE!</v>
      </c>
      <c r="Q1021" t="str">
        <f>IFERROR(MID(Table2[[#This Row],[category_tags]],Table2[[#This Row],[Column4]]+1,Table2[[#This Row],[Column5]]-Table2[[#This Row],[Column4]]-1),"")</f>
        <v/>
      </c>
      <c r="R1021" t="str">
        <f>VLOOKUP(Table2[[#This Row],[ciqual_code]],brut_transformé!$D$2:$E$2480,2,FALSE)</f>
        <v>transformé</v>
      </c>
      <c r="S1021" t="s">
        <v>5587</v>
      </c>
    </row>
    <row r="1022" spans="1:19" x14ac:dyDescent="0.2">
      <c r="A1022" t="s">
        <v>1020</v>
      </c>
      <c r="B1022">
        <v>23588</v>
      </c>
      <c r="C1022" t="s">
        <v>2481</v>
      </c>
      <c r="D1022">
        <v>2.27</v>
      </c>
      <c r="E1022" t="b">
        <v>0</v>
      </c>
      <c r="F1022" t="s">
        <v>2485</v>
      </c>
      <c r="G1022" t="s">
        <v>3507</v>
      </c>
      <c r="H1022" t="s">
        <v>4967</v>
      </c>
      <c r="I1022" t="s">
        <v>4969</v>
      </c>
      <c r="J1022" t="s">
        <v>4990</v>
      </c>
      <c r="K1022" t="s">
        <v>6380</v>
      </c>
      <c r="L1022" t="s">
        <v>6407</v>
      </c>
      <c r="M1022" t="str">
        <f>SUBSTITUTE(Table2[[#This Row],[category_tags]],"'",CHAR(130),11)</f>
        <v>['Agricultural', 'Food', 'Preparation', 'Cereal products', 'Cakes']</v>
      </c>
      <c r="N1022" t="str">
        <f>SUBSTITUTE(Table2[[#This Row],[category_tags]],"'",CHAR(131),12)</f>
        <v>['Agricultural', 'Food', 'Preparation', 'Cereal products', 'Cakes']</v>
      </c>
      <c r="O1022" t="e">
        <f>FIND(CHAR(130),Table2[[#This Row],[Column2]])</f>
        <v>#VALUE!</v>
      </c>
      <c r="P1022" t="e">
        <f>FIND(CHAR(131),Table2[[#This Row],[Column3]])</f>
        <v>#VALUE!</v>
      </c>
      <c r="Q1022" t="str">
        <f>IFERROR(MID(Table2[[#This Row],[category_tags]],Table2[[#This Row],[Column4]]+1,Table2[[#This Row],[Column5]]-Table2[[#This Row],[Column4]]-1),"")</f>
        <v/>
      </c>
      <c r="R1022" t="str">
        <f>VLOOKUP(Table2[[#This Row],[ciqual_code]],brut_transformé!$D$2:$E$2480,2,FALSE)</f>
        <v>transformé</v>
      </c>
      <c r="S1022" t="s">
        <v>5587</v>
      </c>
    </row>
    <row r="1023" spans="1:19" x14ac:dyDescent="0.2">
      <c r="A1023" t="s">
        <v>1021</v>
      </c>
      <c r="B1023">
        <v>24664</v>
      </c>
      <c r="C1023" t="s">
        <v>2481</v>
      </c>
      <c r="D1023">
        <v>2.59</v>
      </c>
      <c r="E1023" t="b">
        <v>0</v>
      </c>
      <c r="F1023" t="s">
        <v>2485</v>
      </c>
      <c r="G1023" t="s">
        <v>3508</v>
      </c>
      <c r="H1023" t="s">
        <v>4967</v>
      </c>
      <c r="I1023" t="s">
        <v>4969</v>
      </c>
      <c r="J1023" t="s">
        <v>4990</v>
      </c>
      <c r="K1023" t="s">
        <v>6380</v>
      </c>
      <c r="L1023" t="s">
        <v>6407</v>
      </c>
      <c r="M1023" t="str">
        <f>SUBSTITUTE(Table2[[#This Row],[category_tags]],"'",CHAR(130),11)</f>
        <v>['Agricultural', 'Food', 'Preparation', 'Cereal products', 'Cakes']</v>
      </c>
      <c r="N1023" t="str">
        <f>SUBSTITUTE(Table2[[#This Row],[category_tags]],"'",CHAR(131),12)</f>
        <v>['Agricultural', 'Food', 'Preparation', 'Cereal products', 'Cakes']</v>
      </c>
      <c r="O1023" t="e">
        <f>FIND(CHAR(130),Table2[[#This Row],[Column2]])</f>
        <v>#VALUE!</v>
      </c>
      <c r="P1023" t="e">
        <f>FIND(CHAR(131),Table2[[#This Row],[Column3]])</f>
        <v>#VALUE!</v>
      </c>
      <c r="Q1023" t="str">
        <f>IFERROR(MID(Table2[[#This Row],[category_tags]],Table2[[#This Row],[Column4]]+1,Table2[[#This Row],[Column5]]-Table2[[#This Row],[Column4]]-1),"")</f>
        <v/>
      </c>
      <c r="R1023" t="str">
        <f>VLOOKUP(Table2[[#This Row],[ciqual_code]],brut_transformé!$D$2:$E$2480,2,FALSE)</f>
        <v>transformé</v>
      </c>
      <c r="S1023" t="s">
        <v>5588</v>
      </c>
    </row>
    <row r="1024" spans="1:19" x14ac:dyDescent="0.2">
      <c r="A1024" t="s">
        <v>1022</v>
      </c>
      <c r="B1024">
        <v>23803</v>
      </c>
      <c r="C1024" t="s">
        <v>2481</v>
      </c>
      <c r="D1024">
        <v>2.52</v>
      </c>
      <c r="E1024" t="b">
        <v>0</v>
      </c>
      <c r="F1024" t="s">
        <v>2485</v>
      </c>
      <c r="G1024" t="s">
        <v>3509</v>
      </c>
      <c r="H1024" t="s">
        <v>4967</v>
      </c>
      <c r="I1024" t="s">
        <v>4969</v>
      </c>
      <c r="J1024" t="s">
        <v>4990</v>
      </c>
      <c r="K1024" t="s">
        <v>6380</v>
      </c>
      <c r="L1024" t="s">
        <v>6407</v>
      </c>
      <c r="M1024" t="str">
        <f>SUBSTITUTE(Table2[[#This Row],[category_tags]],"'",CHAR(130),11)</f>
        <v>['Agricultural', 'Food', 'Preparation', 'Cereal products', 'Cakes']</v>
      </c>
      <c r="N1024" t="str">
        <f>SUBSTITUTE(Table2[[#This Row],[category_tags]],"'",CHAR(131),12)</f>
        <v>['Agricultural', 'Food', 'Preparation', 'Cereal products', 'Cakes']</v>
      </c>
      <c r="O1024" t="e">
        <f>FIND(CHAR(130),Table2[[#This Row],[Column2]])</f>
        <v>#VALUE!</v>
      </c>
      <c r="P1024" t="e">
        <f>FIND(CHAR(131),Table2[[#This Row],[Column3]])</f>
        <v>#VALUE!</v>
      </c>
      <c r="Q1024" t="str">
        <f>IFERROR(MID(Table2[[#This Row],[category_tags]],Table2[[#This Row],[Column4]]+1,Table2[[#This Row],[Column5]]-Table2[[#This Row],[Column4]]-1),"")</f>
        <v/>
      </c>
      <c r="R1024" t="str">
        <f>VLOOKUP(Table2[[#This Row],[ciqual_code]],brut_transformé!$D$2:$E$2480,2,FALSE)</f>
        <v>transformé</v>
      </c>
      <c r="S1024" t="s">
        <v>5589</v>
      </c>
    </row>
    <row r="1025" spans="1:19" x14ac:dyDescent="0.2">
      <c r="A1025" t="s">
        <v>1023</v>
      </c>
      <c r="B1025">
        <v>23802</v>
      </c>
      <c r="C1025" t="s">
        <v>2481</v>
      </c>
      <c r="D1025">
        <v>2.13</v>
      </c>
      <c r="E1025" t="b">
        <v>0</v>
      </c>
      <c r="F1025" t="s">
        <v>2485</v>
      </c>
      <c r="G1025" t="s">
        <v>3510</v>
      </c>
      <c r="H1025" t="s">
        <v>4967</v>
      </c>
      <c r="I1025" t="s">
        <v>4969</v>
      </c>
      <c r="J1025" t="s">
        <v>4990</v>
      </c>
      <c r="K1025" t="s">
        <v>6380</v>
      </c>
      <c r="L1025" t="s">
        <v>6407</v>
      </c>
      <c r="M1025" t="str">
        <f>SUBSTITUTE(Table2[[#This Row],[category_tags]],"'",CHAR(130),11)</f>
        <v>['Agricultural', 'Food', 'Preparation', 'Cereal products', 'Cakes']</v>
      </c>
      <c r="N1025" t="str">
        <f>SUBSTITUTE(Table2[[#This Row],[category_tags]],"'",CHAR(131),12)</f>
        <v>['Agricultural', 'Food', 'Preparation', 'Cereal products', 'Cakes']</v>
      </c>
      <c r="O1025" t="e">
        <f>FIND(CHAR(130),Table2[[#This Row],[Column2]])</f>
        <v>#VALUE!</v>
      </c>
      <c r="P1025" t="e">
        <f>FIND(CHAR(131),Table2[[#This Row],[Column3]])</f>
        <v>#VALUE!</v>
      </c>
      <c r="Q1025" t="str">
        <f>IFERROR(MID(Table2[[#This Row],[category_tags]],Table2[[#This Row],[Column4]]+1,Table2[[#This Row],[Column5]]-Table2[[#This Row],[Column4]]-1),"")</f>
        <v/>
      </c>
      <c r="R1025" t="str">
        <f>VLOOKUP(Table2[[#This Row],[ciqual_code]],brut_transformé!$D$2:$E$2480,2,FALSE)</f>
        <v>transformé</v>
      </c>
      <c r="S1025" t="s">
        <v>5589</v>
      </c>
    </row>
    <row r="1026" spans="1:19" x14ac:dyDescent="0.2">
      <c r="A1026" t="s">
        <v>1024</v>
      </c>
      <c r="B1026">
        <v>23536</v>
      </c>
      <c r="C1026" t="s">
        <v>2481</v>
      </c>
      <c r="D1026">
        <v>2.9</v>
      </c>
      <c r="E1026" t="b">
        <v>0</v>
      </c>
      <c r="F1026" t="s">
        <v>2485</v>
      </c>
      <c r="G1026" t="s">
        <v>3511</v>
      </c>
      <c r="H1026" t="s">
        <v>4967</v>
      </c>
      <c r="I1026" t="s">
        <v>4969</v>
      </c>
      <c r="J1026" t="s">
        <v>5050</v>
      </c>
      <c r="K1026" t="s">
        <v>6381</v>
      </c>
      <c r="L1026" t="s">
        <v>6422</v>
      </c>
      <c r="M1026" t="str">
        <f>SUBSTITUTE(Table2[[#This Row],[category_tags]],"'",CHAR(130),11)</f>
        <v>['Agricultural', 'Food', 'Preparation', 'Milk and milk products', 'Dairy products and deserts', ÇDairy desserts']</v>
      </c>
      <c r="N1026" t="str">
        <f>SUBSTITUTE(Table2[[#This Row],[category_tags]],"'",CHAR(131),12)</f>
        <v>['Agricultural', 'Food', 'Preparation', 'Milk and milk products', 'Dairy products and deserts', 'Dairy dessertsÉ]</v>
      </c>
      <c r="O1026">
        <f>FIND(CHAR(130),Table2[[#This Row],[Column2]])</f>
        <v>97</v>
      </c>
      <c r="P1026">
        <f>FIND(CHAR(131),Table2[[#This Row],[Column3]])</f>
        <v>112</v>
      </c>
      <c r="Q1026" t="str">
        <f>IFERROR(MID(Table2[[#This Row],[category_tags]],Table2[[#This Row],[Column4]]+1,Table2[[#This Row],[Column5]]-Table2[[#This Row],[Column4]]-1),"")</f>
        <v>Dairy desserts</v>
      </c>
      <c r="R1026" t="str">
        <f>VLOOKUP(Table2[[#This Row],[ciqual_code]],brut_transformé!$D$2:$E$2480,2,FALSE)</f>
        <v>transformé</v>
      </c>
      <c r="S1026" t="s">
        <v>5590</v>
      </c>
    </row>
    <row r="1027" spans="1:19" x14ac:dyDescent="0.2">
      <c r="A1027" t="s">
        <v>1025</v>
      </c>
      <c r="B1027">
        <v>39232</v>
      </c>
      <c r="C1027" t="s">
        <v>2481</v>
      </c>
      <c r="D1027">
        <v>2.9</v>
      </c>
      <c r="E1027" t="b">
        <v>0</v>
      </c>
      <c r="F1027" t="s">
        <v>2485</v>
      </c>
      <c r="G1027" t="s">
        <v>3512</v>
      </c>
      <c r="H1027" t="s">
        <v>4967</v>
      </c>
      <c r="I1027" t="s">
        <v>4969</v>
      </c>
      <c r="J1027" t="s">
        <v>5041</v>
      </c>
      <c r="K1027" t="s">
        <v>6381</v>
      </c>
      <c r="L1027" t="s">
        <v>6422</v>
      </c>
      <c r="M1027" t="str">
        <f>SUBSTITUTE(Table2[[#This Row],[category_tags]],"'",CHAR(130),11)</f>
        <v>['Agricultural', 'Food', 'Preparation', 'Milk and milk products', 'Dairy products and deserts', ÇOther desserts']</v>
      </c>
      <c r="N1027" t="str">
        <f>SUBSTITUTE(Table2[[#This Row],[category_tags]],"'",CHAR(131),12)</f>
        <v>['Agricultural', 'Food', 'Preparation', 'Milk and milk products', 'Dairy products and deserts', 'Other dessertsÉ]</v>
      </c>
      <c r="O1027">
        <f>FIND(CHAR(130),Table2[[#This Row],[Column2]])</f>
        <v>97</v>
      </c>
      <c r="P1027">
        <f>FIND(CHAR(131),Table2[[#This Row],[Column3]])</f>
        <v>112</v>
      </c>
      <c r="Q1027" t="str">
        <f>IFERROR(MID(Table2[[#This Row],[category_tags]],Table2[[#This Row],[Column4]]+1,Table2[[#This Row],[Column5]]-Table2[[#This Row],[Column4]]-1),"")</f>
        <v>Other desserts</v>
      </c>
      <c r="R1027" t="str">
        <f>VLOOKUP(Table2[[#This Row],[ciqual_code]],brut_transformé!$D$2:$E$2480,2,FALSE)</f>
        <v>transformé</v>
      </c>
      <c r="S1027" t="s">
        <v>5591</v>
      </c>
    </row>
    <row r="1028" spans="1:19" x14ac:dyDescent="0.2">
      <c r="A1028" t="s">
        <v>1026</v>
      </c>
      <c r="B1028">
        <v>23534</v>
      </c>
      <c r="C1028" t="s">
        <v>2481</v>
      </c>
      <c r="D1028">
        <v>2.2999999999999998</v>
      </c>
      <c r="E1028" t="b">
        <v>0</v>
      </c>
      <c r="F1028" t="s">
        <v>2485</v>
      </c>
      <c r="G1028" t="s">
        <v>3513</v>
      </c>
      <c r="H1028" t="s">
        <v>4967</v>
      </c>
      <c r="I1028" t="s">
        <v>4969</v>
      </c>
      <c r="J1028" t="s">
        <v>5050</v>
      </c>
      <c r="K1028" t="s">
        <v>6381</v>
      </c>
      <c r="L1028" t="s">
        <v>6422</v>
      </c>
      <c r="M1028" t="str">
        <f>SUBSTITUTE(Table2[[#This Row],[category_tags]],"'",CHAR(130),11)</f>
        <v>['Agricultural', 'Food', 'Preparation', 'Milk and milk products', 'Dairy products and deserts', ÇDairy desserts']</v>
      </c>
      <c r="N1028" t="str">
        <f>SUBSTITUTE(Table2[[#This Row],[category_tags]],"'",CHAR(131),12)</f>
        <v>['Agricultural', 'Food', 'Preparation', 'Milk and milk products', 'Dairy products and deserts', 'Dairy dessertsÉ]</v>
      </c>
      <c r="O1028">
        <f>FIND(CHAR(130),Table2[[#This Row],[Column2]])</f>
        <v>97</v>
      </c>
      <c r="P1028">
        <f>FIND(CHAR(131),Table2[[#This Row],[Column3]])</f>
        <v>112</v>
      </c>
      <c r="Q1028" t="str">
        <f>IFERROR(MID(Table2[[#This Row],[category_tags]],Table2[[#This Row],[Column4]]+1,Table2[[#This Row],[Column5]]-Table2[[#This Row],[Column4]]-1),"")</f>
        <v>Dairy desserts</v>
      </c>
      <c r="R1028" t="str">
        <f>VLOOKUP(Table2[[#This Row],[ciqual_code]],brut_transformé!$D$2:$E$2480,2,FALSE)</f>
        <v>transformé</v>
      </c>
      <c r="S1028" t="s">
        <v>5592</v>
      </c>
    </row>
    <row r="1029" spans="1:19" x14ac:dyDescent="0.2">
      <c r="A1029" t="s">
        <v>1027</v>
      </c>
      <c r="B1029">
        <v>23535</v>
      </c>
      <c r="C1029" t="s">
        <v>2481</v>
      </c>
      <c r="D1029">
        <v>1.9</v>
      </c>
      <c r="E1029" t="b">
        <v>0</v>
      </c>
      <c r="F1029" t="s">
        <v>2485</v>
      </c>
      <c r="G1029" t="s">
        <v>3514</v>
      </c>
      <c r="H1029" t="s">
        <v>4967</v>
      </c>
      <c r="I1029" t="s">
        <v>4969</v>
      </c>
      <c r="J1029" t="s">
        <v>5041</v>
      </c>
      <c r="K1029" t="s">
        <v>6381</v>
      </c>
      <c r="L1029" t="s">
        <v>6422</v>
      </c>
      <c r="M1029" t="str">
        <f>SUBSTITUTE(Table2[[#This Row],[category_tags]],"'",CHAR(130),11)</f>
        <v>['Agricultural', 'Food', 'Preparation', 'Milk and milk products', 'Dairy products and deserts', ÇOther desserts']</v>
      </c>
      <c r="N1029" t="str">
        <f>SUBSTITUTE(Table2[[#This Row],[category_tags]],"'",CHAR(131),12)</f>
        <v>['Agricultural', 'Food', 'Preparation', 'Milk and milk products', 'Dairy products and deserts', 'Other dessertsÉ]</v>
      </c>
      <c r="O1029">
        <f>FIND(CHAR(130),Table2[[#This Row],[Column2]])</f>
        <v>97</v>
      </c>
      <c r="P1029">
        <f>FIND(CHAR(131),Table2[[#This Row],[Column3]])</f>
        <v>112</v>
      </c>
      <c r="Q1029" t="str">
        <f>IFERROR(MID(Table2[[#This Row],[category_tags]],Table2[[#This Row],[Column4]]+1,Table2[[#This Row],[Column5]]-Table2[[#This Row],[Column4]]-1),"")</f>
        <v>Other desserts</v>
      </c>
      <c r="R1029" t="str">
        <f>VLOOKUP(Table2[[#This Row],[ciqual_code]],brut_transformé!$D$2:$E$2480,2,FALSE)</f>
        <v>transformé</v>
      </c>
      <c r="S1029" t="s">
        <v>5593</v>
      </c>
    </row>
    <row r="1030" spans="1:19" x14ac:dyDescent="0.2">
      <c r="A1030" t="s">
        <v>1028</v>
      </c>
      <c r="B1030">
        <v>23925</v>
      </c>
      <c r="C1030" t="s">
        <v>2481</v>
      </c>
      <c r="D1030">
        <v>2.13</v>
      </c>
      <c r="E1030" t="b">
        <v>0</v>
      </c>
      <c r="F1030" t="s">
        <v>2485</v>
      </c>
      <c r="G1030" t="s">
        <v>3515</v>
      </c>
      <c r="H1030" t="s">
        <v>4967</v>
      </c>
      <c r="I1030" t="s">
        <v>4969</v>
      </c>
      <c r="J1030" t="s">
        <v>4990</v>
      </c>
      <c r="K1030" t="s">
        <v>6380</v>
      </c>
      <c r="L1030" t="s">
        <v>6407</v>
      </c>
      <c r="M1030" t="str">
        <f>SUBSTITUTE(Table2[[#This Row],[category_tags]],"'",CHAR(130),11)</f>
        <v>['Agricultural', 'Food', 'Preparation', 'Cereal products', 'Cakes']</v>
      </c>
      <c r="N1030" t="str">
        <f>SUBSTITUTE(Table2[[#This Row],[category_tags]],"'",CHAR(131),12)</f>
        <v>['Agricultural', 'Food', 'Preparation', 'Cereal products', 'Cakes']</v>
      </c>
      <c r="O1030" t="e">
        <f>FIND(CHAR(130),Table2[[#This Row],[Column2]])</f>
        <v>#VALUE!</v>
      </c>
      <c r="P1030" t="e">
        <f>FIND(CHAR(131),Table2[[#This Row],[Column3]])</f>
        <v>#VALUE!</v>
      </c>
      <c r="Q1030" t="str">
        <f>IFERROR(MID(Table2[[#This Row],[category_tags]],Table2[[#This Row],[Column4]]+1,Table2[[#This Row],[Column5]]-Table2[[#This Row],[Column4]]-1),"")</f>
        <v/>
      </c>
      <c r="R1030" t="str">
        <f>VLOOKUP(Table2[[#This Row],[ciqual_code]],brut_transformé!$D$2:$E$2480,2,FALSE)</f>
        <v>transformé</v>
      </c>
      <c r="S1030" t="s">
        <v>5594</v>
      </c>
    </row>
    <row r="1031" spans="1:19" x14ac:dyDescent="0.2">
      <c r="A1031" t="s">
        <v>1029</v>
      </c>
      <c r="B1031">
        <v>23586</v>
      </c>
      <c r="C1031" t="s">
        <v>2481</v>
      </c>
      <c r="D1031">
        <v>2.19</v>
      </c>
      <c r="E1031" t="b">
        <v>0</v>
      </c>
      <c r="F1031" t="s">
        <v>2485</v>
      </c>
      <c r="G1031" t="s">
        <v>3516</v>
      </c>
      <c r="H1031" t="s">
        <v>4967</v>
      </c>
      <c r="I1031" t="s">
        <v>4969</v>
      </c>
      <c r="J1031" t="s">
        <v>4990</v>
      </c>
      <c r="K1031" t="s">
        <v>6380</v>
      </c>
      <c r="L1031" t="s">
        <v>6407</v>
      </c>
      <c r="M1031" t="str">
        <f>SUBSTITUTE(Table2[[#This Row],[category_tags]],"'",CHAR(130),11)</f>
        <v>['Agricultural', 'Food', 'Preparation', 'Cereal products', 'Cakes']</v>
      </c>
      <c r="N1031" t="str">
        <f>SUBSTITUTE(Table2[[#This Row],[category_tags]],"'",CHAR(131),12)</f>
        <v>['Agricultural', 'Food', 'Preparation', 'Cereal products', 'Cakes']</v>
      </c>
      <c r="O1031" t="e">
        <f>FIND(CHAR(130),Table2[[#This Row],[Column2]])</f>
        <v>#VALUE!</v>
      </c>
      <c r="P1031" t="e">
        <f>FIND(CHAR(131),Table2[[#This Row],[Column3]])</f>
        <v>#VALUE!</v>
      </c>
      <c r="Q1031" t="str">
        <f>IFERROR(MID(Table2[[#This Row],[category_tags]],Table2[[#This Row],[Column4]]+1,Table2[[#This Row],[Column5]]-Table2[[#This Row],[Column4]]-1),"")</f>
        <v/>
      </c>
      <c r="R1031" t="str">
        <f>VLOOKUP(Table2[[#This Row],[ciqual_code]],brut_transformé!$D$2:$E$2480,2,FALSE)</f>
        <v>transformé</v>
      </c>
      <c r="S1031" t="s">
        <v>5595</v>
      </c>
    </row>
    <row r="1032" spans="1:19" x14ac:dyDescent="0.2">
      <c r="A1032" t="s">
        <v>1030</v>
      </c>
      <c r="B1032">
        <v>23937</v>
      </c>
      <c r="C1032" t="s">
        <v>2481</v>
      </c>
      <c r="D1032">
        <v>3.71999999999999</v>
      </c>
      <c r="E1032" t="b">
        <v>0</v>
      </c>
      <c r="F1032" t="s">
        <v>2485</v>
      </c>
      <c r="G1032" t="s">
        <v>3517</v>
      </c>
      <c r="H1032" t="s">
        <v>4967</v>
      </c>
      <c r="I1032" t="s">
        <v>4969</v>
      </c>
      <c r="J1032" t="s">
        <v>4990</v>
      </c>
      <c r="K1032" t="s">
        <v>6380</v>
      </c>
      <c r="L1032" t="s">
        <v>6407</v>
      </c>
      <c r="M1032" t="str">
        <f>SUBSTITUTE(Table2[[#This Row],[category_tags]],"'",CHAR(130),11)</f>
        <v>['Agricultural', 'Food', 'Preparation', 'Cereal products', 'Cakes']</v>
      </c>
      <c r="N1032" t="str">
        <f>SUBSTITUTE(Table2[[#This Row],[category_tags]],"'",CHAR(131),12)</f>
        <v>['Agricultural', 'Food', 'Preparation', 'Cereal products', 'Cakes']</v>
      </c>
      <c r="O1032" t="e">
        <f>FIND(CHAR(130),Table2[[#This Row],[Column2]])</f>
        <v>#VALUE!</v>
      </c>
      <c r="P1032" t="e">
        <f>FIND(CHAR(131),Table2[[#This Row],[Column3]])</f>
        <v>#VALUE!</v>
      </c>
      <c r="Q1032" t="str">
        <f>IFERROR(MID(Table2[[#This Row],[category_tags]],Table2[[#This Row],[Column4]]+1,Table2[[#This Row],[Column5]]-Table2[[#This Row],[Column4]]-1),"")</f>
        <v/>
      </c>
      <c r="R1032" t="str">
        <f>VLOOKUP(Table2[[#This Row],[ciqual_code]],brut_transformé!$D$2:$E$2480,2,FALSE)</f>
        <v>transformé</v>
      </c>
      <c r="S1032" t="s">
        <v>5596</v>
      </c>
    </row>
    <row r="1033" spans="1:19" x14ac:dyDescent="0.2">
      <c r="A1033" t="s">
        <v>1031</v>
      </c>
      <c r="B1033">
        <v>23938</v>
      </c>
      <c r="C1033" t="s">
        <v>2481</v>
      </c>
      <c r="D1033">
        <v>2.13</v>
      </c>
      <c r="E1033" t="b">
        <v>0</v>
      </c>
      <c r="F1033" t="s">
        <v>2485</v>
      </c>
      <c r="G1033" t="s">
        <v>3518</v>
      </c>
      <c r="H1033" t="s">
        <v>4967</v>
      </c>
      <c r="I1033" t="s">
        <v>4969</v>
      </c>
      <c r="J1033" t="s">
        <v>4990</v>
      </c>
      <c r="K1033" t="s">
        <v>6380</v>
      </c>
      <c r="L1033" t="s">
        <v>6407</v>
      </c>
      <c r="M1033" t="str">
        <f>SUBSTITUTE(Table2[[#This Row],[category_tags]],"'",CHAR(130),11)</f>
        <v>['Agricultural', 'Food', 'Preparation', 'Cereal products', 'Cakes']</v>
      </c>
      <c r="N1033" t="str">
        <f>SUBSTITUTE(Table2[[#This Row],[category_tags]],"'",CHAR(131),12)</f>
        <v>['Agricultural', 'Food', 'Preparation', 'Cereal products', 'Cakes']</v>
      </c>
      <c r="O1033" t="e">
        <f>FIND(CHAR(130),Table2[[#This Row],[Column2]])</f>
        <v>#VALUE!</v>
      </c>
      <c r="P1033" t="e">
        <f>FIND(CHAR(131),Table2[[#This Row],[Column3]])</f>
        <v>#VALUE!</v>
      </c>
      <c r="Q1033" t="str">
        <f>IFERROR(MID(Table2[[#This Row],[category_tags]],Table2[[#This Row],[Column4]]+1,Table2[[#This Row],[Column5]]-Table2[[#This Row],[Column4]]-1),"")</f>
        <v/>
      </c>
      <c r="R1033" t="str">
        <f>VLOOKUP(Table2[[#This Row],[ciqual_code]],brut_transformé!$D$2:$E$2480,2,FALSE)</f>
        <v>transformé</v>
      </c>
      <c r="S1033" t="s">
        <v>5597</v>
      </c>
    </row>
    <row r="1034" spans="1:19" x14ac:dyDescent="0.2">
      <c r="A1034" t="s">
        <v>1032</v>
      </c>
      <c r="B1034">
        <v>23939</v>
      </c>
      <c r="C1034" t="s">
        <v>2481</v>
      </c>
      <c r="D1034">
        <v>2.19</v>
      </c>
      <c r="E1034" t="b">
        <v>0</v>
      </c>
      <c r="F1034" t="s">
        <v>2485</v>
      </c>
      <c r="G1034" t="s">
        <v>3519</v>
      </c>
      <c r="H1034" t="s">
        <v>4967</v>
      </c>
      <c r="I1034" t="s">
        <v>4969</v>
      </c>
      <c r="J1034" t="s">
        <v>4990</v>
      </c>
      <c r="K1034" t="s">
        <v>6380</v>
      </c>
      <c r="L1034" t="s">
        <v>6407</v>
      </c>
      <c r="M1034" t="str">
        <f>SUBSTITUTE(Table2[[#This Row],[category_tags]],"'",CHAR(130),11)</f>
        <v>['Agricultural', 'Food', 'Preparation', 'Cereal products', 'Cakes']</v>
      </c>
      <c r="N1034" t="str">
        <f>SUBSTITUTE(Table2[[#This Row],[category_tags]],"'",CHAR(131),12)</f>
        <v>['Agricultural', 'Food', 'Preparation', 'Cereal products', 'Cakes']</v>
      </c>
      <c r="O1034" t="e">
        <f>FIND(CHAR(130),Table2[[#This Row],[Column2]])</f>
        <v>#VALUE!</v>
      </c>
      <c r="P1034" t="e">
        <f>FIND(CHAR(131),Table2[[#This Row],[Column3]])</f>
        <v>#VALUE!</v>
      </c>
      <c r="Q1034" t="str">
        <f>IFERROR(MID(Table2[[#This Row],[category_tags]],Table2[[#This Row],[Column4]]+1,Table2[[#This Row],[Column5]]-Table2[[#This Row],[Column4]]-1),"")</f>
        <v/>
      </c>
      <c r="R1034" t="str">
        <f>VLOOKUP(Table2[[#This Row],[ciqual_code]],brut_transformé!$D$2:$E$2480,2,FALSE)</f>
        <v>transformé</v>
      </c>
      <c r="S1034" t="s">
        <v>5598</v>
      </c>
    </row>
    <row r="1035" spans="1:19" x14ac:dyDescent="0.2">
      <c r="A1035" t="s">
        <v>1033</v>
      </c>
      <c r="B1035">
        <v>23941</v>
      </c>
      <c r="C1035" t="s">
        <v>2481</v>
      </c>
      <c r="D1035">
        <v>3.5</v>
      </c>
      <c r="E1035" t="b">
        <v>0</v>
      </c>
      <c r="F1035" t="s">
        <v>2485</v>
      </c>
      <c r="G1035" t="s">
        <v>3520</v>
      </c>
      <c r="H1035" t="s">
        <v>4967</v>
      </c>
      <c r="I1035" t="s">
        <v>4969</v>
      </c>
      <c r="J1035" t="s">
        <v>4990</v>
      </c>
      <c r="K1035" t="s">
        <v>6380</v>
      </c>
      <c r="L1035" t="s">
        <v>6407</v>
      </c>
      <c r="M1035" t="str">
        <f>SUBSTITUTE(Table2[[#This Row],[category_tags]],"'",CHAR(130),11)</f>
        <v>['Agricultural', 'Food', 'Preparation', 'Cereal products', 'Cakes']</v>
      </c>
      <c r="N1035" t="str">
        <f>SUBSTITUTE(Table2[[#This Row],[category_tags]],"'",CHAR(131),12)</f>
        <v>['Agricultural', 'Food', 'Preparation', 'Cereal products', 'Cakes']</v>
      </c>
      <c r="O1035" t="e">
        <f>FIND(CHAR(130),Table2[[#This Row],[Column2]])</f>
        <v>#VALUE!</v>
      </c>
      <c r="P1035" t="e">
        <f>FIND(CHAR(131),Table2[[#This Row],[Column3]])</f>
        <v>#VALUE!</v>
      </c>
      <c r="Q1035" t="str">
        <f>IFERROR(MID(Table2[[#This Row],[category_tags]],Table2[[#This Row],[Column4]]+1,Table2[[#This Row],[Column5]]-Table2[[#This Row],[Column4]]-1),"")</f>
        <v/>
      </c>
      <c r="R1035" t="str">
        <f>VLOOKUP(Table2[[#This Row],[ciqual_code]],brut_transformé!$D$2:$E$2480,2,FALSE)</f>
        <v>transformé</v>
      </c>
      <c r="S1035" t="s">
        <v>5596</v>
      </c>
    </row>
    <row r="1036" spans="1:19" x14ac:dyDescent="0.2">
      <c r="A1036" t="s">
        <v>1034</v>
      </c>
      <c r="B1036">
        <v>23594</v>
      </c>
      <c r="C1036" t="s">
        <v>2481</v>
      </c>
      <c r="D1036">
        <v>2.13</v>
      </c>
      <c r="E1036" t="b">
        <v>0</v>
      </c>
      <c r="F1036" t="s">
        <v>2485</v>
      </c>
      <c r="G1036" t="s">
        <v>3521</v>
      </c>
      <c r="H1036" t="s">
        <v>4967</v>
      </c>
      <c r="I1036" t="s">
        <v>4969</v>
      </c>
      <c r="J1036" t="s">
        <v>4990</v>
      </c>
      <c r="K1036" t="s">
        <v>6380</v>
      </c>
      <c r="L1036" t="s">
        <v>6407</v>
      </c>
      <c r="M1036" t="str">
        <f>SUBSTITUTE(Table2[[#This Row],[category_tags]],"'",CHAR(130),11)</f>
        <v>['Agricultural', 'Food', 'Preparation', 'Cereal products', 'Cakes']</v>
      </c>
      <c r="N1036" t="str">
        <f>SUBSTITUTE(Table2[[#This Row],[category_tags]],"'",CHAR(131),12)</f>
        <v>['Agricultural', 'Food', 'Preparation', 'Cereal products', 'Cakes']</v>
      </c>
      <c r="O1036" t="e">
        <f>FIND(CHAR(130),Table2[[#This Row],[Column2]])</f>
        <v>#VALUE!</v>
      </c>
      <c r="P1036" t="e">
        <f>FIND(CHAR(131),Table2[[#This Row],[Column3]])</f>
        <v>#VALUE!</v>
      </c>
      <c r="Q1036" t="str">
        <f>IFERROR(MID(Table2[[#This Row],[category_tags]],Table2[[#This Row],[Column4]]+1,Table2[[#This Row],[Column5]]-Table2[[#This Row],[Column4]]-1),"")</f>
        <v/>
      </c>
      <c r="R1036" t="str">
        <f>VLOOKUP(Table2[[#This Row],[ciqual_code]],brut_transformé!$D$2:$E$2480,2,FALSE)</f>
        <v>transformé</v>
      </c>
      <c r="S1036" t="s">
        <v>5599</v>
      </c>
    </row>
    <row r="1037" spans="1:19" x14ac:dyDescent="0.2">
      <c r="A1037" t="s">
        <v>1035</v>
      </c>
      <c r="B1037">
        <v>23007</v>
      </c>
      <c r="C1037" t="s">
        <v>2481</v>
      </c>
      <c r="D1037">
        <v>3.06</v>
      </c>
      <c r="E1037" t="b">
        <v>0</v>
      </c>
      <c r="F1037" t="s">
        <v>2485</v>
      </c>
      <c r="G1037" t="s">
        <v>3522</v>
      </c>
      <c r="H1037" t="s">
        <v>4967</v>
      </c>
      <c r="I1037" t="s">
        <v>4969</v>
      </c>
      <c r="J1037" t="s">
        <v>4990</v>
      </c>
      <c r="K1037" t="s">
        <v>6380</v>
      </c>
      <c r="L1037" t="s">
        <v>6407</v>
      </c>
      <c r="M1037" t="str">
        <f>SUBSTITUTE(Table2[[#This Row],[category_tags]],"'",CHAR(130),11)</f>
        <v>['Agricultural', 'Food', 'Preparation', 'Cereal products', 'Cakes']</v>
      </c>
      <c r="N1037" t="str">
        <f>SUBSTITUTE(Table2[[#This Row],[category_tags]],"'",CHAR(131),12)</f>
        <v>['Agricultural', 'Food', 'Preparation', 'Cereal products', 'Cakes']</v>
      </c>
      <c r="O1037" t="e">
        <f>FIND(CHAR(130),Table2[[#This Row],[Column2]])</f>
        <v>#VALUE!</v>
      </c>
      <c r="P1037" t="e">
        <f>FIND(CHAR(131),Table2[[#This Row],[Column3]])</f>
        <v>#VALUE!</v>
      </c>
      <c r="Q1037" t="str">
        <f>IFERROR(MID(Table2[[#This Row],[category_tags]],Table2[[#This Row],[Column4]]+1,Table2[[#This Row],[Column5]]-Table2[[#This Row],[Column4]]-1),"")</f>
        <v/>
      </c>
      <c r="R1037" t="str">
        <f>VLOOKUP(Table2[[#This Row],[ciqual_code]],brut_transformé!$D$2:$E$2480,2,FALSE)</f>
        <v>transformé</v>
      </c>
      <c r="S1037" t="s">
        <v>5596</v>
      </c>
    </row>
    <row r="1038" spans="1:19" x14ac:dyDescent="0.2">
      <c r="A1038" t="s">
        <v>1036</v>
      </c>
      <c r="B1038">
        <v>23005</v>
      </c>
      <c r="C1038" t="s">
        <v>2481</v>
      </c>
      <c r="D1038">
        <v>2.59</v>
      </c>
      <c r="E1038" t="b">
        <v>0</v>
      </c>
      <c r="F1038" t="s">
        <v>2485</v>
      </c>
      <c r="G1038" t="s">
        <v>3523</v>
      </c>
      <c r="H1038" t="s">
        <v>4967</v>
      </c>
      <c r="I1038" t="s">
        <v>4969</v>
      </c>
      <c r="J1038" t="s">
        <v>4990</v>
      </c>
      <c r="K1038" t="s">
        <v>6380</v>
      </c>
      <c r="L1038" t="s">
        <v>6407</v>
      </c>
      <c r="M1038" t="str">
        <f>SUBSTITUTE(Table2[[#This Row],[category_tags]],"'",CHAR(130),11)</f>
        <v>['Agricultural', 'Food', 'Preparation', 'Cereal products', 'Cakes']</v>
      </c>
      <c r="N1038" t="str">
        <f>SUBSTITUTE(Table2[[#This Row],[category_tags]],"'",CHAR(131),12)</f>
        <v>['Agricultural', 'Food', 'Preparation', 'Cereal products', 'Cakes']</v>
      </c>
      <c r="O1038" t="e">
        <f>FIND(CHAR(130),Table2[[#This Row],[Column2]])</f>
        <v>#VALUE!</v>
      </c>
      <c r="P1038" t="e">
        <f>FIND(CHAR(131),Table2[[#This Row],[Column3]])</f>
        <v>#VALUE!</v>
      </c>
      <c r="Q1038" t="str">
        <f>IFERROR(MID(Table2[[#This Row],[category_tags]],Table2[[#This Row],[Column4]]+1,Table2[[#This Row],[Column5]]-Table2[[#This Row],[Column4]]-1),"")</f>
        <v/>
      </c>
      <c r="R1038" t="str">
        <f>VLOOKUP(Table2[[#This Row],[ciqual_code]],brut_transformé!$D$2:$E$2480,2,FALSE)</f>
        <v>transformé</v>
      </c>
      <c r="S1038" t="s">
        <v>5600</v>
      </c>
    </row>
    <row r="1039" spans="1:19" x14ac:dyDescent="0.2">
      <c r="A1039" t="s">
        <v>1037</v>
      </c>
      <c r="B1039">
        <v>23930</v>
      </c>
      <c r="C1039" t="s">
        <v>2481</v>
      </c>
      <c r="D1039">
        <v>2.91</v>
      </c>
      <c r="E1039" t="b">
        <v>0</v>
      </c>
      <c r="F1039" t="s">
        <v>2485</v>
      </c>
      <c r="G1039" t="s">
        <v>3524</v>
      </c>
      <c r="H1039" t="s">
        <v>4967</v>
      </c>
      <c r="I1039" t="s">
        <v>4969</v>
      </c>
      <c r="J1039" t="s">
        <v>4990</v>
      </c>
      <c r="K1039" t="s">
        <v>6380</v>
      </c>
      <c r="L1039" t="s">
        <v>6407</v>
      </c>
      <c r="M1039" t="str">
        <f>SUBSTITUTE(Table2[[#This Row],[category_tags]],"'",CHAR(130),11)</f>
        <v>['Agricultural', 'Food', 'Preparation', 'Cereal products', 'Cakes']</v>
      </c>
      <c r="N1039" t="str">
        <f>SUBSTITUTE(Table2[[#This Row],[category_tags]],"'",CHAR(131),12)</f>
        <v>['Agricultural', 'Food', 'Preparation', 'Cereal products', 'Cakes']</v>
      </c>
      <c r="O1039" t="e">
        <f>FIND(CHAR(130),Table2[[#This Row],[Column2]])</f>
        <v>#VALUE!</v>
      </c>
      <c r="P1039" t="e">
        <f>FIND(CHAR(131),Table2[[#This Row],[Column3]])</f>
        <v>#VALUE!</v>
      </c>
      <c r="Q1039" t="str">
        <f>IFERROR(MID(Table2[[#This Row],[category_tags]],Table2[[#This Row],[Column4]]+1,Table2[[#This Row],[Column5]]-Table2[[#This Row],[Column4]]-1),"")</f>
        <v/>
      </c>
      <c r="R1039" t="str">
        <f>VLOOKUP(Table2[[#This Row],[ciqual_code]],brut_transformé!$D$2:$E$2480,2,FALSE)</f>
        <v>transformé</v>
      </c>
      <c r="S1039" t="s">
        <v>5601</v>
      </c>
    </row>
    <row r="1040" spans="1:19" x14ac:dyDescent="0.2">
      <c r="A1040" t="s">
        <v>1038</v>
      </c>
      <c r="B1040">
        <v>23854</v>
      </c>
      <c r="C1040" t="s">
        <v>2481</v>
      </c>
      <c r="D1040">
        <v>2.91</v>
      </c>
      <c r="E1040" t="b">
        <v>0</v>
      </c>
      <c r="F1040" t="s">
        <v>2485</v>
      </c>
      <c r="G1040" t="s">
        <v>3525</v>
      </c>
      <c r="H1040" t="s">
        <v>4967</v>
      </c>
      <c r="I1040" t="s">
        <v>4969</v>
      </c>
      <c r="J1040" t="s">
        <v>4990</v>
      </c>
      <c r="K1040" t="s">
        <v>6380</v>
      </c>
      <c r="L1040" t="s">
        <v>6407</v>
      </c>
      <c r="M1040" t="str">
        <f>SUBSTITUTE(Table2[[#This Row],[category_tags]],"'",CHAR(130),11)</f>
        <v>['Agricultural', 'Food', 'Preparation', 'Cereal products', 'Cakes']</v>
      </c>
      <c r="N1040" t="str">
        <f>SUBSTITUTE(Table2[[#This Row],[category_tags]],"'",CHAR(131),12)</f>
        <v>['Agricultural', 'Food', 'Preparation', 'Cereal products', 'Cakes']</v>
      </c>
      <c r="O1040" t="e">
        <f>FIND(CHAR(130),Table2[[#This Row],[Column2]])</f>
        <v>#VALUE!</v>
      </c>
      <c r="P1040" t="e">
        <f>FIND(CHAR(131),Table2[[#This Row],[Column3]])</f>
        <v>#VALUE!</v>
      </c>
      <c r="Q1040" t="str">
        <f>IFERROR(MID(Table2[[#This Row],[category_tags]],Table2[[#This Row],[Column4]]+1,Table2[[#This Row],[Column5]]-Table2[[#This Row],[Column4]]-1),"")</f>
        <v/>
      </c>
      <c r="R1040" t="str">
        <f>VLOOKUP(Table2[[#This Row],[ciqual_code]],brut_transformé!$D$2:$E$2480,2,FALSE)</f>
        <v>transformé</v>
      </c>
      <c r="S1040" t="s">
        <v>5602</v>
      </c>
    </row>
    <row r="1041" spans="1:19" x14ac:dyDescent="0.2">
      <c r="A1041" t="s">
        <v>1039</v>
      </c>
      <c r="B1041">
        <v>23853</v>
      </c>
      <c r="C1041" t="s">
        <v>2481</v>
      </c>
      <c r="D1041">
        <v>2.13</v>
      </c>
      <c r="E1041" t="b">
        <v>0</v>
      </c>
      <c r="F1041" t="s">
        <v>2485</v>
      </c>
      <c r="G1041" t="s">
        <v>3526</v>
      </c>
      <c r="H1041" t="s">
        <v>4967</v>
      </c>
      <c r="I1041" t="s">
        <v>4969</v>
      </c>
      <c r="J1041" t="s">
        <v>4990</v>
      </c>
      <c r="K1041" t="s">
        <v>6380</v>
      </c>
      <c r="L1041" t="s">
        <v>6407</v>
      </c>
      <c r="M1041" t="str">
        <f>SUBSTITUTE(Table2[[#This Row],[category_tags]],"'",CHAR(130),11)</f>
        <v>['Agricultural', 'Food', 'Preparation', 'Cereal products', 'Cakes']</v>
      </c>
      <c r="N1041" t="str">
        <f>SUBSTITUTE(Table2[[#This Row],[category_tags]],"'",CHAR(131),12)</f>
        <v>['Agricultural', 'Food', 'Preparation', 'Cereal products', 'Cakes']</v>
      </c>
      <c r="O1041" t="e">
        <f>FIND(CHAR(130),Table2[[#This Row],[Column2]])</f>
        <v>#VALUE!</v>
      </c>
      <c r="P1041" t="e">
        <f>FIND(CHAR(131),Table2[[#This Row],[Column3]])</f>
        <v>#VALUE!</v>
      </c>
      <c r="Q1041" t="str">
        <f>IFERROR(MID(Table2[[#This Row],[category_tags]],Table2[[#This Row],[Column4]]+1,Table2[[#This Row],[Column5]]-Table2[[#This Row],[Column4]]-1),"")</f>
        <v/>
      </c>
      <c r="R1041" t="str">
        <f>VLOOKUP(Table2[[#This Row],[ciqual_code]],brut_transformé!$D$2:$E$2480,2,FALSE)</f>
        <v>transformé</v>
      </c>
      <c r="S1041" t="s">
        <v>5603</v>
      </c>
    </row>
    <row r="1042" spans="1:19" x14ac:dyDescent="0.2">
      <c r="A1042" t="s">
        <v>1040</v>
      </c>
      <c r="B1042">
        <v>23852</v>
      </c>
      <c r="C1042" t="s">
        <v>2481</v>
      </c>
      <c r="D1042">
        <v>2.19</v>
      </c>
      <c r="E1042" t="b">
        <v>0</v>
      </c>
      <c r="F1042" t="s">
        <v>2485</v>
      </c>
      <c r="G1042" t="s">
        <v>3527</v>
      </c>
      <c r="H1042" t="s">
        <v>4967</v>
      </c>
      <c r="I1042" t="s">
        <v>4969</v>
      </c>
      <c r="J1042" t="s">
        <v>4990</v>
      </c>
      <c r="K1042" t="s">
        <v>6380</v>
      </c>
      <c r="L1042" t="s">
        <v>6407</v>
      </c>
      <c r="M1042" t="str">
        <f>SUBSTITUTE(Table2[[#This Row],[category_tags]],"'",CHAR(130),11)</f>
        <v>['Agricultural', 'Food', 'Preparation', 'Cereal products', 'Cakes']</v>
      </c>
      <c r="N1042" t="str">
        <f>SUBSTITUTE(Table2[[#This Row],[category_tags]],"'",CHAR(131),12)</f>
        <v>['Agricultural', 'Food', 'Preparation', 'Cereal products', 'Cakes']</v>
      </c>
      <c r="O1042" t="e">
        <f>FIND(CHAR(130),Table2[[#This Row],[Column2]])</f>
        <v>#VALUE!</v>
      </c>
      <c r="P1042" t="e">
        <f>FIND(CHAR(131),Table2[[#This Row],[Column3]])</f>
        <v>#VALUE!</v>
      </c>
      <c r="Q1042" t="str">
        <f>IFERROR(MID(Table2[[#This Row],[category_tags]],Table2[[#This Row],[Column4]]+1,Table2[[#This Row],[Column5]]-Table2[[#This Row],[Column4]]-1),"")</f>
        <v/>
      </c>
      <c r="R1042" t="str">
        <f>VLOOKUP(Table2[[#This Row],[ciqual_code]],brut_transformé!$D$2:$E$2480,2,FALSE)</f>
        <v>transformé</v>
      </c>
      <c r="S1042" t="s">
        <v>5604</v>
      </c>
    </row>
    <row r="1043" spans="1:19" x14ac:dyDescent="0.2">
      <c r="A1043" t="s">
        <v>1041</v>
      </c>
      <c r="B1043">
        <v>23851</v>
      </c>
      <c r="C1043" t="s">
        <v>2481</v>
      </c>
      <c r="D1043">
        <v>2.13</v>
      </c>
      <c r="E1043" t="b">
        <v>0</v>
      </c>
      <c r="F1043" t="s">
        <v>2485</v>
      </c>
      <c r="G1043" t="s">
        <v>3528</v>
      </c>
      <c r="H1043" t="s">
        <v>4967</v>
      </c>
      <c r="I1043" t="s">
        <v>4969</v>
      </c>
      <c r="J1043" t="s">
        <v>4990</v>
      </c>
      <c r="K1043" t="s">
        <v>6380</v>
      </c>
      <c r="L1043" t="s">
        <v>6407</v>
      </c>
      <c r="M1043" t="str">
        <f>SUBSTITUTE(Table2[[#This Row],[category_tags]],"'",CHAR(130),11)</f>
        <v>['Agricultural', 'Food', 'Preparation', 'Cereal products', 'Cakes']</v>
      </c>
      <c r="N1043" t="str">
        <f>SUBSTITUTE(Table2[[#This Row],[category_tags]],"'",CHAR(131),12)</f>
        <v>['Agricultural', 'Food', 'Preparation', 'Cereal products', 'Cakes']</v>
      </c>
      <c r="O1043" t="e">
        <f>FIND(CHAR(130),Table2[[#This Row],[Column2]])</f>
        <v>#VALUE!</v>
      </c>
      <c r="P1043" t="e">
        <f>FIND(CHAR(131),Table2[[#This Row],[Column3]])</f>
        <v>#VALUE!</v>
      </c>
      <c r="Q1043" t="str">
        <f>IFERROR(MID(Table2[[#This Row],[category_tags]],Table2[[#This Row],[Column4]]+1,Table2[[#This Row],[Column5]]-Table2[[#This Row],[Column4]]-1),"")</f>
        <v/>
      </c>
      <c r="R1043" t="str">
        <f>VLOOKUP(Table2[[#This Row],[ciqual_code]],brut_transformé!$D$2:$E$2480,2,FALSE)</f>
        <v>transformé</v>
      </c>
      <c r="S1043" t="s">
        <v>5605</v>
      </c>
    </row>
    <row r="1044" spans="1:19" x14ac:dyDescent="0.2">
      <c r="A1044" t="s">
        <v>1042</v>
      </c>
      <c r="B1044">
        <v>24311</v>
      </c>
      <c r="C1044" t="s">
        <v>2481</v>
      </c>
      <c r="D1044">
        <v>2.98</v>
      </c>
      <c r="E1044" t="b">
        <v>0</v>
      </c>
      <c r="F1044" t="s">
        <v>2485</v>
      </c>
      <c r="G1044" t="s">
        <v>3529</v>
      </c>
      <c r="H1044" t="s">
        <v>4967</v>
      </c>
      <c r="I1044" t="s">
        <v>4969</v>
      </c>
      <c r="J1044" t="s">
        <v>4995</v>
      </c>
      <c r="K1044" t="s">
        <v>6380</v>
      </c>
      <c r="L1044" t="s">
        <v>6412</v>
      </c>
      <c r="M1044" t="str">
        <f>SUBSTITUTE(Table2[[#This Row],[category_tags]],"'",CHAR(130),11)</f>
        <v>['Agricultural', 'Food', 'Preparation', 'Cereal products', 'Biscuits and breakfast cereals', ÇSweet biscuits']</v>
      </c>
      <c r="N1044" t="str">
        <f>SUBSTITUTE(Table2[[#This Row],[category_tags]],"'",CHAR(131),12)</f>
        <v>['Agricultural', 'Food', 'Preparation', 'Cereal products', 'Biscuits and breakfast cereals', 'Sweet biscuitsÉ]</v>
      </c>
      <c r="O1044">
        <f>FIND(CHAR(130),Table2[[#This Row],[Column2]])</f>
        <v>94</v>
      </c>
      <c r="P1044">
        <f>FIND(CHAR(131),Table2[[#This Row],[Column3]])</f>
        <v>109</v>
      </c>
      <c r="Q1044" t="str">
        <f>IFERROR(MID(Table2[[#This Row],[category_tags]],Table2[[#This Row],[Column4]]+1,Table2[[#This Row],[Column5]]-Table2[[#This Row],[Column4]]-1),"")</f>
        <v>Sweet biscuits</v>
      </c>
      <c r="R1044" t="str">
        <f>VLOOKUP(Table2[[#This Row],[ciqual_code]],brut_transformé!$D$2:$E$2480,2,FALSE)</f>
        <v>transformé</v>
      </c>
      <c r="S1044" t="s">
        <v>5185</v>
      </c>
    </row>
    <row r="1045" spans="1:19" x14ac:dyDescent="0.2">
      <c r="A1045" t="s">
        <v>1043</v>
      </c>
      <c r="B1045">
        <v>24312</v>
      </c>
      <c r="C1045" t="s">
        <v>2481</v>
      </c>
      <c r="D1045">
        <v>3.38</v>
      </c>
      <c r="E1045" t="b">
        <v>0</v>
      </c>
      <c r="F1045" t="s">
        <v>2485</v>
      </c>
      <c r="G1045" t="s">
        <v>3530</v>
      </c>
      <c r="H1045" t="s">
        <v>4967</v>
      </c>
      <c r="I1045" t="s">
        <v>4969</v>
      </c>
      <c r="J1045" t="s">
        <v>4995</v>
      </c>
      <c r="K1045" t="s">
        <v>6380</v>
      </c>
      <c r="L1045" t="s">
        <v>6412</v>
      </c>
      <c r="M1045" t="str">
        <f>SUBSTITUTE(Table2[[#This Row],[category_tags]],"'",CHAR(130),11)</f>
        <v>['Agricultural', 'Food', 'Preparation', 'Cereal products', 'Biscuits and breakfast cereals', ÇSweet biscuits']</v>
      </c>
      <c r="N1045" t="str">
        <f>SUBSTITUTE(Table2[[#This Row],[category_tags]],"'",CHAR(131),12)</f>
        <v>['Agricultural', 'Food', 'Preparation', 'Cereal products', 'Biscuits and breakfast cereals', 'Sweet biscuitsÉ]</v>
      </c>
      <c r="O1045">
        <f>FIND(CHAR(130),Table2[[#This Row],[Column2]])</f>
        <v>94</v>
      </c>
      <c r="P1045">
        <f>FIND(CHAR(131),Table2[[#This Row],[Column3]])</f>
        <v>109</v>
      </c>
      <c r="Q1045" t="str">
        <f>IFERROR(MID(Table2[[#This Row],[category_tags]],Table2[[#This Row],[Column4]]+1,Table2[[#This Row],[Column5]]-Table2[[#This Row],[Column4]]-1),"")</f>
        <v>Sweet biscuits</v>
      </c>
      <c r="R1045" t="str">
        <f>VLOOKUP(Table2[[#This Row],[ciqual_code]],brut_transformé!$D$2:$E$2480,2,FALSE)</f>
        <v>transformé</v>
      </c>
      <c r="S1045" t="s">
        <v>5186</v>
      </c>
    </row>
    <row r="1046" spans="1:19" x14ac:dyDescent="0.2">
      <c r="A1046" t="s">
        <v>1044</v>
      </c>
      <c r="B1046">
        <v>24320</v>
      </c>
      <c r="C1046" t="s">
        <v>2481</v>
      </c>
      <c r="D1046">
        <v>2.92</v>
      </c>
      <c r="E1046" t="b">
        <v>0</v>
      </c>
      <c r="F1046" t="s">
        <v>2485</v>
      </c>
      <c r="G1046" t="s">
        <v>3531</v>
      </c>
      <c r="H1046" t="s">
        <v>4967</v>
      </c>
      <c r="I1046" t="s">
        <v>4969</v>
      </c>
      <c r="J1046" t="s">
        <v>4995</v>
      </c>
      <c r="K1046" t="s">
        <v>6380</v>
      </c>
      <c r="L1046" t="s">
        <v>6412</v>
      </c>
      <c r="M1046" t="str">
        <f>SUBSTITUTE(Table2[[#This Row],[category_tags]],"'",CHAR(130),11)</f>
        <v>['Agricultural', 'Food', 'Preparation', 'Cereal products', 'Biscuits and breakfast cereals', ÇSweet biscuits']</v>
      </c>
      <c r="N1046" t="str">
        <f>SUBSTITUTE(Table2[[#This Row],[category_tags]],"'",CHAR(131),12)</f>
        <v>['Agricultural', 'Food', 'Preparation', 'Cereal products', 'Biscuits and breakfast cereals', 'Sweet biscuitsÉ]</v>
      </c>
      <c r="O1046">
        <f>FIND(CHAR(130),Table2[[#This Row],[Column2]])</f>
        <v>94</v>
      </c>
      <c r="P1046">
        <f>FIND(CHAR(131),Table2[[#This Row],[Column3]])</f>
        <v>109</v>
      </c>
      <c r="Q1046" t="str">
        <f>IFERROR(MID(Table2[[#This Row],[category_tags]],Table2[[#This Row],[Column4]]+1,Table2[[#This Row],[Column5]]-Table2[[#This Row],[Column4]]-1),"")</f>
        <v>Sweet biscuits</v>
      </c>
      <c r="R1046" t="str">
        <f>VLOOKUP(Table2[[#This Row],[ciqual_code]],brut_transformé!$D$2:$E$2480,2,FALSE)</f>
        <v>transformé</v>
      </c>
      <c r="S1046" t="s">
        <v>5149</v>
      </c>
    </row>
    <row r="1047" spans="1:19" x14ac:dyDescent="0.2">
      <c r="A1047" t="s">
        <v>1045</v>
      </c>
      <c r="B1047">
        <v>24300</v>
      </c>
      <c r="C1047" t="s">
        <v>2481</v>
      </c>
      <c r="D1047">
        <v>2.92</v>
      </c>
      <c r="E1047" t="b">
        <v>0</v>
      </c>
      <c r="F1047" t="s">
        <v>2485</v>
      </c>
      <c r="G1047" t="s">
        <v>3532</v>
      </c>
      <c r="H1047" t="s">
        <v>4967</v>
      </c>
      <c r="I1047" t="s">
        <v>4969</v>
      </c>
      <c r="J1047" t="s">
        <v>4995</v>
      </c>
      <c r="K1047" t="s">
        <v>6380</v>
      </c>
      <c r="L1047" t="s">
        <v>6412</v>
      </c>
      <c r="M1047" t="str">
        <f>SUBSTITUTE(Table2[[#This Row],[category_tags]],"'",CHAR(130),11)</f>
        <v>['Agricultural', 'Food', 'Preparation', 'Cereal products', 'Biscuits and breakfast cereals', ÇSweet biscuits']</v>
      </c>
      <c r="N1047" t="str">
        <f>SUBSTITUTE(Table2[[#This Row],[category_tags]],"'",CHAR(131),12)</f>
        <v>['Agricultural', 'Food', 'Preparation', 'Cereal products', 'Biscuits and breakfast cereals', 'Sweet biscuitsÉ]</v>
      </c>
      <c r="O1047">
        <f>FIND(CHAR(130),Table2[[#This Row],[Column2]])</f>
        <v>94</v>
      </c>
      <c r="P1047">
        <f>FIND(CHAR(131),Table2[[#This Row],[Column3]])</f>
        <v>109</v>
      </c>
      <c r="Q1047" t="str">
        <f>IFERROR(MID(Table2[[#This Row],[category_tags]],Table2[[#This Row],[Column4]]+1,Table2[[#This Row],[Column5]]-Table2[[#This Row],[Column4]]-1),"")</f>
        <v>Sweet biscuits</v>
      </c>
      <c r="R1047" t="str">
        <f>VLOOKUP(Table2[[#This Row],[ciqual_code]],brut_transformé!$D$2:$E$2480,2,FALSE)</f>
        <v>transformé</v>
      </c>
      <c r="S1047" t="s">
        <v>5179</v>
      </c>
    </row>
    <row r="1048" spans="1:19" x14ac:dyDescent="0.2">
      <c r="A1048" t="s">
        <v>1046</v>
      </c>
      <c r="B1048">
        <v>24313</v>
      </c>
      <c r="C1048" t="s">
        <v>2481</v>
      </c>
      <c r="D1048">
        <v>2.92</v>
      </c>
      <c r="E1048" t="b">
        <v>0</v>
      </c>
      <c r="F1048" t="s">
        <v>2485</v>
      </c>
      <c r="G1048" t="s">
        <v>3533</v>
      </c>
      <c r="H1048" t="s">
        <v>4967</v>
      </c>
      <c r="I1048" t="s">
        <v>4969</v>
      </c>
      <c r="J1048" t="s">
        <v>4995</v>
      </c>
      <c r="K1048" t="s">
        <v>6380</v>
      </c>
      <c r="L1048" t="s">
        <v>6412</v>
      </c>
      <c r="M1048" t="str">
        <f>SUBSTITUTE(Table2[[#This Row],[category_tags]],"'",CHAR(130),11)</f>
        <v>['Agricultural', 'Food', 'Preparation', 'Cereal products', 'Biscuits and breakfast cereals', ÇSweet biscuits']</v>
      </c>
      <c r="N1048" t="str">
        <f>SUBSTITUTE(Table2[[#This Row],[category_tags]],"'",CHAR(131),12)</f>
        <v>['Agricultural', 'Food', 'Preparation', 'Cereal products', 'Biscuits and breakfast cereals', 'Sweet biscuitsÉ]</v>
      </c>
      <c r="O1048">
        <f>FIND(CHAR(130),Table2[[#This Row],[Column2]])</f>
        <v>94</v>
      </c>
      <c r="P1048">
        <f>FIND(CHAR(131),Table2[[#This Row],[Column3]])</f>
        <v>109</v>
      </c>
      <c r="Q1048" t="str">
        <f>IFERROR(MID(Table2[[#This Row],[category_tags]],Table2[[#This Row],[Column4]]+1,Table2[[#This Row],[Column5]]-Table2[[#This Row],[Column4]]-1),"")</f>
        <v>Sweet biscuits</v>
      </c>
      <c r="R1048" t="str">
        <f>VLOOKUP(Table2[[#This Row],[ciqual_code]],brut_transformé!$D$2:$E$2480,2,FALSE)</f>
        <v>transformé</v>
      </c>
      <c r="S1048" t="s">
        <v>5179</v>
      </c>
    </row>
    <row r="1049" spans="1:19" x14ac:dyDescent="0.2">
      <c r="A1049" t="s">
        <v>1047</v>
      </c>
      <c r="B1049">
        <v>11007</v>
      </c>
      <c r="C1049" t="s">
        <v>2481</v>
      </c>
      <c r="D1049">
        <v>2.83</v>
      </c>
      <c r="E1049" t="b">
        <v>0</v>
      </c>
      <c r="F1049" t="s">
        <v>2485</v>
      </c>
      <c r="G1049" t="s">
        <v>3534</v>
      </c>
      <c r="H1049" t="s">
        <v>4967</v>
      </c>
      <c r="I1049" t="s">
        <v>4969</v>
      </c>
      <c r="J1049" t="s">
        <v>4998</v>
      </c>
      <c r="K1049" t="s">
        <v>6377</v>
      </c>
      <c r="L1049" t="s">
        <v>6414</v>
      </c>
      <c r="M1049" t="str">
        <f>SUBSTITUTE(Table2[[#This Row],[category_tags]],"'",CHAR(130),11)</f>
        <v>['Agricultural', 'Food', 'Preparation', 'Miscellaneous', 'Miscellaneous ingredients']</v>
      </c>
      <c r="N1049" t="str">
        <f>SUBSTITUTE(Table2[[#This Row],[category_tags]],"'",CHAR(131),12)</f>
        <v>['Agricultural', 'Food', 'Preparation', 'Miscellaneous', 'Miscellaneous ingredients']</v>
      </c>
      <c r="O1049" t="e">
        <f>FIND(CHAR(130),Table2[[#This Row],[Column2]])</f>
        <v>#VALUE!</v>
      </c>
      <c r="P1049" t="e">
        <f>FIND(CHAR(131),Table2[[#This Row],[Column3]])</f>
        <v>#VALUE!</v>
      </c>
      <c r="Q1049" t="str">
        <f>IFERROR(MID(Table2[[#This Row],[category_tags]],Table2[[#This Row],[Column4]]+1,Table2[[#This Row],[Column5]]-Table2[[#This Row],[Column4]]-1),"")</f>
        <v/>
      </c>
      <c r="R1049" t="str">
        <f>VLOOKUP(Table2[[#This Row],[ciqual_code]],brut_transformé!$D$2:$E$2480,2,FALSE)</f>
        <v>transformé</v>
      </c>
      <c r="S1049" t="s">
        <v>5606</v>
      </c>
    </row>
    <row r="1050" spans="1:19" x14ac:dyDescent="0.2">
      <c r="A1050" t="s">
        <v>1048</v>
      </c>
      <c r="B1050">
        <v>23940</v>
      </c>
      <c r="C1050" t="s">
        <v>2481</v>
      </c>
      <c r="D1050">
        <v>2.59</v>
      </c>
      <c r="E1050" t="b">
        <v>0</v>
      </c>
      <c r="F1050" t="s">
        <v>2485</v>
      </c>
      <c r="G1050" t="s">
        <v>3535</v>
      </c>
      <c r="H1050" t="s">
        <v>4967</v>
      </c>
      <c r="I1050" t="s">
        <v>4969</v>
      </c>
      <c r="J1050" t="s">
        <v>4990</v>
      </c>
      <c r="K1050" t="s">
        <v>6380</v>
      </c>
      <c r="L1050" t="s">
        <v>6407</v>
      </c>
      <c r="M1050" t="str">
        <f>SUBSTITUTE(Table2[[#This Row],[category_tags]],"'",CHAR(130),11)</f>
        <v>['Agricultural', 'Food', 'Preparation', 'Cereal products', 'Cakes']</v>
      </c>
      <c r="N1050" t="str">
        <f>SUBSTITUTE(Table2[[#This Row],[category_tags]],"'",CHAR(131),12)</f>
        <v>['Agricultural', 'Food', 'Preparation', 'Cereal products', 'Cakes']</v>
      </c>
      <c r="O1050" t="e">
        <f>FIND(CHAR(130),Table2[[#This Row],[Column2]])</f>
        <v>#VALUE!</v>
      </c>
      <c r="P1050" t="e">
        <f>FIND(CHAR(131),Table2[[#This Row],[Column3]])</f>
        <v>#VALUE!</v>
      </c>
      <c r="Q1050" t="str">
        <f>IFERROR(MID(Table2[[#This Row],[category_tags]],Table2[[#This Row],[Column4]]+1,Table2[[#This Row],[Column5]]-Table2[[#This Row],[Column4]]-1),"")</f>
        <v/>
      </c>
      <c r="R1050" t="str">
        <f>VLOOKUP(Table2[[#This Row],[ciqual_code]],brut_transformé!$D$2:$E$2480,2,FALSE)</f>
        <v>transformé</v>
      </c>
      <c r="S1050" t="s">
        <v>5595</v>
      </c>
    </row>
    <row r="1051" spans="1:19" x14ac:dyDescent="0.2">
      <c r="A1051" t="s">
        <v>1049</v>
      </c>
      <c r="B1051">
        <v>24686</v>
      </c>
      <c r="C1051" t="s">
        <v>2481</v>
      </c>
      <c r="D1051">
        <v>3.5</v>
      </c>
      <c r="E1051" t="b">
        <v>0</v>
      </c>
      <c r="F1051" t="s">
        <v>2485</v>
      </c>
      <c r="G1051" t="s">
        <v>3536</v>
      </c>
      <c r="H1051" t="s">
        <v>4967</v>
      </c>
      <c r="I1051" t="s">
        <v>4969</v>
      </c>
      <c r="J1051" t="s">
        <v>4995</v>
      </c>
      <c r="K1051" t="s">
        <v>6380</v>
      </c>
      <c r="L1051" t="s">
        <v>6412</v>
      </c>
      <c r="M1051" t="str">
        <f>SUBSTITUTE(Table2[[#This Row],[category_tags]],"'",CHAR(130),11)</f>
        <v>['Agricultural', 'Food', 'Preparation', 'Cereal products', 'Biscuits and breakfast cereals', ÇSweet biscuits']</v>
      </c>
      <c r="N1051" t="str">
        <f>SUBSTITUTE(Table2[[#This Row],[category_tags]],"'",CHAR(131),12)</f>
        <v>['Agricultural', 'Food', 'Preparation', 'Cereal products', 'Biscuits and breakfast cereals', 'Sweet biscuitsÉ]</v>
      </c>
      <c r="O1051">
        <f>FIND(CHAR(130),Table2[[#This Row],[Column2]])</f>
        <v>94</v>
      </c>
      <c r="P1051">
        <f>FIND(CHAR(131),Table2[[#This Row],[Column3]])</f>
        <v>109</v>
      </c>
      <c r="Q1051" t="str">
        <f>IFERROR(MID(Table2[[#This Row],[category_tags]],Table2[[#This Row],[Column4]]+1,Table2[[#This Row],[Column5]]-Table2[[#This Row],[Column4]]-1),"")</f>
        <v>Sweet biscuits</v>
      </c>
      <c r="R1051" t="str">
        <f>VLOOKUP(Table2[[#This Row],[ciqual_code]],brut_transformé!$D$2:$E$2480,2,FALSE)</f>
        <v>transformé</v>
      </c>
      <c r="S1051" t="s">
        <v>5607</v>
      </c>
    </row>
    <row r="1052" spans="1:19" x14ac:dyDescent="0.2">
      <c r="A1052" t="s">
        <v>1050</v>
      </c>
      <c r="B1052">
        <v>40700</v>
      </c>
      <c r="C1052" t="s">
        <v>2481</v>
      </c>
      <c r="D1052">
        <v>2.59</v>
      </c>
      <c r="E1052" t="b">
        <v>0</v>
      </c>
      <c r="F1052" t="s">
        <v>2485</v>
      </c>
      <c r="G1052" t="s">
        <v>3537</v>
      </c>
      <c r="H1052" t="s">
        <v>4967</v>
      </c>
      <c r="I1052" t="s">
        <v>4969</v>
      </c>
      <c r="J1052" t="s">
        <v>5037</v>
      </c>
      <c r="K1052" t="s">
        <v>6376</v>
      </c>
      <c r="L1052" t="s">
        <v>6396</v>
      </c>
      <c r="M1052" t="str">
        <f>SUBSTITUTE(Table2[[#This Row],[category_tags]],"'",CHAR(130),11)</f>
        <v>['Agricultural', 'Food', 'Preparation', 'Meat, egg and fish', 'Raw meat', ÇOffals']</v>
      </c>
      <c r="N1052" t="str">
        <f>SUBSTITUTE(Table2[[#This Row],[category_tags]],"'",CHAR(131),12)</f>
        <v>['Agricultural', 'Food', 'Preparation', 'Meat, egg and fish', 'Raw meat', 'OffalsÉ]</v>
      </c>
      <c r="O1052">
        <f>FIND(CHAR(130),Table2[[#This Row],[Column2]])</f>
        <v>75</v>
      </c>
      <c r="P1052">
        <f>FIND(CHAR(131),Table2[[#This Row],[Column3]])</f>
        <v>82</v>
      </c>
      <c r="Q1052" t="str">
        <f>IFERROR(MID(Table2[[#This Row],[category_tags]],Table2[[#This Row],[Column4]]+1,Table2[[#This Row],[Column5]]-Table2[[#This Row],[Column4]]-1),"")</f>
        <v>Offals</v>
      </c>
      <c r="R1052" t="str">
        <f>VLOOKUP(Table2[[#This Row],[ciqual_code]],brut_transformé!$D$2:$E$2480,2,FALSE)</f>
        <v>transformé</v>
      </c>
      <c r="S1052" t="s">
        <v>5399</v>
      </c>
    </row>
    <row r="1053" spans="1:19" x14ac:dyDescent="0.2">
      <c r="A1053" t="s">
        <v>1051</v>
      </c>
      <c r="B1053">
        <v>1002</v>
      </c>
      <c r="C1053" t="s">
        <v>2481</v>
      </c>
      <c r="D1053">
        <v>3.29</v>
      </c>
      <c r="E1053" t="b">
        <v>0</v>
      </c>
      <c r="F1053" t="s">
        <v>2485</v>
      </c>
      <c r="G1053" t="s">
        <v>3538</v>
      </c>
      <c r="H1053" t="s">
        <v>4967</v>
      </c>
      <c r="I1053" t="s">
        <v>4969</v>
      </c>
      <c r="J1053" t="s">
        <v>4980</v>
      </c>
      <c r="K1053" t="s">
        <v>6378</v>
      </c>
      <c r="L1053" t="s">
        <v>6398</v>
      </c>
      <c r="M1053" t="str">
        <f>SUBSTITUTE(Table2[[#This Row],[category_tags]],"'",CHAR(130),11)</f>
        <v>['Agricultural', 'Food', 'Preparation', 'Beverages', 'Alcoholic beverages', ÇCocktails']</v>
      </c>
      <c r="N1053" t="str">
        <f>SUBSTITUTE(Table2[[#This Row],[category_tags]],"'",CHAR(131),12)</f>
        <v>['Agricultural', 'Food', 'Preparation', 'Beverages', 'Alcoholic beverages', 'CocktailsÉ]</v>
      </c>
      <c r="O1053">
        <f>FIND(CHAR(130),Table2[[#This Row],[Column2]])</f>
        <v>77</v>
      </c>
      <c r="P1053">
        <f>FIND(CHAR(131),Table2[[#This Row],[Column3]])</f>
        <v>87</v>
      </c>
      <c r="Q1053" t="str">
        <f>IFERROR(MID(Table2[[#This Row],[category_tags]],Table2[[#This Row],[Column4]]+1,Table2[[#This Row],[Column5]]-Table2[[#This Row],[Column4]]-1),"")</f>
        <v>Cocktails</v>
      </c>
      <c r="R1053" t="str">
        <f>VLOOKUP(Table2[[#This Row],[ciqual_code]],brut_transformé!$D$2:$E$2480,2,FALSE)</f>
        <v>brut</v>
      </c>
      <c r="S1053" t="s">
        <v>5107</v>
      </c>
    </row>
    <row r="1054" spans="1:19" x14ac:dyDescent="0.2">
      <c r="A1054" t="s">
        <v>1052</v>
      </c>
      <c r="B1054">
        <v>11006</v>
      </c>
      <c r="C1054" t="s">
        <v>2481</v>
      </c>
      <c r="D1054">
        <v>4.3099999999999996</v>
      </c>
      <c r="E1054" t="b">
        <v>0</v>
      </c>
      <c r="F1054" t="s">
        <v>2485</v>
      </c>
      <c r="G1054" t="s">
        <v>3539</v>
      </c>
      <c r="H1054" t="s">
        <v>4967</v>
      </c>
      <c r="I1054" t="s">
        <v>4969</v>
      </c>
      <c r="J1054" t="s">
        <v>5035</v>
      </c>
      <c r="K1054" t="s">
        <v>6377</v>
      </c>
      <c r="L1054" t="s">
        <v>6430</v>
      </c>
      <c r="M1054" t="str">
        <f>SUBSTITUTE(Table2[[#This Row],[category_tags]],"'",CHAR(130),11)</f>
        <v>['Agricultural', 'Food', 'Preparation', 'Miscellaneous', 'Spices']</v>
      </c>
      <c r="N1054" t="str">
        <f>SUBSTITUTE(Table2[[#This Row],[category_tags]],"'",CHAR(131),12)</f>
        <v>['Agricultural', 'Food', 'Preparation', 'Miscellaneous', 'Spices']</v>
      </c>
      <c r="O1054" t="e">
        <f>FIND(CHAR(130),Table2[[#This Row],[Column2]])</f>
        <v>#VALUE!</v>
      </c>
      <c r="P1054" t="e">
        <f>FIND(CHAR(131),Table2[[#This Row],[Column3]])</f>
        <v>#VALUE!</v>
      </c>
      <c r="Q1054" t="str">
        <f>IFERROR(MID(Table2[[#This Row],[category_tags]],Table2[[#This Row],[Column4]]+1,Table2[[#This Row],[Column5]]-Table2[[#This Row],[Column4]]-1),"")</f>
        <v/>
      </c>
      <c r="R1054" t="str">
        <f>VLOOKUP(Table2[[#This Row],[ciqual_code]],brut_transformé!$D$2:$E$2480,2,FALSE)</f>
        <v>brut</v>
      </c>
      <c r="S1054" t="s">
        <v>5608</v>
      </c>
    </row>
    <row r="1055" spans="1:19" x14ac:dyDescent="0.2">
      <c r="A1055" t="s">
        <v>1053</v>
      </c>
      <c r="B1055">
        <v>11074</v>
      </c>
      <c r="C1055" t="s">
        <v>2481</v>
      </c>
      <c r="D1055">
        <v>3.73</v>
      </c>
      <c r="E1055" t="b">
        <v>0</v>
      </c>
      <c r="F1055" t="s">
        <v>2485</v>
      </c>
      <c r="G1055" t="s">
        <v>3540</v>
      </c>
      <c r="H1055" t="s">
        <v>4967</v>
      </c>
      <c r="I1055" t="s">
        <v>4969</v>
      </c>
      <c r="J1055" t="s">
        <v>5035</v>
      </c>
      <c r="K1055" t="s">
        <v>6377</v>
      </c>
      <c r="L1055" t="s">
        <v>6430</v>
      </c>
      <c r="M1055" t="str">
        <f>SUBSTITUTE(Table2[[#This Row],[category_tags]],"'",CHAR(130),11)</f>
        <v>['Agricultural', 'Food', 'Preparation', 'Miscellaneous', 'Spices']</v>
      </c>
      <c r="N1055" t="str">
        <f>SUBSTITUTE(Table2[[#This Row],[category_tags]],"'",CHAR(131),12)</f>
        <v>['Agricultural', 'Food', 'Preparation', 'Miscellaneous', 'Spices']</v>
      </c>
      <c r="O1055" t="e">
        <f>FIND(CHAR(130),Table2[[#This Row],[Column2]])</f>
        <v>#VALUE!</v>
      </c>
      <c r="P1055" t="e">
        <f>FIND(CHAR(131),Table2[[#This Row],[Column3]])</f>
        <v>#VALUE!</v>
      </c>
      <c r="Q1055" t="str">
        <f>IFERROR(MID(Table2[[#This Row],[category_tags]],Table2[[#This Row],[Column4]]+1,Table2[[#This Row],[Column5]]-Table2[[#This Row],[Column4]]-1),"")</f>
        <v/>
      </c>
      <c r="R1055" t="str">
        <f>VLOOKUP(Table2[[#This Row],[ciqual_code]],brut_transformé!$D$2:$E$2480,2,FALSE)</f>
        <v>brut</v>
      </c>
      <c r="S1055" t="s">
        <v>5609</v>
      </c>
    </row>
    <row r="1056" spans="1:19" x14ac:dyDescent="0.2">
      <c r="A1056" t="s">
        <v>1054</v>
      </c>
      <c r="B1056">
        <v>39526</v>
      </c>
      <c r="C1056" t="s">
        <v>2481</v>
      </c>
      <c r="D1056">
        <v>1.92</v>
      </c>
      <c r="E1056" t="b">
        <v>0</v>
      </c>
      <c r="F1056" t="s">
        <v>2485</v>
      </c>
      <c r="G1056" t="s">
        <v>3541</v>
      </c>
      <c r="H1056" t="s">
        <v>4967</v>
      </c>
      <c r="I1056" t="s">
        <v>4969</v>
      </c>
      <c r="J1056" t="s">
        <v>5066</v>
      </c>
      <c r="K1056" t="s">
        <v>6383</v>
      </c>
      <c r="L1056" t="s">
        <v>6440</v>
      </c>
      <c r="M1056" t="str">
        <f>SUBSTITUTE(Table2[[#This Row],[category_tags]],"'",CHAR(130),11)</f>
        <v>['Agricultural', 'Food', 'Preparation', 'Ice cream and sorbet', 'Sorbet']</v>
      </c>
      <c r="N1056" t="str">
        <f>SUBSTITUTE(Table2[[#This Row],[category_tags]],"'",CHAR(131),12)</f>
        <v>['Agricultural', 'Food', 'Preparation', 'Ice cream and sorbet', 'Sorbet']</v>
      </c>
      <c r="O1056" t="e">
        <f>FIND(CHAR(130),Table2[[#This Row],[Column2]])</f>
        <v>#VALUE!</v>
      </c>
      <c r="P1056" t="e">
        <f>FIND(CHAR(131),Table2[[#This Row],[Column3]])</f>
        <v>#VALUE!</v>
      </c>
      <c r="Q1056" t="str">
        <f>IFERROR(MID(Table2[[#This Row],[category_tags]],Table2[[#This Row],[Column4]]+1,Table2[[#This Row],[Column5]]-Table2[[#This Row],[Column4]]-1),"")</f>
        <v/>
      </c>
      <c r="R1056" t="str">
        <f>VLOOKUP(Table2[[#This Row],[ciqual_code]],brut_transformé!$D$2:$E$2480,2,FALSE)</f>
        <v>transformé</v>
      </c>
      <c r="S1056" t="s">
        <v>5610</v>
      </c>
    </row>
    <row r="1057" spans="1:19" x14ac:dyDescent="0.2">
      <c r="A1057" t="s">
        <v>1055</v>
      </c>
      <c r="B1057">
        <v>39517</v>
      </c>
      <c r="C1057" t="s">
        <v>2481</v>
      </c>
      <c r="D1057">
        <v>3.45</v>
      </c>
      <c r="E1057" t="b">
        <v>0</v>
      </c>
      <c r="F1057" t="s">
        <v>2485</v>
      </c>
      <c r="G1057" t="s">
        <v>3542</v>
      </c>
      <c r="H1057" t="s">
        <v>4967</v>
      </c>
      <c r="I1057" t="s">
        <v>4969</v>
      </c>
      <c r="J1057" t="s">
        <v>4997</v>
      </c>
      <c r="K1057" t="s">
        <v>6383</v>
      </c>
      <c r="L1057" t="s">
        <v>6413</v>
      </c>
      <c r="M1057" t="str">
        <f>SUBSTITUTE(Table2[[#This Row],[category_tags]],"'",CHAR(130),11)</f>
        <v>['Agricultural', 'Food', 'Preparation', 'Ice cream and sorbet', 'Ice cream']</v>
      </c>
      <c r="N1057" t="str">
        <f>SUBSTITUTE(Table2[[#This Row],[category_tags]],"'",CHAR(131),12)</f>
        <v>['Agricultural', 'Food', 'Preparation', 'Ice cream and sorbet', 'Ice cream']</v>
      </c>
      <c r="O1057" t="e">
        <f>FIND(CHAR(130),Table2[[#This Row],[Column2]])</f>
        <v>#VALUE!</v>
      </c>
      <c r="P1057" t="e">
        <f>FIND(CHAR(131),Table2[[#This Row],[Column3]])</f>
        <v>#VALUE!</v>
      </c>
      <c r="Q1057" t="str">
        <f>IFERROR(MID(Table2[[#This Row],[category_tags]],Table2[[#This Row],[Column4]]+1,Table2[[#This Row],[Column5]]-Table2[[#This Row],[Column4]]-1),"")</f>
        <v/>
      </c>
      <c r="R1057" t="str">
        <f>VLOOKUP(Table2[[#This Row],[ciqual_code]],brut_transformé!$D$2:$E$2480,2,FALSE)</f>
        <v>transformé</v>
      </c>
      <c r="S1057" t="s">
        <v>5155</v>
      </c>
    </row>
    <row r="1058" spans="1:19" x14ac:dyDescent="0.2">
      <c r="A1058" t="s">
        <v>1056</v>
      </c>
      <c r="B1058">
        <v>39503</v>
      </c>
      <c r="C1058" t="s">
        <v>2481</v>
      </c>
      <c r="D1058">
        <v>3.45</v>
      </c>
      <c r="E1058" t="b">
        <v>0</v>
      </c>
      <c r="F1058" t="s">
        <v>2485</v>
      </c>
      <c r="G1058" t="s">
        <v>3543</v>
      </c>
      <c r="H1058" t="s">
        <v>4967</v>
      </c>
      <c r="I1058" t="s">
        <v>4969</v>
      </c>
      <c r="J1058" t="s">
        <v>4997</v>
      </c>
      <c r="K1058" t="s">
        <v>6383</v>
      </c>
      <c r="L1058" t="s">
        <v>6413</v>
      </c>
      <c r="M1058" t="str">
        <f>SUBSTITUTE(Table2[[#This Row],[category_tags]],"'",CHAR(130),11)</f>
        <v>['Agricultural', 'Food', 'Preparation', 'Ice cream and sorbet', 'Ice cream']</v>
      </c>
      <c r="N1058" t="str">
        <f>SUBSTITUTE(Table2[[#This Row],[category_tags]],"'",CHAR(131),12)</f>
        <v>['Agricultural', 'Food', 'Preparation', 'Ice cream and sorbet', 'Ice cream']</v>
      </c>
      <c r="O1058" t="e">
        <f>FIND(CHAR(130),Table2[[#This Row],[Column2]])</f>
        <v>#VALUE!</v>
      </c>
      <c r="P1058" t="e">
        <f>FIND(CHAR(131),Table2[[#This Row],[Column3]])</f>
        <v>#VALUE!</v>
      </c>
      <c r="Q1058" t="str">
        <f>IFERROR(MID(Table2[[#This Row],[category_tags]],Table2[[#This Row],[Column4]]+1,Table2[[#This Row],[Column5]]-Table2[[#This Row],[Column4]]-1),"")</f>
        <v/>
      </c>
      <c r="R1058" t="str">
        <f>VLOOKUP(Table2[[#This Row],[ciqual_code]],brut_transformé!$D$2:$E$2480,2,FALSE)</f>
        <v>transformé</v>
      </c>
      <c r="S1058" t="s">
        <v>5155</v>
      </c>
    </row>
    <row r="1059" spans="1:19" x14ac:dyDescent="0.2">
      <c r="A1059" t="s">
        <v>1057</v>
      </c>
      <c r="B1059">
        <v>39509</v>
      </c>
      <c r="C1059" t="s">
        <v>2481</v>
      </c>
      <c r="D1059">
        <v>3.45</v>
      </c>
      <c r="E1059" t="b">
        <v>0</v>
      </c>
      <c r="F1059" t="s">
        <v>2485</v>
      </c>
      <c r="G1059" t="s">
        <v>3544</v>
      </c>
      <c r="H1059" t="s">
        <v>4967</v>
      </c>
      <c r="I1059" t="s">
        <v>4969</v>
      </c>
      <c r="J1059" t="s">
        <v>4997</v>
      </c>
      <c r="K1059" t="s">
        <v>6383</v>
      </c>
      <c r="L1059" t="s">
        <v>6413</v>
      </c>
      <c r="M1059" t="str">
        <f>SUBSTITUTE(Table2[[#This Row],[category_tags]],"'",CHAR(130),11)</f>
        <v>['Agricultural', 'Food', 'Preparation', 'Ice cream and sorbet', 'Ice cream']</v>
      </c>
      <c r="N1059" t="str">
        <f>SUBSTITUTE(Table2[[#This Row],[category_tags]],"'",CHAR(131),12)</f>
        <v>['Agricultural', 'Food', 'Preparation', 'Ice cream and sorbet', 'Ice cream']</v>
      </c>
      <c r="O1059" t="e">
        <f>FIND(CHAR(130),Table2[[#This Row],[Column2]])</f>
        <v>#VALUE!</v>
      </c>
      <c r="P1059" t="e">
        <f>FIND(CHAR(131),Table2[[#This Row],[Column3]])</f>
        <v>#VALUE!</v>
      </c>
      <c r="Q1059" t="str">
        <f>IFERROR(MID(Table2[[#This Row],[category_tags]],Table2[[#This Row],[Column4]]+1,Table2[[#This Row],[Column5]]-Table2[[#This Row],[Column4]]-1),"")</f>
        <v/>
      </c>
      <c r="R1059" t="str">
        <f>VLOOKUP(Table2[[#This Row],[ciqual_code]],brut_transformé!$D$2:$E$2480,2,FALSE)</f>
        <v>transformé</v>
      </c>
      <c r="S1059" t="s">
        <v>5155</v>
      </c>
    </row>
    <row r="1060" spans="1:19" x14ac:dyDescent="0.2">
      <c r="A1060" t="s">
        <v>1058</v>
      </c>
      <c r="B1060">
        <v>39515</v>
      </c>
      <c r="C1060" t="s">
        <v>2481</v>
      </c>
      <c r="D1060">
        <v>3.45</v>
      </c>
      <c r="E1060" t="b">
        <v>0</v>
      </c>
      <c r="F1060" t="s">
        <v>2485</v>
      </c>
      <c r="G1060" t="s">
        <v>3545</v>
      </c>
      <c r="H1060" t="s">
        <v>4967</v>
      </c>
      <c r="I1060" t="s">
        <v>4969</v>
      </c>
      <c r="J1060" t="s">
        <v>4997</v>
      </c>
      <c r="K1060" t="s">
        <v>6383</v>
      </c>
      <c r="L1060" t="s">
        <v>6413</v>
      </c>
      <c r="M1060" t="str">
        <f>SUBSTITUTE(Table2[[#This Row],[category_tags]],"'",CHAR(130),11)</f>
        <v>['Agricultural', 'Food', 'Preparation', 'Ice cream and sorbet', 'Ice cream']</v>
      </c>
      <c r="N1060" t="str">
        <f>SUBSTITUTE(Table2[[#This Row],[category_tags]],"'",CHAR(131),12)</f>
        <v>['Agricultural', 'Food', 'Preparation', 'Ice cream and sorbet', 'Ice cream']</v>
      </c>
      <c r="O1060" t="e">
        <f>FIND(CHAR(130),Table2[[#This Row],[Column2]])</f>
        <v>#VALUE!</v>
      </c>
      <c r="P1060" t="e">
        <f>FIND(CHAR(131),Table2[[#This Row],[Column3]])</f>
        <v>#VALUE!</v>
      </c>
      <c r="Q1060" t="str">
        <f>IFERROR(MID(Table2[[#This Row],[category_tags]],Table2[[#This Row],[Column4]]+1,Table2[[#This Row],[Column5]]-Table2[[#This Row],[Column4]]-1),"")</f>
        <v/>
      </c>
      <c r="R1060" t="str">
        <f>VLOOKUP(Table2[[#This Row],[ciqual_code]],brut_transformé!$D$2:$E$2480,2,FALSE)</f>
        <v>transformé</v>
      </c>
      <c r="S1060" t="s">
        <v>5155</v>
      </c>
    </row>
    <row r="1061" spans="1:19" x14ac:dyDescent="0.2">
      <c r="A1061" t="s">
        <v>1059</v>
      </c>
      <c r="B1061">
        <v>39520</v>
      </c>
      <c r="C1061" t="s">
        <v>2481</v>
      </c>
      <c r="D1061">
        <v>3.45</v>
      </c>
      <c r="E1061" t="b">
        <v>0</v>
      </c>
      <c r="F1061" t="s">
        <v>2485</v>
      </c>
      <c r="G1061" t="s">
        <v>3546</v>
      </c>
      <c r="H1061" t="s">
        <v>4967</v>
      </c>
      <c r="I1061" t="s">
        <v>4969</v>
      </c>
      <c r="J1061" t="s">
        <v>4997</v>
      </c>
      <c r="K1061" t="s">
        <v>6383</v>
      </c>
      <c r="L1061" t="s">
        <v>6413</v>
      </c>
      <c r="M1061" t="str">
        <f>SUBSTITUTE(Table2[[#This Row],[category_tags]],"'",CHAR(130),11)</f>
        <v>['Agricultural', 'Food', 'Preparation', 'Ice cream and sorbet', 'Ice cream']</v>
      </c>
      <c r="N1061" t="str">
        <f>SUBSTITUTE(Table2[[#This Row],[category_tags]],"'",CHAR(131),12)</f>
        <v>['Agricultural', 'Food', 'Preparation', 'Ice cream and sorbet', 'Ice cream']</v>
      </c>
      <c r="O1061" t="e">
        <f>FIND(CHAR(130),Table2[[#This Row],[Column2]])</f>
        <v>#VALUE!</v>
      </c>
      <c r="P1061" t="e">
        <f>FIND(CHAR(131),Table2[[#This Row],[Column3]])</f>
        <v>#VALUE!</v>
      </c>
      <c r="Q1061" t="str">
        <f>IFERROR(MID(Table2[[#This Row],[category_tags]],Table2[[#This Row],[Column4]]+1,Table2[[#This Row],[Column5]]-Table2[[#This Row],[Column4]]-1),"")</f>
        <v/>
      </c>
      <c r="R1061" t="str">
        <f>VLOOKUP(Table2[[#This Row],[ciqual_code]],brut_transformé!$D$2:$E$2480,2,FALSE)</f>
        <v>transformé</v>
      </c>
      <c r="S1061" t="s">
        <v>5155</v>
      </c>
    </row>
    <row r="1062" spans="1:19" x14ac:dyDescent="0.2">
      <c r="A1062" t="s">
        <v>1060</v>
      </c>
      <c r="B1062">
        <v>39521</v>
      </c>
      <c r="C1062" t="s">
        <v>2481</v>
      </c>
      <c r="D1062">
        <v>3.45</v>
      </c>
      <c r="E1062" t="b">
        <v>0</v>
      </c>
      <c r="F1062" t="s">
        <v>2485</v>
      </c>
      <c r="G1062" t="s">
        <v>3547</v>
      </c>
      <c r="H1062" t="s">
        <v>4967</v>
      </c>
      <c r="I1062" t="s">
        <v>4969</v>
      </c>
      <c r="J1062" t="s">
        <v>4997</v>
      </c>
      <c r="K1062" t="s">
        <v>6383</v>
      </c>
      <c r="L1062" t="s">
        <v>6413</v>
      </c>
      <c r="M1062" t="str">
        <f>SUBSTITUTE(Table2[[#This Row],[category_tags]],"'",CHAR(130),11)</f>
        <v>['Agricultural', 'Food', 'Preparation', 'Ice cream and sorbet', 'Ice cream']</v>
      </c>
      <c r="N1062" t="str">
        <f>SUBSTITUTE(Table2[[#This Row],[category_tags]],"'",CHAR(131),12)</f>
        <v>['Agricultural', 'Food', 'Preparation', 'Ice cream and sorbet', 'Ice cream']</v>
      </c>
      <c r="O1062" t="e">
        <f>FIND(CHAR(130),Table2[[#This Row],[Column2]])</f>
        <v>#VALUE!</v>
      </c>
      <c r="P1062" t="e">
        <f>FIND(CHAR(131),Table2[[#This Row],[Column3]])</f>
        <v>#VALUE!</v>
      </c>
      <c r="Q1062" t="str">
        <f>IFERROR(MID(Table2[[#This Row],[category_tags]],Table2[[#This Row],[Column4]]+1,Table2[[#This Row],[Column5]]-Table2[[#This Row],[Column4]]-1),"")</f>
        <v/>
      </c>
      <c r="R1062" t="str">
        <f>VLOOKUP(Table2[[#This Row],[ciqual_code]],brut_transformé!$D$2:$E$2480,2,FALSE)</f>
        <v>transformé</v>
      </c>
      <c r="S1062" t="s">
        <v>5155</v>
      </c>
    </row>
    <row r="1063" spans="1:19" x14ac:dyDescent="0.2">
      <c r="A1063" t="s">
        <v>1061</v>
      </c>
      <c r="B1063">
        <v>39522</v>
      </c>
      <c r="C1063" t="s">
        <v>2481</v>
      </c>
      <c r="D1063">
        <v>3.45</v>
      </c>
      <c r="E1063" t="b">
        <v>0</v>
      </c>
      <c r="F1063" t="s">
        <v>2485</v>
      </c>
      <c r="G1063" t="s">
        <v>3548</v>
      </c>
      <c r="H1063" t="s">
        <v>4967</v>
      </c>
      <c r="I1063" t="s">
        <v>4969</v>
      </c>
      <c r="J1063" t="s">
        <v>4997</v>
      </c>
      <c r="K1063" t="s">
        <v>6383</v>
      </c>
      <c r="L1063" t="s">
        <v>6413</v>
      </c>
      <c r="M1063" t="str">
        <f>SUBSTITUTE(Table2[[#This Row],[category_tags]],"'",CHAR(130),11)</f>
        <v>['Agricultural', 'Food', 'Preparation', 'Ice cream and sorbet', 'Ice cream']</v>
      </c>
      <c r="N1063" t="str">
        <f>SUBSTITUTE(Table2[[#This Row],[category_tags]],"'",CHAR(131),12)</f>
        <v>['Agricultural', 'Food', 'Preparation', 'Ice cream and sorbet', 'Ice cream']</v>
      </c>
      <c r="O1063" t="e">
        <f>FIND(CHAR(130),Table2[[#This Row],[Column2]])</f>
        <v>#VALUE!</v>
      </c>
      <c r="P1063" t="e">
        <f>FIND(CHAR(131),Table2[[#This Row],[Column3]])</f>
        <v>#VALUE!</v>
      </c>
      <c r="Q1063" t="str">
        <f>IFERROR(MID(Table2[[#This Row],[category_tags]],Table2[[#This Row],[Column4]]+1,Table2[[#This Row],[Column5]]-Table2[[#This Row],[Column4]]-1),"")</f>
        <v/>
      </c>
      <c r="R1063" t="str">
        <f>VLOOKUP(Table2[[#This Row],[ciqual_code]],brut_transformé!$D$2:$E$2480,2,FALSE)</f>
        <v>transformé</v>
      </c>
      <c r="S1063" t="s">
        <v>5155</v>
      </c>
    </row>
    <row r="1064" spans="1:19" x14ac:dyDescent="0.2">
      <c r="A1064" t="s">
        <v>1062</v>
      </c>
      <c r="B1064">
        <v>39531</v>
      </c>
      <c r="C1064" t="s">
        <v>2481</v>
      </c>
      <c r="D1064">
        <v>3.45</v>
      </c>
      <c r="E1064" t="b">
        <v>0</v>
      </c>
      <c r="F1064" t="s">
        <v>2485</v>
      </c>
      <c r="G1064" t="s">
        <v>3549</v>
      </c>
      <c r="H1064" t="s">
        <v>4967</v>
      </c>
      <c r="I1064" t="s">
        <v>4969</v>
      </c>
      <c r="J1064" t="s">
        <v>4997</v>
      </c>
      <c r="K1064" t="s">
        <v>6383</v>
      </c>
      <c r="L1064" t="s">
        <v>6413</v>
      </c>
      <c r="M1064" t="str">
        <f>SUBSTITUTE(Table2[[#This Row],[category_tags]],"'",CHAR(130),11)</f>
        <v>['Agricultural', 'Food', 'Preparation', 'Ice cream and sorbet', 'Ice cream']</v>
      </c>
      <c r="N1064" t="str">
        <f>SUBSTITUTE(Table2[[#This Row],[category_tags]],"'",CHAR(131),12)</f>
        <v>['Agricultural', 'Food', 'Preparation', 'Ice cream and sorbet', 'Ice cream']</v>
      </c>
      <c r="O1064" t="e">
        <f>FIND(CHAR(130),Table2[[#This Row],[Column2]])</f>
        <v>#VALUE!</v>
      </c>
      <c r="P1064" t="e">
        <f>FIND(CHAR(131),Table2[[#This Row],[Column3]])</f>
        <v>#VALUE!</v>
      </c>
      <c r="Q1064" t="str">
        <f>IFERROR(MID(Table2[[#This Row],[category_tags]],Table2[[#This Row],[Column4]]+1,Table2[[#This Row],[Column5]]-Table2[[#This Row],[Column4]]-1),"")</f>
        <v/>
      </c>
      <c r="R1064" t="str">
        <f>VLOOKUP(Table2[[#This Row],[ciqual_code]],brut_transformé!$D$2:$E$2480,2,FALSE)</f>
        <v>transformé</v>
      </c>
      <c r="S1064" t="s">
        <v>5155</v>
      </c>
    </row>
    <row r="1065" spans="1:19" x14ac:dyDescent="0.2">
      <c r="A1065" t="s">
        <v>1063</v>
      </c>
      <c r="B1065">
        <v>39523</v>
      </c>
      <c r="C1065" t="s">
        <v>2481</v>
      </c>
      <c r="D1065">
        <v>3.45</v>
      </c>
      <c r="E1065" t="b">
        <v>0</v>
      </c>
      <c r="F1065" t="s">
        <v>2485</v>
      </c>
      <c r="G1065" t="s">
        <v>3550</v>
      </c>
      <c r="H1065" t="s">
        <v>4967</v>
      </c>
      <c r="I1065" t="s">
        <v>4969</v>
      </c>
      <c r="J1065" t="s">
        <v>4997</v>
      </c>
      <c r="K1065" t="s">
        <v>6383</v>
      </c>
      <c r="L1065" t="s">
        <v>6413</v>
      </c>
      <c r="M1065" t="str">
        <f>SUBSTITUTE(Table2[[#This Row],[category_tags]],"'",CHAR(130),11)</f>
        <v>['Agricultural', 'Food', 'Preparation', 'Ice cream and sorbet', 'Ice cream']</v>
      </c>
      <c r="N1065" t="str">
        <f>SUBSTITUTE(Table2[[#This Row],[category_tags]],"'",CHAR(131),12)</f>
        <v>['Agricultural', 'Food', 'Preparation', 'Ice cream and sorbet', 'Ice cream']</v>
      </c>
      <c r="O1065" t="e">
        <f>FIND(CHAR(130),Table2[[#This Row],[Column2]])</f>
        <v>#VALUE!</v>
      </c>
      <c r="P1065" t="e">
        <f>FIND(CHAR(131),Table2[[#This Row],[Column3]])</f>
        <v>#VALUE!</v>
      </c>
      <c r="Q1065" t="str">
        <f>IFERROR(MID(Table2[[#This Row],[category_tags]],Table2[[#This Row],[Column4]]+1,Table2[[#This Row],[Column5]]-Table2[[#This Row],[Column4]]-1),"")</f>
        <v/>
      </c>
      <c r="R1065" t="str">
        <f>VLOOKUP(Table2[[#This Row],[ciqual_code]],brut_transformé!$D$2:$E$2480,2,FALSE)</f>
        <v>transformé</v>
      </c>
      <c r="S1065" t="s">
        <v>5155</v>
      </c>
    </row>
    <row r="1066" spans="1:19" x14ac:dyDescent="0.2">
      <c r="A1066" t="s">
        <v>1064</v>
      </c>
      <c r="B1066">
        <v>26264</v>
      </c>
      <c r="C1066" t="s">
        <v>2481</v>
      </c>
      <c r="D1066">
        <v>1.92</v>
      </c>
      <c r="E1066" t="b">
        <v>0</v>
      </c>
      <c r="F1066" t="s">
        <v>2485</v>
      </c>
      <c r="G1066" t="s">
        <v>3551</v>
      </c>
      <c r="H1066" t="s">
        <v>4967</v>
      </c>
      <c r="I1066" t="s">
        <v>4969</v>
      </c>
      <c r="J1066" t="s">
        <v>4983</v>
      </c>
      <c r="K1066" t="s">
        <v>6380</v>
      </c>
      <c r="L1066" t="s">
        <v>6401</v>
      </c>
      <c r="M1066" t="str">
        <f>SUBSTITUTE(Table2[[#This Row],[category_tags]],"'",CHAR(130),11)</f>
        <v>['Agricultural', 'Food', 'Preparation', 'Cereal products', 'Pasta, rice and grains', ÇPasta, rice and grains, raw']</v>
      </c>
      <c r="N1066" t="str">
        <f>SUBSTITUTE(Table2[[#This Row],[category_tags]],"'",CHAR(131),12)</f>
        <v>['Agricultural', 'Food', 'Preparation', 'Cereal products', 'Pasta, rice and grains', 'Pasta, rice and grains, rawÉ]</v>
      </c>
      <c r="O1066">
        <f>FIND(CHAR(130),Table2[[#This Row],[Column2]])</f>
        <v>86</v>
      </c>
      <c r="P1066">
        <f>FIND(CHAR(131),Table2[[#This Row],[Column3]])</f>
        <v>114</v>
      </c>
      <c r="Q1066" t="str">
        <f>IFERROR(MID(Table2[[#This Row],[category_tags]],Table2[[#This Row],[Column4]]+1,Table2[[#This Row],[Column5]]-Table2[[#This Row],[Column4]]-1),"")</f>
        <v>Pasta, rice and grains, raw</v>
      </c>
      <c r="R1066" t="str">
        <f>VLOOKUP(Table2[[#This Row],[ciqual_code]],brut_transformé!$D$2:$E$2480,2,FALSE)</f>
        <v>transformé</v>
      </c>
      <c r="S1066" t="s">
        <v>5611</v>
      </c>
    </row>
    <row r="1067" spans="1:19" x14ac:dyDescent="0.2">
      <c r="A1067" t="s">
        <v>1065</v>
      </c>
      <c r="B1067">
        <v>25510</v>
      </c>
      <c r="C1067" t="s">
        <v>2481</v>
      </c>
      <c r="D1067">
        <v>1.92</v>
      </c>
      <c r="E1067" t="b">
        <v>0</v>
      </c>
      <c r="F1067" t="s">
        <v>2485</v>
      </c>
      <c r="G1067" t="s">
        <v>3552</v>
      </c>
      <c r="H1067" t="s">
        <v>4967</v>
      </c>
      <c r="I1067" t="s">
        <v>4969</v>
      </c>
      <c r="J1067" t="s">
        <v>5009</v>
      </c>
      <c r="K1067" t="s">
        <v>6380</v>
      </c>
      <c r="L1067" t="s">
        <v>6401</v>
      </c>
      <c r="M1067" t="str">
        <f>SUBSTITUTE(Table2[[#This Row],[category_tags]],"'",CHAR(130),11)</f>
        <v>['Agricultural', 'Food', 'Preparation', 'Cereal products', 'Pasta, rice and grains', ÇPasta, rice and grains, cooked']</v>
      </c>
      <c r="N1067" t="str">
        <f>SUBSTITUTE(Table2[[#This Row],[category_tags]],"'",CHAR(131),12)</f>
        <v>['Agricultural', 'Food', 'Preparation', 'Cereal products', 'Pasta, rice and grains', 'Pasta, rice and grains, cookedÉ]</v>
      </c>
      <c r="O1067">
        <f>FIND(CHAR(130),Table2[[#This Row],[Column2]])</f>
        <v>86</v>
      </c>
      <c r="P1067">
        <f>FIND(CHAR(131),Table2[[#This Row],[Column3]])</f>
        <v>117</v>
      </c>
      <c r="Q1067" t="str">
        <f>IFERROR(MID(Table2[[#This Row],[category_tags]],Table2[[#This Row],[Column4]]+1,Table2[[#This Row],[Column5]]-Table2[[#This Row],[Column4]]-1),"")</f>
        <v>Pasta, rice and grains, cooked</v>
      </c>
      <c r="R1067" t="str">
        <f>VLOOKUP(Table2[[#This Row],[ciqual_code]],brut_transformé!$D$2:$E$2480,2,FALSE)</f>
        <v>transformé</v>
      </c>
      <c r="S1067" t="s">
        <v>5612</v>
      </c>
    </row>
    <row r="1068" spans="1:19" x14ac:dyDescent="0.2">
      <c r="A1068" t="s">
        <v>1066</v>
      </c>
      <c r="B1068">
        <v>26265</v>
      </c>
      <c r="C1068" t="s">
        <v>2481</v>
      </c>
      <c r="D1068">
        <v>1.92</v>
      </c>
      <c r="E1068" t="b">
        <v>0</v>
      </c>
      <c r="F1068" t="s">
        <v>2485</v>
      </c>
      <c r="G1068" t="s">
        <v>3553</v>
      </c>
      <c r="H1068" t="s">
        <v>4967</v>
      </c>
      <c r="I1068" t="s">
        <v>4969</v>
      </c>
      <c r="J1068" t="s">
        <v>4983</v>
      </c>
      <c r="K1068" t="s">
        <v>6380</v>
      </c>
      <c r="L1068" t="s">
        <v>6401</v>
      </c>
      <c r="M1068" t="str">
        <f>SUBSTITUTE(Table2[[#This Row],[category_tags]],"'",CHAR(130),11)</f>
        <v>['Agricultural', 'Food', 'Preparation', 'Cereal products', 'Pasta, rice and grains', ÇPasta, rice and grains, raw']</v>
      </c>
      <c r="N1068" t="str">
        <f>SUBSTITUTE(Table2[[#This Row],[category_tags]],"'",CHAR(131),12)</f>
        <v>['Agricultural', 'Food', 'Preparation', 'Cereal products', 'Pasta, rice and grains', 'Pasta, rice and grains, rawÉ]</v>
      </c>
      <c r="O1068">
        <f>FIND(CHAR(130),Table2[[#This Row],[Column2]])</f>
        <v>86</v>
      </c>
      <c r="P1068">
        <f>FIND(CHAR(131),Table2[[#This Row],[Column3]])</f>
        <v>114</v>
      </c>
      <c r="Q1068" t="str">
        <f>IFERROR(MID(Table2[[#This Row],[category_tags]],Table2[[#This Row],[Column4]]+1,Table2[[#This Row],[Column5]]-Table2[[#This Row],[Column4]]-1),"")</f>
        <v>Pasta, rice and grains, raw</v>
      </c>
      <c r="R1068" t="str">
        <f>VLOOKUP(Table2[[#This Row],[ciqual_code]],brut_transformé!$D$2:$E$2480,2,FALSE)</f>
        <v>transformé</v>
      </c>
      <c r="S1068" t="s">
        <v>5611</v>
      </c>
    </row>
    <row r="1069" spans="1:19" x14ac:dyDescent="0.2">
      <c r="A1069" t="s">
        <v>1067</v>
      </c>
      <c r="B1069">
        <v>25479</v>
      </c>
      <c r="C1069" t="s">
        <v>2481</v>
      </c>
      <c r="D1069">
        <v>1.92</v>
      </c>
      <c r="E1069" t="b">
        <v>0</v>
      </c>
      <c r="F1069" t="s">
        <v>2485</v>
      </c>
      <c r="G1069" t="s">
        <v>3554</v>
      </c>
      <c r="H1069" t="s">
        <v>4967</v>
      </c>
      <c r="I1069" t="s">
        <v>4969</v>
      </c>
      <c r="J1069" t="s">
        <v>5009</v>
      </c>
      <c r="K1069" t="s">
        <v>6380</v>
      </c>
      <c r="L1069" t="s">
        <v>6401</v>
      </c>
      <c r="M1069" t="str">
        <f>SUBSTITUTE(Table2[[#This Row],[category_tags]],"'",CHAR(130),11)</f>
        <v>['Agricultural', 'Food', 'Preparation', 'Cereal products', 'Pasta, rice and grains', ÇPasta, rice and grains, cooked']</v>
      </c>
      <c r="N1069" t="str">
        <f>SUBSTITUTE(Table2[[#This Row],[category_tags]],"'",CHAR(131),12)</f>
        <v>['Agricultural', 'Food', 'Preparation', 'Cereal products', 'Pasta, rice and grains', 'Pasta, rice and grains, cookedÉ]</v>
      </c>
      <c r="O1069">
        <f>FIND(CHAR(130),Table2[[#This Row],[Column2]])</f>
        <v>86</v>
      </c>
      <c r="P1069">
        <f>FIND(CHAR(131),Table2[[#This Row],[Column3]])</f>
        <v>117</v>
      </c>
      <c r="Q1069" t="str">
        <f>IFERROR(MID(Table2[[#This Row],[category_tags]],Table2[[#This Row],[Column4]]+1,Table2[[#This Row],[Column5]]-Table2[[#This Row],[Column4]]-1),"")</f>
        <v>Pasta, rice and grains, cooked</v>
      </c>
      <c r="R1069" t="str">
        <f>VLOOKUP(Table2[[#This Row],[ciqual_code]],brut_transformé!$D$2:$E$2480,2,FALSE)</f>
        <v>transformé</v>
      </c>
      <c r="S1069" t="s">
        <v>5612</v>
      </c>
    </row>
    <row r="1070" spans="1:19" x14ac:dyDescent="0.2">
      <c r="A1070" t="s">
        <v>1068</v>
      </c>
      <c r="B1070">
        <v>58103</v>
      </c>
      <c r="C1070" t="s">
        <v>2481</v>
      </c>
      <c r="D1070">
        <v>2.95</v>
      </c>
      <c r="E1070" t="b">
        <v>0</v>
      </c>
      <c r="F1070" t="s">
        <v>2485</v>
      </c>
      <c r="G1070" t="s">
        <v>3555</v>
      </c>
      <c r="H1070" t="s">
        <v>4967</v>
      </c>
      <c r="I1070" t="s">
        <v>4969</v>
      </c>
      <c r="J1070" t="s">
        <v>4987</v>
      </c>
      <c r="K1070" t="s">
        <v>6375</v>
      </c>
      <c r="L1070" t="s">
        <v>6405</v>
      </c>
      <c r="M1070" t="str">
        <f>SUBSTITUTE(Table2[[#This Row],[category_tags]],"'",CHAR(130),11)</f>
        <v>['Agricultural', 'Food', 'Preparation', 'Fruits, vegetables, legumes and nuts', 'Vegetables', ÇVegetables, cooked']</v>
      </c>
      <c r="N1070" t="str">
        <f>SUBSTITUTE(Table2[[#This Row],[category_tags]],"'",CHAR(131),12)</f>
        <v>['Agricultural', 'Food', 'Preparation', 'Fruits, vegetables, legumes and nuts', 'Vegetables', 'Vegetables, cookedÉ]</v>
      </c>
      <c r="O1070">
        <f>FIND(CHAR(130),Table2[[#This Row],[Column2]])</f>
        <v>95</v>
      </c>
      <c r="P1070">
        <f>FIND(CHAR(131),Table2[[#This Row],[Column3]])</f>
        <v>114</v>
      </c>
      <c r="Q1070" t="str">
        <f>IFERROR(MID(Table2[[#This Row],[category_tags]],Table2[[#This Row],[Column4]]+1,Table2[[#This Row],[Column5]]-Table2[[#This Row],[Column4]]-1),"")</f>
        <v>Vegetables, cooked</v>
      </c>
      <c r="R1070" t="str">
        <f>VLOOKUP(Table2[[#This Row],[ciqual_code]],brut_transformé!$D$2:$E$2480,2,FALSE)</f>
        <v>brut</v>
      </c>
      <c r="S1070" t="s">
        <v>5613</v>
      </c>
    </row>
    <row r="1071" spans="1:19" x14ac:dyDescent="0.2">
      <c r="A1071" t="s">
        <v>1069</v>
      </c>
      <c r="B1071">
        <v>12524</v>
      </c>
      <c r="C1071" t="s">
        <v>2481</v>
      </c>
      <c r="D1071">
        <v>2.2400000000000002</v>
      </c>
      <c r="E1071" t="b">
        <v>0</v>
      </c>
      <c r="F1071" t="s">
        <v>2485</v>
      </c>
      <c r="G1071" t="s">
        <v>3556</v>
      </c>
      <c r="H1071" t="s">
        <v>4967</v>
      </c>
      <c r="I1071" t="s">
        <v>4969</v>
      </c>
      <c r="J1071" t="s">
        <v>5010</v>
      </c>
      <c r="K1071" t="s">
        <v>6381</v>
      </c>
      <c r="L1071" t="s">
        <v>6406</v>
      </c>
      <c r="M1071" t="str">
        <f>SUBSTITUTE(Table2[[#This Row],[category_tags]],"'",CHAR(130),11)</f>
        <v>['Agricultural', 'Food', 'Preparation', 'Milk and milk products', 'Cheese', ÇBlue cheeses']</v>
      </c>
      <c r="N1071" t="str">
        <f>SUBSTITUTE(Table2[[#This Row],[category_tags]],"'",CHAR(131),12)</f>
        <v>['Agricultural', 'Food', 'Preparation', 'Milk and milk products', 'Cheese', 'Blue cheesesÉ]</v>
      </c>
      <c r="O1071">
        <f>FIND(CHAR(130),Table2[[#This Row],[Column2]])</f>
        <v>77</v>
      </c>
      <c r="P1071">
        <f>FIND(CHAR(131),Table2[[#This Row],[Column3]])</f>
        <v>90</v>
      </c>
      <c r="Q1071" t="str">
        <f>IFERROR(MID(Table2[[#This Row],[category_tags]],Table2[[#This Row],[Column4]]+1,Table2[[#This Row],[Column5]]-Table2[[#This Row],[Column4]]-1),"")</f>
        <v>Blue cheeses</v>
      </c>
      <c r="R1071" t="str">
        <f>VLOOKUP(Table2[[#This Row],[ciqual_code]],brut_transformé!$D$2:$E$2480,2,FALSE)</f>
        <v>brut</v>
      </c>
      <c r="S1071" t="s">
        <v>5519</v>
      </c>
    </row>
    <row r="1072" spans="1:19" x14ac:dyDescent="0.2">
      <c r="A1072" t="s">
        <v>1070</v>
      </c>
      <c r="B1072">
        <v>12736</v>
      </c>
      <c r="C1072" t="s">
        <v>2481</v>
      </c>
      <c r="D1072">
        <v>2.2400000000000002</v>
      </c>
      <c r="E1072" t="b">
        <v>0</v>
      </c>
      <c r="F1072" t="s">
        <v>2485</v>
      </c>
      <c r="G1072" t="s">
        <v>3557</v>
      </c>
      <c r="H1072" t="s">
        <v>4967</v>
      </c>
      <c r="I1072" t="s">
        <v>4969</v>
      </c>
      <c r="J1072" t="s">
        <v>4989</v>
      </c>
      <c r="K1072" t="s">
        <v>6381</v>
      </c>
      <c r="L1072" t="s">
        <v>6406</v>
      </c>
      <c r="M1072" t="str">
        <f>SUBSTITUTE(Table2[[#This Row],[category_tags]],"'",CHAR(130),11)</f>
        <v>['Agricultural', 'Food', 'Preparation', 'Milk and milk products', 'Cheese', ÇSemihard cheeses']</v>
      </c>
      <c r="N1072" t="str">
        <f>SUBSTITUTE(Table2[[#This Row],[category_tags]],"'",CHAR(131),12)</f>
        <v>['Agricultural', 'Food', 'Preparation', 'Milk and milk products', 'Cheese', 'Semihard cheesesÉ]</v>
      </c>
      <c r="O1072">
        <f>FIND(CHAR(130),Table2[[#This Row],[Column2]])</f>
        <v>77</v>
      </c>
      <c r="P1072">
        <f>FIND(CHAR(131),Table2[[#This Row],[Column3]])</f>
        <v>94</v>
      </c>
      <c r="Q1072" t="str">
        <f>IFERROR(MID(Table2[[#This Row],[category_tags]],Table2[[#This Row],[Column4]]+1,Table2[[#This Row],[Column5]]-Table2[[#This Row],[Column4]]-1),"")</f>
        <v>Semihard cheeses</v>
      </c>
      <c r="R1072" t="str">
        <f>VLOOKUP(Table2[[#This Row],[ciqual_code]],brut_transformé!$D$2:$E$2480,2,FALSE)</f>
        <v>brut</v>
      </c>
      <c r="S1072" t="s">
        <v>5128</v>
      </c>
    </row>
    <row r="1073" spans="1:19" x14ac:dyDescent="0.2">
      <c r="A1073" t="s">
        <v>1071</v>
      </c>
      <c r="B1073">
        <v>25437</v>
      </c>
      <c r="C1073" t="s">
        <v>2481</v>
      </c>
      <c r="D1073">
        <v>2.2599999999999998</v>
      </c>
      <c r="E1073" t="b">
        <v>0</v>
      </c>
      <c r="F1073" t="s">
        <v>2485</v>
      </c>
      <c r="G1073" t="s">
        <v>3558</v>
      </c>
      <c r="H1073" t="s">
        <v>4967</v>
      </c>
      <c r="I1073" t="s">
        <v>4969</v>
      </c>
      <c r="J1073" t="s">
        <v>4981</v>
      </c>
      <c r="K1073" t="s">
        <v>6379</v>
      </c>
      <c r="L1073" t="s">
        <v>6399</v>
      </c>
      <c r="M1073" t="str">
        <f>SUBSTITUTE(Table2[[#This Row],[category_tags]],"'",CHAR(130),11)</f>
        <v>['Agricultural', 'Food', 'Preparation', 'Starters and dishes', 'Dishes', ÇCheese dishes']</v>
      </c>
      <c r="N1073" t="str">
        <f>SUBSTITUTE(Table2[[#This Row],[category_tags]],"'",CHAR(131),12)</f>
        <v>['Agricultural', 'Food', 'Preparation', 'Starters and dishes', 'Dishes', 'Cheese dishesÉ]</v>
      </c>
      <c r="O1073">
        <f>FIND(CHAR(130),Table2[[#This Row],[Column2]])</f>
        <v>74</v>
      </c>
      <c r="P1073">
        <f>FIND(CHAR(131),Table2[[#This Row],[Column3]])</f>
        <v>88</v>
      </c>
      <c r="Q1073" t="str">
        <f>IFERROR(MID(Table2[[#This Row],[category_tags]],Table2[[#This Row],[Column4]]+1,Table2[[#This Row],[Column5]]-Table2[[#This Row],[Column4]]-1),"")</f>
        <v>Cheese dishes</v>
      </c>
      <c r="R1073" t="str">
        <f>VLOOKUP(Table2[[#This Row],[ciqual_code]],brut_transformé!$D$2:$E$2480,2,FALSE)</f>
        <v>transformé</v>
      </c>
      <c r="S1073" t="s">
        <v>5614</v>
      </c>
    </row>
    <row r="1074" spans="1:19" x14ac:dyDescent="0.2">
      <c r="A1074" t="s">
        <v>1072</v>
      </c>
      <c r="B1074">
        <v>24231</v>
      </c>
      <c r="C1074" t="s">
        <v>2481</v>
      </c>
      <c r="D1074">
        <v>2.42</v>
      </c>
      <c r="E1074" t="b">
        <v>0</v>
      </c>
      <c r="F1074" t="s">
        <v>2485</v>
      </c>
      <c r="G1074" t="s">
        <v>3559</v>
      </c>
      <c r="H1074" t="s">
        <v>4967</v>
      </c>
      <c r="I1074" t="s">
        <v>4969</v>
      </c>
      <c r="J1074" t="s">
        <v>4995</v>
      </c>
      <c r="K1074" t="s">
        <v>6380</v>
      </c>
      <c r="L1074" t="s">
        <v>6412</v>
      </c>
      <c r="M1074" t="str">
        <f>SUBSTITUTE(Table2[[#This Row],[category_tags]],"'",CHAR(130),11)</f>
        <v>['Agricultural', 'Food', 'Preparation', 'Cereal products', 'Biscuits and breakfast cereals', ÇSweet biscuits']</v>
      </c>
      <c r="N1074" t="str">
        <f>SUBSTITUTE(Table2[[#This Row],[category_tags]],"'",CHAR(131),12)</f>
        <v>['Agricultural', 'Food', 'Preparation', 'Cereal products', 'Biscuits and breakfast cereals', 'Sweet biscuitsÉ]</v>
      </c>
      <c r="O1074">
        <f>FIND(CHAR(130),Table2[[#This Row],[Column2]])</f>
        <v>94</v>
      </c>
      <c r="P1074">
        <f>FIND(CHAR(131),Table2[[#This Row],[Column3]])</f>
        <v>109</v>
      </c>
      <c r="Q1074" t="str">
        <f>IFERROR(MID(Table2[[#This Row],[category_tags]],Table2[[#This Row],[Column4]]+1,Table2[[#This Row],[Column5]]-Table2[[#This Row],[Column4]]-1),"")</f>
        <v>Sweet biscuits</v>
      </c>
      <c r="R1074" t="str">
        <f>VLOOKUP(Table2[[#This Row],[ciqual_code]],brut_transformé!$D$2:$E$2480,2,FALSE)</f>
        <v>transformé</v>
      </c>
      <c r="S1074" t="s">
        <v>5183</v>
      </c>
    </row>
    <row r="1075" spans="1:19" x14ac:dyDescent="0.2">
      <c r="A1075" t="s">
        <v>1073</v>
      </c>
      <c r="B1075">
        <v>24240</v>
      </c>
      <c r="C1075" t="s">
        <v>2481</v>
      </c>
      <c r="D1075">
        <v>2.5299999999999998</v>
      </c>
      <c r="E1075" t="b">
        <v>0</v>
      </c>
      <c r="F1075" t="s">
        <v>2485</v>
      </c>
      <c r="G1075" t="s">
        <v>3560</v>
      </c>
      <c r="H1075" t="s">
        <v>4967</v>
      </c>
      <c r="I1075" t="s">
        <v>4969</v>
      </c>
      <c r="J1075" t="s">
        <v>4995</v>
      </c>
      <c r="K1075" t="s">
        <v>6380</v>
      </c>
      <c r="L1075" t="s">
        <v>6412</v>
      </c>
      <c r="M1075" t="str">
        <f>SUBSTITUTE(Table2[[#This Row],[category_tags]],"'",CHAR(130),11)</f>
        <v>['Agricultural', 'Food', 'Preparation', 'Cereal products', 'Biscuits and breakfast cereals', ÇSweet biscuits']</v>
      </c>
      <c r="N1075" t="str">
        <f>SUBSTITUTE(Table2[[#This Row],[category_tags]],"'",CHAR(131),12)</f>
        <v>['Agricultural', 'Food', 'Preparation', 'Cereal products', 'Biscuits and breakfast cereals', 'Sweet biscuitsÉ]</v>
      </c>
      <c r="O1075">
        <f>FIND(CHAR(130),Table2[[#This Row],[Column2]])</f>
        <v>94</v>
      </c>
      <c r="P1075">
        <f>FIND(CHAR(131),Table2[[#This Row],[Column3]])</f>
        <v>109</v>
      </c>
      <c r="Q1075" t="str">
        <f>IFERROR(MID(Table2[[#This Row],[category_tags]],Table2[[#This Row],[Column4]]+1,Table2[[#This Row],[Column5]]-Table2[[#This Row],[Column4]]-1),"")</f>
        <v>Sweet biscuits</v>
      </c>
      <c r="R1075" t="str">
        <f>VLOOKUP(Table2[[#This Row],[ciqual_code]],brut_transformé!$D$2:$E$2480,2,FALSE)</f>
        <v>transformé</v>
      </c>
      <c r="S1075" t="s">
        <v>5149</v>
      </c>
    </row>
    <row r="1076" spans="1:19" x14ac:dyDescent="0.2">
      <c r="A1076" t="s">
        <v>1074</v>
      </c>
      <c r="B1076">
        <v>24225</v>
      </c>
      <c r="C1076" t="s">
        <v>2481</v>
      </c>
      <c r="D1076">
        <v>2.42</v>
      </c>
      <c r="E1076" t="b">
        <v>0</v>
      </c>
      <c r="F1076" t="s">
        <v>2485</v>
      </c>
      <c r="G1076" t="s">
        <v>3561</v>
      </c>
      <c r="H1076" t="s">
        <v>4967</v>
      </c>
      <c r="I1076" t="s">
        <v>4969</v>
      </c>
      <c r="J1076" t="s">
        <v>4995</v>
      </c>
      <c r="K1076" t="s">
        <v>6380</v>
      </c>
      <c r="L1076" t="s">
        <v>6412</v>
      </c>
      <c r="M1076" t="str">
        <f>SUBSTITUTE(Table2[[#This Row],[category_tags]],"'",CHAR(130),11)</f>
        <v>['Agricultural', 'Food', 'Preparation', 'Cereal products', 'Biscuits and breakfast cereals', ÇSweet biscuits']</v>
      </c>
      <c r="N1076" t="str">
        <f>SUBSTITUTE(Table2[[#This Row],[category_tags]],"'",CHAR(131),12)</f>
        <v>['Agricultural', 'Food', 'Preparation', 'Cereal products', 'Biscuits and breakfast cereals', 'Sweet biscuitsÉ]</v>
      </c>
      <c r="O1076">
        <f>FIND(CHAR(130),Table2[[#This Row],[Column2]])</f>
        <v>94</v>
      </c>
      <c r="P1076">
        <f>FIND(CHAR(131),Table2[[#This Row],[Column3]])</f>
        <v>109</v>
      </c>
      <c r="Q1076" t="str">
        <f>IFERROR(MID(Table2[[#This Row],[category_tags]],Table2[[#This Row],[Column4]]+1,Table2[[#This Row],[Column5]]-Table2[[#This Row],[Column4]]-1),"")</f>
        <v>Sweet biscuits</v>
      </c>
      <c r="R1076" t="str">
        <f>VLOOKUP(Table2[[#This Row],[ciqual_code]],brut_transformé!$D$2:$E$2480,2,FALSE)</f>
        <v>transformé</v>
      </c>
      <c r="S1076" t="s">
        <v>5183</v>
      </c>
    </row>
    <row r="1077" spans="1:19" x14ac:dyDescent="0.2">
      <c r="A1077" t="s">
        <v>1075</v>
      </c>
      <c r="B1077">
        <v>13083</v>
      </c>
      <c r="C1077" t="s">
        <v>2481</v>
      </c>
      <c r="D1077">
        <v>3.01</v>
      </c>
      <c r="E1077" t="b">
        <v>0</v>
      </c>
      <c r="F1077" t="s">
        <v>2485</v>
      </c>
      <c r="G1077" t="s">
        <v>3562</v>
      </c>
      <c r="H1077" t="s">
        <v>4967</v>
      </c>
      <c r="I1077" t="s">
        <v>4969</v>
      </c>
      <c r="J1077" t="s">
        <v>4972</v>
      </c>
      <c r="K1077" t="s">
        <v>6375</v>
      </c>
      <c r="L1077" t="s">
        <v>6392</v>
      </c>
      <c r="M1077" t="str">
        <f>SUBSTITUTE(Table2[[#This Row],[category_tags]],"'",CHAR(130),11)</f>
        <v>['Agricultural', 'Food', 'Preparation', 'Fruits, vegetables, legumes and nuts', 'Fruits', ÇFresh fruits']</v>
      </c>
      <c r="N1077" t="str">
        <f>SUBSTITUTE(Table2[[#This Row],[category_tags]],"'",CHAR(131),12)</f>
        <v>['Agricultural', 'Food', 'Preparation', 'Fruits, vegetables, legumes and nuts', 'Fruits', 'Fresh fruitsÉ]</v>
      </c>
      <c r="O1077">
        <f>FIND(CHAR(130),Table2[[#This Row],[Column2]])</f>
        <v>91</v>
      </c>
      <c r="P1077">
        <f>FIND(CHAR(131),Table2[[#This Row],[Column3]])</f>
        <v>104</v>
      </c>
      <c r="Q1077" t="str">
        <f>IFERROR(MID(Table2[[#This Row],[category_tags]],Table2[[#This Row],[Column4]]+1,Table2[[#This Row],[Column5]]-Table2[[#This Row],[Column4]]-1),"")</f>
        <v>Fresh fruits</v>
      </c>
      <c r="R1077" t="str">
        <f>VLOOKUP(Table2[[#This Row],[ciqual_code]],brut_transformé!$D$2:$E$2480,2,FALSE)</f>
        <v>brut</v>
      </c>
      <c r="S1077" t="s">
        <v>5615</v>
      </c>
    </row>
    <row r="1078" spans="1:19" x14ac:dyDescent="0.2">
      <c r="A1078" t="s">
        <v>1076</v>
      </c>
      <c r="B1078">
        <v>20993</v>
      </c>
      <c r="C1078" t="s">
        <v>2481</v>
      </c>
      <c r="D1078">
        <v>2.99</v>
      </c>
      <c r="E1078" t="b">
        <v>0</v>
      </c>
      <c r="F1078" t="s">
        <v>2485</v>
      </c>
      <c r="G1078" t="s">
        <v>3563</v>
      </c>
      <c r="H1078" t="s">
        <v>4967</v>
      </c>
      <c r="I1078" t="s">
        <v>4969</v>
      </c>
      <c r="J1078" t="s">
        <v>4975</v>
      </c>
      <c r="K1078" t="s">
        <v>6377</v>
      </c>
      <c r="L1078" t="s">
        <v>6394</v>
      </c>
      <c r="M1078" t="str">
        <f>SUBSTITUTE(Table2[[#This Row],[category_tags]],"'",CHAR(130),11)</f>
        <v>['Agricultural', 'Food', 'Preparation', 'Miscellaneous', 'Seaweed']</v>
      </c>
      <c r="N1078" t="str">
        <f>SUBSTITUTE(Table2[[#This Row],[category_tags]],"'",CHAR(131),12)</f>
        <v>['Agricultural', 'Food', 'Preparation', 'Miscellaneous', 'Seaweed']</v>
      </c>
      <c r="O1078" t="e">
        <f>FIND(CHAR(130),Table2[[#This Row],[Column2]])</f>
        <v>#VALUE!</v>
      </c>
      <c r="P1078" t="e">
        <f>FIND(CHAR(131),Table2[[#This Row],[Column3]])</f>
        <v>#VALUE!</v>
      </c>
      <c r="Q1078" t="str">
        <f>IFERROR(MID(Table2[[#This Row],[category_tags]],Table2[[#This Row],[Column4]]+1,Table2[[#This Row],[Column5]]-Table2[[#This Row],[Column4]]-1),"")</f>
        <v/>
      </c>
      <c r="R1078" t="str">
        <f>VLOOKUP(Table2[[#This Row],[ciqual_code]],brut_transformé!$D$2:$E$2480,2,FALSE)</f>
        <v>brut</v>
      </c>
      <c r="S1078" t="s">
        <v>5098</v>
      </c>
    </row>
    <row r="1079" spans="1:19" x14ac:dyDescent="0.2">
      <c r="A1079" t="s">
        <v>1077</v>
      </c>
      <c r="B1079">
        <v>32000</v>
      </c>
      <c r="C1079" t="s">
        <v>2481</v>
      </c>
      <c r="D1079">
        <v>4.03</v>
      </c>
      <c r="E1079" t="b">
        <v>0</v>
      </c>
      <c r="F1079" t="s">
        <v>2485</v>
      </c>
      <c r="G1079" t="s">
        <v>3564</v>
      </c>
      <c r="H1079" t="s">
        <v>4967</v>
      </c>
      <c r="I1079" t="s">
        <v>4969</v>
      </c>
      <c r="J1079" t="s">
        <v>5023</v>
      </c>
      <c r="K1079" t="s">
        <v>6380</v>
      </c>
      <c r="L1079" t="s">
        <v>6412</v>
      </c>
      <c r="M1079" t="str">
        <f>SUBSTITUTE(Table2[[#This Row],[category_tags]],"'",CHAR(130),11)</f>
        <v>['Agricultural', 'Food', 'Preparation', 'Cereal products', 'Biscuits and breakfast cereals', ÇBreakfast cereals']</v>
      </c>
      <c r="N1079" t="str">
        <f>SUBSTITUTE(Table2[[#This Row],[category_tags]],"'",CHAR(131),12)</f>
        <v>['Agricultural', 'Food', 'Preparation', 'Cereal products', 'Biscuits and breakfast cereals', 'Breakfast cerealsÉ]</v>
      </c>
      <c r="O1079">
        <f>FIND(CHAR(130),Table2[[#This Row],[Column2]])</f>
        <v>94</v>
      </c>
      <c r="P1079">
        <f>FIND(CHAR(131),Table2[[#This Row],[Column3]])</f>
        <v>112</v>
      </c>
      <c r="Q1079" t="str">
        <f>IFERROR(MID(Table2[[#This Row],[category_tags]],Table2[[#This Row],[Column4]]+1,Table2[[#This Row],[Column5]]-Table2[[#This Row],[Column4]]-1),"")</f>
        <v>Breakfast cereals</v>
      </c>
      <c r="R1079" t="str">
        <f>VLOOKUP(Table2[[#This Row],[ciqual_code]],brut_transformé!$D$2:$E$2480,2,FALSE)</f>
        <v>transformé</v>
      </c>
      <c r="S1079" t="s">
        <v>5241</v>
      </c>
    </row>
    <row r="1080" spans="1:19" x14ac:dyDescent="0.2">
      <c r="A1080" t="s">
        <v>1078</v>
      </c>
      <c r="B1080">
        <v>32115</v>
      </c>
      <c r="C1080" t="s">
        <v>2481</v>
      </c>
      <c r="D1080">
        <v>3.71</v>
      </c>
      <c r="E1080" t="b">
        <v>0</v>
      </c>
      <c r="F1080" t="s">
        <v>2485</v>
      </c>
      <c r="G1080" t="s">
        <v>3565</v>
      </c>
      <c r="H1080" t="s">
        <v>4967</v>
      </c>
      <c r="I1080" t="s">
        <v>4969</v>
      </c>
      <c r="J1080" t="s">
        <v>5023</v>
      </c>
      <c r="K1080" t="s">
        <v>6380</v>
      </c>
      <c r="L1080" t="s">
        <v>6412</v>
      </c>
      <c r="M1080" t="str">
        <f>SUBSTITUTE(Table2[[#This Row],[category_tags]],"'",CHAR(130),11)</f>
        <v>['Agricultural', 'Food', 'Preparation', 'Cereal products', 'Biscuits and breakfast cereals', ÇBreakfast cereals']</v>
      </c>
      <c r="N1080" t="str">
        <f>SUBSTITUTE(Table2[[#This Row],[category_tags]],"'",CHAR(131),12)</f>
        <v>['Agricultural', 'Food', 'Preparation', 'Cereal products', 'Biscuits and breakfast cereals', 'Breakfast cerealsÉ]</v>
      </c>
      <c r="O1080">
        <f>FIND(CHAR(130),Table2[[#This Row],[Column2]])</f>
        <v>94</v>
      </c>
      <c r="P1080">
        <f>FIND(CHAR(131),Table2[[#This Row],[Column3]])</f>
        <v>112</v>
      </c>
      <c r="Q1080" t="str">
        <f>IFERROR(MID(Table2[[#This Row],[category_tags]],Table2[[#This Row],[Column4]]+1,Table2[[#This Row],[Column5]]-Table2[[#This Row],[Column4]]-1),"")</f>
        <v>Breakfast cereals</v>
      </c>
      <c r="R1080" t="str">
        <f>VLOOKUP(Table2[[#This Row],[ciqual_code]],brut_transformé!$D$2:$E$2480,2,FALSE)</f>
        <v>transformé</v>
      </c>
      <c r="S1080" t="s">
        <v>5319</v>
      </c>
    </row>
    <row r="1081" spans="1:19" x14ac:dyDescent="0.2">
      <c r="A1081" t="s">
        <v>1079</v>
      </c>
      <c r="B1081">
        <v>16550</v>
      </c>
      <c r="C1081" t="s">
        <v>2481</v>
      </c>
      <c r="D1081">
        <v>2.96</v>
      </c>
      <c r="E1081" t="b">
        <v>0</v>
      </c>
      <c r="F1081" t="s">
        <v>2485</v>
      </c>
      <c r="G1081" t="s">
        <v>3566</v>
      </c>
      <c r="H1081" t="s">
        <v>4967</v>
      </c>
      <c r="I1081" t="s">
        <v>4969</v>
      </c>
      <c r="J1081" t="s">
        <v>5067</v>
      </c>
      <c r="K1081" t="s">
        <v>6384</v>
      </c>
      <c r="L1081" t="s">
        <v>6441</v>
      </c>
      <c r="M1081" t="str">
        <f>SUBSTITUTE(Table2[[#This Row],[category_tags]],"'",CHAR(130),11)</f>
        <v>['Agricultural', 'Food', 'Preparation', 'Fats and oils', 'Other fats']</v>
      </c>
      <c r="N1081" t="str">
        <f>SUBSTITUTE(Table2[[#This Row],[category_tags]],"'",CHAR(131),12)</f>
        <v>['Agricultural', 'Food', 'Preparation', 'Fats and oils', 'Other fats']</v>
      </c>
      <c r="O1081" t="e">
        <f>FIND(CHAR(130),Table2[[#This Row],[Column2]])</f>
        <v>#VALUE!</v>
      </c>
      <c r="P1081" t="e">
        <f>FIND(CHAR(131),Table2[[#This Row],[Column3]])</f>
        <v>#VALUE!</v>
      </c>
      <c r="Q1081" t="str">
        <f>IFERROR(MID(Table2[[#This Row],[category_tags]],Table2[[#This Row],[Column4]]+1,Table2[[#This Row],[Column5]]-Table2[[#This Row],[Column4]]-1),"")</f>
        <v/>
      </c>
      <c r="R1081" t="str">
        <f>VLOOKUP(Table2[[#This Row],[ciqual_code]],brut_transformé!$D$2:$E$2480,2,FALSE)</f>
        <v>transformé</v>
      </c>
      <c r="S1081" t="s">
        <v>5616</v>
      </c>
    </row>
    <row r="1082" spans="1:19" x14ac:dyDescent="0.2">
      <c r="A1082" t="s">
        <v>1080</v>
      </c>
      <c r="B1082">
        <v>16570</v>
      </c>
      <c r="C1082" t="s">
        <v>2481</v>
      </c>
      <c r="D1082">
        <v>2.96</v>
      </c>
      <c r="E1082" t="b">
        <v>0</v>
      </c>
      <c r="F1082" t="s">
        <v>2485</v>
      </c>
      <c r="G1082" t="s">
        <v>3567</v>
      </c>
      <c r="H1082" t="s">
        <v>4967</v>
      </c>
      <c r="I1082" t="s">
        <v>4969</v>
      </c>
      <c r="J1082" t="s">
        <v>5067</v>
      </c>
      <c r="K1082" t="s">
        <v>6384</v>
      </c>
      <c r="L1082" t="s">
        <v>6441</v>
      </c>
      <c r="M1082" t="str">
        <f>SUBSTITUTE(Table2[[#This Row],[category_tags]],"'",CHAR(130),11)</f>
        <v>['Agricultural', 'Food', 'Preparation', 'Fats and oils', 'Other fats']</v>
      </c>
      <c r="N1082" t="str">
        <f>SUBSTITUTE(Table2[[#This Row],[category_tags]],"'",CHAR(131),12)</f>
        <v>['Agricultural', 'Food', 'Preparation', 'Fats and oils', 'Other fats']</v>
      </c>
      <c r="O1082" t="e">
        <f>FIND(CHAR(130),Table2[[#This Row],[Column2]])</f>
        <v>#VALUE!</v>
      </c>
      <c r="P1082" t="e">
        <f>FIND(CHAR(131),Table2[[#This Row],[Column3]])</f>
        <v>#VALUE!</v>
      </c>
      <c r="Q1082" t="str">
        <f>IFERROR(MID(Table2[[#This Row],[category_tags]],Table2[[#This Row],[Column4]]+1,Table2[[#This Row],[Column5]]-Table2[[#This Row],[Column4]]-1),"")</f>
        <v/>
      </c>
      <c r="R1082" t="str">
        <f>VLOOKUP(Table2[[#This Row],[ciqual_code]],brut_transformé!$D$2:$E$2480,2,FALSE)</f>
        <v>transformé</v>
      </c>
      <c r="S1082" t="s">
        <v>5616</v>
      </c>
    </row>
    <row r="1083" spans="1:19" x14ac:dyDescent="0.2">
      <c r="A1083" t="s">
        <v>1081</v>
      </c>
      <c r="B1083">
        <v>16540</v>
      </c>
      <c r="C1083" t="s">
        <v>2481</v>
      </c>
      <c r="D1083">
        <v>2.96</v>
      </c>
      <c r="E1083" t="b">
        <v>0</v>
      </c>
      <c r="F1083" t="s">
        <v>2485</v>
      </c>
      <c r="G1083" t="s">
        <v>3568</v>
      </c>
      <c r="H1083" t="s">
        <v>4967</v>
      </c>
      <c r="I1083" t="s">
        <v>4969</v>
      </c>
      <c r="J1083" t="s">
        <v>5067</v>
      </c>
      <c r="K1083" t="s">
        <v>6384</v>
      </c>
      <c r="L1083" t="s">
        <v>6441</v>
      </c>
      <c r="M1083" t="str">
        <f>SUBSTITUTE(Table2[[#This Row],[category_tags]],"'",CHAR(130),11)</f>
        <v>['Agricultural', 'Food', 'Preparation', 'Fats and oils', 'Other fats']</v>
      </c>
      <c r="N1083" t="str">
        <f>SUBSTITUTE(Table2[[#This Row],[category_tags]],"'",CHAR(131),12)</f>
        <v>['Agricultural', 'Food', 'Preparation', 'Fats and oils', 'Other fats']</v>
      </c>
      <c r="O1083" t="e">
        <f>FIND(CHAR(130),Table2[[#This Row],[Column2]])</f>
        <v>#VALUE!</v>
      </c>
      <c r="P1083" t="e">
        <f>FIND(CHAR(131),Table2[[#This Row],[Column3]])</f>
        <v>#VALUE!</v>
      </c>
      <c r="Q1083" t="str">
        <f>IFERROR(MID(Table2[[#This Row],[category_tags]],Table2[[#This Row],[Column4]]+1,Table2[[#This Row],[Column5]]-Table2[[#This Row],[Column4]]-1),"")</f>
        <v/>
      </c>
      <c r="R1083" t="str">
        <f>VLOOKUP(Table2[[#This Row],[ciqual_code]],brut_transformé!$D$2:$E$2480,2,FALSE)</f>
        <v>transformé</v>
      </c>
      <c r="S1083" t="s">
        <v>5616</v>
      </c>
    </row>
    <row r="1084" spans="1:19" x14ac:dyDescent="0.2">
      <c r="A1084" t="s">
        <v>1082</v>
      </c>
      <c r="B1084">
        <v>16560</v>
      </c>
      <c r="C1084" t="s">
        <v>2481</v>
      </c>
      <c r="D1084">
        <v>2.96</v>
      </c>
      <c r="E1084" t="b">
        <v>0</v>
      </c>
      <c r="F1084" t="s">
        <v>2485</v>
      </c>
      <c r="G1084" t="s">
        <v>3569</v>
      </c>
      <c r="H1084" t="s">
        <v>4967</v>
      </c>
      <c r="I1084" t="s">
        <v>4969</v>
      </c>
      <c r="J1084" t="s">
        <v>5067</v>
      </c>
      <c r="K1084" t="s">
        <v>6384</v>
      </c>
      <c r="L1084" t="s">
        <v>6441</v>
      </c>
      <c r="M1084" t="str">
        <f>SUBSTITUTE(Table2[[#This Row],[category_tags]],"'",CHAR(130),11)</f>
        <v>['Agricultural', 'Food', 'Preparation', 'Fats and oils', 'Other fats']</v>
      </c>
      <c r="N1084" t="str">
        <f>SUBSTITUTE(Table2[[#This Row],[category_tags]],"'",CHAR(131),12)</f>
        <v>['Agricultural', 'Food', 'Preparation', 'Fats and oils', 'Other fats']</v>
      </c>
      <c r="O1084" t="e">
        <f>FIND(CHAR(130),Table2[[#This Row],[Column2]])</f>
        <v>#VALUE!</v>
      </c>
      <c r="P1084" t="e">
        <f>FIND(CHAR(131),Table2[[#This Row],[Column3]])</f>
        <v>#VALUE!</v>
      </c>
      <c r="Q1084" t="str">
        <f>IFERROR(MID(Table2[[#This Row],[category_tags]],Table2[[#This Row],[Column4]]+1,Table2[[#This Row],[Column5]]-Table2[[#This Row],[Column4]]-1),"")</f>
        <v/>
      </c>
      <c r="R1084" t="str">
        <f>VLOOKUP(Table2[[#This Row],[ciqual_code]],brut_transformé!$D$2:$E$2480,2,FALSE)</f>
        <v>transformé</v>
      </c>
      <c r="S1084" t="s">
        <v>5616</v>
      </c>
    </row>
    <row r="1085" spans="1:19" x14ac:dyDescent="0.2">
      <c r="A1085" t="s">
        <v>1083</v>
      </c>
      <c r="B1085">
        <v>12123</v>
      </c>
      <c r="C1085" t="s">
        <v>2481</v>
      </c>
      <c r="D1085">
        <v>2.2400000000000002</v>
      </c>
      <c r="E1085" t="b">
        <v>0</v>
      </c>
      <c r="F1085" t="s">
        <v>2485</v>
      </c>
      <c r="G1085" t="s">
        <v>3570</v>
      </c>
      <c r="H1085" t="s">
        <v>4967</v>
      </c>
      <c r="I1085" t="s">
        <v>4969</v>
      </c>
      <c r="J1085" t="s">
        <v>4989</v>
      </c>
      <c r="K1085" t="s">
        <v>6381</v>
      </c>
      <c r="L1085" t="s">
        <v>6406</v>
      </c>
      <c r="M1085" t="str">
        <f>SUBSTITUTE(Table2[[#This Row],[category_tags]],"'",CHAR(130),11)</f>
        <v>['Agricultural', 'Food', 'Preparation', 'Milk and milk products', 'Cheese', ÇSemihard cheeses']</v>
      </c>
      <c r="N1085" t="str">
        <f>SUBSTITUTE(Table2[[#This Row],[category_tags]],"'",CHAR(131),12)</f>
        <v>['Agricultural', 'Food', 'Preparation', 'Milk and milk products', 'Cheese', 'Semihard cheesesÉ]</v>
      </c>
      <c r="O1085">
        <f>FIND(CHAR(130),Table2[[#This Row],[Column2]])</f>
        <v>77</v>
      </c>
      <c r="P1085">
        <f>FIND(CHAR(131),Table2[[#This Row],[Column3]])</f>
        <v>94</v>
      </c>
      <c r="Q1085" t="str">
        <f>IFERROR(MID(Table2[[#This Row],[category_tags]],Table2[[#This Row],[Column4]]+1,Table2[[#This Row],[Column5]]-Table2[[#This Row],[Column4]]-1),"")</f>
        <v>Semihard cheeses</v>
      </c>
      <c r="R1085" t="str">
        <f>VLOOKUP(Table2[[#This Row],[ciqual_code]],brut_transformé!$D$2:$E$2480,2,FALSE)</f>
        <v>brut</v>
      </c>
      <c r="S1085" t="s">
        <v>5128</v>
      </c>
    </row>
    <row r="1086" spans="1:19" x14ac:dyDescent="0.2">
      <c r="A1086" t="s">
        <v>1084</v>
      </c>
      <c r="B1086">
        <v>25052</v>
      </c>
      <c r="C1086" t="s">
        <v>2481</v>
      </c>
      <c r="D1086">
        <v>3.27</v>
      </c>
      <c r="E1086" t="b">
        <v>0</v>
      </c>
      <c r="F1086" t="s">
        <v>2485</v>
      </c>
      <c r="G1086" t="s">
        <v>3571</v>
      </c>
      <c r="H1086" t="s">
        <v>4967</v>
      </c>
      <c r="I1086" t="s">
        <v>4969</v>
      </c>
      <c r="J1086" t="s">
        <v>4999</v>
      </c>
      <c r="K1086" t="s">
        <v>6379</v>
      </c>
      <c r="L1086" t="s">
        <v>6399</v>
      </c>
      <c r="M1086" t="str">
        <f>SUBSTITUTE(Table2[[#This Row],[category_tags]],"'",CHAR(130),11)</f>
        <v>['Agricultural', 'Food', 'Preparation', 'Starters and dishes', 'Dishes', ÇVegetable/legume dishes']</v>
      </c>
      <c r="N1086" t="str">
        <f>SUBSTITUTE(Table2[[#This Row],[category_tags]],"'",CHAR(131),12)</f>
        <v>['Agricultural', 'Food', 'Preparation', 'Starters and dishes', 'Dishes', 'Vegetable/legume dishesÉ]</v>
      </c>
      <c r="O1086">
        <f>FIND(CHAR(130),Table2[[#This Row],[Column2]])</f>
        <v>74</v>
      </c>
      <c r="P1086">
        <f>FIND(CHAR(131),Table2[[#This Row],[Column3]])</f>
        <v>98</v>
      </c>
      <c r="Q1086" t="str">
        <f>IFERROR(MID(Table2[[#This Row],[category_tags]],Table2[[#This Row],[Column4]]+1,Table2[[#This Row],[Column5]]-Table2[[#This Row],[Column4]]-1),"")</f>
        <v>Vegetable/legume dishes</v>
      </c>
      <c r="R1086" t="str">
        <f>VLOOKUP(Table2[[#This Row],[ciqual_code]],brut_transformé!$D$2:$E$2480,2,FALSE)</f>
        <v>transformé</v>
      </c>
      <c r="S1086" t="s">
        <v>5617</v>
      </c>
    </row>
    <row r="1087" spans="1:19" x14ac:dyDescent="0.2">
      <c r="A1087" t="s">
        <v>1085</v>
      </c>
      <c r="B1087">
        <v>25056</v>
      </c>
      <c r="C1087" t="s">
        <v>2481</v>
      </c>
      <c r="D1087">
        <v>1.81</v>
      </c>
      <c r="E1087" t="b">
        <v>0</v>
      </c>
      <c r="F1087" t="s">
        <v>2485</v>
      </c>
      <c r="G1087" t="s">
        <v>3572</v>
      </c>
      <c r="H1087" t="s">
        <v>4967</v>
      </c>
      <c r="I1087" t="s">
        <v>4969</v>
      </c>
      <c r="J1087" t="s">
        <v>4999</v>
      </c>
      <c r="K1087" t="s">
        <v>6379</v>
      </c>
      <c r="L1087" t="s">
        <v>6399</v>
      </c>
      <c r="M1087" t="str">
        <f>SUBSTITUTE(Table2[[#This Row],[category_tags]],"'",CHAR(130),11)</f>
        <v>['Agricultural', 'Food', 'Preparation', 'Starters and dishes', 'Dishes', ÇVegetable/legume dishes']</v>
      </c>
      <c r="N1087" t="str">
        <f>SUBSTITUTE(Table2[[#This Row],[category_tags]],"'",CHAR(131),12)</f>
        <v>['Agricultural', 'Food', 'Preparation', 'Starters and dishes', 'Dishes', 'Vegetable/legume dishesÉ]</v>
      </c>
      <c r="O1087">
        <f>FIND(CHAR(130),Table2[[#This Row],[Column2]])</f>
        <v>74</v>
      </c>
      <c r="P1087">
        <f>FIND(CHAR(131),Table2[[#This Row],[Column3]])</f>
        <v>98</v>
      </c>
      <c r="Q1087" t="str">
        <f>IFERROR(MID(Table2[[#This Row],[category_tags]],Table2[[#This Row],[Column4]]+1,Table2[[#This Row],[Column5]]-Table2[[#This Row],[Column4]]-1),"")</f>
        <v>Vegetable/legume dishes</v>
      </c>
      <c r="R1087" t="str">
        <f>VLOOKUP(Table2[[#This Row],[ciqual_code]],brut_transformé!$D$2:$E$2480,2,FALSE)</f>
        <v>transformé</v>
      </c>
      <c r="S1087" t="s">
        <v>5618</v>
      </c>
    </row>
    <row r="1088" spans="1:19" x14ac:dyDescent="0.2">
      <c r="A1088" t="s">
        <v>1086</v>
      </c>
      <c r="B1088">
        <v>25101</v>
      </c>
      <c r="C1088" t="s">
        <v>2481</v>
      </c>
      <c r="D1088">
        <v>1.81</v>
      </c>
      <c r="E1088" t="b">
        <v>0</v>
      </c>
      <c r="F1088" t="s">
        <v>2485</v>
      </c>
      <c r="G1088" t="s">
        <v>3573</v>
      </c>
      <c r="H1088" t="s">
        <v>4967</v>
      </c>
      <c r="I1088" t="s">
        <v>4969</v>
      </c>
      <c r="J1088" t="s">
        <v>4999</v>
      </c>
      <c r="K1088" t="s">
        <v>6379</v>
      </c>
      <c r="L1088" t="s">
        <v>6399</v>
      </c>
      <c r="M1088" t="str">
        <f>SUBSTITUTE(Table2[[#This Row],[category_tags]],"'",CHAR(130),11)</f>
        <v>['Agricultural', 'Food', 'Preparation', 'Starters and dishes', 'Dishes', ÇVegetable/legume dishes']</v>
      </c>
      <c r="N1088" t="str">
        <f>SUBSTITUTE(Table2[[#This Row],[category_tags]],"'",CHAR(131),12)</f>
        <v>['Agricultural', 'Food', 'Preparation', 'Starters and dishes', 'Dishes', 'Vegetable/legume dishesÉ]</v>
      </c>
      <c r="O1088">
        <f>FIND(CHAR(130),Table2[[#This Row],[Column2]])</f>
        <v>74</v>
      </c>
      <c r="P1088">
        <f>FIND(CHAR(131),Table2[[#This Row],[Column3]])</f>
        <v>98</v>
      </c>
      <c r="Q1088" t="str">
        <f>IFERROR(MID(Table2[[#This Row],[category_tags]],Table2[[#This Row],[Column4]]+1,Table2[[#This Row],[Column5]]-Table2[[#This Row],[Column4]]-1),"")</f>
        <v>Vegetable/legume dishes</v>
      </c>
      <c r="R1088" t="str">
        <f>VLOOKUP(Table2[[#This Row],[ciqual_code]],brut_transformé!$D$2:$E$2480,2,FALSE)</f>
        <v>transformé</v>
      </c>
      <c r="S1088" t="s">
        <v>5619</v>
      </c>
    </row>
    <row r="1089" spans="1:19" x14ac:dyDescent="0.2">
      <c r="A1089" t="s">
        <v>1087</v>
      </c>
      <c r="B1089">
        <v>25162</v>
      </c>
      <c r="C1089" t="s">
        <v>2481</v>
      </c>
      <c r="D1089">
        <v>2.83</v>
      </c>
      <c r="E1089" t="b">
        <v>0</v>
      </c>
      <c r="F1089" t="s">
        <v>2485</v>
      </c>
      <c r="G1089" t="s">
        <v>3574</v>
      </c>
      <c r="H1089" t="s">
        <v>4967</v>
      </c>
      <c r="I1089" t="s">
        <v>4969</v>
      </c>
      <c r="J1089" t="s">
        <v>4999</v>
      </c>
      <c r="K1089" t="s">
        <v>6379</v>
      </c>
      <c r="L1089" t="s">
        <v>6399</v>
      </c>
      <c r="M1089" t="str">
        <f>SUBSTITUTE(Table2[[#This Row],[category_tags]],"'",CHAR(130),11)</f>
        <v>['Agricultural', 'Food', 'Preparation', 'Starters and dishes', 'Dishes', ÇVegetable/legume dishes']</v>
      </c>
      <c r="N1089" t="str">
        <f>SUBSTITUTE(Table2[[#This Row],[category_tags]],"'",CHAR(131),12)</f>
        <v>['Agricultural', 'Food', 'Preparation', 'Starters and dishes', 'Dishes', 'Vegetable/legume dishesÉ]</v>
      </c>
      <c r="O1089">
        <f>FIND(CHAR(130),Table2[[#This Row],[Column2]])</f>
        <v>74</v>
      </c>
      <c r="P1089">
        <f>FIND(CHAR(131),Table2[[#This Row],[Column3]])</f>
        <v>98</v>
      </c>
      <c r="Q1089" t="str">
        <f>IFERROR(MID(Table2[[#This Row],[category_tags]],Table2[[#This Row],[Column4]]+1,Table2[[#This Row],[Column5]]-Table2[[#This Row],[Column4]]-1),"")</f>
        <v>Vegetable/legume dishes</v>
      </c>
      <c r="R1089" t="str">
        <f>VLOOKUP(Table2[[#This Row],[ciqual_code]],brut_transformé!$D$2:$E$2480,2,FALSE)</f>
        <v>transformé</v>
      </c>
      <c r="S1089" t="s">
        <v>5617</v>
      </c>
    </row>
    <row r="1090" spans="1:19" x14ac:dyDescent="0.2">
      <c r="A1090" t="s">
        <v>1088</v>
      </c>
      <c r="B1090">
        <v>25588</v>
      </c>
      <c r="C1090" t="s">
        <v>2481</v>
      </c>
      <c r="D1090">
        <v>2.2000000000000002</v>
      </c>
      <c r="E1090" t="b">
        <v>0</v>
      </c>
      <c r="F1090" t="s">
        <v>2485</v>
      </c>
      <c r="G1090" t="s">
        <v>3575</v>
      </c>
      <c r="H1090" t="s">
        <v>4967</v>
      </c>
      <c r="I1090" t="s">
        <v>4969</v>
      </c>
      <c r="J1090" t="s">
        <v>4999</v>
      </c>
      <c r="K1090" t="s">
        <v>6379</v>
      </c>
      <c r="L1090" t="s">
        <v>6399</v>
      </c>
      <c r="M1090" t="str">
        <f>SUBSTITUTE(Table2[[#This Row],[category_tags]],"'",CHAR(130),11)</f>
        <v>['Agricultural', 'Food', 'Preparation', 'Starters and dishes', 'Dishes', ÇVegetable/legume dishes']</v>
      </c>
      <c r="N1090" t="str">
        <f>SUBSTITUTE(Table2[[#This Row],[category_tags]],"'",CHAR(131),12)</f>
        <v>['Agricultural', 'Food', 'Preparation', 'Starters and dishes', 'Dishes', 'Vegetable/legume dishesÉ]</v>
      </c>
      <c r="O1090">
        <f>FIND(CHAR(130),Table2[[#This Row],[Column2]])</f>
        <v>74</v>
      </c>
      <c r="P1090">
        <f>FIND(CHAR(131),Table2[[#This Row],[Column3]])</f>
        <v>98</v>
      </c>
      <c r="Q1090" t="str">
        <f>IFERROR(MID(Table2[[#This Row],[category_tags]],Table2[[#This Row],[Column4]]+1,Table2[[#This Row],[Column5]]-Table2[[#This Row],[Column4]]-1),"")</f>
        <v>Vegetable/legume dishes</v>
      </c>
      <c r="R1090" t="str">
        <f>VLOOKUP(Table2[[#This Row],[ciqual_code]],brut_transformé!$D$2:$E$2480,2,FALSE)</f>
        <v>transformé</v>
      </c>
      <c r="S1090" t="s">
        <v>5619</v>
      </c>
    </row>
    <row r="1091" spans="1:19" x14ac:dyDescent="0.2">
      <c r="A1091" t="s">
        <v>1089</v>
      </c>
      <c r="B1091">
        <v>25122</v>
      </c>
      <c r="C1091" t="s">
        <v>2481</v>
      </c>
      <c r="D1091">
        <v>2.29</v>
      </c>
      <c r="E1091" t="b">
        <v>0</v>
      </c>
      <c r="F1091" t="s">
        <v>2485</v>
      </c>
      <c r="G1091" t="s">
        <v>3576</v>
      </c>
      <c r="H1091" t="s">
        <v>4967</v>
      </c>
      <c r="I1091" t="s">
        <v>4969</v>
      </c>
      <c r="J1091" t="s">
        <v>5008</v>
      </c>
      <c r="K1091" t="s">
        <v>6379</v>
      </c>
      <c r="L1091" t="s">
        <v>6399</v>
      </c>
      <c r="M1091" t="str">
        <f>SUBSTITUTE(Table2[[#This Row],[category_tags]],"'",CHAR(130),11)</f>
        <v>['Agricultural', 'Food', 'Preparation', 'Starters and dishes', 'Dishes', ÇPasta or cereal dishes']</v>
      </c>
      <c r="N1091" t="str">
        <f>SUBSTITUTE(Table2[[#This Row],[category_tags]],"'",CHAR(131),12)</f>
        <v>['Agricultural', 'Food', 'Preparation', 'Starters and dishes', 'Dishes', 'Pasta or cereal dishesÉ]</v>
      </c>
      <c r="O1091">
        <f>FIND(CHAR(130),Table2[[#This Row],[Column2]])</f>
        <v>74</v>
      </c>
      <c r="P1091">
        <f>FIND(CHAR(131),Table2[[#This Row],[Column3]])</f>
        <v>97</v>
      </c>
      <c r="Q1091" t="str">
        <f>IFERROR(MID(Table2[[#This Row],[category_tags]],Table2[[#This Row],[Column4]]+1,Table2[[#This Row],[Column5]]-Table2[[#This Row],[Column4]]-1),"")</f>
        <v>Pasta or cereal dishes</v>
      </c>
      <c r="R1091" t="str">
        <f>VLOOKUP(Table2[[#This Row],[ciqual_code]],brut_transformé!$D$2:$E$2480,2,FALSE)</f>
        <v>transformé</v>
      </c>
      <c r="S1091" t="s">
        <v>5620</v>
      </c>
    </row>
    <row r="1092" spans="1:19" x14ac:dyDescent="0.2">
      <c r="A1092" t="s">
        <v>1090</v>
      </c>
      <c r="B1092">
        <v>25154</v>
      </c>
      <c r="C1092" t="s">
        <v>2481</v>
      </c>
      <c r="D1092">
        <v>2.78</v>
      </c>
      <c r="E1092" t="b">
        <v>0</v>
      </c>
      <c r="F1092" t="s">
        <v>2485</v>
      </c>
      <c r="G1092" t="s">
        <v>3577</v>
      </c>
      <c r="H1092" t="s">
        <v>4967</v>
      </c>
      <c r="I1092" t="s">
        <v>4969</v>
      </c>
      <c r="J1092" t="s">
        <v>5048</v>
      </c>
      <c r="K1092" t="s">
        <v>6379</v>
      </c>
      <c r="L1092" t="s">
        <v>6399</v>
      </c>
      <c r="M1092" t="str">
        <f>SUBSTITUTE(Table2[[#This Row],[category_tags]],"'",CHAR(130),11)</f>
        <v>['Agricultural', 'Food', 'Preparation', 'Starters and dishes', 'Dishes', ÇFish dishes, with starchy food']</v>
      </c>
      <c r="N1092" t="str">
        <f>SUBSTITUTE(Table2[[#This Row],[category_tags]],"'",CHAR(131),12)</f>
        <v>['Agricultural', 'Food', 'Preparation', 'Starters and dishes', 'Dishes', 'Fish dishes, with starchy foodÉ]</v>
      </c>
      <c r="O1092">
        <f>FIND(CHAR(130),Table2[[#This Row],[Column2]])</f>
        <v>74</v>
      </c>
      <c r="P1092">
        <f>FIND(CHAR(131),Table2[[#This Row],[Column3]])</f>
        <v>105</v>
      </c>
      <c r="Q1092" t="str">
        <f>IFERROR(MID(Table2[[#This Row],[category_tags]],Table2[[#This Row],[Column4]]+1,Table2[[#This Row],[Column5]]-Table2[[#This Row],[Column4]]-1),"")</f>
        <v>Fish dishes, with starchy food</v>
      </c>
      <c r="R1092" t="str">
        <f>VLOOKUP(Table2[[#This Row],[ciqual_code]],brut_transformé!$D$2:$E$2480,2,FALSE)</f>
        <v>transformé</v>
      </c>
      <c r="S1092" t="s">
        <v>5621</v>
      </c>
    </row>
    <row r="1093" spans="1:19" x14ac:dyDescent="0.2">
      <c r="A1093" t="s">
        <v>1091</v>
      </c>
      <c r="B1093">
        <v>25037</v>
      </c>
      <c r="C1093" t="s">
        <v>2481</v>
      </c>
      <c r="D1093">
        <v>2.83</v>
      </c>
      <c r="E1093" t="b">
        <v>0</v>
      </c>
      <c r="F1093" t="s">
        <v>2485</v>
      </c>
      <c r="G1093" t="s">
        <v>3578</v>
      </c>
      <c r="H1093" t="s">
        <v>4967</v>
      </c>
      <c r="I1093" t="s">
        <v>4969</v>
      </c>
      <c r="J1093" t="s">
        <v>5026</v>
      </c>
      <c r="K1093" t="s">
        <v>6379</v>
      </c>
      <c r="L1093" t="s">
        <v>6399</v>
      </c>
      <c r="M1093" t="str">
        <f>SUBSTITUTE(Table2[[#This Row],[category_tags]],"'",CHAR(130),11)</f>
        <v>['Agricultural', 'Food', 'Preparation', 'Starters and dishes', 'Dishes', ÇFish dishes, no garnish']</v>
      </c>
      <c r="N1093" t="str">
        <f>SUBSTITUTE(Table2[[#This Row],[category_tags]],"'",CHAR(131),12)</f>
        <v>['Agricultural', 'Food', 'Preparation', 'Starters and dishes', 'Dishes', 'Fish dishes, no garnishÉ]</v>
      </c>
      <c r="O1093">
        <f>FIND(CHAR(130),Table2[[#This Row],[Column2]])</f>
        <v>74</v>
      </c>
      <c r="P1093">
        <f>FIND(CHAR(131),Table2[[#This Row],[Column3]])</f>
        <v>98</v>
      </c>
      <c r="Q1093" t="str">
        <f>IFERROR(MID(Table2[[#This Row],[category_tags]],Table2[[#This Row],[Column4]]+1,Table2[[#This Row],[Column5]]-Table2[[#This Row],[Column4]]-1),"")</f>
        <v>Fish dishes, no garnish</v>
      </c>
      <c r="R1093" t="str">
        <f>VLOOKUP(Table2[[#This Row],[ciqual_code]],brut_transformé!$D$2:$E$2480,2,FALSE)</f>
        <v>transformé</v>
      </c>
      <c r="S1093" t="s">
        <v>5622</v>
      </c>
    </row>
    <row r="1094" spans="1:19" x14ac:dyDescent="0.2">
      <c r="A1094" t="s">
        <v>1092</v>
      </c>
      <c r="B1094">
        <v>25038</v>
      </c>
      <c r="C1094" t="s">
        <v>2481</v>
      </c>
      <c r="D1094">
        <v>3.27</v>
      </c>
      <c r="E1094" t="b">
        <v>0</v>
      </c>
      <c r="F1094" t="s">
        <v>2485</v>
      </c>
      <c r="G1094" t="s">
        <v>3579</v>
      </c>
      <c r="H1094" t="s">
        <v>4967</v>
      </c>
      <c r="I1094" t="s">
        <v>4969</v>
      </c>
      <c r="J1094" t="s">
        <v>5026</v>
      </c>
      <c r="K1094" t="s">
        <v>6379</v>
      </c>
      <c r="L1094" t="s">
        <v>6399</v>
      </c>
      <c r="M1094" t="str">
        <f>SUBSTITUTE(Table2[[#This Row],[category_tags]],"'",CHAR(130),11)</f>
        <v>['Agricultural', 'Food', 'Preparation', 'Starters and dishes', 'Dishes', ÇFish dishes, no garnish']</v>
      </c>
      <c r="N1094" t="str">
        <f>SUBSTITUTE(Table2[[#This Row],[category_tags]],"'",CHAR(131),12)</f>
        <v>['Agricultural', 'Food', 'Preparation', 'Starters and dishes', 'Dishes', 'Fish dishes, no garnishÉ]</v>
      </c>
      <c r="O1094">
        <f>FIND(CHAR(130),Table2[[#This Row],[Column2]])</f>
        <v>74</v>
      </c>
      <c r="P1094">
        <f>FIND(CHAR(131),Table2[[#This Row],[Column3]])</f>
        <v>98</v>
      </c>
      <c r="Q1094" t="str">
        <f>IFERROR(MID(Table2[[#This Row],[category_tags]],Table2[[#This Row],[Column4]]+1,Table2[[#This Row],[Column5]]-Table2[[#This Row],[Column4]]-1),"")</f>
        <v>Fish dishes, no garnish</v>
      </c>
      <c r="R1094" t="str">
        <f>VLOOKUP(Table2[[#This Row],[ciqual_code]],brut_transformé!$D$2:$E$2480,2,FALSE)</f>
        <v>transformé</v>
      </c>
      <c r="S1094" t="s">
        <v>5623</v>
      </c>
    </row>
    <row r="1095" spans="1:19" x14ac:dyDescent="0.2">
      <c r="A1095" t="s">
        <v>1093</v>
      </c>
      <c r="B1095">
        <v>13018</v>
      </c>
      <c r="C1095" t="s">
        <v>2481</v>
      </c>
      <c r="D1095">
        <v>3.12</v>
      </c>
      <c r="E1095" t="b">
        <v>0</v>
      </c>
      <c r="F1095" t="s">
        <v>2485</v>
      </c>
      <c r="G1095" t="s">
        <v>3580</v>
      </c>
      <c r="H1095" t="s">
        <v>4967</v>
      </c>
      <c r="I1095" t="s">
        <v>4969</v>
      </c>
      <c r="J1095" t="s">
        <v>4972</v>
      </c>
      <c r="K1095" t="s">
        <v>6375</v>
      </c>
      <c r="L1095" t="s">
        <v>6392</v>
      </c>
      <c r="M1095" t="str">
        <f>SUBSTITUTE(Table2[[#This Row],[category_tags]],"'",CHAR(130),11)</f>
        <v>['Agricultural', 'Food', 'Preparation', 'Fruits, vegetables, legumes and nuts', 'Fruits', ÇFresh fruits']</v>
      </c>
      <c r="N1095" t="str">
        <f>SUBSTITUTE(Table2[[#This Row],[category_tags]],"'",CHAR(131),12)</f>
        <v>['Agricultural', 'Food', 'Preparation', 'Fruits, vegetables, legumes and nuts', 'Fruits', 'Fresh fruitsÉ]</v>
      </c>
      <c r="O1095">
        <f>FIND(CHAR(130),Table2[[#This Row],[Column2]])</f>
        <v>91</v>
      </c>
      <c r="P1095">
        <f>FIND(CHAR(131),Table2[[#This Row],[Column3]])</f>
        <v>104</v>
      </c>
      <c r="Q1095" t="str">
        <f>IFERROR(MID(Table2[[#This Row],[category_tags]],Table2[[#This Row],[Column4]]+1,Table2[[#This Row],[Column5]]-Table2[[#This Row],[Column4]]-1),"")</f>
        <v>Fresh fruits</v>
      </c>
      <c r="R1095" t="str">
        <f>VLOOKUP(Table2[[#This Row],[ciqual_code]],brut_transformé!$D$2:$E$2480,2,FALSE)</f>
        <v>brut</v>
      </c>
      <c r="S1095" t="s">
        <v>5624</v>
      </c>
    </row>
    <row r="1096" spans="1:19" x14ac:dyDescent="0.2">
      <c r="A1096" t="s">
        <v>1094</v>
      </c>
      <c r="B1096">
        <v>26128</v>
      </c>
      <c r="C1096" t="s">
        <v>2481</v>
      </c>
      <c r="D1096">
        <v>3.64</v>
      </c>
      <c r="E1096" t="b">
        <v>0</v>
      </c>
      <c r="F1096" t="s">
        <v>2485</v>
      </c>
      <c r="G1096" t="s">
        <v>3581</v>
      </c>
      <c r="H1096" t="s">
        <v>4967</v>
      </c>
      <c r="I1096" t="s">
        <v>4969</v>
      </c>
      <c r="J1096" t="s">
        <v>4985</v>
      </c>
      <c r="K1096" t="s">
        <v>6376</v>
      </c>
      <c r="L1096" t="s">
        <v>6403</v>
      </c>
      <c r="M1096" t="str">
        <f>SUBSTITUTE(Table2[[#This Row],[category_tags]],"'",CHAR(130),11)</f>
        <v>['Agricultural', 'Food', 'Preparation', 'Meat, egg and fish', 'Fish, raw']</v>
      </c>
      <c r="N1096" t="str">
        <f>SUBSTITUTE(Table2[[#This Row],[category_tags]],"'",CHAR(131),12)</f>
        <v>['Agricultural', 'Food', 'Preparation', 'Meat, egg and fish', 'Fish, raw']</v>
      </c>
      <c r="O1096" t="e">
        <f>FIND(CHAR(130),Table2[[#This Row],[Column2]])</f>
        <v>#VALUE!</v>
      </c>
      <c r="P1096" t="e">
        <f>FIND(CHAR(131),Table2[[#This Row],[Column3]])</f>
        <v>#VALUE!</v>
      </c>
      <c r="Q1096" t="str">
        <f>IFERROR(MID(Table2[[#This Row],[category_tags]],Table2[[#This Row],[Column4]]+1,Table2[[#This Row],[Column5]]-Table2[[#This Row],[Column4]]-1),"")</f>
        <v/>
      </c>
      <c r="R1096" t="str">
        <f>VLOOKUP(Table2[[#This Row],[ciqual_code]],brut_transformé!$D$2:$E$2480,2,FALSE)</f>
        <v>transformé</v>
      </c>
      <c r="S1096" t="s">
        <v>5265</v>
      </c>
    </row>
    <row r="1097" spans="1:19" x14ac:dyDescent="0.2">
      <c r="A1097" t="s">
        <v>1095</v>
      </c>
      <c r="B1097">
        <v>26214</v>
      </c>
      <c r="C1097" t="s">
        <v>2481</v>
      </c>
      <c r="D1097">
        <v>3.68</v>
      </c>
      <c r="E1097" t="b">
        <v>0</v>
      </c>
      <c r="F1097" t="s">
        <v>2485</v>
      </c>
      <c r="G1097" t="s">
        <v>3582</v>
      </c>
      <c r="H1097" t="s">
        <v>4967</v>
      </c>
      <c r="I1097" t="s">
        <v>4969</v>
      </c>
      <c r="J1097" t="s">
        <v>4985</v>
      </c>
      <c r="K1097" t="s">
        <v>6376</v>
      </c>
      <c r="L1097" t="s">
        <v>6403</v>
      </c>
      <c r="M1097" t="str">
        <f>SUBSTITUTE(Table2[[#This Row],[category_tags]],"'",CHAR(130),11)</f>
        <v>['Agricultural', 'Food', 'Preparation', 'Meat, egg and fish', 'Fish, raw']</v>
      </c>
      <c r="N1097" t="str">
        <f>SUBSTITUTE(Table2[[#This Row],[category_tags]],"'",CHAR(131),12)</f>
        <v>['Agricultural', 'Food', 'Preparation', 'Meat, egg and fish', 'Fish, raw']</v>
      </c>
      <c r="O1097" t="e">
        <f>FIND(CHAR(130),Table2[[#This Row],[Column2]])</f>
        <v>#VALUE!</v>
      </c>
      <c r="P1097" t="e">
        <f>FIND(CHAR(131),Table2[[#This Row],[Column3]])</f>
        <v>#VALUE!</v>
      </c>
      <c r="Q1097" t="str">
        <f>IFERROR(MID(Table2[[#This Row],[category_tags]],Table2[[#This Row],[Column4]]+1,Table2[[#This Row],[Column5]]-Table2[[#This Row],[Column4]]-1),"")</f>
        <v/>
      </c>
      <c r="R1097" t="str">
        <f>VLOOKUP(Table2[[#This Row],[ciqual_code]],brut_transformé!$D$2:$E$2480,2,FALSE)</f>
        <v>transformé</v>
      </c>
      <c r="S1097" t="s">
        <v>5625</v>
      </c>
    </row>
    <row r="1098" spans="1:19" x14ac:dyDescent="0.2">
      <c r="A1098" t="s">
        <v>1096</v>
      </c>
      <c r="B1098">
        <v>7525</v>
      </c>
      <c r="C1098" t="s">
        <v>2481</v>
      </c>
      <c r="D1098">
        <v>1.95</v>
      </c>
      <c r="E1098" t="b">
        <v>0</v>
      </c>
      <c r="F1098" t="s">
        <v>2485</v>
      </c>
      <c r="G1098" t="s">
        <v>3583</v>
      </c>
      <c r="H1098" t="s">
        <v>4967</v>
      </c>
      <c r="I1098" t="s">
        <v>4969</v>
      </c>
      <c r="J1098" t="s">
        <v>5004</v>
      </c>
      <c r="K1098" t="s">
        <v>6380</v>
      </c>
      <c r="L1098" t="s">
        <v>6408</v>
      </c>
      <c r="M1098" t="str">
        <f>SUBSTITUTE(Table2[[#This Row],[category_tags]],"'",CHAR(130),11)</f>
        <v>['Agricultural', 'Food', 'Preparation', 'Cereal products', 'Breads and pastries', ÇRusks']</v>
      </c>
      <c r="N1098" t="str">
        <f>SUBSTITUTE(Table2[[#This Row],[category_tags]],"'",CHAR(131),12)</f>
        <v>['Agricultural', 'Food', 'Preparation', 'Cereal products', 'Breads and pastries', 'RusksÉ]</v>
      </c>
      <c r="O1098">
        <f>FIND(CHAR(130),Table2[[#This Row],[Column2]])</f>
        <v>83</v>
      </c>
      <c r="P1098">
        <f>FIND(CHAR(131),Table2[[#This Row],[Column3]])</f>
        <v>89</v>
      </c>
      <c r="Q1098" t="str">
        <f>IFERROR(MID(Table2[[#This Row],[category_tags]],Table2[[#This Row],[Column4]]+1,Table2[[#This Row],[Column5]]-Table2[[#This Row],[Column4]]-1),"")</f>
        <v>Rusks</v>
      </c>
      <c r="R1098" t="str">
        <f>VLOOKUP(Table2[[#This Row],[ciqual_code]],brut_transformé!$D$2:$E$2480,2,FALSE)</f>
        <v>transformé</v>
      </c>
      <c r="S1098" t="s">
        <v>5626</v>
      </c>
    </row>
    <row r="1099" spans="1:19" x14ac:dyDescent="0.2">
      <c r="A1099" t="s">
        <v>1097</v>
      </c>
      <c r="B1099">
        <v>13110</v>
      </c>
      <c r="C1099" t="s">
        <v>2481</v>
      </c>
      <c r="D1099">
        <v>2.36</v>
      </c>
      <c r="E1099" t="b">
        <v>0</v>
      </c>
      <c r="F1099" t="s">
        <v>2485</v>
      </c>
      <c r="G1099" t="s">
        <v>3584</v>
      </c>
      <c r="H1099" t="s">
        <v>4967</v>
      </c>
      <c r="I1099" t="s">
        <v>4969</v>
      </c>
      <c r="J1099" t="s">
        <v>4972</v>
      </c>
      <c r="K1099" t="s">
        <v>6375</v>
      </c>
      <c r="L1099" t="s">
        <v>6392</v>
      </c>
      <c r="M1099" t="str">
        <f>SUBSTITUTE(Table2[[#This Row],[category_tags]],"'",CHAR(130),11)</f>
        <v>['Agricultural', 'Food', 'Preparation', 'Fruits, vegetables, legumes and nuts', 'Fruits', ÇFresh fruits']</v>
      </c>
      <c r="N1099" t="str">
        <f>SUBSTITUTE(Table2[[#This Row],[category_tags]],"'",CHAR(131),12)</f>
        <v>['Agricultural', 'Food', 'Preparation', 'Fruits, vegetables, legumes and nuts', 'Fruits', 'Fresh fruitsÉ]</v>
      </c>
      <c r="O1099">
        <f>FIND(CHAR(130),Table2[[#This Row],[Column2]])</f>
        <v>91</v>
      </c>
      <c r="P1099">
        <f>FIND(CHAR(131),Table2[[#This Row],[Column3]])</f>
        <v>104</v>
      </c>
      <c r="Q1099" t="str">
        <f>IFERROR(MID(Table2[[#This Row],[category_tags]],Table2[[#This Row],[Column4]]+1,Table2[[#This Row],[Column5]]-Table2[[#This Row],[Column4]]-1),"")</f>
        <v>Fresh fruits</v>
      </c>
      <c r="R1099" t="str">
        <f>VLOOKUP(Table2[[#This Row],[ciqual_code]],brut_transformé!$D$2:$E$2480,2,FALSE)</f>
        <v>brut</v>
      </c>
      <c r="S1099" t="s">
        <v>5627</v>
      </c>
    </row>
    <row r="1100" spans="1:19" x14ac:dyDescent="0.2">
      <c r="A1100" t="s">
        <v>1098</v>
      </c>
      <c r="B1100">
        <v>26219</v>
      </c>
      <c r="C1100" t="s">
        <v>2481</v>
      </c>
      <c r="D1100">
        <v>3.64</v>
      </c>
      <c r="E1100" t="b">
        <v>0</v>
      </c>
      <c r="F1100" t="s">
        <v>2485</v>
      </c>
      <c r="G1100" t="s">
        <v>3585</v>
      </c>
      <c r="H1100" t="s">
        <v>4967</v>
      </c>
      <c r="I1100" t="s">
        <v>4969</v>
      </c>
      <c r="J1100" t="s">
        <v>4985</v>
      </c>
      <c r="K1100" t="s">
        <v>6376</v>
      </c>
      <c r="L1100" t="s">
        <v>6403</v>
      </c>
      <c r="M1100" t="str">
        <f>SUBSTITUTE(Table2[[#This Row],[category_tags]],"'",CHAR(130),11)</f>
        <v>['Agricultural', 'Food', 'Preparation', 'Meat, egg and fish', 'Fish, raw']</v>
      </c>
      <c r="N1100" t="str">
        <f>SUBSTITUTE(Table2[[#This Row],[category_tags]],"'",CHAR(131),12)</f>
        <v>['Agricultural', 'Food', 'Preparation', 'Meat, egg and fish', 'Fish, raw']</v>
      </c>
      <c r="O1100" t="e">
        <f>FIND(CHAR(130),Table2[[#This Row],[Column2]])</f>
        <v>#VALUE!</v>
      </c>
      <c r="P1100" t="e">
        <f>FIND(CHAR(131),Table2[[#This Row],[Column3]])</f>
        <v>#VALUE!</v>
      </c>
      <c r="Q1100" t="str">
        <f>IFERROR(MID(Table2[[#This Row],[category_tags]],Table2[[#This Row],[Column4]]+1,Table2[[#This Row],[Column5]]-Table2[[#This Row],[Column4]]-1),"")</f>
        <v/>
      </c>
      <c r="R1100" t="str">
        <f>VLOOKUP(Table2[[#This Row],[ciqual_code]],brut_transformé!$D$2:$E$2480,2,FALSE)</f>
        <v>transformé</v>
      </c>
      <c r="S1100" t="s">
        <v>5265</v>
      </c>
    </row>
    <row r="1101" spans="1:19" x14ac:dyDescent="0.2">
      <c r="A1101" t="s">
        <v>1099</v>
      </c>
      <c r="B1101">
        <v>26106</v>
      </c>
      <c r="C1101" t="s">
        <v>2481</v>
      </c>
      <c r="D1101">
        <v>3.64</v>
      </c>
      <c r="E1101" t="b">
        <v>0</v>
      </c>
      <c r="F1101" t="s">
        <v>2485</v>
      </c>
      <c r="G1101" t="s">
        <v>3586</v>
      </c>
      <c r="H1101" t="s">
        <v>4967</v>
      </c>
      <c r="I1101" t="s">
        <v>4969</v>
      </c>
      <c r="J1101" t="s">
        <v>4985</v>
      </c>
      <c r="K1101" t="s">
        <v>6376</v>
      </c>
      <c r="L1101" t="s">
        <v>6403</v>
      </c>
      <c r="M1101" t="str">
        <f>SUBSTITUTE(Table2[[#This Row],[category_tags]],"'",CHAR(130),11)</f>
        <v>['Agricultural', 'Food', 'Preparation', 'Meat, egg and fish', 'Fish, raw']</v>
      </c>
      <c r="N1101" t="str">
        <f>SUBSTITUTE(Table2[[#This Row],[category_tags]],"'",CHAR(131),12)</f>
        <v>['Agricultural', 'Food', 'Preparation', 'Meat, egg and fish', 'Fish, raw']</v>
      </c>
      <c r="O1101" t="e">
        <f>FIND(CHAR(130),Table2[[#This Row],[Column2]])</f>
        <v>#VALUE!</v>
      </c>
      <c r="P1101" t="e">
        <f>FIND(CHAR(131),Table2[[#This Row],[Column3]])</f>
        <v>#VALUE!</v>
      </c>
      <c r="Q1101" t="str">
        <f>IFERROR(MID(Table2[[#This Row],[category_tags]],Table2[[#This Row],[Column4]]+1,Table2[[#This Row],[Column5]]-Table2[[#This Row],[Column4]]-1),"")</f>
        <v/>
      </c>
      <c r="R1101" t="str">
        <f>VLOOKUP(Table2[[#This Row],[ciqual_code]],brut_transformé!$D$2:$E$2480,2,FALSE)</f>
        <v>transformé</v>
      </c>
      <c r="S1101" t="s">
        <v>5628</v>
      </c>
    </row>
    <row r="1102" spans="1:19" x14ac:dyDescent="0.2">
      <c r="A1102" t="s">
        <v>1100</v>
      </c>
      <c r="B1102">
        <v>13020</v>
      </c>
      <c r="C1102" t="s">
        <v>2481</v>
      </c>
      <c r="D1102">
        <v>3.01</v>
      </c>
      <c r="E1102" t="b">
        <v>0</v>
      </c>
      <c r="F1102" t="s">
        <v>2485</v>
      </c>
      <c r="G1102" t="s">
        <v>3587</v>
      </c>
      <c r="H1102" t="s">
        <v>4967</v>
      </c>
      <c r="I1102" t="s">
        <v>4969</v>
      </c>
      <c r="J1102" t="s">
        <v>4972</v>
      </c>
      <c r="K1102" t="s">
        <v>6375</v>
      </c>
      <c r="L1102" t="s">
        <v>6392</v>
      </c>
      <c r="M1102" t="str">
        <f>SUBSTITUTE(Table2[[#This Row],[category_tags]],"'",CHAR(130),11)</f>
        <v>['Agricultural', 'Food', 'Preparation', 'Fruits, vegetables, legumes and nuts', 'Fruits', ÇFresh fruits']</v>
      </c>
      <c r="N1102" t="str">
        <f>SUBSTITUTE(Table2[[#This Row],[category_tags]],"'",CHAR(131),12)</f>
        <v>['Agricultural', 'Food', 'Preparation', 'Fruits, vegetables, legumes and nuts', 'Fruits', 'Fresh fruitsÉ]</v>
      </c>
      <c r="O1102">
        <f>FIND(CHAR(130),Table2[[#This Row],[Column2]])</f>
        <v>91</v>
      </c>
      <c r="P1102">
        <f>FIND(CHAR(131),Table2[[#This Row],[Column3]])</f>
        <v>104</v>
      </c>
      <c r="Q1102" t="str">
        <f>IFERROR(MID(Table2[[#This Row],[category_tags]],Table2[[#This Row],[Column4]]+1,Table2[[#This Row],[Column5]]-Table2[[#This Row],[Column4]]-1),"")</f>
        <v>Fresh fruits</v>
      </c>
      <c r="R1102" t="str">
        <f>VLOOKUP(Table2[[#This Row],[ciqual_code]],brut_transformé!$D$2:$E$2480,2,FALSE)</f>
        <v>brut</v>
      </c>
      <c r="S1102" t="s">
        <v>5629</v>
      </c>
    </row>
    <row r="1103" spans="1:19" x14ac:dyDescent="0.2">
      <c r="A1103" t="s">
        <v>1101</v>
      </c>
      <c r="B1103">
        <v>13019</v>
      </c>
      <c r="C1103" t="s">
        <v>2481</v>
      </c>
      <c r="D1103">
        <v>2.92</v>
      </c>
      <c r="E1103" t="b">
        <v>0</v>
      </c>
      <c r="F1103" t="s">
        <v>2485</v>
      </c>
      <c r="G1103" t="s">
        <v>3588</v>
      </c>
      <c r="H1103" t="s">
        <v>4967</v>
      </c>
      <c r="I1103" t="s">
        <v>4969</v>
      </c>
      <c r="J1103" t="s">
        <v>4972</v>
      </c>
      <c r="K1103" t="s">
        <v>6375</v>
      </c>
      <c r="L1103" t="s">
        <v>6392</v>
      </c>
      <c r="M1103" t="str">
        <f>SUBSTITUTE(Table2[[#This Row],[category_tags]],"'",CHAR(130),11)</f>
        <v>['Agricultural', 'Food', 'Preparation', 'Fruits, vegetables, legumes and nuts', 'Fruits', ÇFresh fruits']</v>
      </c>
      <c r="N1103" t="str">
        <f>SUBSTITUTE(Table2[[#This Row],[category_tags]],"'",CHAR(131),12)</f>
        <v>['Agricultural', 'Food', 'Preparation', 'Fruits, vegetables, legumes and nuts', 'Fruits', 'Fresh fruitsÉ]</v>
      </c>
      <c r="O1103">
        <f>FIND(CHAR(130),Table2[[#This Row],[Column2]])</f>
        <v>91</v>
      </c>
      <c r="P1103">
        <f>FIND(CHAR(131),Table2[[#This Row],[Column3]])</f>
        <v>104</v>
      </c>
      <c r="Q1103" t="str">
        <f>IFERROR(MID(Table2[[#This Row],[category_tags]],Table2[[#This Row],[Column4]]+1,Table2[[#This Row],[Column5]]-Table2[[#This Row],[Column4]]-1),"")</f>
        <v>Fresh fruits</v>
      </c>
      <c r="R1103" t="str">
        <f>VLOOKUP(Table2[[#This Row],[ciqual_code]],brut_transformé!$D$2:$E$2480,2,FALSE)</f>
        <v>brut</v>
      </c>
      <c r="S1103" t="s">
        <v>5311</v>
      </c>
    </row>
    <row r="1104" spans="1:19" x14ac:dyDescent="0.2">
      <c r="A1104" t="s">
        <v>1102</v>
      </c>
      <c r="B1104">
        <v>12114</v>
      </c>
      <c r="C1104" t="s">
        <v>2481</v>
      </c>
      <c r="D1104">
        <v>1.81</v>
      </c>
      <c r="E1104" t="b">
        <v>0</v>
      </c>
      <c r="F1104" t="s">
        <v>2485</v>
      </c>
      <c r="G1104" t="s">
        <v>3589</v>
      </c>
      <c r="H1104" t="s">
        <v>4967</v>
      </c>
      <c r="I1104" t="s">
        <v>4969</v>
      </c>
      <c r="J1104" t="s">
        <v>4989</v>
      </c>
      <c r="K1104" t="s">
        <v>6381</v>
      </c>
      <c r="L1104" t="s">
        <v>6406</v>
      </c>
      <c r="M1104" t="str">
        <f>SUBSTITUTE(Table2[[#This Row],[category_tags]],"'",CHAR(130),11)</f>
        <v>['Agricultural', 'Food', 'Preparation', 'Milk and milk products', 'Cheese', ÇSemihard cheeses']</v>
      </c>
      <c r="N1104" t="str">
        <f>SUBSTITUTE(Table2[[#This Row],[category_tags]],"'",CHAR(131),12)</f>
        <v>['Agricultural', 'Food', 'Preparation', 'Milk and milk products', 'Cheese', 'Semihard cheesesÉ]</v>
      </c>
      <c r="O1104">
        <f>FIND(CHAR(130),Table2[[#This Row],[Column2]])</f>
        <v>77</v>
      </c>
      <c r="P1104">
        <f>FIND(CHAR(131),Table2[[#This Row],[Column3]])</f>
        <v>94</v>
      </c>
      <c r="Q1104" t="str">
        <f>IFERROR(MID(Table2[[#This Row],[category_tags]],Table2[[#This Row],[Column4]]+1,Table2[[#This Row],[Column5]]-Table2[[#This Row],[Column4]]-1),"")</f>
        <v>Semihard cheeses</v>
      </c>
      <c r="R1104" t="str">
        <f>VLOOKUP(Table2[[#This Row],[ciqual_code]],brut_transformé!$D$2:$E$2480,2,FALSE)</f>
        <v>transformé</v>
      </c>
      <c r="S1104" t="s">
        <v>5128</v>
      </c>
    </row>
    <row r="1105" spans="1:19" x14ac:dyDescent="0.2">
      <c r="A1105" t="s">
        <v>1103</v>
      </c>
      <c r="B1105">
        <v>12113</v>
      </c>
      <c r="C1105" t="s">
        <v>2481</v>
      </c>
      <c r="D1105">
        <v>1.81</v>
      </c>
      <c r="E1105" t="b">
        <v>0</v>
      </c>
      <c r="F1105" t="s">
        <v>2485</v>
      </c>
      <c r="G1105" t="s">
        <v>3590</v>
      </c>
      <c r="H1105" t="s">
        <v>4967</v>
      </c>
      <c r="I1105" t="s">
        <v>4969</v>
      </c>
      <c r="J1105" t="s">
        <v>4989</v>
      </c>
      <c r="K1105" t="s">
        <v>6381</v>
      </c>
      <c r="L1105" t="s">
        <v>6406</v>
      </c>
      <c r="M1105" t="str">
        <f>SUBSTITUTE(Table2[[#This Row],[category_tags]],"'",CHAR(130),11)</f>
        <v>['Agricultural', 'Food', 'Preparation', 'Milk and milk products', 'Cheese', ÇSemihard cheeses']</v>
      </c>
      <c r="N1105" t="str">
        <f>SUBSTITUTE(Table2[[#This Row],[category_tags]],"'",CHAR(131),12)</f>
        <v>['Agricultural', 'Food', 'Preparation', 'Milk and milk products', 'Cheese', 'Semihard cheesesÉ]</v>
      </c>
      <c r="O1105">
        <f>FIND(CHAR(130),Table2[[#This Row],[Column2]])</f>
        <v>77</v>
      </c>
      <c r="P1105">
        <f>FIND(CHAR(131),Table2[[#This Row],[Column3]])</f>
        <v>94</v>
      </c>
      <c r="Q1105" t="str">
        <f>IFERROR(MID(Table2[[#This Row],[category_tags]],Table2[[#This Row],[Column4]]+1,Table2[[#This Row],[Column5]]-Table2[[#This Row],[Column4]]-1),"")</f>
        <v>Semihard cheeses</v>
      </c>
      <c r="R1105" t="str">
        <f>VLOOKUP(Table2[[#This Row],[ciqual_code]],brut_transformé!$D$2:$E$2480,2,FALSE)</f>
        <v>transformé</v>
      </c>
      <c r="S1105" t="s">
        <v>5128</v>
      </c>
    </row>
    <row r="1106" spans="1:19" x14ac:dyDescent="0.2">
      <c r="A1106" t="s">
        <v>1104</v>
      </c>
      <c r="B1106">
        <v>25620</v>
      </c>
      <c r="C1106" t="s">
        <v>2481</v>
      </c>
      <c r="D1106">
        <v>2.5099999999999998</v>
      </c>
      <c r="E1106" t="b">
        <v>0</v>
      </c>
      <c r="F1106" t="s">
        <v>2485</v>
      </c>
      <c r="G1106" t="s">
        <v>3591</v>
      </c>
      <c r="H1106" t="s">
        <v>4967</v>
      </c>
      <c r="I1106" t="s">
        <v>4969</v>
      </c>
      <c r="J1106" t="s">
        <v>5068</v>
      </c>
      <c r="K1106" t="s">
        <v>6377</v>
      </c>
      <c r="L1106" t="s">
        <v>6434</v>
      </c>
      <c r="M1106" t="str">
        <f>SUBSTITUTE(Table2[[#This Row],[category_tags]],"'",CHAR(130),11)</f>
        <v>['Agricultural', 'Food', 'Preparation', 'Miscellaneous', 'Sauces', ÇCondiment sauces']</v>
      </c>
      <c r="N1106" t="str">
        <f>SUBSTITUTE(Table2[[#This Row],[category_tags]],"'",CHAR(131),12)</f>
        <v>['Agricultural', 'Food', 'Preparation', 'Miscellaneous', 'Sauces', 'Condiment saucesÉ]</v>
      </c>
      <c r="O1106">
        <f>FIND(CHAR(130),Table2[[#This Row],[Column2]])</f>
        <v>68</v>
      </c>
      <c r="P1106">
        <f>FIND(CHAR(131),Table2[[#This Row],[Column3]])</f>
        <v>85</v>
      </c>
      <c r="Q1106" t="str">
        <f>IFERROR(MID(Table2[[#This Row],[category_tags]],Table2[[#This Row],[Column4]]+1,Table2[[#This Row],[Column5]]-Table2[[#This Row],[Column4]]-1),"")</f>
        <v>Condiment sauces</v>
      </c>
      <c r="R1106" t="str">
        <f>VLOOKUP(Table2[[#This Row],[ciqual_code]],brut_transformé!$D$2:$E$2480,2,FALSE)</f>
        <v>transformé</v>
      </c>
      <c r="S1106" t="s">
        <v>5630</v>
      </c>
    </row>
    <row r="1107" spans="1:19" x14ac:dyDescent="0.2">
      <c r="A1107" t="s">
        <v>1105</v>
      </c>
      <c r="B1107">
        <v>31050</v>
      </c>
      <c r="C1107" t="s">
        <v>2481</v>
      </c>
      <c r="D1107">
        <v>2.4500000000000002</v>
      </c>
      <c r="E1107" t="b">
        <v>0</v>
      </c>
      <c r="F1107" t="s">
        <v>2485</v>
      </c>
      <c r="G1107" t="s">
        <v>3592</v>
      </c>
      <c r="H1107" t="s">
        <v>4967</v>
      </c>
      <c r="I1107" t="s">
        <v>4969</v>
      </c>
      <c r="J1107" t="s">
        <v>5021</v>
      </c>
      <c r="K1107" t="s">
        <v>6382</v>
      </c>
      <c r="L1107" t="s">
        <v>6423</v>
      </c>
      <c r="M1107" t="str">
        <f>SUBSTITUTE(Table2[[#This Row],[category_tags]],"'",CHAR(130),11)</f>
        <v>['Agricultural', 'Food', 'Preparation', 'Sugar and confectionery', 'Non-chocolate confectionery']</v>
      </c>
      <c r="N1107" t="str">
        <f>SUBSTITUTE(Table2[[#This Row],[category_tags]],"'",CHAR(131),12)</f>
        <v>['Agricultural', 'Food', 'Preparation', 'Sugar and confectionery', 'Non-chocolate confectionery']</v>
      </c>
      <c r="O1107" t="e">
        <f>FIND(CHAR(130),Table2[[#This Row],[Column2]])</f>
        <v>#VALUE!</v>
      </c>
      <c r="P1107" t="e">
        <f>FIND(CHAR(131),Table2[[#This Row],[Column3]])</f>
        <v>#VALUE!</v>
      </c>
      <c r="Q1107" t="str">
        <f>IFERROR(MID(Table2[[#This Row],[category_tags]],Table2[[#This Row],[Column4]]+1,Table2[[#This Row],[Column5]]-Table2[[#This Row],[Column4]]-1),"")</f>
        <v/>
      </c>
      <c r="R1107" t="str">
        <f>VLOOKUP(Table2[[#This Row],[ciqual_code]],brut_transformé!$D$2:$E$2480,2,FALSE)</f>
        <v>transformé</v>
      </c>
      <c r="S1107" t="s">
        <v>5631</v>
      </c>
    </row>
    <row r="1108" spans="1:19" x14ac:dyDescent="0.2">
      <c r="A1108" t="s">
        <v>1106</v>
      </c>
      <c r="B1108">
        <v>6260</v>
      </c>
      <c r="C1108" t="s">
        <v>2481</v>
      </c>
      <c r="D1108">
        <v>2.68</v>
      </c>
      <c r="E1108" t="b">
        <v>0</v>
      </c>
      <c r="F1108" t="s">
        <v>2485</v>
      </c>
      <c r="G1108" t="s">
        <v>3593</v>
      </c>
      <c r="H1108" t="s">
        <v>4967</v>
      </c>
      <c r="I1108" t="s">
        <v>4969</v>
      </c>
      <c r="J1108" t="s">
        <v>5014</v>
      </c>
      <c r="K1108" t="s">
        <v>6376</v>
      </c>
      <c r="L1108" t="s">
        <v>6419</v>
      </c>
      <c r="M1108" t="str">
        <f>SUBSTITUTE(Table2[[#This Row],[category_tags]],"'",CHAR(130),11)</f>
        <v>['Agricultural', 'Food', 'Preparation', 'Meat, egg and fish', 'Other meat products']</v>
      </c>
      <c r="N1108" t="str">
        <f>SUBSTITUTE(Table2[[#This Row],[category_tags]],"'",CHAR(131),12)</f>
        <v>['Agricultural', 'Food', 'Preparation', 'Meat, egg and fish', 'Other meat products']</v>
      </c>
      <c r="O1108" t="e">
        <f>FIND(CHAR(130),Table2[[#This Row],[Column2]])</f>
        <v>#VALUE!</v>
      </c>
      <c r="P1108" t="e">
        <f>FIND(CHAR(131),Table2[[#This Row],[Column3]])</f>
        <v>#VALUE!</v>
      </c>
      <c r="Q1108" t="str">
        <f>IFERROR(MID(Table2[[#This Row],[category_tags]],Table2[[#This Row],[Column4]]+1,Table2[[#This Row],[Column5]]-Table2[[#This Row],[Column4]]-1),"")</f>
        <v/>
      </c>
      <c r="R1108" t="str">
        <f>VLOOKUP(Table2[[#This Row],[ciqual_code]],brut_transformé!$D$2:$E$2480,2,FALSE)</f>
        <v>transformé</v>
      </c>
      <c r="S1108" t="s">
        <v>5632</v>
      </c>
    </row>
    <row r="1109" spans="1:19" x14ac:dyDescent="0.2">
      <c r="A1109" t="s">
        <v>1107</v>
      </c>
      <c r="B1109">
        <v>28927</v>
      </c>
      <c r="C1109" t="s">
        <v>2481</v>
      </c>
      <c r="D1109">
        <v>2.67</v>
      </c>
      <c r="E1109" t="b">
        <v>0</v>
      </c>
      <c r="F1109" t="s">
        <v>2485</v>
      </c>
      <c r="G1109" t="s">
        <v>3594</v>
      </c>
      <c r="H1109" t="s">
        <v>4967</v>
      </c>
      <c r="I1109" t="s">
        <v>4969</v>
      </c>
      <c r="J1109" t="s">
        <v>4986</v>
      </c>
      <c r="K1109" t="s">
        <v>6376</v>
      </c>
      <c r="L1109" t="s">
        <v>6404</v>
      </c>
      <c r="M1109" t="str">
        <f>SUBSTITUTE(Table2[[#This Row],[category_tags]],"'",CHAR(130),11)</f>
        <v>['Agricultural', 'Food', 'Preparation', 'Meat, egg and fish', 'Delicatessen meat']</v>
      </c>
      <c r="N1109" t="str">
        <f>SUBSTITUTE(Table2[[#This Row],[category_tags]],"'",CHAR(131),12)</f>
        <v>['Agricultural', 'Food', 'Preparation', 'Meat, egg and fish', 'Delicatessen meat']</v>
      </c>
      <c r="O1109" t="e">
        <f>FIND(CHAR(130),Table2[[#This Row],[Column2]])</f>
        <v>#VALUE!</v>
      </c>
      <c r="P1109" t="e">
        <f>FIND(CHAR(131),Table2[[#This Row],[Column3]])</f>
        <v>#VALUE!</v>
      </c>
      <c r="Q1109" t="str">
        <f>IFERROR(MID(Table2[[#This Row],[category_tags]],Table2[[#This Row],[Column4]]+1,Table2[[#This Row],[Column5]]-Table2[[#This Row],[Column4]]-1),"")</f>
        <v/>
      </c>
      <c r="R1109" t="str">
        <f>VLOOKUP(Table2[[#This Row],[ciqual_code]],brut_transformé!$D$2:$E$2480,2,FALSE)</f>
        <v>transformé</v>
      </c>
      <c r="S1109" t="s">
        <v>5253</v>
      </c>
    </row>
    <row r="1110" spans="1:19" x14ac:dyDescent="0.2">
      <c r="A1110" t="s">
        <v>1108</v>
      </c>
      <c r="B1110">
        <v>25009</v>
      </c>
      <c r="C1110" t="s">
        <v>2481</v>
      </c>
      <c r="D1110">
        <v>1.97</v>
      </c>
      <c r="E1110" t="b">
        <v>0</v>
      </c>
      <c r="F1110" t="s">
        <v>2485</v>
      </c>
      <c r="G1110" t="s">
        <v>3595</v>
      </c>
      <c r="H1110" t="s">
        <v>4967</v>
      </c>
      <c r="I1110" t="s">
        <v>4969</v>
      </c>
      <c r="J1110" t="s">
        <v>5047</v>
      </c>
      <c r="K1110" t="s">
        <v>6379</v>
      </c>
      <c r="L1110" t="s">
        <v>6399</v>
      </c>
      <c r="M1110" t="str">
        <f>SUBSTITUTE(Table2[[#This Row],[category_tags]],"'",CHAR(130),11)</f>
        <v>['Agricultural', 'Food', 'Preparation', 'Starters and dishes', 'Dishes', ÇMeat dishes, with starchy food']</v>
      </c>
      <c r="N1110" t="str">
        <f>SUBSTITUTE(Table2[[#This Row],[category_tags]],"'",CHAR(131),12)</f>
        <v>['Agricultural', 'Food', 'Preparation', 'Starters and dishes', 'Dishes', 'Meat dishes, with starchy foodÉ]</v>
      </c>
      <c r="O1110">
        <f>FIND(CHAR(130),Table2[[#This Row],[Column2]])</f>
        <v>74</v>
      </c>
      <c r="P1110">
        <f>FIND(CHAR(131),Table2[[#This Row],[Column3]])</f>
        <v>105</v>
      </c>
      <c r="Q1110" t="str">
        <f>IFERROR(MID(Table2[[#This Row],[category_tags]],Table2[[#This Row],[Column4]]+1,Table2[[#This Row],[Column5]]-Table2[[#This Row],[Column4]]-1),"")</f>
        <v>Meat dishes, with starchy food</v>
      </c>
      <c r="R1110" t="str">
        <f>VLOOKUP(Table2[[#This Row],[ciqual_code]],brut_transformé!$D$2:$E$2480,2,FALSE)</f>
        <v>transformé</v>
      </c>
      <c r="S1110" t="s">
        <v>5633</v>
      </c>
    </row>
    <row r="1111" spans="1:19" x14ac:dyDescent="0.2">
      <c r="A1111" t="s">
        <v>1109</v>
      </c>
      <c r="B1111">
        <v>26090</v>
      </c>
      <c r="C1111" t="s">
        <v>2481</v>
      </c>
      <c r="D1111">
        <v>3.1</v>
      </c>
      <c r="E1111" t="b">
        <v>0</v>
      </c>
      <c r="F1111" t="s">
        <v>2485</v>
      </c>
      <c r="G1111" t="s">
        <v>3596</v>
      </c>
      <c r="H1111" t="s">
        <v>4967</v>
      </c>
      <c r="I1111" t="s">
        <v>4969</v>
      </c>
      <c r="J1111" t="s">
        <v>4993</v>
      </c>
      <c r="K1111" t="s">
        <v>6376</v>
      </c>
      <c r="L1111" t="s">
        <v>6410</v>
      </c>
      <c r="M1111" t="str">
        <f>SUBSTITUTE(Table2[[#This Row],[category_tags]],"'",CHAR(130),11)</f>
        <v>['Agricultural', 'Food', 'Preparation', 'Meat, egg and fish', 'Fish, cooked']</v>
      </c>
      <c r="N1111" t="str">
        <f>SUBSTITUTE(Table2[[#This Row],[category_tags]],"'",CHAR(131),12)</f>
        <v>['Agricultural', 'Food', 'Preparation', 'Meat, egg and fish', 'Fish, cooked']</v>
      </c>
      <c r="O1111" t="e">
        <f>FIND(CHAR(130),Table2[[#This Row],[Column2]])</f>
        <v>#VALUE!</v>
      </c>
      <c r="P1111" t="e">
        <f>FIND(CHAR(131),Table2[[#This Row],[Column3]])</f>
        <v>#VALUE!</v>
      </c>
      <c r="Q1111" t="str">
        <f>IFERROR(MID(Table2[[#This Row],[category_tags]],Table2[[#This Row],[Column4]]+1,Table2[[#This Row],[Column5]]-Table2[[#This Row],[Column4]]-1),"")</f>
        <v/>
      </c>
      <c r="R1111" t="str">
        <f>VLOOKUP(Table2[[#This Row],[ciqual_code]],brut_transformé!$D$2:$E$2480,2,FALSE)</f>
        <v>transformé</v>
      </c>
      <c r="S1111" t="s">
        <v>5634</v>
      </c>
    </row>
    <row r="1112" spans="1:19" x14ac:dyDescent="0.2">
      <c r="A1112" t="s">
        <v>1110</v>
      </c>
      <c r="B1112">
        <v>25413</v>
      </c>
      <c r="C1112" t="s">
        <v>2481</v>
      </c>
      <c r="D1112">
        <v>1.96</v>
      </c>
      <c r="E1112" t="b">
        <v>0</v>
      </c>
      <c r="F1112" t="s">
        <v>2485</v>
      </c>
      <c r="G1112" t="s">
        <v>3597</v>
      </c>
      <c r="H1112" t="s">
        <v>4967</v>
      </c>
      <c r="I1112" t="s">
        <v>4969</v>
      </c>
      <c r="J1112" t="s">
        <v>5028</v>
      </c>
      <c r="K1112" t="s">
        <v>6379</v>
      </c>
      <c r="L1112" t="s">
        <v>6426</v>
      </c>
      <c r="M1112" t="str">
        <f>SUBSTITUTE(Table2[[#This Row],[category_tags]],"'",CHAR(130),11)</f>
        <v>['Agricultural', 'Food', 'Preparation', 'Starters and dishes', 'Sandwiches']</v>
      </c>
      <c r="N1112" t="str">
        <f>SUBSTITUTE(Table2[[#This Row],[category_tags]],"'",CHAR(131),12)</f>
        <v>['Agricultural', 'Food', 'Preparation', 'Starters and dishes', 'Sandwiches']</v>
      </c>
      <c r="O1112" t="e">
        <f>FIND(CHAR(130),Table2[[#This Row],[Column2]])</f>
        <v>#VALUE!</v>
      </c>
      <c r="P1112" t="e">
        <f>FIND(CHAR(131),Table2[[#This Row],[Column3]])</f>
        <v>#VALUE!</v>
      </c>
      <c r="Q1112" t="str">
        <f>IFERROR(MID(Table2[[#This Row],[category_tags]],Table2[[#This Row],[Column4]]+1,Table2[[#This Row],[Column5]]-Table2[[#This Row],[Column4]]-1),"")</f>
        <v/>
      </c>
      <c r="R1112" t="str">
        <f>VLOOKUP(Table2[[#This Row],[ciqual_code]],brut_transformé!$D$2:$E$2480,2,FALSE)</f>
        <v>transformé</v>
      </c>
      <c r="S1112" t="s">
        <v>5635</v>
      </c>
    </row>
    <row r="1113" spans="1:19" x14ac:dyDescent="0.2">
      <c r="A1113" t="s">
        <v>1111</v>
      </c>
      <c r="B1113">
        <v>26232</v>
      </c>
      <c r="C1113" t="s">
        <v>2481</v>
      </c>
      <c r="D1113">
        <v>3.1</v>
      </c>
      <c r="E1113" t="b">
        <v>0</v>
      </c>
      <c r="F1113" t="s">
        <v>2485</v>
      </c>
      <c r="G1113" t="s">
        <v>3598</v>
      </c>
      <c r="H1113" t="s">
        <v>4967</v>
      </c>
      <c r="I1113" t="s">
        <v>4969</v>
      </c>
      <c r="J1113" t="s">
        <v>4993</v>
      </c>
      <c r="K1113" t="s">
        <v>6376</v>
      </c>
      <c r="L1113" t="s">
        <v>6410</v>
      </c>
      <c r="M1113" t="str">
        <f>SUBSTITUTE(Table2[[#This Row],[category_tags]],"'",CHAR(130),11)</f>
        <v>['Agricultural', 'Food', 'Preparation', 'Meat, egg and fish', 'Fish, cooked']</v>
      </c>
      <c r="N1113" t="str">
        <f>SUBSTITUTE(Table2[[#This Row],[category_tags]],"'",CHAR(131),12)</f>
        <v>['Agricultural', 'Food', 'Preparation', 'Meat, egg and fish', 'Fish, cooked']</v>
      </c>
      <c r="O1113" t="e">
        <f>FIND(CHAR(130),Table2[[#This Row],[Column2]])</f>
        <v>#VALUE!</v>
      </c>
      <c r="P1113" t="e">
        <f>FIND(CHAR(131),Table2[[#This Row],[Column3]])</f>
        <v>#VALUE!</v>
      </c>
      <c r="Q1113" t="str">
        <f>IFERROR(MID(Table2[[#This Row],[category_tags]],Table2[[#This Row],[Column4]]+1,Table2[[#This Row],[Column5]]-Table2[[#This Row],[Column4]]-1),"")</f>
        <v/>
      </c>
      <c r="R1113" t="str">
        <f>VLOOKUP(Table2[[#This Row],[ciqual_code]],brut_transformé!$D$2:$E$2480,2,FALSE)</f>
        <v>transformé</v>
      </c>
      <c r="S1113" t="s">
        <v>5636</v>
      </c>
    </row>
    <row r="1114" spans="1:19" x14ac:dyDescent="0.2">
      <c r="A1114" t="s">
        <v>1112</v>
      </c>
      <c r="B1114">
        <v>26013</v>
      </c>
      <c r="C1114" t="s">
        <v>2481</v>
      </c>
      <c r="D1114">
        <v>3.03</v>
      </c>
      <c r="E1114" t="b">
        <v>0</v>
      </c>
      <c r="F1114" t="s">
        <v>2485</v>
      </c>
      <c r="G1114" t="s">
        <v>3599</v>
      </c>
      <c r="H1114" t="s">
        <v>4967</v>
      </c>
      <c r="I1114" t="s">
        <v>4969</v>
      </c>
      <c r="J1114" t="s">
        <v>4993</v>
      </c>
      <c r="K1114" t="s">
        <v>6376</v>
      </c>
      <c r="L1114" t="s">
        <v>6410</v>
      </c>
      <c r="M1114" t="str">
        <f>SUBSTITUTE(Table2[[#This Row],[category_tags]],"'",CHAR(130),11)</f>
        <v>['Agricultural', 'Food', 'Preparation', 'Meat, egg and fish', 'Fish, cooked']</v>
      </c>
      <c r="N1114" t="str">
        <f>SUBSTITUTE(Table2[[#This Row],[category_tags]],"'",CHAR(131),12)</f>
        <v>['Agricultural', 'Food', 'Preparation', 'Meat, egg and fish', 'Fish, cooked']</v>
      </c>
      <c r="O1114" t="e">
        <f>FIND(CHAR(130),Table2[[#This Row],[Column2]])</f>
        <v>#VALUE!</v>
      </c>
      <c r="P1114" t="e">
        <f>FIND(CHAR(131),Table2[[#This Row],[Column3]])</f>
        <v>#VALUE!</v>
      </c>
      <c r="Q1114" t="str">
        <f>IFERROR(MID(Table2[[#This Row],[category_tags]],Table2[[#This Row],[Column4]]+1,Table2[[#This Row],[Column5]]-Table2[[#This Row],[Column4]]-1),"")</f>
        <v/>
      </c>
      <c r="R1114" t="str">
        <f>VLOOKUP(Table2[[#This Row],[ciqual_code]],brut_transformé!$D$2:$E$2480,2,FALSE)</f>
        <v>transformé</v>
      </c>
      <c r="S1114" t="s">
        <v>5637</v>
      </c>
    </row>
    <row r="1115" spans="1:19" x14ac:dyDescent="0.2">
      <c r="A1115" t="s">
        <v>1113</v>
      </c>
      <c r="B1115">
        <v>25998</v>
      </c>
      <c r="C1115" t="s">
        <v>2481</v>
      </c>
      <c r="D1115">
        <v>3.1</v>
      </c>
      <c r="E1115" t="b">
        <v>0</v>
      </c>
      <c r="F1115" t="s">
        <v>2485</v>
      </c>
      <c r="G1115" t="s">
        <v>3600</v>
      </c>
      <c r="H1115" t="s">
        <v>4967</v>
      </c>
      <c r="I1115" t="s">
        <v>4969</v>
      </c>
      <c r="J1115" t="s">
        <v>4993</v>
      </c>
      <c r="K1115" t="s">
        <v>6376</v>
      </c>
      <c r="L1115" t="s">
        <v>6410</v>
      </c>
      <c r="M1115" t="str">
        <f>SUBSTITUTE(Table2[[#This Row],[category_tags]],"'",CHAR(130),11)</f>
        <v>['Agricultural', 'Food', 'Preparation', 'Meat, egg and fish', 'Fish, cooked']</v>
      </c>
      <c r="N1115" t="str">
        <f>SUBSTITUTE(Table2[[#This Row],[category_tags]],"'",CHAR(131),12)</f>
        <v>['Agricultural', 'Food', 'Preparation', 'Meat, egg and fish', 'Fish, cooked']</v>
      </c>
      <c r="O1115" t="e">
        <f>FIND(CHAR(130),Table2[[#This Row],[Column2]])</f>
        <v>#VALUE!</v>
      </c>
      <c r="P1115" t="e">
        <f>FIND(CHAR(131),Table2[[#This Row],[Column3]])</f>
        <v>#VALUE!</v>
      </c>
      <c r="Q1115" t="str">
        <f>IFERROR(MID(Table2[[#This Row],[category_tags]],Table2[[#This Row],[Column4]]+1,Table2[[#This Row],[Column5]]-Table2[[#This Row],[Column4]]-1),"")</f>
        <v/>
      </c>
      <c r="R1115" t="str">
        <f>VLOOKUP(Table2[[#This Row],[ciqual_code]],brut_transformé!$D$2:$E$2480,2,FALSE)</f>
        <v>transformé</v>
      </c>
      <c r="S1115" t="s">
        <v>5636</v>
      </c>
    </row>
    <row r="1116" spans="1:19" x14ac:dyDescent="0.2">
      <c r="A1116" t="s">
        <v>1114</v>
      </c>
      <c r="B1116">
        <v>26238</v>
      </c>
      <c r="C1116" t="s">
        <v>2481</v>
      </c>
      <c r="D1116">
        <v>3.78</v>
      </c>
      <c r="E1116" t="b">
        <v>0</v>
      </c>
      <c r="F1116" t="s">
        <v>2485</v>
      </c>
      <c r="G1116" t="s">
        <v>3601</v>
      </c>
      <c r="H1116" t="s">
        <v>4967</v>
      </c>
      <c r="I1116" t="s">
        <v>4969</v>
      </c>
      <c r="J1116" t="s">
        <v>4985</v>
      </c>
      <c r="K1116" t="s">
        <v>6376</v>
      </c>
      <c r="L1116" t="s">
        <v>6403</v>
      </c>
      <c r="M1116" t="str">
        <f>SUBSTITUTE(Table2[[#This Row],[category_tags]],"'",CHAR(130),11)</f>
        <v>['Agricultural', 'Food', 'Preparation', 'Meat, egg and fish', 'Fish, raw']</v>
      </c>
      <c r="N1116" t="str">
        <f>SUBSTITUTE(Table2[[#This Row],[category_tags]],"'",CHAR(131),12)</f>
        <v>['Agricultural', 'Food', 'Preparation', 'Meat, egg and fish', 'Fish, raw']</v>
      </c>
      <c r="O1116" t="e">
        <f>FIND(CHAR(130),Table2[[#This Row],[Column2]])</f>
        <v>#VALUE!</v>
      </c>
      <c r="P1116" t="e">
        <f>FIND(CHAR(131),Table2[[#This Row],[Column3]])</f>
        <v>#VALUE!</v>
      </c>
      <c r="Q1116" t="str">
        <f>IFERROR(MID(Table2[[#This Row],[category_tags]],Table2[[#This Row],[Column4]]+1,Table2[[#This Row],[Column5]]-Table2[[#This Row],[Column4]]-1),"")</f>
        <v/>
      </c>
      <c r="R1116" t="str">
        <f>VLOOKUP(Table2[[#This Row],[ciqual_code]],brut_transformé!$D$2:$E$2480,2,FALSE)</f>
        <v>transformé</v>
      </c>
      <c r="S1116" t="s">
        <v>5638</v>
      </c>
    </row>
    <row r="1117" spans="1:19" x14ac:dyDescent="0.2">
      <c r="A1117" t="s">
        <v>1115</v>
      </c>
      <c r="B1117">
        <v>26237</v>
      </c>
      <c r="C1117" t="s">
        <v>2481</v>
      </c>
      <c r="D1117">
        <v>3.57</v>
      </c>
      <c r="E1117" t="b">
        <v>0</v>
      </c>
      <c r="F1117" t="s">
        <v>2485</v>
      </c>
      <c r="G1117" t="s">
        <v>3602</v>
      </c>
      <c r="H1117" t="s">
        <v>4967</v>
      </c>
      <c r="I1117" t="s">
        <v>4969</v>
      </c>
      <c r="J1117" t="s">
        <v>4985</v>
      </c>
      <c r="K1117" t="s">
        <v>6376</v>
      </c>
      <c r="L1117" t="s">
        <v>6403</v>
      </c>
      <c r="M1117" t="str">
        <f>SUBSTITUTE(Table2[[#This Row],[category_tags]],"'",CHAR(130),11)</f>
        <v>['Agricultural', 'Food', 'Preparation', 'Meat, egg and fish', 'Fish, raw']</v>
      </c>
      <c r="N1117" t="str">
        <f>SUBSTITUTE(Table2[[#This Row],[category_tags]],"'",CHAR(131),12)</f>
        <v>['Agricultural', 'Food', 'Preparation', 'Meat, egg and fish', 'Fish, raw']</v>
      </c>
      <c r="O1117" t="e">
        <f>FIND(CHAR(130),Table2[[#This Row],[Column2]])</f>
        <v>#VALUE!</v>
      </c>
      <c r="P1117" t="e">
        <f>FIND(CHAR(131),Table2[[#This Row],[Column3]])</f>
        <v>#VALUE!</v>
      </c>
      <c r="Q1117" t="str">
        <f>IFERROR(MID(Table2[[#This Row],[category_tags]],Table2[[#This Row],[Column4]]+1,Table2[[#This Row],[Column5]]-Table2[[#This Row],[Column4]]-1),"")</f>
        <v/>
      </c>
      <c r="R1117" t="str">
        <f>VLOOKUP(Table2[[#This Row],[ciqual_code]],brut_transformé!$D$2:$E$2480,2,FALSE)</f>
        <v>transformé</v>
      </c>
      <c r="S1117" t="s">
        <v>5638</v>
      </c>
    </row>
    <row r="1118" spans="1:19" x14ac:dyDescent="0.2">
      <c r="A1118" t="s">
        <v>1116</v>
      </c>
      <c r="B1118">
        <v>26010</v>
      </c>
      <c r="C1118" t="s">
        <v>2481</v>
      </c>
      <c r="D1118">
        <v>3.78</v>
      </c>
      <c r="E1118" t="b">
        <v>0</v>
      </c>
      <c r="F1118" t="s">
        <v>2485</v>
      </c>
      <c r="G1118" t="s">
        <v>3603</v>
      </c>
      <c r="H1118" t="s">
        <v>4967</v>
      </c>
      <c r="I1118" t="s">
        <v>4969</v>
      </c>
      <c r="J1118" t="s">
        <v>4974</v>
      </c>
      <c r="K1118" t="s">
        <v>6376</v>
      </c>
      <c r="L1118" t="s">
        <v>6393</v>
      </c>
      <c r="M1118" t="str">
        <f>SUBSTITUTE(Table2[[#This Row],[category_tags]],"'",CHAR(130),11)</f>
        <v>['Agricultural', 'Food', 'Preparation', 'Meat, egg and fish', 'Fish products']</v>
      </c>
      <c r="N1118" t="str">
        <f>SUBSTITUTE(Table2[[#This Row],[category_tags]],"'",CHAR(131),12)</f>
        <v>['Agricultural', 'Food', 'Preparation', 'Meat, egg and fish', 'Fish products']</v>
      </c>
      <c r="O1118" t="e">
        <f>FIND(CHAR(130),Table2[[#This Row],[Column2]])</f>
        <v>#VALUE!</v>
      </c>
      <c r="P1118" t="e">
        <f>FIND(CHAR(131),Table2[[#This Row],[Column3]])</f>
        <v>#VALUE!</v>
      </c>
      <c r="Q1118" t="str">
        <f>IFERROR(MID(Table2[[#This Row],[category_tags]],Table2[[#This Row],[Column4]]+1,Table2[[#This Row],[Column5]]-Table2[[#This Row],[Column4]]-1),"")</f>
        <v/>
      </c>
      <c r="R1118" t="str">
        <f>VLOOKUP(Table2[[#This Row],[ciqual_code]],brut_transformé!$D$2:$E$2480,2,FALSE)</f>
        <v>transformé</v>
      </c>
      <c r="S1118" t="s">
        <v>5638</v>
      </c>
    </row>
    <row r="1119" spans="1:19" x14ac:dyDescent="0.2">
      <c r="A1119" t="s">
        <v>1117</v>
      </c>
      <c r="B1119">
        <v>26011</v>
      </c>
      <c r="C1119" t="s">
        <v>2481</v>
      </c>
      <c r="D1119">
        <v>3.57</v>
      </c>
      <c r="E1119" t="b">
        <v>0</v>
      </c>
      <c r="F1119" t="s">
        <v>2485</v>
      </c>
      <c r="G1119" t="s">
        <v>3604</v>
      </c>
      <c r="H1119" t="s">
        <v>4967</v>
      </c>
      <c r="I1119" t="s">
        <v>4969</v>
      </c>
      <c r="J1119" t="s">
        <v>4985</v>
      </c>
      <c r="K1119" t="s">
        <v>6376</v>
      </c>
      <c r="L1119" t="s">
        <v>6403</v>
      </c>
      <c r="M1119" t="str">
        <f>SUBSTITUTE(Table2[[#This Row],[category_tags]],"'",CHAR(130),11)</f>
        <v>['Agricultural', 'Food', 'Preparation', 'Meat, egg and fish', 'Fish, raw']</v>
      </c>
      <c r="N1119" t="str">
        <f>SUBSTITUTE(Table2[[#This Row],[category_tags]],"'",CHAR(131),12)</f>
        <v>['Agricultural', 'Food', 'Preparation', 'Meat, egg and fish', 'Fish, raw']</v>
      </c>
      <c r="O1119" t="e">
        <f>FIND(CHAR(130),Table2[[#This Row],[Column2]])</f>
        <v>#VALUE!</v>
      </c>
      <c r="P1119" t="e">
        <f>FIND(CHAR(131),Table2[[#This Row],[Column3]])</f>
        <v>#VALUE!</v>
      </c>
      <c r="Q1119" t="str">
        <f>IFERROR(MID(Table2[[#This Row],[category_tags]],Table2[[#This Row],[Column4]]+1,Table2[[#This Row],[Column5]]-Table2[[#This Row],[Column4]]-1),"")</f>
        <v/>
      </c>
      <c r="R1119" t="str">
        <f>VLOOKUP(Table2[[#This Row],[ciqual_code]],brut_transformé!$D$2:$E$2480,2,FALSE)</f>
        <v>transformé</v>
      </c>
      <c r="S1119" t="s">
        <v>5638</v>
      </c>
    </row>
    <row r="1120" spans="1:19" x14ac:dyDescent="0.2">
      <c r="A1120" t="s">
        <v>1118</v>
      </c>
      <c r="B1120">
        <v>26012</v>
      </c>
      <c r="C1120" t="s">
        <v>2481</v>
      </c>
      <c r="D1120">
        <v>3.46</v>
      </c>
      <c r="E1120" t="b">
        <v>0</v>
      </c>
      <c r="F1120" t="s">
        <v>2485</v>
      </c>
      <c r="G1120" t="s">
        <v>3605</v>
      </c>
      <c r="H1120" t="s">
        <v>4967</v>
      </c>
      <c r="I1120" t="s">
        <v>4969</v>
      </c>
      <c r="J1120" t="s">
        <v>4993</v>
      </c>
      <c r="K1120" t="s">
        <v>6376</v>
      </c>
      <c r="L1120" t="s">
        <v>6410</v>
      </c>
      <c r="M1120" t="str">
        <f>SUBSTITUTE(Table2[[#This Row],[category_tags]],"'",CHAR(130),11)</f>
        <v>['Agricultural', 'Food', 'Preparation', 'Meat, egg and fish', 'Fish, cooked']</v>
      </c>
      <c r="N1120" t="str">
        <f>SUBSTITUTE(Table2[[#This Row],[category_tags]],"'",CHAR(131),12)</f>
        <v>['Agricultural', 'Food', 'Preparation', 'Meat, egg and fish', 'Fish, cooked']</v>
      </c>
      <c r="O1120" t="e">
        <f>FIND(CHAR(130),Table2[[#This Row],[Column2]])</f>
        <v>#VALUE!</v>
      </c>
      <c r="P1120" t="e">
        <f>FIND(CHAR(131),Table2[[#This Row],[Column3]])</f>
        <v>#VALUE!</v>
      </c>
      <c r="Q1120" t="str">
        <f>IFERROR(MID(Table2[[#This Row],[category_tags]],Table2[[#This Row],[Column4]]+1,Table2[[#This Row],[Column5]]-Table2[[#This Row],[Column4]]-1),"")</f>
        <v/>
      </c>
      <c r="R1120" t="str">
        <f>VLOOKUP(Table2[[#This Row],[ciqual_code]],brut_transformé!$D$2:$E$2480,2,FALSE)</f>
        <v>transformé</v>
      </c>
      <c r="S1120" t="s">
        <v>5639</v>
      </c>
    </row>
    <row r="1121" spans="1:19" x14ac:dyDescent="0.2">
      <c r="A1121" t="s">
        <v>1119</v>
      </c>
      <c r="B1121">
        <v>26014</v>
      </c>
      <c r="C1121" t="s">
        <v>2481</v>
      </c>
      <c r="D1121">
        <v>3.46</v>
      </c>
      <c r="E1121" t="b">
        <v>0</v>
      </c>
      <c r="F1121" t="s">
        <v>2485</v>
      </c>
      <c r="G1121" t="s">
        <v>3606</v>
      </c>
      <c r="H1121" t="s">
        <v>4967</v>
      </c>
      <c r="I1121" t="s">
        <v>4969</v>
      </c>
      <c r="J1121" t="s">
        <v>4993</v>
      </c>
      <c r="K1121" t="s">
        <v>6376</v>
      </c>
      <c r="L1121" t="s">
        <v>6410</v>
      </c>
      <c r="M1121" t="str">
        <f>SUBSTITUTE(Table2[[#This Row],[category_tags]],"'",CHAR(130),11)</f>
        <v>['Agricultural', 'Food', 'Preparation', 'Meat, egg and fish', 'Fish, cooked']</v>
      </c>
      <c r="N1121" t="str">
        <f>SUBSTITUTE(Table2[[#This Row],[category_tags]],"'",CHAR(131),12)</f>
        <v>['Agricultural', 'Food', 'Preparation', 'Meat, egg and fish', 'Fish, cooked']</v>
      </c>
      <c r="O1121" t="e">
        <f>FIND(CHAR(130),Table2[[#This Row],[Column2]])</f>
        <v>#VALUE!</v>
      </c>
      <c r="P1121" t="e">
        <f>FIND(CHAR(131),Table2[[#This Row],[Column3]])</f>
        <v>#VALUE!</v>
      </c>
      <c r="Q1121" t="str">
        <f>IFERROR(MID(Table2[[#This Row],[category_tags]],Table2[[#This Row],[Column4]]+1,Table2[[#This Row],[Column5]]-Table2[[#This Row],[Column4]]-1),"")</f>
        <v/>
      </c>
      <c r="R1121" t="str">
        <f>VLOOKUP(Table2[[#This Row],[ciqual_code]],brut_transformé!$D$2:$E$2480,2,FALSE)</f>
        <v>transformé</v>
      </c>
      <c r="S1121" t="s">
        <v>5639</v>
      </c>
    </row>
    <row r="1122" spans="1:19" x14ac:dyDescent="0.2">
      <c r="A1122" t="s">
        <v>1120</v>
      </c>
      <c r="B1122">
        <v>20063</v>
      </c>
      <c r="C1122" t="s">
        <v>2481</v>
      </c>
      <c r="E1122" t="b">
        <v>0</v>
      </c>
      <c r="F1122" t="s">
        <v>2485</v>
      </c>
      <c r="G1122" t="s">
        <v>3607</v>
      </c>
      <c r="H1122" t="s">
        <v>4967</v>
      </c>
      <c r="I1122" t="s">
        <v>4969</v>
      </c>
      <c r="J1122" t="s">
        <v>4987</v>
      </c>
      <c r="K1122" t="s">
        <v>6375</v>
      </c>
      <c r="L1122" t="s">
        <v>6405</v>
      </c>
      <c r="M1122" t="str">
        <f>SUBSTITUTE(Table2[[#This Row],[category_tags]],"'",CHAR(130),11)</f>
        <v>['Agricultural', 'Food', 'Preparation', 'Fruits, vegetables, legumes and nuts', 'Vegetables', ÇVegetables, cooked']</v>
      </c>
      <c r="N1122" t="str">
        <f>SUBSTITUTE(Table2[[#This Row],[category_tags]],"'",CHAR(131),12)</f>
        <v>['Agricultural', 'Food', 'Preparation', 'Fruits, vegetables, legumes and nuts', 'Vegetables', 'Vegetables, cookedÉ]</v>
      </c>
      <c r="O1122">
        <f>FIND(CHAR(130),Table2[[#This Row],[Column2]])</f>
        <v>95</v>
      </c>
      <c r="P1122">
        <f>FIND(CHAR(131),Table2[[#This Row],[Column3]])</f>
        <v>114</v>
      </c>
      <c r="Q1122" t="str">
        <f>IFERROR(MID(Table2[[#This Row],[category_tags]],Table2[[#This Row],[Column4]]+1,Table2[[#This Row],[Column5]]-Table2[[#This Row],[Column4]]-1),"")</f>
        <v>Vegetables, cooked</v>
      </c>
      <c r="R1122" t="str">
        <f>VLOOKUP(Table2[[#This Row],[ciqual_code]],brut_transformé!$D$2:$E$2480,2,FALSE)</f>
        <v>transformé</v>
      </c>
      <c r="S1122" t="s">
        <v>5640</v>
      </c>
    </row>
    <row r="1123" spans="1:19" x14ac:dyDescent="0.2">
      <c r="A1123" t="s">
        <v>1121</v>
      </c>
      <c r="B1123">
        <v>20195</v>
      </c>
      <c r="C1123" t="s">
        <v>2481</v>
      </c>
      <c r="D1123">
        <v>2.38</v>
      </c>
      <c r="E1123" t="b">
        <v>0</v>
      </c>
      <c r="F1123" t="s">
        <v>2485</v>
      </c>
      <c r="G1123" t="s">
        <v>3608</v>
      </c>
      <c r="H1123" t="s">
        <v>4967</v>
      </c>
      <c r="I1123" t="s">
        <v>4969</v>
      </c>
      <c r="J1123" t="s">
        <v>4988</v>
      </c>
      <c r="K1123" t="s">
        <v>6375</v>
      </c>
      <c r="L1123" t="s">
        <v>6405</v>
      </c>
      <c r="M1123" t="str">
        <f>SUBSTITUTE(Table2[[#This Row],[category_tags]],"'",CHAR(130),11)</f>
        <v>['Agricultural', 'Food', 'Preparation', 'Fruits, vegetables, legumes and nuts', 'Vegetables', ÇVegetables, raw']</v>
      </c>
      <c r="N1123" t="str">
        <f>SUBSTITUTE(Table2[[#This Row],[category_tags]],"'",CHAR(131),12)</f>
        <v>['Agricultural', 'Food', 'Preparation', 'Fruits, vegetables, legumes and nuts', 'Vegetables', 'Vegetables, rawÉ]</v>
      </c>
      <c r="O1123">
        <f>FIND(CHAR(130),Table2[[#This Row],[Column2]])</f>
        <v>95</v>
      </c>
      <c r="P1123">
        <f>FIND(CHAR(131),Table2[[#This Row],[Column3]])</f>
        <v>111</v>
      </c>
      <c r="Q1123" t="str">
        <f>IFERROR(MID(Table2[[#This Row],[category_tags]],Table2[[#This Row],[Column4]]+1,Table2[[#This Row],[Column5]]-Table2[[#This Row],[Column4]]-1),"")</f>
        <v>Vegetables, raw</v>
      </c>
      <c r="R1123" t="str">
        <f>VLOOKUP(Table2[[#This Row],[ciqual_code]],brut_transformé!$D$2:$E$2480,2,FALSE)</f>
        <v>brut</v>
      </c>
      <c r="S1123" t="s">
        <v>5641</v>
      </c>
    </row>
    <row r="1124" spans="1:19" x14ac:dyDescent="0.2">
      <c r="A1124" t="s">
        <v>1122</v>
      </c>
      <c r="B1124">
        <v>20203</v>
      </c>
      <c r="C1124" t="s">
        <v>2481</v>
      </c>
      <c r="D1124">
        <v>2.9</v>
      </c>
      <c r="E1124" t="b">
        <v>0</v>
      </c>
      <c r="F1124" t="s">
        <v>2485</v>
      </c>
      <c r="G1124" t="s">
        <v>3609</v>
      </c>
      <c r="H1124" t="s">
        <v>4967</v>
      </c>
      <c r="I1124" t="s">
        <v>4969</v>
      </c>
      <c r="J1124" t="s">
        <v>4988</v>
      </c>
      <c r="K1124" t="s">
        <v>6375</v>
      </c>
      <c r="L1124" t="s">
        <v>6405</v>
      </c>
      <c r="M1124" t="str">
        <f>SUBSTITUTE(Table2[[#This Row],[category_tags]],"'",CHAR(130),11)</f>
        <v>['Agricultural', 'Food', 'Preparation', 'Fruits, vegetables, legumes and nuts', 'Vegetables', ÇVegetables, raw']</v>
      </c>
      <c r="N1124" t="str">
        <f>SUBSTITUTE(Table2[[#This Row],[category_tags]],"'",CHAR(131),12)</f>
        <v>['Agricultural', 'Food', 'Preparation', 'Fruits, vegetables, legumes and nuts', 'Vegetables', 'Vegetables, rawÉ]</v>
      </c>
      <c r="O1124">
        <f>FIND(CHAR(130),Table2[[#This Row],[Column2]])</f>
        <v>95</v>
      </c>
      <c r="P1124">
        <f>FIND(CHAR(131),Table2[[#This Row],[Column3]])</f>
        <v>111</v>
      </c>
      <c r="Q1124" t="str">
        <f>IFERROR(MID(Table2[[#This Row],[category_tags]],Table2[[#This Row],[Column4]]+1,Table2[[#This Row],[Column5]]-Table2[[#This Row],[Column4]]-1),"")</f>
        <v>Vegetables, raw</v>
      </c>
      <c r="R1124" t="str">
        <f>VLOOKUP(Table2[[#This Row],[ciqual_code]],brut_transformé!$D$2:$E$2480,2,FALSE)</f>
        <v>transformé</v>
      </c>
      <c r="S1124" t="s">
        <v>5642</v>
      </c>
    </row>
    <row r="1125" spans="1:19" x14ac:dyDescent="0.2">
      <c r="A1125" t="s">
        <v>1123</v>
      </c>
      <c r="B1125">
        <v>20511</v>
      </c>
      <c r="C1125" t="s">
        <v>2481</v>
      </c>
      <c r="D1125">
        <v>3.28</v>
      </c>
      <c r="E1125" t="b">
        <v>0</v>
      </c>
      <c r="F1125" t="s">
        <v>2485</v>
      </c>
      <c r="G1125" t="s">
        <v>3610</v>
      </c>
      <c r="H1125" t="s">
        <v>4967</v>
      </c>
      <c r="I1125" t="s">
        <v>4969</v>
      </c>
      <c r="J1125" t="s">
        <v>5062</v>
      </c>
      <c r="K1125" t="s">
        <v>6375</v>
      </c>
      <c r="L1125" t="s">
        <v>6438</v>
      </c>
      <c r="M1125" t="str">
        <f>SUBSTITUTE(Table2[[#This Row],[category_tags]],"'",CHAR(130),11)</f>
        <v>['Agricultural', 'Food', 'Preparation', 'Fruits, vegetables, legumes and nuts', 'Legumes', ÇLegumes, cooked']</v>
      </c>
      <c r="N1125" t="str">
        <f>SUBSTITUTE(Table2[[#This Row],[category_tags]],"'",CHAR(131),12)</f>
        <v>['Agricultural', 'Food', 'Preparation', 'Fruits, vegetables, legumes and nuts', 'Legumes', 'Legumes, cookedÉ]</v>
      </c>
      <c r="O1125">
        <f>FIND(CHAR(130),Table2[[#This Row],[Column2]])</f>
        <v>92</v>
      </c>
      <c r="P1125">
        <f>FIND(CHAR(131),Table2[[#This Row],[Column3]])</f>
        <v>108</v>
      </c>
      <c r="Q1125" t="str">
        <f>IFERROR(MID(Table2[[#This Row],[category_tags]],Table2[[#This Row],[Column4]]+1,Table2[[#This Row],[Column5]]-Table2[[#This Row],[Column4]]-1),"")</f>
        <v>Legumes, cooked</v>
      </c>
      <c r="R1125" t="str">
        <f>VLOOKUP(Table2[[#This Row],[ciqual_code]],brut_transformé!$D$2:$E$2480,2,FALSE)</f>
        <v>transformé</v>
      </c>
      <c r="S1125" t="s">
        <v>5643</v>
      </c>
    </row>
    <row r="1126" spans="1:19" x14ac:dyDescent="0.2">
      <c r="A1126" t="s">
        <v>1124</v>
      </c>
      <c r="B1126">
        <v>20502</v>
      </c>
      <c r="C1126" t="s">
        <v>2481</v>
      </c>
      <c r="D1126">
        <v>3.29</v>
      </c>
      <c r="E1126" t="b">
        <v>0</v>
      </c>
      <c r="F1126" t="s">
        <v>2485</v>
      </c>
      <c r="G1126" t="s">
        <v>3611</v>
      </c>
      <c r="H1126" t="s">
        <v>4967</v>
      </c>
      <c r="I1126" t="s">
        <v>4969</v>
      </c>
      <c r="J1126" t="s">
        <v>5062</v>
      </c>
      <c r="K1126" t="s">
        <v>6375</v>
      </c>
      <c r="L1126" t="s">
        <v>6438</v>
      </c>
      <c r="M1126" t="str">
        <f>SUBSTITUTE(Table2[[#This Row],[category_tags]],"'",CHAR(130),11)</f>
        <v>['Agricultural', 'Food', 'Preparation', 'Fruits, vegetables, legumes and nuts', 'Legumes', ÇLegumes, cooked']</v>
      </c>
      <c r="N1126" t="str">
        <f>SUBSTITUTE(Table2[[#This Row],[category_tags]],"'",CHAR(131),12)</f>
        <v>['Agricultural', 'Food', 'Preparation', 'Fruits, vegetables, legumes and nuts', 'Legumes', 'Legumes, cookedÉ]</v>
      </c>
      <c r="O1126">
        <f>FIND(CHAR(130),Table2[[#This Row],[Column2]])</f>
        <v>92</v>
      </c>
      <c r="P1126">
        <f>FIND(CHAR(131),Table2[[#This Row],[Column3]])</f>
        <v>108</v>
      </c>
      <c r="Q1126" t="str">
        <f>IFERROR(MID(Table2[[#This Row],[category_tags]],Table2[[#This Row],[Column4]]+1,Table2[[#This Row],[Column5]]-Table2[[#This Row],[Column4]]-1),"")</f>
        <v>Legumes, cooked</v>
      </c>
      <c r="R1126" t="str">
        <f>VLOOKUP(Table2[[#This Row],[ciqual_code]],brut_transformé!$D$2:$E$2480,2,FALSE)</f>
        <v>brut</v>
      </c>
      <c r="S1126" t="s">
        <v>5644</v>
      </c>
    </row>
    <row r="1127" spans="1:19" x14ac:dyDescent="0.2">
      <c r="A1127" t="s">
        <v>1125</v>
      </c>
      <c r="B1127">
        <v>20501</v>
      </c>
      <c r="C1127" t="s">
        <v>2481</v>
      </c>
      <c r="D1127">
        <v>3.43</v>
      </c>
      <c r="E1127" t="b">
        <v>0</v>
      </c>
      <c r="F1127" t="s">
        <v>2485</v>
      </c>
      <c r="G1127" s="1" t="s">
        <v>3612</v>
      </c>
      <c r="H1127" t="s">
        <v>4967</v>
      </c>
      <c r="I1127" t="s">
        <v>4969</v>
      </c>
      <c r="J1127" t="s">
        <v>5063</v>
      </c>
      <c r="K1127" t="s">
        <v>6375</v>
      </c>
      <c r="L1127" t="s">
        <v>6438</v>
      </c>
      <c r="M1127" t="str">
        <f>SUBSTITUTE(Table2[[#This Row],[category_tags]],"'",CHAR(130),11)</f>
        <v>['Agricultural', 'Food', 'Preparation', 'Fruits, vegetables, legumes and nuts', 'Legumes', ÇLegumes, dried']</v>
      </c>
      <c r="N1127" t="str">
        <f>SUBSTITUTE(Table2[[#This Row],[category_tags]],"'",CHAR(131),12)</f>
        <v>['Agricultural', 'Food', 'Preparation', 'Fruits, vegetables, legumes and nuts', 'Legumes', 'Legumes, driedÉ]</v>
      </c>
      <c r="O1127">
        <f>FIND(CHAR(130),Table2[[#This Row],[Column2]])</f>
        <v>92</v>
      </c>
      <c r="P1127">
        <f>FIND(CHAR(131),Table2[[#This Row],[Column3]])</f>
        <v>107</v>
      </c>
      <c r="Q1127" t="str">
        <f>IFERROR(MID(Table2[[#This Row],[category_tags]],Table2[[#This Row],[Column4]]+1,Table2[[#This Row],[Column5]]-Table2[[#This Row],[Column4]]-1),"")</f>
        <v>Legumes, dried</v>
      </c>
      <c r="R1127" t="str">
        <f>VLOOKUP(Table2[[#This Row],[ciqual_code]],brut_transformé!$D$2:$E$2480,2,FALSE)</f>
        <v>brut</v>
      </c>
      <c r="S1127" t="s">
        <v>5645</v>
      </c>
    </row>
    <row r="1128" spans="1:19" x14ac:dyDescent="0.2">
      <c r="A1128" t="s">
        <v>1126</v>
      </c>
      <c r="B1128">
        <v>20126</v>
      </c>
      <c r="C1128" t="s">
        <v>2481</v>
      </c>
      <c r="D1128">
        <v>2.4300000000000002</v>
      </c>
      <c r="E1128" t="b">
        <v>0</v>
      </c>
      <c r="F1128" t="s">
        <v>2485</v>
      </c>
      <c r="G1128" t="s">
        <v>3613</v>
      </c>
      <c r="H1128" t="s">
        <v>4967</v>
      </c>
      <c r="I1128" t="s">
        <v>4969</v>
      </c>
      <c r="J1128" t="s">
        <v>4988</v>
      </c>
      <c r="K1128" t="s">
        <v>6375</v>
      </c>
      <c r="L1128" t="s">
        <v>6405</v>
      </c>
      <c r="M1128" t="str">
        <f>SUBSTITUTE(Table2[[#This Row],[category_tags]],"'",CHAR(130),11)</f>
        <v>['Agricultural', 'Food', 'Preparation', 'Fruits, vegetables, legumes and nuts', 'Vegetables', ÇVegetables, raw']</v>
      </c>
      <c r="N1128" t="str">
        <f>SUBSTITUTE(Table2[[#This Row],[category_tags]],"'",CHAR(131),12)</f>
        <v>['Agricultural', 'Food', 'Preparation', 'Fruits, vegetables, legumes and nuts', 'Vegetables', 'Vegetables, rawÉ]</v>
      </c>
      <c r="O1128">
        <f>FIND(CHAR(130),Table2[[#This Row],[Column2]])</f>
        <v>95</v>
      </c>
      <c r="P1128">
        <f>FIND(CHAR(131),Table2[[#This Row],[Column3]])</f>
        <v>111</v>
      </c>
      <c r="Q1128" t="str">
        <f>IFERROR(MID(Table2[[#This Row],[category_tags]],Table2[[#This Row],[Column4]]+1,Table2[[#This Row],[Column5]]-Table2[[#This Row],[Column4]]-1),"")</f>
        <v>Vegetables, raw</v>
      </c>
      <c r="R1128" t="str">
        <f>VLOOKUP(Table2[[#This Row],[ciqual_code]],brut_transformé!$D$2:$E$2480,2,FALSE)</f>
        <v>brut</v>
      </c>
      <c r="S1128" t="s">
        <v>5646</v>
      </c>
    </row>
    <row r="1129" spans="1:19" x14ac:dyDescent="0.2">
      <c r="A1129" t="s">
        <v>1127</v>
      </c>
      <c r="B1129">
        <v>20992</v>
      </c>
      <c r="C1129" t="s">
        <v>2481</v>
      </c>
      <c r="D1129">
        <v>2.99</v>
      </c>
      <c r="E1129" t="b">
        <v>0</v>
      </c>
      <c r="F1129" t="s">
        <v>2485</v>
      </c>
      <c r="G1129" t="s">
        <v>3614</v>
      </c>
      <c r="H1129" t="s">
        <v>4967</v>
      </c>
      <c r="I1129" t="s">
        <v>4969</v>
      </c>
      <c r="J1129" t="s">
        <v>4975</v>
      </c>
      <c r="K1129" t="s">
        <v>6377</v>
      </c>
      <c r="L1129" t="s">
        <v>6394</v>
      </c>
      <c r="M1129" t="str">
        <f>SUBSTITUTE(Table2[[#This Row],[category_tags]],"'",CHAR(130),11)</f>
        <v>['Agricultural', 'Food', 'Preparation', 'Miscellaneous', 'Seaweed']</v>
      </c>
      <c r="N1129" t="str">
        <f>SUBSTITUTE(Table2[[#This Row],[category_tags]],"'",CHAR(131),12)</f>
        <v>['Agricultural', 'Food', 'Preparation', 'Miscellaneous', 'Seaweed']</v>
      </c>
      <c r="O1129" t="e">
        <f>FIND(CHAR(130),Table2[[#This Row],[Column2]])</f>
        <v>#VALUE!</v>
      </c>
      <c r="P1129" t="e">
        <f>FIND(CHAR(131),Table2[[#This Row],[Column3]])</f>
        <v>#VALUE!</v>
      </c>
      <c r="Q1129" t="str">
        <f>IFERROR(MID(Table2[[#This Row],[category_tags]],Table2[[#This Row],[Column4]]+1,Table2[[#This Row],[Column5]]-Table2[[#This Row],[Column4]]-1),"")</f>
        <v/>
      </c>
      <c r="R1129" t="str">
        <f>VLOOKUP(Table2[[#This Row],[ciqual_code]],brut_transformé!$D$2:$E$2480,2,FALSE)</f>
        <v>brut</v>
      </c>
      <c r="S1129" t="s">
        <v>5098</v>
      </c>
    </row>
    <row r="1130" spans="1:19" x14ac:dyDescent="0.2">
      <c r="A1130" t="s">
        <v>1128</v>
      </c>
      <c r="B1130">
        <v>20508</v>
      </c>
      <c r="C1130" t="s">
        <v>2481</v>
      </c>
      <c r="D1130">
        <v>3.08</v>
      </c>
      <c r="E1130" t="b">
        <v>0</v>
      </c>
      <c r="F1130" t="s">
        <v>2485</v>
      </c>
      <c r="G1130" t="s">
        <v>3615</v>
      </c>
      <c r="H1130" t="s">
        <v>4967</v>
      </c>
      <c r="I1130" t="s">
        <v>4969</v>
      </c>
      <c r="J1130" t="s">
        <v>5062</v>
      </c>
      <c r="K1130" t="s">
        <v>6375</v>
      </c>
      <c r="L1130" t="s">
        <v>6438</v>
      </c>
      <c r="M1130" t="str">
        <f>SUBSTITUTE(Table2[[#This Row],[category_tags]],"'",CHAR(130),11)</f>
        <v>['Agricultural', 'Food', 'Preparation', 'Fruits, vegetables, legumes and nuts', 'Legumes', ÇLegumes, cooked']</v>
      </c>
      <c r="N1130" t="str">
        <f>SUBSTITUTE(Table2[[#This Row],[category_tags]],"'",CHAR(131),12)</f>
        <v>['Agricultural', 'Food', 'Preparation', 'Fruits, vegetables, legumes and nuts', 'Legumes', 'Legumes, cookedÉ]</v>
      </c>
      <c r="O1130">
        <f>FIND(CHAR(130),Table2[[#This Row],[Column2]])</f>
        <v>92</v>
      </c>
      <c r="P1130">
        <f>FIND(CHAR(131),Table2[[#This Row],[Column3]])</f>
        <v>108</v>
      </c>
      <c r="Q1130" t="str">
        <f>IFERROR(MID(Table2[[#This Row],[category_tags]],Table2[[#This Row],[Column4]]+1,Table2[[#This Row],[Column5]]-Table2[[#This Row],[Column4]]-1),"")</f>
        <v>Legumes, cooked</v>
      </c>
      <c r="R1130" t="str">
        <f>VLOOKUP(Table2[[#This Row],[ciqual_code]],brut_transformé!$D$2:$E$2480,2,FALSE)</f>
        <v>transformé</v>
      </c>
      <c r="S1130" t="s">
        <v>5647</v>
      </c>
    </row>
    <row r="1131" spans="1:19" x14ac:dyDescent="0.2">
      <c r="A1131" t="s">
        <v>1129</v>
      </c>
      <c r="B1131">
        <v>20513</v>
      </c>
      <c r="C1131" t="s">
        <v>2481</v>
      </c>
      <c r="D1131">
        <v>3.08</v>
      </c>
      <c r="E1131" t="b">
        <v>0</v>
      </c>
      <c r="F1131" t="s">
        <v>2485</v>
      </c>
      <c r="G1131" t="s">
        <v>3616</v>
      </c>
      <c r="H1131" t="s">
        <v>4967</v>
      </c>
      <c r="I1131" t="s">
        <v>4969</v>
      </c>
      <c r="J1131" t="s">
        <v>5062</v>
      </c>
      <c r="K1131" t="s">
        <v>6375</v>
      </c>
      <c r="L1131" t="s">
        <v>6438</v>
      </c>
      <c r="M1131" t="str">
        <f>SUBSTITUTE(Table2[[#This Row],[category_tags]],"'",CHAR(130),11)</f>
        <v>['Agricultural', 'Food', 'Preparation', 'Fruits, vegetables, legumes and nuts', 'Legumes', ÇLegumes, cooked']</v>
      </c>
      <c r="N1131" t="str">
        <f>SUBSTITUTE(Table2[[#This Row],[category_tags]],"'",CHAR(131),12)</f>
        <v>['Agricultural', 'Food', 'Preparation', 'Fruits, vegetables, legumes and nuts', 'Legumes', 'Legumes, cookedÉ]</v>
      </c>
      <c r="O1131">
        <f>FIND(CHAR(130),Table2[[#This Row],[Column2]])</f>
        <v>92</v>
      </c>
      <c r="P1131">
        <f>FIND(CHAR(131),Table2[[#This Row],[Column3]])</f>
        <v>108</v>
      </c>
      <c r="Q1131" t="str">
        <f>IFERROR(MID(Table2[[#This Row],[category_tags]],Table2[[#This Row],[Column4]]+1,Table2[[#This Row],[Column5]]-Table2[[#This Row],[Column4]]-1),"")</f>
        <v>Legumes, cooked</v>
      </c>
      <c r="R1131" t="str">
        <f>VLOOKUP(Table2[[#This Row],[ciqual_code]],brut_transformé!$D$2:$E$2480,2,FALSE)</f>
        <v>brut</v>
      </c>
      <c r="S1131" t="s">
        <v>5542</v>
      </c>
    </row>
    <row r="1132" spans="1:19" x14ac:dyDescent="0.2">
      <c r="A1132" t="s">
        <v>1130</v>
      </c>
      <c r="B1132">
        <v>20537</v>
      </c>
      <c r="C1132" t="s">
        <v>2481</v>
      </c>
      <c r="D1132">
        <v>3.23</v>
      </c>
      <c r="E1132" t="b">
        <v>0</v>
      </c>
      <c r="F1132" t="s">
        <v>2485</v>
      </c>
      <c r="G1132" t="s">
        <v>3617</v>
      </c>
      <c r="H1132" t="s">
        <v>4967</v>
      </c>
      <c r="I1132" t="s">
        <v>4969</v>
      </c>
      <c r="J1132" t="s">
        <v>5061</v>
      </c>
      <c r="K1132" t="s">
        <v>6375</v>
      </c>
      <c r="L1132" t="s">
        <v>6438</v>
      </c>
      <c r="M1132" t="str">
        <f>SUBSTITUTE(Table2[[#This Row],[category_tags]],"'",CHAR(130),11)</f>
        <v>['Agricultural', 'Food', 'Preparation', 'Fruits, vegetables, legumes and nuts', 'Legumes', ÇLegumes, raw']</v>
      </c>
      <c r="N1132" t="str">
        <f>SUBSTITUTE(Table2[[#This Row],[category_tags]],"'",CHAR(131),12)</f>
        <v>['Agricultural', 'Food', 'Preparation', 'Fruits, vegetables, legumes and nuts', 'Legumes', 'Legumes, rawÉ]</v>
      </c>
      <c r="O1132">
        <f>FIND(CHAR(130),Table2[[#This Row],[Column2]])</f>
        <v>92</v>
      </c>
      <c r="P1132">
        <f>FIND(CHAR(131),Table2[[#This Row],[Column3]])</f>
        <v>105</v>
      </c>
      <c r="Q1132" t="str">
        <f>IFERROR(MID(Table2[[#This Row],[category_tags]],Table2[[#This Row],[Column4]]+1,Table2[[#This Row],[Column5]]-Table2[[#This Row],[Column4]]-1),"")</f>
        <v>Legumes, raw</v>
      </c>
      <c r="R1132" t="str">
        <f>VLOOKUP(Table2[[#This Row],[ciqual_code]],brut_transformé!$D$2:$E$2480,2,FALSE)</f>
        <v>brut</v>
      </c>
      <c r="S1132" t="s">
        <v>5543</v>
      </c>
    </row>
    <row r="1133" spans="1:19" x14ac:dyDescent="0.2">
      <c r="A1133" t="s">
        <v>1131</v>
      </c>
      <c r="B1133">
        <v>20540</v>
      </c>
      <c r="C1133" t="s">
        <v>2481</v>
      </c>
      <c r="D1133">
        <v>3.23</v>
      </c>
      <c r="E1133" t="b">
        <v>0</v>
      </c>
      <c r="F1133" t="s">
        <v>2485</v>
      </c>
      <c r="G1133" t="s">
        <v>3618</v>
      </c>
      <c r="H1133" t="s">
        <v>4967</v>
      </c>
      <c r="I1133" t="s">
        <v>4969</v>
      </c>
      <c r="J1133" t="s">
        <v>5062</v>
      </c>
      <c r="K1133" t="s">
        <v>6375</v>
      </c>
      <c r="L1133" t="s">
        <v>6438</v>
      </c>
      <c r="M1133" t="str">
        <f>SUBSTITUTE(Table2[[#This Row],[category_tags]],"'",CHAR(130),11)</f>
        <v>['Agricultural', 'Food', 'Preparation', 'Fruits, vegetables, legumes and nuts', 'Legumes', ÇLegumes, cooked']</v>
      </c>
      <c r="N1133" t="str">
        <f>SUBSTITUTE(Table2[[#This Row],[category_tags]],"'",CHAR(131),12)</f>
        <v>['Agricultural', 'Food', 'Preparation', 'Fruits, vegetables, legumes and nuts', 'Legumes', 'Legumes, cookedÉ]</v>
      </c>
      <c r="O1133">
        <f>FIND(CHAR(130),Table2[[#This Row],[Column2]])</f>
        <v>92</v>
      </c>
      <c r="P1133">
        <f>FIND(CHAR(131),Table2[[#This Row],[Column3]])</f>
        <v>108</v>
      </c>
      <c r="Q1133" t="str">
        <f>IFERROR(MID(Table2[[#This Row],[category_tags]],Table2[[#This Row],[Column4]]+1,Table2[[#This Row],[Column5]]-Table2[[#This Row],[Column4]]-1),"")</f>
        <v>Legumes, cooked</v>
      </c>
      <c r="R1133" t="str">
        <f>VLOOKUP(Table2[[#This Row],[ciqual_code]],brut_transformé!$D$2:$E$2480,2,FALSE)</f>
        <v>brut</v>
      </c>
      <c r="S1133" t="s">
        <v>5542</v>
      </c>
    </row>
    <row r="1134" spans="1:19" x14ac:dyDescent="0.2">
      <c r="A1134" t="s">
        <v>1132</v>
      </c>
      <c r="B1134">
        <v>20539</v>
      </c>
      <c r="C1134" t="s">
        <v>2481</v>
      </c>
      <c r="D1134">
        <v>3.23</v>
      </c>
      <c r="E1134" t="b">
        <v>0</v>
      </c>
      <c r="F1134" t="s">
        <v>2485</v>
      </c>
      <c r="G1134" t="s">
        <v>3619</v>
      </c>
      <c r="H1134" t="s">
        <v>4967</v>
      </c>
      <c r="I1134" t="s">
        <v>4969</v>
      </c>
      <c r="J1134" t="s">
        <v>5063</v>
      </c>
      <c r="K1134" t="s">
        <v>6375</v>
      </c>
      <c r="L1134" t="s">
        <v>6438</v>
      </c>
      <c r="M1134" t="str">
        <f>SUBSTITUTE(Table2[[#This Row],[category_tags]],"'",CHAR(130),11)</f>
        <v>['Agricultural', 'Food', 'Preparation', 'Fruits, vegetables, legumes and nuts', 'Legumes', ÇLegumes, dried']</v>
      </c>
      <c r="N1134" t="str">
        <f>SUBSTITUTE(Table2[[#This Row],[category_tags]],"'",CHAR(131),12)</f>
        <v>['Agricultural', 'Food', 'Preparation', 'Fruits, vegetables, legumes and nuts', 'Legumes', 'Legumes, driedÉ]</v>
      </c>
      <c r="O1134">
        <f>FIND(CHAR(130),Table2[[#This Row],[Column2]])</f>
        <v>92</v>
      </c>
      <c r="P1134">
        <f>FIND(CHAR(131),Table2[[#This Row],[Column3]])</f>
        <v>107</v>
      </c>
      <c r="Q1134" t="str">
        <f>IFERROR(MID(Table2[[#This Row],[category_tags]],Table2[[#This Row],[Column4]]+1,Table2[[#This Row],[Column5]]-Table2[[#This Row],[Column4]]-1),"")</f>
        <v>Legumes, dried</v>
      </c>
      <c r="R1134" t="str">
        <f>VLOOKUP(Table2[[#This Row],[ciqual_code]],brut_transformé!$D$2:$E$2480,2,FALSE)</f>
        <v>brut</v>
      </c>
      <c r="S1134" t="s">
        <v>5648</v>
      </c>
    </row>
    <row r="1135" spans="1:19" x14ac:dyDescent="0.2">
      <c r="A1135" t="s">
        <v>1133</v>
      </c>
      <c r="B1135">
        <v>20029</v>
      </c>
      <c r="C1135" t="s">
        <v>2481</v>
      </c>
      <c r="D1135">
        <v>2.78</v>
      </c>
      <c r="E1135" t="b">
        <v>0</v>
      </c>
      <c r="F1135" t="s">
        <v>2485</v>
      </c>
      <c r="G1135" t="s">
        <v>3620</v>
      </c>
      <c r="H1135" t="s">
        <v>4967</v>
      </c>
      <c r="I1135" t="s">
        <v>4969</v>
      </c>
      <c r="J1135" t="s">
        <v>4987</v>
      </c>
      <c r="K1135" t="s">
        <v>6375</v>
      </c>
      <c r="L1135" t="s">
        <v>6405</v>
      </c>
      <c r="M1135" t="str">
        <f>SUBSTITUTE(Table2[[#This Row],[category_tags]],"'",CHAR(130),11)</f>
        <v>['Agricultural', 'Food', 'Preparation', 'Fruits, vegetables, legumes and nuts', 'Vegetables', ÇVegetables, cooked']</v>
      </c>
      <c r="N1135" t="str">
        <f>SUBSTITUTE(Table2[[#This Row],[category_tags]],"'",CHAR(131),12)</f>
        <v>['Agricultural', 'Food', 'Preparation', 'Fruits, vegetables, legumes and nuts', 'Vegetables', 'Vegetables, cookedÉ]</v>
      </c>
      <c r="O1135">
        <f>FIND(CHAR(130),Table2[[#This Row],[Column2]])</f>
        <v>95</v>
      </c>
      <c r="P1135">
        <f>FIND(CHAR(131),Table2[[#This Row],[Column3]])</f>
        <v>114</v>
      </c>
      <c r="Q1135" t="str">
        <f>IFERROR(MID(Table2[[#This Row],[category_tags]],Table2[[#This Row],[Column4]]+1,Table2[[#This Row],[Column5]]-Table2[[#This Row],[Column4]]-1),"")</f>
        <v>Vegetables, cooked</v>
      </c>
      <c r="R1135" t="str">
        <f>VLOOKUP(Table2[[#This Row],[ciqual_code]],brut_transformé!$D$2:$E$2480,2,FALSE)</f>
        <v>transformé</v>
      </c>
      <c r="S1135" t="s">
        <v>5649</v>
      </c>
    </row>
    <row r="1136" spans="1:19" x14ac:dyDescent="0.2">
      <c r="A1136" t="s">
        <v>1134</v>
      </c>
      <c r="B1136">
        <v>20183</v>
      </c>
      <c r="C1136" t="s">
        <v>2481</v>
      </c>
      <c r="D1136">
        <v>2.7</v>
      </c>
      <c r="E1136" t="b">
        <v>0</v>
      </c>
      <c r="F1136" t="s">
        <v>2485</v>
      </c>
      <c r="G1136" t="s">
        <v>3621</v>
      </c>
      <c r="H1136" t="s">
        <v>4967</v>
      </c>
      <c r="I1136" t="s">
        <v>4969</v>
      </c>
      <c r="J1136" t="s">
        <v>4988</v>
      </c>
      <c r="K1136" t="s">
        <v>6375</v>
      </c>
      <c r="L1136" t="s">
        <v>6405</v>
      </c>
      <c r="M1136" t="str">
        <f>SUBSTITUTE(Table2[[#This Row],[category_tags]],"'",CHAR(130),11)</f>
        <v>['Agricultural', 'Food', 'Preparation', 'Fruits, vegetables, legumes and nuts', 'Vegetables', ÇVegetables, raw']</v>
      </c>
      <c r="N1136" t="str">
        <f>SUBSTITUTE(Table2[[#This Row],[category_tags]],"'",CHAR(131),12)</f>
        <v>['Agricultural', 'Food', 'Preparation', 'Fruits, vegetables, legumes and nuts', 'Vegetables', 'Vegetables, rawÉ]</v>
      </c>
      <c r="O1136">
        <f>FIND(CHAR(130),Table2[[#This Row],[Column2]])</f>
        <v>95</v>
      </c>
      <c r="P1136">
        <f>FIND(CHAR(131),Table2[[#This Row],[Column3]])</f>
        <v>111</v>
      </c>
      <c r="Q1136" t="str">
        <f>IFERROR(MID(Table2[[#This Row],[category_tags]],Table2[[#This Row],[Column4]]+1,Table2[[#This Row],[Column5]]-Table2[[#This Row],[Column4]]-1),"")</f>
        <v>Vegetables, raw</v>
      </c>
      <c r="R1136" t="str">
        <f>VLOOKUP(Table2[[#This Row],[ciqual_code]],brut_transformé!$D$2:$E$2480,2,FALSE)</f>
        <v>brut</v>
      </c>
      <c r="S1136" t="s">
        <v>5646</v>
      </c>
    </row>
    <row r="1137" spans="1:19" x14ac:dyDescent="0.2">
      <c r="A1137" t="s">
        <v>1135</v>
      </c>
      <c r="B1137">
        <v>20531</v>
      </c>
      <c r="C1137" t="s">
        <v>2481</v>
      </c>
      <c r="D1137">
        <v>3.08</v>
      </c>
      <c r="E1137" t="b">
        <v>0</v>
      </c>
      <c r="F1137" t="s">
        <v>2485</v>
      </c>
      <c r="G1137" t="s">
        <v>3622</v>
      </c>
      <c r="H1137" t="s">
        <v>4967</v>
      </c>
      <c r="I1137" t="s">
        <v>4969</v>
      </c>
      <c r="J1137" t="s">
        <v>5062</v>
      </c>
      <c r="K1137" t="s">
        <v>6375</v>
      </c>
      <c r="L1137" t="s">
        <v>6438</v>
      </c>
      <c r="M1137" t="str">
        <f>SUBSTITUTE(Table2[[#This Row],[category_tags]],"'",CHAR(130),11)</f>
        <v>['Agricultural', 'Food', 'Preparation', 'Fruits, vegetables, legumes and nuts', 'Legumes', ÇLegumes, cooked']</v>
      </c>
      <c r="N1137" t="str">
        <f>SUBSTITUTE(Table2[[#This Row],[category_tags]],"'",CHAR(131),12)</f>
        <v>['Agricultural', 'Food', 'Preparation', 'Fruits, vegetables, legumes and nuts', 'Legumes', 'Legumes, cookedÉ]</v>
      </c>
      <c r="O1137">
        <f>FIND(CHAR(130),Table2[[#This Row],[Column2]])</f>
        <v>92</v>
      </c>
      <c r="P1137">
        <f>FIND(CHAR(131),Table2[[#This Row],[Column3]])</f>
        <v>108</v>
      </c>
      <c r="Q1137" t="str">
        <f>IFERROR(MID(Table2[[#This Row],[category_tags]],Table2[[#This Row],[Column4]]+1,Table2[[#This Row],[Column5]]-Table2[[#This Row],[Column4]]-1),"")</f>
        <v>Legumes, cooked</v>
      </c>
      <c r="R1137" t="str">
        <f>VLOOKUP(Table2[[#This Row],[ciqual_code]],brut_transformé!$D$2:$E$2480,2,FALSE)</f>
        <v>brut</v>
      </c>
      <c r="S1137" t="s">
        <v>5542</v>
      </c>
    </row>
    <row r="1138" spans="1:19" x14ac:dyDescent="0.2">
      <c r="A1138" t="s">
        <v>1136</v>
      </c>
      <c r="B1138">
        <v>20530</v>
      </c>
      <c r="C1138" t="s">
        <v>2481</v>
      </c>
      <c r="D1138">
        <v>3.35</v>
      </c>
      <c r="E1138" t="b">
        <v>0</v>
      </c>
      <c r="F1138" t="s">
        <v>2485</v>
      </c>
      <c r="G1138" t="s">
        <v>3623</v>
      </c>
      <c r="H1138" t="s">
        <v>4967</v>
      </c>
      <c r="I1138" t="s">
        <v>4969</v>
      </c>
      <c r="J1138" t="s">
        <v>5063</v>
      </c>
      <c r="K1138" t="s">
        <v>6375</v>
      </c>
      <c r="L1138" t="s">
        <v>6438</v>
      </c>
      <c r="M1138" t="str">
        <f>SUBSTITUTE(Table2[[#This Row],[category_tags]],"'",CHAR(130),11)</f>
        <v>['Agricultural', 'Food', 'Preparation', 'Fruits, vegetables, legumes and nuts', 'Legumes', ÇLegumes, dried']</v>
      </c>
      <c r="N1138" t="str">
        <f>SUBSTITUTE(Table2[[#This Row],[category_tags]],"'",CHAR(131),12)</f>
        <v>['Agricultural', 'Food', 'Preparation', 'Fruits, vegetables, legumes and nuts', 'Legumes', 'Legumes, driedÉ]</v>
      </c>
      <c r="O1138">
        <f>FIND(CHAR(130),Table2[[#This Row],[Column2]])</f>
        <v>92</v>
      </c>
      <c r="P1138">
        <f>FIND(CHAR(131),Table2[[#This Row],[Column3]])</f>
        <v>107</v>
      </c>
      <c r="Q1138" t="str">
        <f>IFERROR(MID(Table2[[#This Row],[category_tags]],Table2[[#This Row],[Column4]]+1,Table2[[#This Row],[Column5]]-Table2[[#This Row],[Column4]]-1),"")</f>
        <v>Legumes, dried</v>
      </c>
      <c r="R1138" t="str">
        <f>VLOOKUP(Table2[[#This Row],[ciqual_code]],brut_transformé!$D$2:$E$2480,2,FALSE)</f>
        <v>brut</v>
      </c>
      <c r="S1138" t="s">
        <v>5650</v>
      </c>
    </row>
    <row r="1139" spans="1:19" x14ac:dyDescent="0.2">
      <c r="A1139" t="s">
        <v>1137</v>
      </c>
      <c r="B1139">
        <v>20269</v>
      </c>
      <c r="C1139" t="s">
        <v>2481</v>
      </c>
      <c r="D1139">
        <v>2.3199999999999998</v>
      </c>
      <c r="E1139" t="b">
        <v>0</v>
      </c>
      <c r="F1139" t="s">
        <v>2485</v>
      </c>
      <c r="G1139" t="s">
        <v>3624</v>
      </c>
      <c r="H1139" t="s">
        <v>4967</v>
      </c>
      <c r="I1139" t="s">
        <v>4969</v>
      </c>
      <c r="J1139" t="s">
        <v>4988</v>
      </c>
      <c r="K1139" t="s">
        <v>6375</v>
      </c>
      <c r="L1139" t="s">
        <v>6405</v>
      </c>
      <c r="M1139" t="str">
        <f>SUBSTITUTE(Table2[[#This Row],[category_tags]],"'",CHAR(130),11)</f>
        <v>['Agricultural', 'Food', 'Preparation', 'Fruits, vegetables, legumes and nuts', 'Vegetables', ÇVegetables, raw']</v>
      </c>
      <c r="N1139" t="str">
        <f>SUBSTITUTE(Table2[[#This Row],[category_tags]],"'",CHAR(131),12)</f>
        <v>['Agricultural', 'Food', 'Preparation', 'Fruits, vegetables, legumes and nuts', 'Vegetables', 'Vegetables, rawÉ]</v>
      </c>
      <c r="O1139">
        <f>FIND(CHAR(130),Table2[[#This Row],[Column2]])</f>
        <v>95</v>
      </c>
      <c r="P1139">
        <f>FIND(CHAR(131),Table2[[#This Row],[Column3]])</f>
        <v>111</v>
      </c>
      <c r="Q1139" t="str">
        <f>IFERROR(MID(Table2[[#This Row],[category_tags]],Table2[[#This Row],[Column4]]+1,Table2[[#This Row],[Column5]]-Table2[[#This Row],[Column4]]-1),"")</f>
        <v>Vegetables, raw</v>
      </c>
      <c r="R1139" t="str">
        <f>VLOOKUP(Table2[[#This Row],[ciqual_code]],brut_transformé!$D$2:$E$2480,2,FALSE)</f>
        <v>brut</v>
      </c>
      <c r="S1139" t="s">
        <v>5641</v>
      </c>
    </row>
    <row r="1140" spans="1:19" x14ac:dyDescent="0.2">
      <c r="A1140" t="s">
        <v>1138</v>
      </c>
      <c r="B1140">
        <v>20524</v>
      </c>
      <c r="C1140" t="s">
        <v>2481</v>
      </c>
      <c r="D1140">
        <v>3.08</v>
      </c>
      <c r="E1140" t="b">
        <v>0</v>
      </c>
      <c r="F1140" t="s">
        <v>2485</v>
      </c>
      <c r="G1140" t="s">
        <v>3625</v>
      </c>
      <c r="H1140" t="s">
        <v>4967</v>
      </c>
      <c r="I1140" t="s">
        <v>4969</v>
      </c>
      <c r="J1140" t="s">
        <v>5062</v>
      </c>
      <c r="K1140" t="s">
        <v>6375</v>
      </c>
      <c r="L1140" t="s">
        <v>6438</v>
      </c>
      <c r="M1140" t="str">
        <f>SUBSTITUTE(Table2[[#This Row],[category_tags]],"'",CHAR(130),11)</f>
        <v>['Agricultural', 'Food', 'Preparation', 'Fruits, vegetables, legumes and nuts', 'Legumes', ÇLegumes, cooked']</v>
      </c>
      <c r="N1140" t="str">
        <f>SUBSTITUTE(Table2[[#This Row],[category_tags]],"'",CHAR(131),12)</f>
        <v>['Agricultural', 'Food', 'Preparation', 'Fruits, vegetables, legumes and nuts', 'Legumes', 'Legumes, cookedÉ]</v>
      </c>
      <c r="O1140">
        <f>FIND(CHAR(130),Table2[[#This Row],[Column2]])</f>
        <v>92</v>
      </c>
      <c r="P1140">
        <f>FIND(CHAR(131),Table2[[#This Row],[Column3]])</f>
        <v>108</v>
      </c>
      <c r="Q1140" t="str">
        <f>IFERROR(MID(Table2[[#This Row],[category_tags]],Table2[[#This Row],[Column4]]+1,Table2[[#This Row],[Column5]]-Table2[[#This Row],[Column4]]-1),"")</f>
        <v>Legumes, cooked</v>
      </c>
      <c r="R1140" t="str">
        <f>VLOOKUP(Table2[[#This Row],[ciqual_code]],brut_transformé!$D$2:$E$2480,2,FALSE)</f>
        <v>transformé</v>
      </c>
      <c r="S1140" t="s">
        <v>5647</v>
      </c>
    </row>
    <row r="1141" spans="1:19" x14ac:dyDescent="0.2">
      <c r="A1141" t="s">
        <v>1139</v>
      </c>
      <c r="B1141">
        <v>20503</v>
      </c>
      <c r="C1141" t="s">
        <v>2481</v>
      </c>
      <c r="D1141">
        <v>3.08</v>
      </c>
      <c r="E1141" t="b">
        <v>0</v>
      </c>
      <c r="F1141" t="s">
        <v>2485</v>
      </c>
      <c r="G1141" t="s">
        <v>3626</v>
      </c>
      <c r="H1141" t="s">
        <v>4967</v>
      </c>
      <c r="I1141" t="s">
        <v>4969</v>
      </c>
      <c r="J1141" t="s">
        <v>5062</v>
      </c>
      <c r="K1141" t="s">
        <v>6375</v>
      </c>
      <c r="L1141" t="s">
        <v>6438</v>
      </c>
      <c r="M1141" t="str">
        <f>SUBSTITUTE(Table2[[#This Row],[category_tags]],"'",CHAR(130),11)</f>
        <v>['Agricultural', 'Food', 'Preparation', 'Fruits, vegetables, legumes and nuts', 'Legumes', ÇLegumes, cooked']</v>
      </c>
      <c r="N1141" t="str">
        <f>SUBSTITUTE(Table2[[#This Row],[category_tags]],"'",CHAR(131),12)</f>
        <v>['Agricultural', 'Food', 'Preparation', 'Fruits, vegetables, legumes and nuts', 'Legumes', 'Legumes, cookedÉ]</v>
      </c>
      <c r="O1141">
        <f>FIND(CHAR(130),Table2[[#This Row],[Column2]])</f>
        <v>92</v>
      </c>
      <c r="P1141">
        <f>FIND(CHAR(131),Table2[[#This Row],[Column3]])</f>
        <v>108</v>
      </c>
      <c r="Q1141" t="str">
        <f>IFERROR(MID(Table2[[#This Row],[category_tags]],Table2[[#This Row],[Column4]]+1,Table2[[#This Row],[Column5]]-Table2[[#This Row],[Column4]]-1),"")</f>
        <v>Legumes, cooked</v>
      </c>
      <c r="R1141" t="str">
        <f>VLOOKUP(Table2[[#This Row],[ciqual_code]],brut_transformé!$D$2:$E$2480,2,FALSE)</f>
        <v>brut</v>
      </c>
      <c r="S1141" t="s">
        <v>5542</v>
      </c>
    </row>
    <row r="1142" spans="1:19" x14ac:dyDescent="0.2">
      <c r="A1142" t="s">
        <v>1140</v>
      </c>
      <c r="B1142">
        <v>20525</v>
      </c>
      <c r="C1142" t="s">
        <v>2481</v>
      </c>
      <c r="D1142">
        <v>3.23</v>
      </c>
      <c r="E1142" t="b">
        <v>0</v>
      </c>
      <c r="F1142" t="s">
        <v>2485</v>
      </c>
      <c r="G1142" t="s">
        <v>3627</v>
      </c>
      <c r="H1142" t="s">
        <v>4967</v>
      </c>
      <c r="I1142" t="s">
        <v>4969</v>
      </c>
      <c r="J1142" t="s">
        <v>5063</v>
      </c>
      <c r="K1142" t="s">
        <v>6375</v>
      </c>
      <c r="L1142" t="s">
        <v>6438</v>
      </c>
      <c r="M1142" t="str">
        <f>SUBSTITUTE(Table2[[#This Row],[category_tags]],"'",CHAR(130),11)</f>
        <v>['Agricultural', 'Food', 'Preparation', 'Fruits, vegetables, legumes and nuts', 'Legumes', ÇLegumes, dried']</v>
      </c>
      <c r="N1142" t="str">
        <f>SUBSTITUTE(Table2[[#This Row],[category_tags]],"'",CHAR(131),12)</f>
        <v>['Agricultural', 'Food', 'Preparation', 'Fruits, vegetables, legumes and nuts', 'Legumes', 'Legumes, driedÉ]</v>
      </c>
      <c r="O1142">
        <f>FIND(CHAR(130),Table2[[#This Row],[Column2]])</f>
        <v>92</v>
      </c>
      <c r="P1142">
        <f>FIND(CHAR(131),Table2[[#This Row],[Column3]])</f>
        <v>107</v>
      </c>
      <c r="Q1142" t="str">
        <f>IFERROR(MID(Table2[[#This Row],[category_tags]],Table2[[#This Row],[Column4]]+1,Table2[[#This Row],[Column5]]-Table2[[#This Row],[Column4]]-1),"")</f>
        <v>Legumes, dried</v>
      </c>
      <c r="R1142" t="str">
        <f>VLOOKUP(Table2[[#This Row],[ciqual_code]],brut_transformé!$D$2:$E$2480,2,FALSE)</f>
        <v>brut</v>
      </c>
      <c r="S1142" t="s">
        <v>5648</v>
      </c>
    </row>
    <row r="1143" spans="1:19" x14ac:dyDescent="0.2">
      <c r="A1143" t="s">
        <v>1141</v>
      </c>
      <c r="B1143">
        <v>20061</v>
      </c>
      <c r="C1143" t="s">
        <v>2481</v>
      </c>
      <c r="D1143">
        <v>2.52</v>
      </c>
      <c r="E1143" t="b">
        <v>0</v>
      </c>
      <c r="F1143" t="s">
        <v>2485</v>
      </c>
      <c r="G1143" t="s">
        <v>3628</v>
      </c>
      <c r="H1143" t="s">
        <v>4967</v>
      </c>
      <c r="I1143" t="s">
        <v>4969</v>
      </c>
      <c r="J1143" t="s">
        <v>4988</v>
      </c>
      <c r="K1143" t="s">
        <v>6375</v>
      </c>
      <c r="L1143" t="s">
        <v>6405</v>
      </c>
      <c r="M1143" t="str">
        <f>SUBSTITUTE(Table2[[#This Row],[category_tags]],"'",CHAR(130),11)</f>
        <v>['Agricultural', 'Food', 'Preparation', 'Fruits, vegetables, legumes and nuts', 'Vegetables', ÇVegetables, raw']</v>
      </c>
      <c r="N1143" t="str">
        <f>SUBSTITUTE(Table2[[#This Row],[category_tags]],"'",CHAR(131),12)</f>
        <v>['Agricultural', 'Food', 'Preparation', 'Fruits, vegetables, legumes and nuts', 'Vegetables', 'Vegetables, rawÉ]</v>
      </c>
      <c r="O1143">
        <f>FIND(CHAR(130),Table2[[#This Row],[Column2]])</f>
        <v>95</v>
      </c>
      <c r="P1143">
        <f>FIND(CHAR(131),Table2[[#This Row],[Column3]])</f>
        <v>111</v>
      </c>
      <c r="Q1143" t="str">
        <f>IFERROR(MID(Table2[[#This Row],[category_tags]],Table2[[#This Row],[Column4]]+1,Table2[[#This Row],[Column5]]-Table2[[#This Row],[Column4]]-1),"")</f>
        <v>Vegetables, raw</v>
      </c>
      <c r="R1143" t="str">
        <f>VLOOKUP(Table2[[#This Row],[ciqual_code]],brut_transformé!$D$2:$E$2480,2,FALSE)</f>
        <v>brut</v>
      </c>
      <c r="S1143" t="s">
        <v>5651</v>
      </c>
    </row>
    <row r="1144" spans="1:19" x14ac:dyDescent="0.2">
      <c r="A1144" t="s">
        <v>1142</v>
      </c>
      <c r="B1144">
        <v>20061</v>
      </c>
      <c r="C1144" t="s">
        <v>2481</v>
      </c>
      <c r="D1144">
        <v>2.52</v>
      </c>
      <c r="E1144" t="b">
        <v>0</v>
      </c>
      <c r="F1144" t="s">
        <v>2485</v>
      </c>
      <c r="G1144" t="s">
        <v>3629</v>
      </c>
      <c r="H1144" t="s">
        <v>4967</v>
      </c>
      <c r="I1144" t="s">
        <v>4969</v>
      </c>
      <c r="J1144" t="s">
        <v>4988</v>
      </c>
      <c r="K1144" t="s">
        <v>6375</v>
      </c>
      <c r="L1144" t="s">
        <v>6405</v>
      </c>
      <c r="M1144" t="str">
        <f>SUBSTITUTE(Table2[[#This Row],[category_tags]],"'",CHAR(130),11)</f>
        <v>['Agricultural', 'Food', 'Preparation', 'Fruits, vegetables, legumes and nuts', 'Vegetables', ÇVegetables, raw']</v>
      </c>
      <c r="N1144" t="str">
        <f>SUBSTITUTE(Table2[[#This Row],[category_tags]],"'",CHAR(131),12)</f>
        <v>['Agricultural', 'Food', 'Preparation', 'Fruits, vegetables, legumes and nuts', 'Vegetables', 'Vegetables, rawÉ]</v>
      </c>
      <c r="O1144">
        <f>FIND(CHAR(130),Table2[[#This Row],[Column2]])</f>
        <v>95</v>
      </c>
      <c r="P1144">
        <f>FIND(CHAR(131),Table2[[#This Row],[Column3]])</f>
        <v>111</v>
      </c>
      <c r="Q1144" t="str">
        <f>IFERROR(MID(Table2[[#This Row],[category_tags]],Table2[[#This Row],[Column4]]+1,Table2[[#This Row],[Column5]]-Table2[[#This Row],[Column4]]-1),"")</f>
        <v>Vegetables, raw</v>
      </c>
      <c r="R1144" t="str">
        <f>VLOOKUP(Table2[[#This Row],[ciqual_code]],brut_transformé!$D$2:$E$2480,2,FALSE)</f>
        <v>brut</v>
      </c>
      <c r="S1144" t="s">
        <v>5652</v>
      </c>
    </row>
    <row r="1145" spans="1:19" x14ac:dyDescent="0.2">
      <c r="A1145" t="s">
        <v>1143</v>
      </c>
      <c r="B1145">
        <v>20062</v>
      </c>
      <c r="C1145" t="s">
        <v>2481</v>
      </c>
      <c r="D1145">
        <v>2.84</v>
      </c>
      <c r="E1145" t="b">
        <v>0</v>
      </c>
      <c r="F1145" t="s">
        <v>2485</v>
      </c>
      <c r="G1145" t="s">
        <v>3630</v>
      </c>
      <c r="H1145" t="s">
        <v>4967</v>
      </c>
      <c r="I1145" t="s">
        <v>4969</v>
      </c>
      <c r="J1145" t="s">
        <v>4987</v>
      </c>
      <c r="K1145" t="s">
        <v>6375</v>
      </c>
      <c r="L1145" t="s">
        <v>6405</v>
      </c>
      <c r="M1145" t="str">
        <f>SUBSTITUTE(Table2[[#This Row],[category_tags]],"'",CHAR(130),11)</f>
        <v>['Agricultural', 'Food', 'Preparation', 'Fruits, vegetables, legumes and nuts', 'Vegetables', ÇVegetables, cooked']</v>
      </c>
      <c r="N1145" t="str">
        <f>SUBSTITUTE(Table2[[#This Row],[category_tags]],"'",CHAR(131),12)</f>
        <v>['Agricultural', 'Food', 'Preparation', 'Fruits, vegetables, legumes and nuts', 'Vegetables', 'Vegetables, cookedÉ]</v>
      </c>
      <c r="O1145">
        <f>FIND(CHAR(130),Table2[[#This Row],[Column2]])</f>
        <v>95</v>
      </c>
      <c r="P1145">
        <f>FIND(CHAR(131),Table2[[#This Row],[Column3]])</f>
        <v>114</v>
      </c>
      <c r="Q1145" t="str">
        <f>IFERROR(MID(Table2[[#This Row],[category_tags]],Table2[[#This Row],[Column4]]+1,Table2[[#This Row],[Column5]]-Table2[[#This Row],[Column4]]-1),"")</f>
        <v>Vegetables, cooked</v>
      </c>
      <c r="R1145" t="str">
        <f>VLOOKUP(Table2[[#This Row],[ciqual_code]],brut_transformé!$D$2:$E$2480,2,FALSE)</f>
        <v>transformé</v>
      </c>
      <c r="S1145" t="s">
        <v>5653</v>
      </c>
    </row>
    <row r="1146" spans="1:19" x14ac:dyDescent="0.2">
      <c r="A1146" t="s">
        <v>1144</v>
      </c>
      <c r="B1146">
        <v>20030</v>
      </c>
      <c r="C1146" t="s">
        <v>2481</v>
      </c>
      <c r="D1146">
        <v>2.71999999999999</v>
      </c>
      <c r="E1146" t="b">
        <v>0</v>
      </c>
      <c r="F1146" t="s">
        <v>2485</v>
      </c>
      <c r="G1146" t="s">
        <v>3631</v>
      </c>
      <c r="H1146" t="s">
        <v>4967</v>
      </c>
      <c r="I1146" t="s">
        <v>4969</v>
      </c>
      <c r="J1146" t="s">
        <v>4987</v>
      </c>
      <c r="K1146" t="s">
        <v>6375</v>
      </c>
      <c r="L1146" t="s">
        <v>6405</v>
      </c>
      <c r="M1146" t="str">
        <f>SUBSTITUTE(Table2[[#This Row],[category_tags]],"'",CHAR(130),11)</f>
        <v>['Agricultural', 'Food', 'Preparation', 'Fruits, vegetables, legumes and nuts', 'Vegetables', ÇVegetables, cooked']</v>
      </c>
      <c r="N1146" t="str">
        <f>SUBSTITUTE(Table2[[#This Row],[category_tags]],"'",CHAR(131),12)</f>
        <v>['Agricultural', 'Food', 'Preparation', 'Fruits, vegetables, legumes and nuts', 'Vegetables', 'Vegetables, cookedÉ]</v>
      </c>
      <c r="O1146">
        <f>FIND(CHAR(130),Table2[[#This Row],[Column2]])</f>
        <v>95</v>
      </c>
      <c r="P1146">
        <f>FIND(CHAR(131),Table2[[#This Row],[Column3]])</f>
        <v>114</v>
      </c>
      <c r="Q1146" t="str">
        <f>IFERROR(MID(Table2[[#This Row],[category_tags]],Table2[[#This Row],[Column4]]+1,Table2[[#This Row],[Column5]]-Table2[[#This Row],[Column4]]-1),"")</f>
        <v>Vegetables, cooked</v>
      </c>
      <c r="R1146" t="str">
        <f>VLOOKUP(Table2[[#This Row],[ciqual_code]],brut_transformé!$D$2:$E$2480,2,FALSE)</f>
        <v>brut</v>
      </c>
      <c r="S1146" t="s">
        <v>5654</v>
      </c>
    </row>
    <row r="1147" spans="1:19" x14ac:dyDescent="0.2">
      <c r="A1147" t="s">
        <v>1145</v>
      </c>
      <c r="B1147">
        <v>20070</v>
      </c>
      <c r="C1147" t="s">
        <v>2481</v>
      </c>
      <c r="D1147">
        <v>2.59</v>
      </c>
      <c r="E1147" t="b">
        <v>0</v>
      </c>
      <c r="F1147" t="s">
        <v>2485</v>
      </c>
      <c r="G1147" t="s">
        <v>3632</v>
      </c>
      <c r="H1147" t="s">
        <v>4967</v>
      </c>
      <c r="I1147" t="s">
        <v>4969</v>
      </c>
      <c r="J1147" t="s">
        <v>4988</v>
      </c>
      <c r="K1147" t="s">
        <v>6375</v>
      </c>
      <c r="L1147" t="s">
        <v>6405</v>
      </c>
      <c r="M1147" t="str">
        <f>SUBSTITUTE(Table2[[#This Row],[category_tags]],"'",CHAR(130),11)</f>
        <v>['Agricultural', 'Food', 'Preparation', 'Fruits, vegetables, legumes and nuts', 'Vegetables', ÇVegetables, raw']</v>
      </c>
      <c r="N1147" t="str">
        <f>SUBSTITUTE(Table2[[#This Row],[category_tags]],"'",CHAR(131),12)</f>
        <v>['Agricultural', 'Food', 'Preparation', 'Fruits, vegetables, legumes and nuts', 'Vegetables', 'Vegetables, rawÉ]</v>
      </c>
      <c r="O1147">
        <f>FIND(CHAR(130),Table2[[#This Row],[Column2]])</f>
        <v>95</v>
      </c>
      <c r="P1147">
        <f>FIND(CHAR(131),Table2[[#This Row],[Column3]])</f>
        <v>111</v>
      </c>
      <c r="Q1147" t="str">
        <f>IFERROR(MID(Table2[[#This Row],[category_tags]],Table2[[#This Row],[Column4]]+1,Table2[[#This Row],[Column5]]-Table2[[#This Row],[Column4]]-1),"")</f>
        <v>Vegetables, raw</v>
      </c>
      <c r="R1147" t="str">
        <f>VLOOKUP(Table2[[#This Row],[ciqual_code]],brut_transformé!$D$2:$E$2480,2,FALSE)</f>
        <v>transformé</v>
      </c>
      <c r="S1147" t="s">
        <v>5655</v>
      </c>
    </row>
    <row r="1148" spans="1:19" x14ac:dyDescent="0.2">
      <c r="A1148" t="s">
        <v>1146</v>
      </c>
      <c r="B1148">
        <v>20071</v>
      </c>
      <c r="C1148" t="s">
        <v>2481</v>
      </c>
      <c r="D1148">
        <v>2.93</v>
      </c>
      <c r="E1148" t="b">
        <v>0</v>
      </c>
      <c r="F1148" t="s">
        <v>2485</v>
      </c>
      <c r="G1148" t="s">
        <v>3633</v>
      </c>
      <c r="H1148" t="s">
        <v>4967</v>
      </c>
      <c r="I1148" t="s">
        <v>4969</v>
      </c>
      <c r="J1148" t="s">
        <v>4987</v>
      </c>
      <c r="K1148" t="s">
        <v>6375</v>
      </c>
      <c r="L1148" t="s">
        <v>6405</v>
      </c>
      <c r="M1148" t="str">
        <f>SUBSTITUTE(Table2[[#This Row],[category_tags]],"'",CHAR(130),11)</f>
        <v>['Agricultural', 'Food', 'Preparation', 'Fruits, vegetables, legumes and nuts', 'Vegetables', ÇVegetables, cooked']</v>
      </c>
      <c r="N1148" t="str">
        <f>SUBSTITUTE(Table2[[#This Row],[category_tags]],"'",CHAR(131),12)</f>
        <v>['Agricultural', 'Food', 'Preparation', 'Fruits, vegetables, legumes and nuts', 'Vegetables', 'Vegetables, cookedÉ]</v>
      </c>
      <c r="O1148">
        <f>FIND(CHAR(130),Table2[[#This Row],[Column2]])</f>
        <v>95</v>
      </c>
      <c r="P1148">
        <f>FIND(CHAR(131),Table2[[#This Row],[Column3]])</f>
        <v>114</v>
      </c>
      <c r="Q1148" t="str">
        <f>IFERROR(MID(Table2[[#This Row],[category_tags]],Table2[[#This Row],[Column4]]+1,Table2[[#This Row],[Column5]]-Table2[[#This Row],[Column4]]-1),"")</f>
        <v>Vegetables, cooked</v>
      </c>
      <c r="R1148" t="str">
        <f>VLOOKUP(Table2[[#This Row],[ciqual_code]],brut_transformé!$D$2:$E$2480,2,FALSE)</f>
        <v>transformé</v>
      </c>
      <c r="S1148" t="s">
        <v>5656</v>
      </c>
    </row>
    <row r="1149" spans="1:19" x14ac:dyDescent="0.2">
      <c r="A1149" t="s">
        <v>1147</v>
      </c>
      <c r="B1149">
        <v>20194</v>
      </c>
      <c r="C1149" t="s">
        <v>2481</v>
      </c>
      <c r="D1149">
        <v>3.63</v>
      </c>
      <c r="E1149" t="b">
        <v>0</v>
      </c>
      <c r="F1149" t="s">
        <v>2485</v>
      </c>
      <c r="G1149" t="s">
        <v>3634</v>
      </c>
      <c r="H1149" t="s">
        <v>4967</v>
      </c>
      <c r="I1149" t="s">
        <v>4969</v>
      </c>
      <c r="J1149" t="s">
        <v>4999</v>
      </c>
      <c r="K1149" t="s">
        <v>6379</v>
      </c>
      <c r="L1149" t="s">
        <v>6399</v>
      </c>
      <c r="M1149" t="str">
        <f>SUBSTITUTE(Table2[[#This Row],[category_tags]],"'",CHAR(130),11)</f>
        <v>['Agricultural', 'Food', 'Preparation', 'Starters and dishes', 'Dishes', ÇVegetable/legume dishes']</v>
      </c>
      <c r="N1149" t="str">
        <f>SUBSTITUTE(Table2[[#This Row],[category_tags]],"'",CHAR(131),12)</f>
        <v>['Agricultural', 'Food', 'Preparation', 'Starters and dishes', 'Dishes', 'Vegetable/legume dishesÉ]</v>
      </c>
      <c r="O1149">
        <f>FIND(CHAR(130),Table2[[#This Row],[Column2]])</f>
        <v>74</v>
      </c>
      <c r="P1149">
        <f>FIND(CHAR(131),Table2[[#This Row],[Column3]])</f>
        <v>98</v>
      </c>
      <c r="Q1149" t="str">
        <f>IFERROR(MID(Table2[[#This Row],[category_tags]],Table2[[#This Row],[Column4]]+1,Table2[[#This Row],[Column5]]-Table2[[#This Row],[Column4]]-1),"")</f>
        <v>Vegetable/legume dishes</v>
      </c>
      <c r="R1149" t="str">
        <f>VLOOKUP(Table2[[#This Row],[ciqual_code]],brut_transformé!$D$2:$E$2480,2,FALSE)</f>
        <v>transformé</v>
      </c>
      <c r="S1149" t="s">
        <v>5657</v>
      </c>
    </row>
    <row r="1150" spans="1:19" x14ac:dyDescent="0.2">
      <c r="A1150" t="s">
        <v>1148</v>
      </c>
      <c r="B1150">
        <v>20257</v>
      </c>
      <c r="C1150" t="s">
        <v>2481</v>
      </c>
      <c r="D1150">
        <v>2.71999999999999</v>
      </c>
      <c r="E1150" t="b">
        <v>0</v>
      </c>
      <c r="F1150" t="s">
        <v>2485</v>
      </c>
      <c r="G1150" t="s">
        <v>3635</v>
      </c>
      <c r="H1150" t="s">
        <v>4967</v>
      </c>
      <c r="I1150" t="s">
        <v>4969</v>
      </c>
      <c r="J1150" t="s">
        <v>4987</v>
      </c>
      <c r="K1150" t="s">
        <v>6375</v>
      </c>
      <c r="L1150" t="s">
        <v>6405</v>
      </c>
      <c r="M1150" t="str">
        <f>SUBSTITUTE(Table2[[#This Row],[category_tags]],"'",CHAR(130),11)</f>
        <v>['Agricultural', 'Food', 'Preparation', 'Fruits, vegetables, legumes and nuts', 'Vegetables', ÇVegetables, cooked']</v>
      </c>
      <c r="N1150" t="str">
        <f>SUBSTITUTE(Table2[[#This Row],[category_tags]],"'",CHAR(131),12)</f>
        <v>['Agricultural', 'Food', 'Preparation', 'Fruits, vegetables, legumes and nuts', 'Vegetables', 'Vegetables, cookedÉ]</v>
      </c>
      <c r="O1150">
        <f>FIND(CHAR(130),Table2[[#This Row],[Column2]])</f>
        <v>95</v>
      </c>
      <c r="P1150">
        <f>FIND(CHAR(131),Table2[[#This Row],[Column3]])</f>
        <v>114</v>
      </c>
      <c r="Q1150" t="str">
        <f>IFERROR(MID(Table2[[#This Row],[category_tags]],Table2[[#This Row],[Column4]]+1,Table2[[#This Row],[Column5]]-Table2[[#This Row],[Column4]]-1),"")</f>
        <v>Vegetables, cooked</v>
      </c>
      <c r="R1150" t="str">
        <f>VLOOKUP(Table2[[#This Row],[ciqual_code]],brut_transformé!$D$2:$E$2480,2,FALSE)</f>
        <v>brut</v>
      </c>
      <c r="S1150" t="s">
        <v>5658</v>
      </c>
    </row>
    <row r="1151" spans="1:19" x14ac:dyDescent="0.2">
      <c r="A1151" t="s">
        <v>1149</v>
      </c>
      <c r="B1151">
        <v>11112</v>
      </c>
      <c r="C1151" t="s">
        <v>2481</v>
      </c>
      <c r="D1151">
        <v>2.98</v>
      </c>
      <c r="E1151" t="b">
        <v>0</v>
      </c>
      <c r="F1151" t="s">
        <v>2485</v>
      </c>
      <c r="G1151" t="s">
        <v>3636</v>
      </c>
      <c r="H1151" t="s">
        <v>4967</v>
      </c>
      <c r="I1151" t="s">
        <v>4969</v>
      </c>
      <c r="J1151" t="s">
        <v>5068</v>
      </c>
      <c r="K1151" t="s">
        <v>6377</v>
      </c>
      <c r="L1151" t="s">
        <v>6434</v>
      </c>
      <c r="M1151" t="str">
        <f>SUBSTITUTE(Table2[[#This Row],[category_tags]],"'",CHAR(130),11)</f>
        <v>['Agricultural', 'Food', 'Preparation', 'Miscellaneous', 'Sauces', ÇCondiment sauces']</v>
      </c>
      <c r="N1151" t="str">
        <f>SUBSTITUTE(Table2[[#This Row],[category_tags]],"'",CHAR(131),12)</f>
        <v>['Agricultural', 'Food', 'Preparation', 'Miscellaneous', 'Sauces', 'Condiment saucesÉ]</v>
      </c>
      <c r="O1151">
        <f>FIND(CHAR(130),Table2[[#This Row],[Column2]])</f>
        <v>68</v>
      </c>
      <c r="P1151">
        <f>FIND(CHAR(131),Table2[[#This Row],[Column3]])</f>
        <v>85</v>
      </c>
      <c r="Q1151" t="str">
        <f>IFERROR(MID(Table2[[#This Row],[category_tags]],Table2[[#This Row],[Column4]]+1,Table2[[#This Row],[Column5]]-Table2[[#This Row],[Column4]]-1),"")</f>
        <v>Condiment sauces</v>
      </c>
      <c r="R1151" t="str">
        <f>VLOOKUP(Table2[[#This Row],[ciqual_code]],brut_transformé!$D$2:$E$2480,2,FALSE)</f>
        <v>transformé</v>
      </c>
      <c r="S1151" t="s">
        <v>5659</v>
      </c>
    </row>
    <row r="1152" spans="1:19" x14ac:dyDescent="0.2">
      <c r="A1152" t="s">
        <v>1150</v>
      </c>
      <c r="B1152">
        <v>11060</v>
      </c>
      <c r="C1152" t="s">
        <v>2481</v>
      </c>
      <c r="D1152">
        <v>3.13</v>
      </c>
      <c r="E1152" t="b">
        <v>0</v>
      </c>
      <c r="F1152" t="s">
        <v>2485</v>
      </c>
      <c r="G1152" t="s">
        <v>3637</v>
      </c>
      <c r="H1152" t="s">
        <v>4967</v>
      </c>
      <c r="I1152" t="s">
        <v>4969</v>
      </c>
      <c r="J1152" t="s">
        <v>4978</v>
      </c>
      <c r="K1152" t="s">
        <v>6377</v>
      </c>
      <c r="L1152" t="s">
        <v>6397</v>
      </c>
      <c r="M1152" t="str">
        <f>SUBSTITUTE(Table2[[#This Row],[category_tags]],"'",CHAR(130),11)</f>
        <v>['Agricultural', 'Food', 'Preparation', 'Miscellaneous', 'Herbs', ÇDried herbs']</v>
      </c>
      <c r="N1152" t="str">
        <f>SUBSTITUTE(Table2[[#This Row],[category_tags]],"'",CHAR(131),12)</f>
        <v>['Agricultural', 'Food', 'Preparation', 'Miscellaneous', 'Herbs', 'Dried herbsÉ]</v>
      </c>
      <c r="O1152">
        <f>FIND(CHAR(130),Table2[[#This Row],[Column2]])</f>
        <v>67</v>
      </c>
      <c r="P1152">
        <f>FIND(CHAR(131),Table2[[#This Row],[Column3]])</f>
        <v>79</v>
      </c>
      <c r="Q1152" t="str">
        <f>IFERROR(MID(Table2[[#This Row],[category_tags]],Table2[[#This Row],[Column4]]+1,Table2[[#This Row],[Column5]]-Table2[[#This Row],[Column4]]-1),"")</f>
        <v>Dried herbs</v>
      </c>
      <c r="R1152" t="str">
        <f>VLOOKUP(Table2[[#This Row],[ciqual_code]],brut_transformé!$D$2:$E$2480,2,FALSE)</f>
        <v>transformé</v>
      </c>
      <c r="S1152" t="s">
        <v>5660</v>
      </c>
    </row>
    <row r="1153" spans="1:19" x14ac:dyDescent="0.2">
      <c r="A1153" t="s">
        <v>1151</v>
      </c>
      <c r="B1153">
        <v>26213</v>
      </c>
      <c r="C1153" t="s">
        <v>2481</v>
      </c>
      <c r="D1153">
        <v>3.68</v>
      </c>
      <c r="E1153" t="b">
        <v>0</v>
      </c>
      <c r="F1153" t="s">
        <v>2485</v>
      </c>
      <c r="G1153" t="s">
        <v>3638</v>
      </c>
      <c r="H1153" t="s">
        <v>4967</v>
      </c>
      <c r="I1153" t="s">
        <v>4969</v>
      </c>
      <c r="J1153" t="s">
        <v>4985</v>
      </c>
      <c r="K1153" t="s">
        <v>6376</v>
      </c>
      <c r="L1153" t="s">
        <v>6403</v>
      </c>
      <c r="M1153" t="str">
        <f>SUBSTITUTE(Table2[[#This Row],[category_tags]],"'",CHAR(130),11)</f>
        <v>['Agricultural', 'Food', 'Preparation', 'Meat, egg and fish', 'Fish, raw']</v>
      </c>
      <c r="N1153" t="str">
        <f>SUBSTITUTE(Table2[[#This Row],[category_tags]],"'",CHAR(131),12)</f>
        <v>['Agricultural', 'Food', 'Preparation', 'Meat, egg and fish', 'Fish, raw']</v>
      </c>
      <c r="O1153" t="e">
        <f>FIND(CHAR(130),Table2[[#This Row],[Column2]])</f>
        <v>#VALUE!</v>
      </c>
      <c r="P1153" t="e">
        <f>FIND(CHAR(131),Table2[[#This Row],[Column3]])</f>
        <v>#VALUE!</v>
      </c>
      <c r="Q1153" t="str">
        <f>IFERROR(MID(Table2[[#This Row],[category_tags]],Table2[[#This Row],[Column4]]+1,Table2[[#This Row],[Column5]]-Table2[[#This Row],[Column4]]-1),"")</f>
        <v/>
      </c>
      <c r="R1153" t="str">
        <f>VLOOKUP(Table2[[#This Row],[ciqual_code]],brut_transformé!$D$2:$E$2480,2,FALSE)</f>
        <v>transformé</v>
      </c>
      <c r="S1153" t="s">
        <v>5265</v>
      </c>
    </row>
    <row r="1154" spans="1:19" x14ac:dyDescent="0.2">
      <c r="A1154" t="s">
        <v>1152</v>
      </c>
      <c r="B1154">
        <v>25403</v>
      </c>
      <c r="C1154" t="s">
        <v>2481</v>
      </c>
      <c r="D1154">
        <v>2.23</v>
      </c>
      <c r="E1154" t="b">
        <v>0</v>
      </c>
      <c r="F1154" t="s">
        <v>2485</v>
      </c>
      <c r="G1154" t="s">
        <v>3639</v>
      </c>
      <c r="H1154" t="s">
        <v>4967</v>
      </c>
      <c r="I1154" t="s">
        <v>4969</v>
      </c>
      <c r="J1154" t="s">
        <v>5028</v>
      </c>
      <c r="K1154" t="s">
        <v>6379</v>
      </c>
      <c r="L1154" t="s">
        <v>6426</v>
      </c>
      <c r="M1154" t="str">
        <f>SUBSTITUTE(Table2[[#This Row],[category_tags]],"'",CHAR(130),11)</f>
        <v>['Agricultural', 'Food', 'Preparation', 'Starters and dishes', 'Sandwiches']</v>
      </c>
      <c r="N1154" t="str">
        <f>SUBSTITUTE(Table2[[#This Row],[category_tags]],"'",CHAR(131),12)</f>
        <v>['Agricultural', 'Food', 'Preparation', 'Starters and dishes', 'Sandwiches']</v>
      </c>
      <c r="O1154" t="e">
        <f>FIND(CHAR(130),Table2[[#This Row],[Column2]])</f>
        <v>#VALUE!</v>
      </c>
      <c r="P1154" t="e">
        <f>FIND(CHAR(131),Table2[[#This Row],[Column3]])</f>
        <v>#VALUE!</v>
      </c>
      <c r="Q1154" t="str">
        <f>IFERROR(MID(Table2[[#This Row],[category_tags]],Table2[[#This Row],[Column4]]+1,Table2[[#This Row],[Column5]]-Table2[[#This Row],[Column4]]-1),"")</f>
        <v/>
      </c>
      <c r="R1154" t="str">
        <f>VLOOKUP(Table2[[#This Row],[ciqual_code]],brut_transformé!$D$2:$E$2480,2,FALSE)</f>
        <v>transformé</v>
      </c>
      <c r="S1154" t="s">
        <v>5661</v>
      </c>
    </row>
    <row r="1155" spans="1:19" x14ac:dyDescent="0.2">
      <c r="A1155" t="s">
        <v>1153</v>
      </c>
      <c r="B1155">
        <v>25621</v>
      </c>
      <c r="C1155" t="s">
        <v>2481</v>
      </c>
      <c r="D1155">
        <v>2.95</v>
      </c>
      <c r="E1155" t="b">
        <v>0</v>
      </c>
      <c r="F1155" t="s">
        <v>2485</v>
      </c>
      <c r="G1155" t="s">
        <v>3640</v>
      </c>
      <c r="H1155" t="s">
        <v>4967</v>
      </c>
      <c r="I1155" t="s">
        <v>4969</v>
      </c>
      <c r="J1155" t="s">
        <v>5068</v>
      </c>
      <c r="K1155" t="s">
        <v>6377</v>
      </c>
      <c r="L1155" t="s">
        <v>6434</v>
      </c>
      <c r="M1155" t="str">
        <f>SUBSTITUTE(Table2[[#This Row],[category_tags]],"'",CHAR(130),11)</f>
        <v>['Agricultural', 'Food', 'Preparation', 'Miscellaneous', 'Sauces', ÇCondiment sauces']</v>
      </c>
      <c r="N1155" t="str">
        <f>SUBSTITUTE(Table2[[#This Row],[category_tags]],"'",CHAR(131),12)</f>
        <v>['Agricultural', 'Food', 'Preparation', 'Miscellaneous', 'Sauces', 'Condiment saucesÉ]</v>
      </c>
      <c r="O1155">
        <f>FIND(CHAR(130),Table2[[#This Row],[Column2]])</f>
        <v>68</v>
      </c>
      <c r="P1155">
        <f>FIND(CHAR(131),Table2[[#This Row],[Column3]])</f>
        <v>85</v>
      </c>
      <c r="Q1155" t="str">
        <f>IFERROR(MID(Table2[[#This Row],[category_tags]],Table2[[#This Row],[Column4]]+1,Table2[[#This Row],[Column5]]-Table2[[#This Row],[Column4]]-1),"")</f>
        <v>Condiment sauces</v>
      </c>
      <c r="R1155" t="str">
        <f>VLOOKUP(Table2[[#This Row],[ciqual_code]],brut_transformé!$D$2:$E$2480,2,FALSE)</f>
        <v>transformé</v>
      </c>
      <c r="S1155" t="s">
        <v>5662</v>
      </c>
    </row>
    <row r="1156" spans="1:19" x14ac:dyDescent="0.2">
      <c r="A1156" t="s">
        <v>1154</v>
      </c>
      <c r="B1156">
        <v>17700</v>
      </c>
      <c r="C1156" t="s">
        <v>2481</v>
      </c>
      <c r="D1156">
        <v>3.27</v>
      </c>
      <c r="E1156" t="b">
        <v>0</v>
      </c>
      <c r="F1156" t="s">
        <v>2485</v>
      </c>
      <c r="G1156" t="s">
        <v>3641</v>
      </c>
      <c r="H1156" t="s">
        <v>4967</v>
      </c>
      <c r="I1156" t="s">
        <v>4969</v>
      </c>
      <c r="J1156" t="s">
        <v>5002</v>
      </c>
      <c r="K1156" t="s">
        <v>6384</v>
      </c>
      <c r="L1156" t="s">
        <v>6417</v>
      </c>
      <c r="M1156" t="str">
        <f>SUBSTITUTE(Table2[[#This Row],[category_tags]],"'",CHAR(130),11)</f>
        <v>['Agricultural', 'Food', 'Preparation', 'Fats and oils', 'Vegetable oils']</v>
      </c>
      <c r="N1156" t="str">
        <f>SUBSTITUTE(Table2[[#This Row],[category_tags]],"'",CHAR(131),12)</f>
        <v>['Agricultural', 'Food', 'Preparation', 'Fats and oils', 'Vegetable oils']</v>
      </c>
      <c r="O1156" t="e">
        <f>FIND(CHAR(130),Table2[[#This Row],[Column2]])</f>
        <v>#VALUE!</v>
      </c>
      <c r="P1156" t="e">
        <f>FIND(CHAR(131),Table2[[#This Row],[Column3]])</f>
        <v>#VALUE!</v>
      </c>
      <c r="Q1156" t="str">
        <f>IFERROR(MID(Table2[[#This Row],[category_tags]],Table2[[#This Row],[Column4]]+1,Table2[[#This Row],[Column5]]-Table2[[#This Row],[Column4]]-1),"")</f>
        <v/>
      </c>
      <c r="R1156" t="str">
        <f>VLOOKUP(Table2[[#This Row],[ciqual_code]],brut_transformé!$D$2:$E$2480,2,FALSE)</f>
        <v>transformé</v>
      </c>
      <c r="S1156" t="s">
        <v>5663</v>
      </c>
    </row>
    <row r="1157" spans="1:19" x14ac:dyDescent="0.2">
      <c r="A1157" t="s">
        <v>1155</v>
      </c>
      <c r="B1157">
        <v>17701</v>
      </c>
      <c r="C1157" t="s">
        <v>2481</v>
      </c>
      <c r="D1157">
        <v>3.7</v>
      </c>
      <c r="E1157" t="b">
        <v>0</v>
      </c>
      <c r="F1157" t="s">
        <v>2485</v>
      </c>
      <c r="G1157" t="s">
        <v>3642</v>
      </c>
      <c r="H1157" t="s">
        <v>4967</v>
      </c>
      <c r="I1157" t="s">
        <v>4969</v>
      </c>
      <c r="J1157" t="s">
        <v>5002</v>
      </c>
      <c r="K1157" t="s">
        <v>6384</v>
      </c>
      <c r="L1157" t="s">
        <v>6417</v>
      </c>
      <c r="M1157" t="str">
        <f>SUBSTITUTE(Table2[[#This Row],[category_tags]],"'",CHAR(130),11)</f>
        <v>['Agricultural', 'Food', 'Preparation', 'Fats and oils', 'Vegetable oils']</v>
      </c>
      <c r="N1157" t="str">
        <f>SUBSTITUTE(Table2[[#This Row],[category_tags]],"'",CHAR(131),12)</f>
        <v>['Agricultural', 'Food', 'Preparation', 'Fats and oils', 'Vegetable oils']</v>
      </c>
      <c r="O1157" t="e">
        <f>FIND(CHAR(130),Table2[[#This Row],[Column2]])</f>
        <v>#VALUE!</v>
      </c>
      <c r="P1157" t="e">
        <f>FIND(CHAR(131),Table2[[#This Row],[Column3]])</f>
        <v>#VALUE!</v>
      </c>
      <c r="Q1157" t="str">
        <f>IFERROR(MID(Table2[[#This Row],[category_tags]],Table2[[#This Row],[Column4]]+1,Table2[[#This Row],[Column5]]-Table2[[#This Row],[Column4]]-1),"")</f>
        <v/>
      </c>
      <c r="R1157" t="str">
        <f>VLOOKUP(Table2[[#This Row],[ciqual_code]],brut_transformé!$D$2:$E$2480,2,FALSE)</f>
        <v>transformé</v>
      </c>
      <c r="S1157" t="s">
        <v>5664</v>
      </c>
    </row>
    <row r="1158" spans="1:19" x14ac:dyDescent="0.2">
      <c r="A1158" t="s">
        <v>1156</v>
      </c>
      <c r="B1158">
        <v>17040</v>
      </c>
      <c r="C1158" t="s">
        <v>2481</v>
      </c>
      <c r="D1158">
        <v>3.21</v>
      </c>
      <c r="E1158" t="b">
        <v>0</v>
      </c>
      <c r="F1158" t="s">
        <v>2485</v>
      </c>
      <c r="G1158" t="s">
        <v>3643</v>
      </c>
      <c r="H1158" t="s">
        <v>4967</v>
      </c>
      <c r="I1158" t="s">
        <v>4969</v>
      </c>
      <c r="J1158" t="s">
        <v>5002</v>
      </c>
      <c r="K1158" t="s">
        <v>6384</v>
      </c>
      <c r="L1158" t="s">
        <v>6417</v>
      </c>
      <c r="M1158" t="str">
        <f>SUBSTITUTE(Table2[[#This Row],[category_tags]],"'",CHAR(130),11)</f>
        <v>['Agricultural', 'Food', 'Preparation', 'Fats and oils', 'Vegetable oils']</v>
      </c>
      <c r="N1158" t="str">
        <f>SUBSTITUTE(Table2[[#This Row],[category_tags]],"'",CHAR(131),12)</f>
        <v>['Agricultural', 'Food', 'Preparation', 'Fats and oils', 'Vegetable oils']</v>
      </c>
      <c r="O1158" t="e">
        <f>FIND(CHAR(130),Table2[[#This Row],[Column2]])</f>
        <v>#VALUE!</v>
      </c>
      <c r="P1158" t="e">
        <f>FIND(CHAR(131),Table2[[#This Row],[Column3]])</f>
        <v>#VALUE!</v>
      </c>
      <c r="Q1158" t="str">
        <f>IFERROR(MID(Table2[[#This Row],[category_tags]],Table2[[#This Row],[Column4]]+1,Table2[[#This Row],[Column5]]-Table2[[#This Row],[Column4]]-1),"")</f>
        <v/>
      </c>
      <c r="R1158" t="str">
        <f>VLOOKUP(Table2[[#This Row],[ciqual_code]],brut_transformé!$D$2:$E$2480,2,FALSE)</f>
        <v>transformé</v>
      </c>
      <c r="S1158" t="s">
        <v>5665</v>
      </c>
    </row>
    <row r="1159" spans="1:19" x14ac:dyDescent="0.2">
      <c r="A1159" t="s">
        <v>1157</v>
      </c>
      <c r="B1159">
        <v>16401</v>
      </c>
      <c r="C1159" t="s">
        <v>2481</v>
      </c>
      <c r="D1159">
        <v>3.65</v>
      </c>
      <c r="E1159" t="b">
        <v>0</v>
      </c>
      <c r="F1159" t="s">
        <v>2485</v>
      </c>
      <c r="G1159" t="s">
        <v>3644</v>
      </c>
      <c r="H1159" t="s">
        <v>4967</v>
      </c>
      <c r="I1159" t="s">
        <v>4969</v>
      </c>
      <c r="J1159" t="s">
        <v>5001</v>
      </c>
      <c r="K1159" t="s">
        <v>6384</v>
      </c>
      <c r="L1159" t="s">
        <v>6416</v>
      </c>
      <c r="M1159" t="str">
        <f>SUBSTITUTE(Table2[[#This Row],[category_tags]],"'",CHAR(130),11)</f>
        <v>['Agricultural', 'Food', 'Preparation', 'Fats and oils', 'Butters']</v>
      </c>
      <c r="N1159" t="str">
        <f>SUBSTITUTE(Table2[[#This Row],[category_tags]],"'",CHAR(131),12)</f>
        <v>['Agricultural', 'Food', 'Preparation', 'Fats and oils', 'Butters']</v>
      </c>
      <c r="O1159" t="e">
        <f>FIND(CHAR(130),Table2[[#This Row],[Column2]])</f>
        <v>#VALUE!</v>
      </c>
      <c r="P1159" t="e">
        <f>FIND(CHAR(131),Table2[[#This Row],[Column3]])</f>
        <v>#VALUE!</v>
      </c>
      <c r="Q1159" t="str">
        <f>IFERROR(MID(Table2[[#This Row],[category_tags]],Table2[[#This Row],[Column4]]+1,Table2[[#This Row],[Column5]]-Table2[[#This Row],[Column4]]-1),"")</f>
        <v/>
      </c>
      <c r="R1159" t="str">
        <f>VLOOKUP(Table2[[#This Row],[ciqual_code]],brut_transformé!$D$2:$E$2480,2,FALSE)</f>
        <v>transformé</v>
      </c>
      <c r="S1159" t="s">
        <v>5666</v>
      </c>
    </row>
    <row r="1160" spans="1:19" x14ac:dyDescent="0.2">
      <c r="A1160" t="s">
        <v>1158</v>
      </c>
      <c r="B1160">
        <v>17130</v>
      </c>
      <c r="C1160" t="s">
        <v>2481</v>
      </c>
      <c r="D1160">
        <v>2.8</v>
      </c>
      <c r="E1160" t="b">
        <v>0</v>
      </c>
      <c r="F1160" t="s">
        <v>2485</v>
      </c>
      <c r="G1160" t="s">
        <v>3645</v>
      </c>
      <c r="H1160" t="s">
        <v>4967</v>
      </c>
      <c r="I1160" t="s">
        <v>4969</v>
      </c>
      <c r="J1160" t="s">
        <v>5002</v>
      </c>
      <c r="K1160" t="s">
        <v>6384</v>
      </c>
      <c r="L1160" t="s">
        <v>6417</v>
      </c>
      <c r="M1160" t="str">
        <f>SUBSTITUTE(Table2[[#This Row],[category_tags]],"'",CHAR(130),11)</f>
        <v>['Agricultural', 'Food', 'Preparation', 'Fats and oils', 'Vegetable oils']</v>
      </c>
      <c r="N1160" t="str">
        <f>SUBSTITUTE(Table2[[#This Row],[category_tags]],"'",CHAR(131),12)</f>
        <v>['Agricultural', 'Food', 'Preparation', 'Fats and oils', 'Vegetable oils']</v>
      </c>
      <c r="O1160" t="e">
        <f>FIND(CHAR(130),Table2[[#This Row],[Column2]])</f>
        <v>#VALUE!</v>
      </c>
      <c r="P1160" t="e">
        <f>FIND(CHAR(131),Table2[[#This Row],[Column3]])</f>
        <v>#VALUE!</v>
      </c>
      <c r="Q1160" t="str">
        <f>IFERROR(MID(Table2[[#This Row],[category_tags]],Table2[[#This Row],[Column4]]+1,Table2[[#This Row],[Column5]]-Table2[[#This Row],[Column4]]-1),"")</f>
        <v/>
      </c>
      <c r="R1160" t="str">
        <f>VLOOKUP(Table2[[#This Row],[ciqual_code]],brut_transformé!$D$2:$E$2480,2,FALSE)</f>
        <v>transformé</v>
      </c>
      <c r="S1160" t="s">
        <v>5667</v>
      </c>
    </row>
    <row r="1161" spans="1:19" x14ac:dyDescent="0.2">
      <c r="A1161" t="s">
        <v>1159</v>
      </c>
      <c r="B1161">
        <v>17170</v>
      </c>
      <c r="C1161" t="s">
        <v>2481</v>
      </c>
      <c r="D1161">
        <v>4.08</v>
      </c>
      <c r="E1161" t="b">
        <v>0</v>
      </c>
      <c r="F1161" t="s">
        <v>2485</v>
      </c>
      <c r="G1161" t="s">
        <v>3646</v>
      </c>
      <c r="H1161" t="s">
        <v>4967</v>
      </c>
      <c r="I1161" t="s">
        <v>4969</v>
      </c>
      <c r="J1161" t="s">
        <v>5002</v>
      </c>
      <c r="K1161" t="s">
        <v>6384</v>
      </c>
      <c r="L1161" t="s">
        <v>6417</v>
      </c>
      <c r="M1161" t="str">
        <f>SUBSTITUTE(Table2[[#This Row],[category_tags]],"'",CHAR(130),11)</f>
        <v>['Agricultural', 'Food', 'Preparation', 'Fats and oils', 'Vegetable oils']</v>
      </c>
      <c r="N1161" t="str">
        <f>SUBSTITUTE(Table2[[#This Row],[category_tags]],"'",CHAR(131),12)</f>
        <v>['Agricultural', 'Food', 'Preparation', 'Fats and oils', 'Vegetable oils']</v>
      </c>
      <c r="O1161" t="e">
        <f>FIND(CHAR(130),Table2[[#This Row],[Column2]])</f>
        <v>#VALUE!</v>
      </c>
      <c r="P1161" t="e">
        <f>FIND(CHAR(131),Table2[[#This Row],[Column3]])</f>
        <v>#VALUE!</v>
      </c>
      <c r="Q1161" t="str">
        <f>IFERROR(MID(Table2[[#This Row],[category_tags]],Table2[[#This Row],[Column4]]+1,Table2[[#This Row],[Column5]]-Table2[[#This Row],[Column4]]-1),"")</f>
        <v/>
      </c>
      <c r="R1161" t="str">
        <f>VLOOKUP(Table2[[#This Row],[ciqual_code]],brut_transformé!$D$2:$E$2480,2,FALSE)</f>
        <v>transformé</v>
      </c>
      <c r="S1161" t="s">
        <v>5668</v>
      </c>
    </row>
    <row r="1162" spans="1:19" x14ac:dyDescent="0.2">
      <c r="A1162" t="s">
        <v>1160</v>
      </c>
      <c r="B1162">
        <v>17630</v>
      </c>
      <c r="C1162" t="s">
        <v>2481</v>
      </c>
      <c r="D1162">
        <v>4.0199999999999996</v>
      </c>
      <c r="E1162" t="b">
        <v>0</v>
      </c>
      <c r="F1162" t="s">
        <v>2485</v>
      </c>
      <c r="G1162" t="s">
        <v>3647</v>
      </c>
      <c r="H1162" t="s">
        <v>4967</v>
      </c>
      <c r="I1162" t="s">
        <v>4969</v>
      </c>
      <c r="J1162" t="s">
        <v>5069</v>
      </c>
      <c r="K1162" t="s">
        <v>6384</v>
      </c>
      <c r="L1162" t="s">
        <v>6442</v>
      </c>
      <c r="M1162" t="str">
        <f>SUBSTITUTE(Table2[[#This Row],[category_tags]],"'",CHAR(130),11)</f>
        <v>['Agricultural', 'Food', 'Preparation', 'Fats and oils', 'Fish oils']</v>
      </c>
      <c r="N1162" t="str">
        <f>SUBSTITUTE(Table2[[#This Row],[category_tags]],"'",CHAR(131),12)</f>
        <v>['Agricultural', 'Food', 'Preparation', 'Fats and oils', 'Fish oils']</v>
      </c>
      <c r="O1162" t="e">
        <f>FIND(CHAR(130),Table2[[#This Row],[Column2]])</f>
        <v>#VALUE!</v>
      </c>
      <c r="P1162" t="e">
        <f>FIND(CHAR(131),Table2[[#This Row],[Column3]])</f>
        <v>#VALUE!</v>
      </c>
      <c r="Q1162" t="str">
        <f>IFERROR(MID(Table2[[#This Row],[category_tags]],Table2[[#This Row],[Column4]]+1,Table2[[#This Row],[Column5]]-Table2[[#This Row],[Column4]]-1),"")</f>
        <v/>
      </c>
      <c r="R1162" t="str">
        <f>VLOOKUP(Table2[[#This Row],[ciqual_code]],brut_transformé!$D$2:$E$2480,2,FALSE)</f>
        <v>transformé</v>
      </c>
      <c r="S1162" t="s">
        <v>5669</v>
      </c>
    </row>
    <row r="1163" spans="1:19" x14ac:dyDescent="0.2">
      <c r="A1163" t="s">
        <v>1161</v>
      </c>
      <c r="B1163">
        <v>17650</v>
      </c>
      <c r="C1163" t="s">
        <v>2481</v>
      </c>
      <c r="D1163">
        <v>4.0199999999999996</v>
      </c>
      <c r="E1163" t="b">
        <v>0</v>
      </c>
      <c r="F1163" t="s">
        <v>2485</v>
      </c>
      <c r="G1163" t="s">
        <v>3648</v>
      </c>
      <c r="H1163" t="s">
        <v>4967</v>
      </c>
      <c r="I1163" t="s">
        <v>4969</v>
      </c>
      <c r="J1163" t="s">
        <v>5069</v>
      </c>
      <c r="K1163" t="s">
        <v>6384</v>
      </c>
      <c r="L1163" t="s">
        <v>6442</v>
      </c>
      <c r="M1163" t="str">
        <f>SUBSTITUTE(Table2[[#This Row],[category_tags]],"'",CHAR(130),11)</f>
        <v>['Agricultural', 'Food', 'Preparation', 'Fats and oils', 'Fish oils']</v>
      </c>
      <c r="N1163" t="str">
        <f>SUBSTITUTE(Table2[[#This Row],[category_tags]],"'",CHAR(131),12)</f>
        <v>['Agricultural', 'Food', 'Preparation', 'Fats and oils', 'Fish oils']</v>
      </c>
      <c r="O1163" t="e">
        <f>FIND(CHAR(130),Table2[[#This Row],[Column2]])</f>
        <v>#VALUE!</v>
      </c>
      <c r="P1163" t="e">
        <f>FIND(CHAR(131),Table2[[#This Row],[Column3]])</f>
        <v>#VALUE!</v>
      </c>
      <c r="Q1163" t="str">
        <f>IFERROR(MID(Table2[[#This Row],[category_tags]],Table2[[#This Row],[Column4]]+1,Table2[[#This Row],[Column5]]-Table2[[#This Row],[Column4]]-1),"")</f>
        <v/>
      </c>
      <c r="R1163" t="str">
        <f>VLOOKUP(Table2[[#This Row],[ciqual_code]],brut_transformé!$D$2:$E$2480,2,FALSE)</f>
        <v>transformé</v>
      </c>
      <c r="S1163" t="s">
        <v>5669</v>
      </c>
    </row>
    <row r="1164" spans="1:19" x14ac:dyDescent="0.2">
      <c r="A1164" t="s">
        <v>1162</v>
      </c>
      <c r="B1164">
        <v>17180</v>
      </c>
      <c r="C1164" t="s">
        <v>2481</v>
      </c>
      <c r="D1164">
        <v>3.21</v>
      </c>
      <c r="E1164" t="b">
        <v>0</v>
      </c>
      <c r="F1164" t="s">
        <v>2485</v>
      </c>
      <c r="G1164" t="s">
        <v>3649</v>
      </c>
      <c r="H1164" t="s">
        <v>4967</v>
      </c>
      <c r="I1164" t="s">
        <v>4969</v>
      </c>
      <c r="J1164" t="s">
        <v>5002</v>
      </c>
      <c r="K1164" t="s">
        <v>6384</v>
      </c>
      <c r="L1164" t="s">
        <v>6417</v>
      </c>
      <c r="M1164" t="str">
        <f>SUBSTITUTE(Table2[[#This Row],[category_tags]],"'",CHAR(130),11)</f>
        <v>['Agricultural', 'Food', 'Preparation', 'Fats and oils', 'Vegetable oils']</v>
      </c>
      <c r="N1164" t="str">
        <f>SUBSTITUTE(Table2[[#This Row],[category_tags]],"'",CHAR(131),12)</f>
        <v>['Agricultural', 'Food', 'Preparation', 'Fats and oils', 'Vegetable oils']</v>
      </c>
      <c r="O1164" t="e">
        <f>FIND(CHAR(130),Table2[[#This Row],[Column2]])</f>
        <v>#VALUE!</v>
      </c>
      <c r="P1164" t="e">
        <f>FIND(CHAR(131),Table2[[#This Row],[Column3]])</f>
        <v>#VALUE!</v>
      </c>
      <c r="Q1164" t="str">
        <f>IFERROR(MID(Table2[[#This Row],[category_tags]],Table2[[#This Row],[Column4]]+1,Table2[[#This Row],[Column5]]-Table2[[#This Row],[Column4]]-1),"")</f>
        <v/>
      </c>
      <c r="R1164" t="str">
        <f>VLOOKUP(Table2[[#This Row],[ciqual_code]],brut_transformé!$D$2:$E$2480,2,FALSE)</f>
        <v>transformé</v>
      </c>
      <c r="S1164" t="s">
        <v>5670</v>
      </c>
    </row>
    <row r="1165" spans="1:19" x14ac:dyDescent="0.2">
      <c r="A1165" t="s">
        <v>1163</v>
      </c>
      <c r="B1165">
        <v>17190</v>
      </c>
      <c r="C1165" t="s">
        <v>2481</v>
      </c>
      <c r="D1165">
        <v>2.8</v>
      </c>
      <c r="E1165" t="b">
        <v>0</v>
      </c>
      <c r="F1165" t="s">
        <v>2485</v>
      </c>
      <c r="G1165" t="s">
        <v>3650</v>
      </c>
      <c r="H1165" t="s">
        <v>4967</v>
      </c>
      <c r="I1165" t="s">
        <v>4969</v>
      </c>
      <c r="J1165" t="s">
        <v>5002</v>
      </c>
      <c r="K1165" t="s">
        <v>6384</v>
      </c>
      <c r="L1165" t="s">
        <v>6417</v>
      </c>
      <c r="M1165" t="str">
        <f>SUBSTITUTE(Table2[[#This Row],[category_tags]],"'",CHAR(130),11)</f>
        <v>['Agricultural', 'Food', 'Preparation', 'Fats and oils', 'Vegetable oils']</v>
      </c>
      <c r="N1165" t="str">
        <f>SUBSTITUTE(Table2[[#This Row],[category_tags]],"'",CHAR(131),12)</f>
        <v>['Agricultural', 'Food', 'Preparation', 'Fats and oils', 'Vegetable oils']</v>
      </c>
      <c r="O1165" t="e">
        <f>FIND(CHAR(130),Table2[[#This Row],[Column2]])</f>
        <v>#VALUE!</v>
      </c>
      <c r="P1165" t="e">
        <f>FIND(CHAR(131),Table2[[#This Row],[Column3]])</f>
        <v>#VALUE!</v>
      </c>
      <c r="Q1165" t="str">
        <f>IFERROR(MID(Table2[[#This Row],[category_tags]],Table2[[#This Row],[Column4]]+1,Table2[[#This Row],[Column5]]-Table2[[#This Row],[Column4]]-1),"")</f>
        <v/>
      </c>
      <c r="R1165" t="str">
        <f>VLOOKUP(Table2[[#This Row],[ciqual_code]],brut_transformé!$D$2:$E$2480,2,FALSE)</f>
        <v>transformé</v>
      </c>
      <c r="S1165" t="s">
        <v>5671</v>
      </c>
    </row>
    <row r="1166" spans="1:19" x14ac:dyDescent="0.2">
      <c r="A1166" t="s">
        <v>1164</v>
      </c>
      <c r="B1166">
        <v>17210</v>
      </c>
      <c r="C1166" t="s">
        <v>2481</v>
      </c>
      <c r="D1166">
        <v>3.21</v>
      </c>
      <c r="E1166" t="b">
        <v>0</v>
      </c>
      <c r="F1166" t="s">
        <v>2485</v>
      </c>
      <c r="G1166" t="s">
        <v>3651</v>
      </c>
      <c r="H1166" t="s">
        <v>4967</v>
      </c>
      <c r="I1166" t="s">
        <v>4969</v>
      </c>
      <c r="J1166" t="s">
        <v>5002</v>
      </c>
      <c r="K1166" t="s">
        <v>6384</v>
      </c>
      <c r="L1166" t="s">
        <v>6417</v>
      </c>
      <c r="M1166" t="str">
        <f>SUBSTITUTE(Table2[[#This Row],[category_tags]],"'",CHAR(130),11)</f>
        <v>['Agricultural', 'Food', 'Preparation', 'Fats and oils', 'Vegetable oils']</v>
      </c>
      <c r="N1166" t="str">
        <f>SUBSTITUTE(Table2[[#This Row],[category_tags]],"'",CHAR(131),12)</f>
        <v>['Agricultural', 'Food', 'Preparation', 'Fats and oils', 'Vegetable oils']</v>
      </c>
      <c r="O1166" t="e">
        <f>FIND(CHAR(130),Table2[[#This Row],[Column2]])</f>
        <v>#VALUE!</v>
      </c>
      <c r="P1166" t="e">
        <f>FIND(CHAR(131),Table2[[#This Row],[Column3]])</f>
        <v>#VALUE!</v>
      </c>
      <c r="Q1166" t="str">
        <f>IFERROR(MID(Table2[[#This Row],[category_tags]],Table2[[#This Row],[Column4]]+1,Table2[[#This Row],[Column5]]-Table2[[#This Row],[Column4]]-1),"")</f>
        <v/>
      </c>
      <c r="R1166" t="str">
        <f>VLOOKUP(Table2[[#This Row],[ciqual_code]],brut_transformé!$D$2:$E$2480,2,FALSE)</f>
        <v>transformé</v>
      </c>
      <c r="S1166" t="s">
        <v>5665</v>
      </c>
    </row>
    <row r="1167" spans="1:19" x14ac:dyDescent="0.2">
      <c r="A1167" t="s">
        <v>1165</v>
      </c>
      <c r="B1167">
        <v>16150</v>
      </c>
      <c r="C1167" t="s">
        <v>2481</v>
      </c>
      <c r="D1167">
        <v>2.96999999999999</v>
      </c>
      <c r="E1167" t="b">
        <v>0</v>
      </c>
      <c r="F1167" t="s">
        <v>2485</v>
      </c>
      <c r="G1167" t="s">
        <v>3652</v>
      </c>
      <c r="H1167" t="s">
        <v>4967</v>
      </c>
      <c r="I1167" t="s">
        <v>4969</v>
      </c>
      <c r="J1167" t="s">
        <v>5002</v>
      </c>
      <c r="K1167" t="s">
        <v>6384</v>
      </c>
      <c r="L1167" t="s">
        <v>6417</v>
      </c>
      <c r="M1167" t="str">
        <f>SUBSTITUTE(Table2[[#This Row],[category_tags]],"'",CHAR(130),11)</f>
        <v>['Agricultural', 'Food', 'Preparation', 'Fats and oils', 'Vegetable oils']</v>
      </c>
      <c r="N1167" t="str">
        <f>SUBSTITUTE(Table2[[#This Row],[category_tags]],"'",CHAR(131),12)</f>
        <v>['Agricultural', 'Food', 'Preparation', 'Fats and oils', 'Vegetable oils']</v>
      </c>
      <c r="O1167" t="e">
        <f>FIND(CHAR(130),Table2[[#This Row],[Column2]])</f>
        <v>#VALUE!</v>
      </c>
      <c r="P1167" t="e">
        <f>FIND(CHAR(131),Table2[[#This Row],[Column3]])</f>
        <v>#VALUE!</v>
      </c>
      <c r="Q1167" t="str">
        <f>IFERROR(MID(Table2[[#This Row],[category_tags]],Table2[[#This Row],[Column4]]+1,Table2[[#This Row],[Column5]]-Table2[[#This Row],[Column4]]-1),"")</f>
        <v/>
      </c>
      <c r="R1167" t="str">
        <f>VLOOKUP(Table2[[#This Row],[ciqual_code]],brut_transformé!$D$2:$E$2480,2,FALSE)</f>
        <v>brut</v>
      </c>
      <c r="S1167" t="s">
        <v>5672</v>
      </c>
    </row>
    <row r="1168" spans="1:19" x14ac:dyDescent="0.2">
      <c r="A1168" t="s">
        <v>1166</v>
      </c>
      <c r="B1168">
        <v>16129</v>
      </c>
      <c r="C1168" t="s">
        <v>2481</v>
      </c>
      <c r="D1168">
        <v>2.5099999999999998</v>
      </c>
      <c r="E1168" t="b">
        <v>0</v>
      </c>
      <c r="F1168" t="s">
        <v>2485</v>
      </c>
      <c r="G1168" t="s">
        <v>3653</v>
      </c>
      <c r="H1168" t="s">
        <v>4967</v>
      </c>
      <c r="I1168" t="s">
        <v>4969</v>
      </c>
      <c r="J1168" t="s">
        <v>5002</v>
      </c>
      <c r="K1168" t="s">
        <v>6384</v>
      </c>
      <c r="L1168" t="s">
        <v>6417</v>
      </c>
      <c r="M1168" t="str">
        <f>SUBSTITUTE(Table2[[#This Row],[category_tags]],"'",CHAR(130),11)</f>
        <v>['Agricultural', 'Food', 'Preparation', 'Fats and oils', 'Vegetable oils']</v>
      </c>
      <c r="N1168" t="str">
        <f>SUBSTITUTE(Table2[[#This Row],[category_tags]],"'",CHAR(131),12)</f>
        <v>['Agricultural', 'Food', 'Preparation', 'Fats and oils', 'Vegetable oils']</v>
      </c>
      <c r="O1168" t="e">
        <f>FIND(CHAR(130),Table2[[#This Row],[Column2]])</f>
        <v>#VALUE!</v>
      </c>
      <c r="P1168" t="e">
        <f>FIND(CHAR(131),Table2[[#This Row],[Column3]])</f>
        <v>#VALUE!</v>
      </c>
      <c r="Q1168" t="str">
        <f>IFERROR(MID(Table2[[#This Row],[category_tags]],Table2[[#This Row],[Column4]]+1,Table2[[#This Row],[Column5]]-Table2[[#This Row],[Column4]]-1),"")</f>
        <v/>
      </c>
      <c r="R1168" t="str">
        <f>VLOOKUP(Table2[[#This Row],[ciqual_code]],brut_transformé!$D$2:$E$2480,2,FALSE)</f>
        <v>brut</v>
      </c>
      <c r="S1168" t="s">
        <v>5672</v>
      </c>
    </row>
    <row r="1169" spans="1:19" x14ac:dyDescent="0.2">
      <c r="A1169" t="s">
        <v>1167</v>
      </c>
      <c r="B1169">
        <v>17350</v>
      </c>
      <c r="C1169" t="s">
        <v>2481</v>
      </c>
      <c r="D1169">
        <v>3.74</v>
      </c>
      <c r="E1169" t="b">
        <v>0</v>
      </c>
      <c r="F1169" t="s">
        <v>2485</v>
      </c>
      <c r="G1169" t="s">
        <v>3654</v>
      </c>
      <c r="H1169" t="s">
        <v>4967</v>
      </c>
      <c r="I1169" t="s">
        <v>4969</v>
      </c>
      <c r="J1169" t="s">
        <v>5002</v>
      </c>
      <c r="K1169" t="s">
        <v>6384</v>
      </c>
      <c r="L1169" t="s">
        <v>6417</v>
      </c>
      <c r="M1169" t="str">
        <f>SUBSTITUTE(Table2[[#This Row],[category_tags]],"'",CHAR(130),11)</f>
        <v>['Agricultural', 'Food', 'Preparation', 'Fats and oils', 'Vegetable oils']</v>
      </c>
      <c r="N1169" t="str">
        <f>SUBSTITUTE(Table2[[#This Row],[category_tags]],"'",CHAR(131),12)</f>
        <v>['Agricultural', 'Food', 'Preparation', 'Fats and oils', 'Vegetable oils']</v>
      </c>
      <c r="O1169" t="e">
        <f>FIND(CHAR(130),Table2[[#This Row],[Column2]])</f>
        <v>#VALUE!</v>
      </c>
      <c r="P1169" t="e">
        <f>FIND(CHAR(131),Table2[[#This Row],[Column3]])</f>
        <v>#VALUE!</v>
      </c>
      <c r="Q1169" t="str">
        <f>IFERROR(MID(Table2[[#This Row],[category_tags]],Table2[[#This Row],[Column4]]+1,Table2[[#This Row],[Column5]]-Table2[[#This Row],[Column4]]-1),"")</f>
        <v/>
      </c>
      <c r="R1169" t="str">
        <f>VLOOKUP(Table2[[#This Row],[ciqual_code]],brut_transformé!$D$2:$E$2480,2,FALSE)</f>
        <v>transformé</v>
      </c>
      <c r="S1169" t="s">
        <v>5667</v>
      </c>
    </row>
    <row r="1170" spans="1:19" x14ac:dyDescent="0.2">
      <c r="A1170" t="s">
        <v>1168</v>
      </c>
      <c r="B1170">
        <v>17640</v>
      </c>
      <c r="C1170" t="s">
        <v>2481</v>
      </c>
      <c r="D1170">
        <v>4.0199999999999996</v>
      </c>
      <c r="E1170" t="b">
        <v>0</v>
      </c>
      <c r="F1170" t="s">
        <v>2485</v>
      </c>
      <c r="G1170" t="s">
        <v>3655</v>
      </c>
      <c r="H1170" t="s">
        <v>4967</v>
      </c>
      <c r="I1170" t="s">
        <v>4969</v>
      </c>
      <c r="J1170" t="s">
        <v>5069</v>
      </c>
      <c r="K1170" t="s">
        <v>6384</v>
      </c>
      <c r="L1170" t="s">
        <v>6442</v>
      </c>
      <c r="M1170" t="str">
        <f>SUBSTITUTE(Table2[[#This Row],[category_tags]],"'",CHAR(130),11)</f>
        <v>['Agricultural', 'Food', 'Preparation', 'Fats and oils', 'Fish oils']</v>
      </c>
      <c r="N1170" t="str">
        <f>SUBSTITUTE(Table2[[#This Row],[category_tags]],"'",CHAR(131),12)</f>
        <v>['Agricultural', 'Food', 'Preparation', 'Fats and oils', 'Fish oils']</v>
      </c>
      <c r="O1170" t="e">
        <f>FIND(CHAR(130),Table2[[#This Row],[Column2]])</f>
        <v>#VALUE!</v>
      </c>
      <c r="P1170" t="e">
        <f>FIND(CHAR(131),Table2[[#This Row],[Column3]])</f>
        <v>#VALUE!</v>
      </c>
      <c r="Q1170" t="str">
        <f>IFERROR(MID(Table2[[#This Row],[category_tags]],Table2[[#This Row],[Column4]]+1,Table2[[#This Row],[Column5]]-Table2[[#This Row],[Column4]]-1),"")</f>
        <v/>
      </c>
      <c r="R1170" t="str">
        <f>VLOOKUP(Table2[[#This Row],[ciqual_code]],brut_transformé!$D$2:$E$2480,2,FALSE)</f>
        <v>transformé</v>
      </c>
      <c r="S1170" t="s">
        <v>5669</v>
      </c>
    </row>
    <row r="1171" spans="1:19" x14ac:dyDescent="0.2">
      <c r="A1171" t="s">
        <v>1169</v>
      </c>
      <c r="B1171">
        <v>17645</v>
      </c>
      <c r="C1171" t="s">
        <v>2481</v>
      </c>
      <c r="D1171">
        <v>4.0199999999999996</v>
      </c>
      <c r="E1171" t="b">
        <v>0</v>
      </c>
      <c r="F1171" t="s">
        <v>2485</v>
      </c>
      <c r="G1171" t="s">
        <v>3656</v>
      </c>
      <c r="H1171" t="s">
        <v>4967</v>
      </c>
      <c r="I1171" t="s">
        <v>4969</v>
      </c>
      <c r="J1171" t="s">
        <v>5069</v>
      </c>
      <c r="K1171" t="s">
        <v>6384</v>
      </c>
      <c r="L1171" t="s">
        <v>6442</v>
      </c>
      <c r="M1171" t="str">
        <f>SUBSTITUTE(Table2[[#This Row],[category_tags]],"'",CHAR(130),11)</f>
        <v>['Agricultural', 'Food', 'Preparation', 'Fats and oils', 'Fish oils']</v>
      </c>
      <c r="N1171" t="str">
        <f>SUBSTITUTE(Table2[[#This Row],[category_tags]],"'",CHAR(131),12)</f>
        <v>['Agricultural', 'Food', 'Preparation', 'Fats and oils', 'Fish oils']</v>
      </c>
      <c r="O1171" t="e">
        <f>FIND(CHAR(130),Table2[[#This Row],[Column2]])</f>
        <v>#VALUE!</v>
      </c>
      <c r="P1171" t="e">
        <f>FIND(CHAR(131),Table2[[#This Row],[Column3]])</f>
        <v>#VALUE!</v>
      </c>
      <c r="Q1171" t="str">
        <f>IFERROR(MID(Table2[[#This Row],[category_tags]],Table2[[#This Row],[Column4]]+1,Table2[[#This Row],[Column5]]-Table2[[#This Row],[Column4]]-1),"")</f>
        <v/>
      </c>
      <c r="R1171" t="str">
        <f>VLOOKUP(Table2[[#This Row],[ciqual_code]],brut_transformé!$D$2:$E$2480,2,FALSE)</f>
        <v>transformé</v>
      </c>
      <c r="S1171" t="s">
        <v>5669</v>
      </c>
    </row>
    <row r="1172" spans="1:19" x14ac:dyDescent="0.2">
      <c r="A1172" t="s">
        <v>1170</v>
      </c>
      <c r="B1172">
        <v>17400</v>
      </c>
      <c r="C1172" t="s">
        <v>2481</v>
      </c>
      <c r="D1172">
        <v>3.74</v>
      </c>
      <c r="E1172" t="b">
        <v>0</v>
      </c>
      <c r="F1172" t="s">
        <v>2485</v>
      </c>
      <c r="G1172" t="s">
        <v>3657</v>
      </c>
      <c r="H1172" t="s">
        <v>4967</v>
      </c>
      <c r="I1172" t="s">
        <v>4969</v>
      </c>
      <c r="J1172" t="s">
        <v>5002</v>
      </c>
      <c r="K1172" t="s">
        <v>6384</v>
      </c>
      <c r="L1172" t="s">
        <v>6417</v>
      </c>
      <c r="M1172" t="str">
        <f>SUBSTITUTE(Table2[[#This Row],[category_tags]],"'",CHAR(130),11)</f>
        <v>['Agricultural', 'Food', 'Preparation', 'Fats and oils', 'Vegetable oils']</v>
      </c>
      <c r="N1172" t="str">
        <f>SUBSTITUTE(Table2[[#This Row],[category_tags]],"'",CHAR(131),12)</f>
        <v>['Agricultural', 'Food', 'Preparation', 'Fats and oils', 'Vegetable oils']</v>
      </c>
      <c r="O1172" t="e">
        <f>FIND(CHAR(130),Table2[[#This Row],[Column2]])</f>
        <v>#VALUE!</v>
      </c>
      <c r="P1172" t="e">
        <f>FIND(CHAR(131),Table2[[#This Row],[Column3]])</f>
        <v>#VALUE!</v>
      </c>
      <c r="Q1172" t="str">
        <f>IFERROR(MID(Table2[[#This Row],[category_tags]],Table2[[#This Row],[Column4]]+1,Table2[[#This Row],[Column5]]-Table2[[#This Row],[Column4]]-1),"")</f>
        <v/>
      </c>
      <c r="R1172" t="str">
        <f>VLOOKUP(Table2[[#This Row],[ciqual_code]],brut_transformé!$D$2:$E$2480,2,FALSE)</f>
        <v>transformé</v>
      </c>
      <c r="S1172" t="s">
        <v>5667</v>
      </c>
    </row>
    <row r="1173" spans="1:19" x14ac:dyDescent="0.2">
      <c r="A1173" t="s">
        <v>1171</v>
      </c>
      <c r="B1173">
        <v>17420</v>
      </c>
      <c r="C1173" t="s">
        <v>2481</v>
      </c>
      <c r="D1173">
        <v>2.77</v>
      </c>
      <c r="E1173" t="b">
        <v>0</v>
      </c>
      <c r="F1173" t="s">
        <v>2485</v>
      </c>
      <c r="G1173" t="s">
        <v>3658</v>
      </c>
      <c r="H1173" t="s">
        <v>4967</v>
      </c>
      <c r="I1173" t="s">
        <v>4969</v>
      </c>
      <c r="J1173" t="s">
        <v>5002</v>
      </c>
      <c r="K1173" t="s">
        <v>6384</v>
      </c>
      <c r="L1173" t="s">
        <v>6417</v>
      </c>
      <c r="M1173" t="str">
        <f>SUBSTITUTE(Table2[[#This Row],[category_tags]],"'",CHAR(130),11)</f>
        <v>['Agricultural', 'Food', 'Preparation', 'Fats and oils', 'Vegetable oils']</v>
      </c>
      <c r="N1173" t="str">
        <f>SUBSTITUTE(Table2[[#This Row],[category_tags]],"'",CHAR(131),12)</f>
        <v>['Agricultural', 'Food', 'Preparation', 'Fats and oils', 'Vegetable oils']</v>
      </c>
      <c r="O1173" t="e">
        <f>FIND(CHAR(130),Table2[[#This Row],[Column2]])</f>
        <v>#VALUE!</v>
      </c>
      <c r="P1173" t="e">
        <f>FIND(CHAR(131),Table2[[#This Row],[Column3]])</f>
        <v>#VALUE!</v>
      </c>
      <c r="Q1173" t="str">
        <f>IFERROR(MID(Table2[[#This Row],[category_tags]],Table2[[#This Row],[Column4]]+1,Table2[[#This Row],[Column5]]-Table2[[#This Row],[Column4]]-1),"")</f>
        <v/>
      </c>
      <c r="R1173" t="str">
        <f>VLOOKUP(Table2[[#This Row],[ciqual_code]],brut_transformé!$D$2:$E$2480,2,FALSE)</f>
        <v>transformé</v>
      </c>
      <c r="S1173" t="s">
        <v>5673</v>
      </c>
    </row>
    <row r="1174" spans="1:19" x14ac:dyDescent="0.2">
      <c r="A1174" t="s">
        <v>1172</v>
      </c>
      <c r="B1174">
        <v>17440</v>
      </c>
      <c r="C1174" t="s">
        <v>2481</v>
      </c>
      <c r="D1174">
        <v>2.8</v>
      </c>
      <c r="E1174" t="b">
        <v>0</v>
      </c>
      <c r="F1174" t="s">
        <v>2485</v>
      </c>
      <c r="G1174" t="s">
        <v>3659</v>
      </c>
      <c r="H1174" t="s">
        <v>4967</v>
      </c>
      <c r="I1174" t="s">
        <v>4969</v>
      </c>
      <c r="J1174" t="s">
        <v>5002</v>
      </c>
      <c r="K1174" t="s">
        <v>6384</v>
      </c>
      <c r="L1174" t="s">
        <v>6417</v>
      </c>
      <c r="M1174" t="str">
        <f>SUBSTITUTE(Table2[[#This Row],[category_tags]],"'",CHAR(130),11)</f>
        <v>['Agricultural', 'Food', 'Preparation', 'Fats and oils', 'Vegetable oils']</v>
      </c>
      <c r="N1174" t="str">
        <f>SUBSTITUTE(Table2[[#This Row],[category_tags]],"'",CHAR(131),12)</f>
        <v>['Agricultural', 'Food', 'Preparation', 'Fats and oils', 'Vegetable oils']</v>
      </c>
      <c r="O1174" t="e">
        <f>FIND(CHAR(130),Table2[[#This Row],[Column2]])</f>
        <v>#VALUE!</v>
      </c>
      <c r="P1174" t="e">
        <f>FIND(CHAR(131),Table2[[#This Row],[Column3]])</f>
        <v>#VALUE!</v>
      </c>
      <c r="Q1174" t="str">
        <f>IFERROR(MID(Table2[[#This Row],[category_tags]],Table2[[#This Row],[Column4]]+1,Table2[[#This Row],[Column5]]-Table2[[#This Row],[Column4]]-1),"")</f>
        <v/>
      </c>
      <c r="R1174" t="str">
        <f>VLOOKUP(Table2[[#This Row],[ciqual_code]],brut_transformé!$D$2:$E$2480,2,FALSE)</f>
        <v>transformé</v>
      </c>
      <c r="S1174" t="s">
        <v>5674</v>
      </c>
    </row>
    <row r="1175" spans="1:19" x14ac:dyDescent="0.2">
      <c r="A1175" t="s">
        <v>1173</v>
      </c>
      <c r="B1175">
        <v>17270</v>
      </c>
      <c r="C1175" t="s">
        <v>2481</v>
      </c>
      <c r="D1175">
        <v>3.23</v>
      </c>
      <c r="E1175" t="b">
        <v>0</v>
      </c>
      <c r="F1175" t="s">
        <v>2485</v>
      </c>
      <c r="G1175" t="s">
        <v>3660</v>
      </c>
      <c r="H1175" t="s">
        <v>4967</v>
      </c>
      <c r="I1175" t="s">
        <v>4969</v>
      </c>
      <c r="J1175" t="s">
        <v>5002</v>
      </c>
      <c r="K1175" t="s">
        <v>6384</v>
      </c>
      <c r="L1175" t="s">
        <v>6417</v>
      </c>
      <c r="M1175" t="str">
        <f>SUBSTITUTE(Table2[[#This Row],[category_tags]],"'",CHAR(130),11)</f>
        <v>['Agricultural', 'Food', 'Preparation', 'Fats and oils', 'Vegetable oils']</v>
      </c>
      <c r="N1175" t="str">
        <f>SUBSTITUTE(Table2[[#This Row],[category_tags]],"'",CHAR(131),12)</f>
        <v>['Agricultural', 'Food', 'Preparation', 'Fats and oils', 'Vegetable oils']</v>
      </c>
      <c r="O1175" t="e">
        <f>FIND(CHAR(130),Table2[[#This Row],[Column2]])</f>
        <v>#VALUE!</v>
      </c>
      <c r="P1175" t="e">
        <f>FIND(CHAR(131),Table2[[#This Row],[Column3]])</f>
        <v>#VALUE!</v>
      </c>
      <c r="Q1175" t="str">
        <f>IFERROR(MID(Table2[[#This Row],[category_tags]],Table2[[#This Row],[Column4]]+1,Table2[[#This Row],[Column5]]-Table2[[#This Row],[Column4]]-1),"")</f>
        <v/>
      </c>
      <c r="R1175" t="str">
        <f>VLOOKUP(Table2[[#This Row],[ciqual_code]],brut_transformé!$D$2:$E$2480,2,FALSE)</f>
        <v>transformé</v>
      </c>
      <c r="S1175" t="s">
        <v>5675</v>
      </c>
    </row>
    <row r="1176" spans="1:19" x14ac:dyDescent="0.2">
      <c r="A1176" t="s">
        <v>1174</v>
      </c>
      <c r="B1176">
        <v>16128</v>
      </c>
      <c r="C1176" t="s">
        <v>2481</v>
      </c>
      <c r="D1176">
        <v>3.74</v>
      </c>
      <c r="E1176" t="b">
        <v>0</v>
      </c>
      <c r="F1176" t="s">
        <v>2485</v>
      </c>
      <c r="G1176" t="s">
        <v>3661</v>
      </c>
      <c r="H1176" t="s">
        <v>4967</v>
      </c>
      <c r="I1176" t="s">
        <v>4969</v>
      </c>
      <c r="J1176" t="s">
        <v>5002</v>
      </c>
      <c r="K1176" t="s">
        <v>6384</v>
      </c>
      <c r="L1176" t="s">
        <v>6417</v>
      </c>
      <c r="M1176" t="str">
        <f>SUBSTITUTE(Table2[[#This Row],[category_tags]],"'",CHAR(130),11)</f>
        <v>['Agricultural', 'Food', 'Preparation', 'Fats and oils', 'Vegetable oils']</v>
      </c>
      <c r="N1176" t="str">
        <f>SUBSTITUTE(Table2[[#This Row],[category_tags]],"'",CHAR(131),12)</f>
        <v>['Agricultural', 'Food', 'Preparation', 'Fats and oils', 'Vegetable oils']</v>
      </c>
      <c r="O1176" t="e">
        <f>FIND(CHAR(130),Table2[[#This Row],[Column2]])</f>
        <v>#VALUE!</v>
      </c>
      <c r="P1176" t="e">
        <f>FIND(CHAR(131),Table2[[#This Row],[Column3]])</f>
        <v>#VALUE!</v>
      </c>
      <c r="Q1176" t="str">
        <f>IFERROR(MID(Table2[[#This Row],[category_tags]],Table2[[#This Row],[Column4]]+1,Table2[[#This Row],[Column5]]-Table2[[#This Row],[Column4]]-1),"")</f>
        <v/>
      </c>
      <c r="R1176" t="str">
        <f>VLOOKUP(Table2[[#This Row],[ciqual_code]],brut_transformé!$D$2:$E$2480,2,FALSE)</f>
        <v>transformé</v>
      </c>
      <c r="S1176" t="s">
        <v>5667</v>
      </c>
    </row>
    <row r="1177" spans="1:19" x14ac:dyDescent="0.2">
      <c r="A1177" t="s">
        <v>1175</v>
      </c>
      <c r="B1177">
        <v>10035</v>
      </c>
      <c r="C1177" t="s">
        <v>2481</v>
      </c>
      <c r="D1177">
        <v>2.85</v>
      </c>
      <c r="E1177" t="b">
        <v>0</v>
      </c>
      <c r="F1177" t="s">
        <v>2485</v>
      </c>
      <c r="G1177" t="s">
        <v>3662</v>
      </c>
      <c r="H1177" t="s">
        <v>4967</v>
      </c>
      <c r="I1177" t="s">
        <v>4969</v>
      </c>
      <c r="J1177" t="s">
        <v>5033</v>
      </c>
      <c r="K1177" t="s">
        <v>6376</v>
      </c>
      <c r="L1177" t="s">
        <v>6429</v>
      </c>
      <c r="M1177" t="str">
        <f>SUBSTITUTE(Table2[[#This Row],[category_tags]],"'",CHAR(130),11)</f>
        <v>['Agricultural', 'Food', 'Preparation', 'Meat, egg and fish', 'Seafood, raw']</v>
      </c>
      <c r="N1177" t="str">
        <f>SUBSTITUTE(Table2[[#This Row],[category_tags]],"'",CHAR(131),12)</f>
        <v>['Agricultural', 'Food', 'Preparation', 'Meat, egg and fish', 'Seafood, raw']</v>
      </c>
      <c r="O1177" t="e">
        <f>FIND(CHAR(130),Table2[[#This Row],[Column2]])</f>
        <v>#VALUE!</v>
      </c>
      <c r="P1177" t="e">
        <f>FIND(CHAR(131),Table2[[#This Row],[Column3]])</f>
        <v>#VALUE!</v>
      </c>
      <c r="Q1177" t="str">
        <f>IFERROR(MID(Table2[[#This Row],[category_tags]],Table2[[#This Row],[Column4]]+1,Table2[[#This Row],[Column5]]-Table2[[#This Row],[Column4]]-1),"")</f>
        <v/>
      </c>
      <c r="R1177" t="str">
        <f>VLOOKUP(Table2[[#This Row],[ciqual_code]],brut_transformé!$D$2:$E$2480,2,FALSE)</f>
        <v>brut</v>
      </c>
      <c r="S1177" t="s">
        <v>5676</v>
      </c>
    </row>
    <row r="1178" spans="1:19" x14ac:dyDescent="0.2">
      <c r="A1178" t="s">
        <v>1176</v>
      </c>
      <c r="B1178">
        <v>10036</v>
      </c>
      <c r="C1178" t="s">
        <v>2481</v>
      </c>
      <c r="D1178">
        <v>2.85</v>
      </c>
      <c r="E1178" t="b">
        <v>0</v>
      </c>
      <c r="F1178" t="s">
        <v>2485</v>
      </c>
      <c r="G1178" t="s">
        <v>3663</v>
      </c>
      <c r="H1178" t="s">
        <v>4967</v>
      </c>
      <c r="I1178" t="s">
        <v>4969</v>
      </c>
      <c r="J1178" t="s">
        <v>5033</v>
      </c>
      <c r="K1178" t="s">
        <v>6376</v>
      </c>
      <c r="L1178" t="s">
        <v>6429</v>
      </c>
      <c r="M1178" t="str">
        <f>SUBSTITUTE(Table2[[#This Row],[category_tags]],"'",CHAR(130),11)</f>
        <v>['Agricultural', 'Food', 'Preparation', 'Meat, egg and fish', 'Seafood, raw']</v>
      </c>
      <c r="N1178" t="str">
        <f>SUBSTITUTE(Table2[[#This Row],[category_tags]],"'",CHAR(131),12)</f>
        <v>['Agricultural', 'Food', 'Preparation', 'Meat, egg and fish', 'Seafood, raw']</v>
      </c>
      <c r="O1178" t="e">
        <f>FIND(CHAR(130),Table2[[#This Row],[Column2]])</f>
        <v>#VALUE!</v>
      </c>
      <c r="P1178" t="e">
        <f>FIND(CHAR(131),Table2[[#This Row],[Column3]])</f>
        <v>#VALUE!</v>
      </c>
      <c r="Q1178" t="str">
        <f>IFERROR(MID(Table2[[#This Row],[category_tags]],Table2[[#This Row],[Column4]]+1,Table2[[#This Row],[Column5]]-Table2[[#This Row],[Column4]]-1),"")</f>
        <v/>
      </c>
      <c r="R1178" t="str">
        <f>VLOOKUP(Table2[[#This Row],[ciqual_code]],brut_transformé!$D$2:$E$2480,2,FALSE)</f>
        <v>brut</v>
      </c>
      <c r="S1178" t="s">
        <v>5676</v>
      </c>
    </row>
    <row r="1179" spans="1:19" x14ac:dyDescent="0.2">
      <c r="A1179" t="s">
        <v>1177</v>
      </c>
      <c r="B1179">
        <v>10011</v>
      </c>
      <c r="C1179" t="s">
        <v>2481</v>
      </c>
      <c r="D1179">
        <v>2.85</v>
      </c>
      <c r="E1179" t="b">
        <v>0</v>
      </c>
      <c r="F1179" t="s">
        <v>2485</v>
      </c>
      <c r="G1179" t="s">
        <v>3664</v>
      </c>
      <c r="H1179" t="s">
        <v>4967</v>
      </c>
      <c r="I1179" t="s">
        <v>4969</v>
      </c>
      <c r="J1179" t="s">
        <v>5033</v>
      </c>
      <c r="K1179" t="s">
        <v>6376</v>
      </c>
      <c r="L1179" t="s">
        <v>6429</v>
      </c>
      <c r="M1179" t="str">
        <f>SUBSTITUTE(Table2[[#This Row],[category_tags]],"'",CHAR(130),11)</f>
        <v>['Agricultural', 'Food', 'Preparation', 'Meat, egg and fish', 'Seafood, raw']</v>
      </c>
      <c r="N1179" t="str">
        <f>SUBSTITUTE(Table2[[#This Row],[category_tags]],"'",CHAR(131),12)</f>
        <v>['Agricultural', 'Food', 'Preparation', 'Meat, egg and fish', 'Seafood, raw']</v>
      </c>
      <c r="O1179" t="e">
        <f>FIND(CHAR(130),Table2[[#This Row],[Column2]])</f>
        <v>#VALUE!</v>
      </c>
      <c r="P1179" t="e">
        <f>FIND(CHAR(131),Table2[[#This Row],[Column3]])</f>
        <v>#VALUE!</v>
      </c>
      <c r="Q1179" t="str">
        <f>IFERROR(MID(Table2[[#This Row],[category_tags]],Table2[[#This Row],[Column4]]+1,Table2[[#This Row],[Column5]]-Table2[[#This Row],[Column4]]-1),"")</f>
        <v/>
      </c>
      <c r="R1179" t="str">
        <f>VLOOKUP(Table2[[#This Row],[ciqual_code]],brut_transformé!$D$2:$E$2480,2,FALSE)</f>
        <v>brut</v>
      </c>
      <c r="S1179" t="s">
        <v>5676</v>
      </c>
    </row>
    <row r="1180" spans="1:19" x14ac:dyDescent="0.2">
      <c r="A1180" t="s">
        <v>1178</v>
      </c>
      <c r="B1180">
        <v>53503</v>
      </c>
      <c r="C1180" t="s">
        <v>2481</v>
      </c>
      <c r="D1180">
        <v>2.8</v>
      </c>
      <c r="E1180" t="b">
        <v>0</v>
      </c>
      <c r="F1180" t="s">
        <v>2485</v>
      </c>
      <c r="G1180" t="s">
        <v>3665</v>
      </c>
      <c r="H1180" t="s">
        <v>4967</v>
      </c>
      <c r="I1180" t="s">
        <v>4969</v>
      </c>
      <c r="J1180" t="s">
        <v>4992</v>
      </c>
      <c r="K1180" t="s">
        <v>6375</v>
      </c>
      <c r="L1180" t="s">
        <v>6409</v>
      </c>
      <c r="M1180" t="str">
        <f>SUBSTITUTE(Table2[[#This Row],[category_tags]],"'",CHAR(130),11)</f>
        <v>['Agricultural', 'Food', 'Preparation', 'Fruits, vegetables, legumes and nuts', 'Potatoes and other tubers']</v>
      </c>
      <c r="N1180" t="str">
        <f>SUBSTITUTE(Table2[[#This Row],[category_tags]],"'",CHAR(131),12)</f>
        <v>['Agricultural', 'Food', 'Preparation', 'Fruits, vegetables, legumes and nuts', 'Potatoes and other tubers']</v>
      </c>
      <c r="O1180" t="e">
        <f>FIND(CHAR(130),Table2[[#This Row],[Column2]])</f>
        <v>#VALUE!</v>
      </c>
      <c r="P1180" t="e">
        <f>FIND(CHAR(131),Table2[[#This Row],[Column3]])</f>
        <v>#VALUE!</v>
      </c>
      <c r="Q1180" t="str">
        <f>IFERROR(MID(Table2[[#This Row],[category_tags]],Table2[[#This Row],[Column4]]+1,Table2[[#This Row],[Column5]]-Table2[[#This Row],[Column4]]-1),"")</f>
        <v/>
      </c>
      <c r="R1180" t="str">
        <f>VLOOKUP(Table2[[#This Row],[ciqual_code]],brut_transformé!$D$2:$E$2480,2,FALSE)</f>
        <v>brut</v>
      </c>
      <c r="S1180" t="s">
        <v>5677</v>
      </c>
    </row>
    <row r="1181" spans="1:19" x14ac:dyDescent="0.2">
      <c r="A1181" t="s">
        <v>1179</v>
      </c>
      <c r="B1181">
        <v>53502</v>
      </c>
      <c r="C1181" t="s">
        <v>2481</v>
      </c>
      <c r="D1181">
        <v>2.6</v>
      </c>
      <c r="E1181" t="b">
        <v>0</v>
      </c>
      <c r="F1181" t="s">
        <v>2485</v>
      </c>
      <c r="G1181" t="s">
        <v>3666</v>
      </c>
      <c r="H1181" t="s">
        <v>4967</v>
      </c>
      <c r="I1181" t="s">
        <v>4969</v>
      </c>
      <c r="J1181" t="s">
        <v>4992</v>
      </c>
      <c r="K1181" t="s">
        <v>6375</v>
      </c>
      <c r="L1181" t="s">
        <v>6409</v>
      </c>
      <c r="M1181" t="str">
        <f>SUBSTITUTE(Table2[[#This Row],[category_tags]],"'",CHAR(130),11)</f>
        <v>['Agricultural', 'Food', 'Preparation', 'Fruits, vegetables, legumes and nuts', 'Potatoes and other tubers']</v>
      </c>
      <c r="N1181" t="str">
        <f>SUBSTITUTE(Table2[[#This Row],[category_tags]],"'",CHAR(131),12)</f>
        <v>['Agricultural', 'Food', 'Preparation', 'Fruits, vegetables, legumes and nuts', 'Potatoes and other tubers']</v>
      </c>
      <c r="O1181" t="e">
        <f>FIND(CHAR(130),Table2[[#This Row],[Column2]])</f>
        <v>#VALUE!</v>
      </c>
      <c r="P1181" t="e">
        <f>FIND(CHAR(131),Table2[[#This Row],[Column3]])</f>
        <v>#VALUE!</v>
      </c>
      <c r="Q1181" t="str">
        <f>IFERROR(MID(Table2[[#This Row],[category_tags]],Table2[[#This Row],[Column4]]+1,Table2[[#This Row],[Column5]]-Table2[[#This Row],[Column4]]-1),"")</f>
        <v/>
      </c>
      <c r="R1181" t="str">
        <f>VLOOKUP(Table2[[#This Row],[ciqual_code]],brut_transformé!$D$2:$E$2480,2,FALSE)</f>
        <v>brut</v>
      </c>
      <c r="S1181" t="s">
        <v>5678</v>
      </c>
    </row>
    <row r="1182" spans="1:19" x14ac:dyDescent="0.2">
      <c r="A1182" t="s">
        <v>1180</v>
      </c>
      <c r="B1182">
        <v>39215</v>
      </c>
      <c r="C1182" t="s">
        <v>2481</v>
      </c>
      <c r="D1182">
        <v>2.36</v>
      </c>
      <c r="E1182" t="b">
        <v>0</v>
      </c>
      <c r="F1182" t="s">
        <v>2485</v>
      </c>
      <c r="G1182" t="s">
        <v>3667</v>
      </c>
      <c r="H1182" t="s">
        <v>4967</v>
      </c>
      <c r="I1182" t="s">
        <v>4969</v>
      </c>
      <c r="J1182" t="s">
        <v>5050</v>
      </c>
      <c r="K1182" t="s">
        <v>6381</v>
      </c>
      <c r="L1182" t="s">
        <v>6422</v>
      </c>
      <c r="M1182" t="str">
        <f>SUBSTITUTE(Table2[[#This Row],[category_tags]],"'",CHAR(130),11)</f>
        <v>['Agricultural', 'Food', 'Preparation', 'Milk and milk products', 'Dairy products and deserts', ÇDairy desserts']</v>
      </c>
      <c r="N1182" t="str">
        <f>SUBSTITUTE(Table2[[#This Row],[category_tags]],"'",CHAR(131),12)</f>
        <v>['Agricultural', 'Food', 'Preparation', 'Milk and milk products', 'Dairy products and deserts', 'Dairy dessertsÉ]</v>
      </c>
      <c r="O1182">
        <f>FIND(CHAR(130),Table2[[#This Row],[Column2]])</f>
        <v>97</v>
      </c>
      <c r="P1182">
        <f>FIND(CHAR(131),Table2[[#This Row],[Column3]])</f>
        <v>112</v>
      </c>
      <c r="Q1182" t="str">
        <f>IFERROR(MID(Table2[[#This Row],[category_tags]],Table2[[#This Row],[Column4]]+1,Table2[[#This Row],[Column5]]-Table2[[#This Row],[Column4]]-1),"")</f>
        <v>Dairy desserts</v>
      </c>
      <c r="R1182" t="str">
        <f>VLOOKUP(Table2[[#This Row],[ciqual_code]],brut_transformé!$D$2:$E$2480,2,FALSE)</f>
        <v>transformé</v>
      </c>
      <c r="S1182" t="s">
        <v>5679</v>
      </c>
    </row>
    <row r="1183" spans="1:19" x14ac:dyDescent="0.2">
      <c r="A1183" t="s">
        <v>1181</v>
      </c>
      <c r="B1183">
        <v>28905</v>
      </c>
      <c r="C1183" t="s">
        <v>2481</v>
      </c>
      <c r="D1183">
        <v>2.4500000000000002</v>
      </c>
      <c r="E1183" t="b">
        <v>0</v>
      </c>
      <c r="F1183" t="s">
        <v>2485</v>
      </c>
      <c r="G1183" t="s">
        <v>3668</v>
      </c>
      <c r="H1183" t="s">
        <v>4967</v>
      </c>
      <c r="I1183" t="s">
        <v>4969</v>
      </c>
      <c r="J1183" t="s">
        <v>5052</v>
      </c>
      <c r="K1183" t="s">
        <v>6376</v>
      </c>
      <c r="L1183" t="s">
        <v>6404</v>
      </c>
      <c r="M1183" t="str">
        <f>SUBSTITUTE(Table2[[#This Row],[category_tags]],"'",CHAR(130),11)</f>
        <v>['Agricultural', 'Food', 'Preparation', 'Meat, egg and fish', 'Delicatessen meat', ÇCooked ham']</v>
      </c>
      <c r="N1183" t="str">
        <f>SUBSTITUTE(Table2[[#This Row],[category_tags]],"'",CHAR(131),12)</f>
        <v>['Agricultural', 'Food', 'Preparation', 'Meat, egg and fish', 'Delicatessen meat', 'Cooked hamÉ]</v>
      </c>
      <c r="O1183">
        <f>FIND(CHAR(130),Table2[[#This Row],[Column2]])</f>
        <v>84</v>
      </c>
      <c r="P1183">
        <f>FIND(CHAR(131),Table2[[#This Row],[Column3]])</f>
        <v>95</v>
      </c>
      <c r="Q1183" t="str">
        <f>IFERROR(MID(Table2[[#This Row],[category_tags]],Table2[[#This Row],[Column4]]+1,Table2[[#This Row],[Column5]]-Table2[[#This Row],[Column4]]-1),"")</f>
        <v>Cooked ham</v>
      </c>
      <c r="R1183" t="str">
        <f>VLOOKUP(Table2[[#This Row],[ciqual_code]],brut_transformé!$D$2:$E$2480,2,FALSE)</f>
        <v>transformé</v>
      </c>
      <c r="S1183" t="s">
        <v>5680</v>
      </c>
    </row>
    <row r="1184" spans="1:19" x14ac:dyDescent="0.2">
      <c r="A1184" t="s">
        <v>1182</v>
      </c>
      <c r="B1184">
        <v>28800</v>
      </c>
      <c r="C1184" t="s">
        <v>2481</v>
      </c>
      <c r="D1184">
        <v>2.5099999999999998</v>
      </c>
      <c r="E1184" t="b">
        <v>0</v>
      </c>
      <c r="F1184" t="s">
        <v>2485</v>
      </c>
      <c r="G1184" t="s">
        <v>3669</v>
      </c>
      <c r="H1184" t="s">
        <v>4967</v>
      </c>
      <c r="I1184" t="s">
        <v>4969</v>
      </c>
      <c r="J1184" t="s">
        <v>5045</v>
      </c>
      <c r="K1184" t="s">
        <v>6376</v>
      </c>
      <c r="L1184" t="s">
        <v>6404</v>
      </c>
      <c r="M1184" t="str">
        <f>SUBSTITUTE(Table2[[#This Row],[category_tags]],"'",CHAR(130),11)</f>
        <v>['Agricultural', 'Food', 'Preparation', 'Meat, egg and fish', 'Delicatessen meat', ÇRaw and cured ham']</v>
      </c>
      <c r="N1184" t="str">
        <f>SUBSTITUTE(Table2[[#This Row],[category_tags]],"'",CHAR(131),12)</f>
        <v>['Agricultural', 'Food', 'Preparation', 'Meat, egg and fish', 'Delicatessen meat', 'Raw and cured hamÉ]</v>
      </c>
      <c r="O1184">
        <f>FIND(CHAR(130),Table2[[#This Row],[Column2]])</f>
        <v>84</v>
      </c>
      <c r="P1184">
        <f>FIND(CHAR(131),Table2[[#This Row],[Column3]])</f>
        <v>102</v>
      </c>
      <c r="Q1184" t="str">
        <f>IFERROR(MID(Table2[[#This Row],[category_tags]],Table2[[#This Row],[Column4]]+1,Table2[[#This Row],[Column5]]-Table2[[#This Row],[Column4]]-1),"")</f>
        <v>Raw and cured ham</v>
      </c>
      <c r="R1184" t="str">
        <f>VLOOKUP(Table2[[#This Row],[ciqual_code]],brut_transformé!$D$2:$E$2480,2,FALSE)</f>
        <v>transformé</v>
      </c>
      <c r="S1184" t="s">
        <v>5244</v>
      </c>
    </row>
    <row r="1185" spans="1:19" x14ac:dyDescent="0.2">
      <c r="A1185" t="s">
        <v>1183</v>
      </c>
      <c r="B1185">
        <v>28801</v>
      </c>
      <c r="C1185" t="s">
        <v>2481</v>
      </c>
      <c r="D1185">
        <v>2.95</v>
      </c>
      <c r="E1185" t="b">
        <v>0</v>
      </c>
      <c r="F1185" t="s">
        <v>2485</v>
      </c>
      <c r="G1185" t="s">
        <v>3670</v>
      </c>
      <c r="H1185" t="s">
        <v>4967</v>
      </c>
      <c r="I1185" t="s">
        <v>4969</v>
      </c>
      <c r="J1185" t="s">
        <v>5045</v>
      </c>
      <c r="K1185" t="s">
        <v>6376</v>
      </c>
      <c r="L1185" t="s">
        <v>6404</v>
      </c>
      <c r="M1185" t="str">
        <f>SUBSTITUTE(Table2[[#This Row],[category_tags]],"'",CHAR(130),11)</f>
        <v>['Agricultural', 'Food', 'Preparation', 'Meat, egg and fish', 'Delicatessen meat', ÇRaw and cured ham']</v>
      </c>
      <c r="N1185" t="str">
        <f>SUBSTITUTE(Table2[[#This Row],[category_tags]],"'",CHAR(131),12)</f>
        <v>['Agricultural', 'Food', 'Preparation', 'Meat, egg and fish', 'Delicatessen meat', 'Raw and cured hamÉ]</v>
      </c>
      <c r="O1185">
        <f>FIND(CHAR(130),Table2[[#This Row],[Column2]])</f>
        <v>84</v>
      </c>
      <c r="P1185">
        <f>FIND(CHAR(131),Table2[[#This Row],[Column3]])</f>
        <v>102</v>
      </c>
      <c r="Q1185" t="str">
        <f>IFERROR(MID(Table2[[#This Row],[category_tags]],Table2[[#This Row],[Column4]]+1,Table2[[#This Row],[Column5]]-Table2[[#This Row],[Column4]]-1),"")</f>
        <v>Raw and cured ham</v>
      </c>
      <c r="R1185" t="str">
        <f>VLOOKUP(Table2[[#This Row],[ciqual_code]],brut_transformé!$D$2:$E$2480,2,FALSE)</f>
        <v>transformé</v>
      </c>
      <c r="S1185" t="s">
        <v>5244</v>
      </c>
    </row>
    <row r="1186" spans="1:19" x14ac:dyDescent="0.2">
      <c r="A1186" t="s">
        <v>1184</v>
      </c>
      <c r="B1186">
        <v>28804</v>
      </c>
      <c r="C1186" t="s">
        <v>2481</v>
      </c>
      <c r="D1186">
        <v>2.95</v>
      </c>
      <c r="E1186" t="b">
        <v>0</v>
      </c>
      <c r="F1186" t="s">
        <v>2485</v>
      </c>
      <c r="G1186" t="s">
        <v>3671</v>
      </c>
      <c r="H1186" t="s">
        <v>4967</v>
      </c>
      <c r="I1186" t="s">
        <v>4969</v>
      </c>
      <c r="J1186" t="s">
        <v>5045</v>
      </c>
      <c r="K1186" t="s">
        <v>6376</v>
      </c>
      <c r="L1186" t="s">
        <v>6404</v>
      </c>
      <c r="M1186" t="str">
        <f>SUBSTITUTE(Table2[[#This Row],[category_tags]],"'",CHAR(130),11)</f>
        <v>['Agricultural', 'Food', 'Preparation', 'Meat, egg and fish', 'Delicatessen meat', ÇRaw and cured ham']</v>
      </c>
      <c r="N1186" t="str">
        <f>SUBSTITUTE(Table2[[#This Row],[category_tags]],"'",CHAR(131),12)</f>
        <v>['Agricultural', 'Food', 'Preparation', 'Meat, egg and fish', 'Delicatessen meat', 'Raw and cured hamÉ]</v>
      </c>
      <c r="O1186">
        <f>FIND(CHAR(130),Table2[[#This Row],[Column2]])</f>
        <v>84</v>
      </c>
      <c r="P1186">
        <f>FIND(CHAR(131),Table2[[#This Row],[Column3]])</f>
        <v>102</v>
      </c>
      <c r="Q1186" t="str">
        <f>IFERROR(MID(Table2[[#This Row],[category_tags]],Table2[[#This Row],[Column4]]+1,Table2[[#This Row],[Column5]]-Table2[[#This Row],[Column4]]-1),"")</f>
        <v>Raw and cured ham</v>
      </c>
      <c r="R1186" t="str">
        <f>VLOOKUP(Table2[[#This Row],[ciqual_code]],brut_transformé!$D$2:$E$2480,2,FALSE)</f>
        <v>transformé</v>
      </c>
      <c r="S1186" t="s">
        <v>5244</v>
      </c>
    </row>
    <row r="1187" spans="1:19" x14ac:dyDescent="0.2">
      <c r="A1187" t="s">
        <v>1185</v>
      </c>
      <c r="B1187">
        <v>28910</v>
      </c>
      <c r="C1187" t="s">
        <v>2481</v>
      </c>
      <c r="D1187">
        <v>2.4500000000000002</v>
      </c>
      <c r="E1187" t="b">
        <v>0</v>
      </c>
      <c r="F1187" t="s">
        <v>2485</v>
      </c>
      <c r="G1187" t="s">
        <v>3672</v>
      </c>
      <c r="H1187" t="s">
        <v>4967</v>
      </c>
      <c r="I1187" t="s">
        <v>4969</v>
      </c>
      <c r="J1187" t="s">
        <v>5052</v>
      </c>
      <c r="K1187" t="s">
        <v>6376</v>
      </c>
      <c r="L1187" t="s">
        <v>6404</v>
      </c>
      <c r="M1187" t="str">
        <f>SUBSTITUTE(Table2[[#This Row],[category_tags]],"'",CHAR(130),11)</f>
        <v>['Agricultural', 'Food', 'Preparation', 'Meat, egg and fish', 'Delicatessen meat', ÇCooked ham']</v>
      </c>
      <c r="N1187" t="str">
        <f>SUBSTITUTE(Table2[[#This Row],[category_tags]],"'",CHAR(131),12)</f>
        <v>['Agricultural', 'Food', 'Preparation', 'Meat, egg and fish', 'Delicatessen meat', 'Cooked hamÉ]</v>
      </c>
      <c r="O1187">
        <f>FIND(CHAR(130),Table2[[#This Row],[Column2]])</f>
        <v>84</v>
      </c>
      <c r="P1187">
        <f>FIND(CHAR(131),Table2[[#This Row],[Column3]])</f>
        <v>95</v>
      </c>
      <c r="Q1187" t="str">
        <f>IFERROR(MID(Table2[[#This Row],[category_tags]],Table2[[#This Row],[Column4]]+1,Table2[[#This Row],[Column5]]-Table2[[#This Row],[Column4]]-1),"")</f>
        <v>Cooked ham</v>
      </c>
      <c r="R1187" t="str">
        <f>VLOOKUP(Table2[[#This Row],[ciqual_code]],brut_transformé!$D$2:$E$2480,2,FALSE)</f>
        <v>transformé</v>
      </c>
      <c r="S1187" t="s">
        <v>5481</v>
      </c>
    </row>
    <row r="1188" spans="1:19" x14ac:dyDescent="0.2">
      <c r="A1188" t="s">
        <v>1186</v>
      </c>
      <c r="B1188">
        <v>28912</v>
      </c>
      <c r="C1188" t="s">
        <v>2481</v>
      </c>
      <c r="D1188">
        <v>2.4500000000000002</v>
      </c>
      <c r="E1188" t="b">
        <v>0</v>
      </c>
      <c r="F1188" t="s">
        <v>2485</v>
      </c>
      <c r="G1188" t="s">
        <v>3673</v>
      </c>
      <c r="H1188" t="s">
        <v>4967</v>
      </c>
      <c r="I1188" t="s">
        <v>4969</v>
      </c>
      <c r="J1188" t="s">
        <v>5052</v>
      </c>
      <c r="K1188" t="s">
        <v>6376</v>
      </c>
      <c r="L1188" t="s">
        <v>6404</v>
      </c>
      <c r="M1188" t="str">
        <f>SUBSTITUTE(Table2[[#This Row],[category_tags]],"'",CHAR(130),11)</f>
        <v>['Agricultural', 'Food', 'Preparation', 'Meat, egg and fish', 'Delicatessen meat', ÇCooked ham']</v>
      </c>
      <c r="N1188" t="str">
        <f>SUBSTITUTE(Table2[[#This Row],[category_tags]],"'",CHAR(131),12)</f>
        <v>['Agricultural', 'Food', 'Preparation', 'Meat, egg and fish', 'Delicatessen meat', 'Cooked hamÉ]</v>
      </c>
      <c r="O1188">
        <f>FIND(CHAR(130),Table2[[#This Row],[Column2]])</f>
        <v>84</v>
      </c>
      <c r="P1188">
        <f>FIND(CHAR(131),Table2[[#This Row],[Column3]])</f>
        <v>95</v>
      </c>
      <c r="Q1188" t="str">
        <f>IFERROR(MID(Table2[[#This Row],[category_tags]],Table2[[#This Row],[Column4]]+1,Table2[[#This Row],[Column5]]-Table2[[#This Row],[Column4]]-1),"")</f>
        <v>Cooked ham</v>
      </c>
      <c r="R1188" t="str">
        <f>VLOOKUP(Table2[[#This Row],[ciqual_code]],brut_transformé!$D$2:$E$2480,2,FALSE)</f>
        <v>transformé</v>
      </c>
      <c r="S1188" t="s">
        <v>5481</v>
      </c>
    </row>
    <row r="1189" spans="1:19" x14ac:dyDescent="0.2">
      <c r="A1189" t="s">
        <v>1187</v>
      </c>
      <c r="B1189">
        <v>28913</v>
      </c>
      <c r="C1189" t="s">
        <v>2481</v>
      </c>
      <c r="D1189">
        <v>2.4500000000000002</v>
      </c>
      <c r="E1189" t="b">
        <v>0</v>
      </c>
      <c r="F1189" t="s">
        <v>2485</v>
      </c>
      <c r="G1189" t="s">
        <v>3674</v>
      </c>
      <c r="H1189" t="s">
        <v>4967</v>
      </c>
      <c r="I1189" t="s">
        <v>4969</v>
      </c>
      <c r="J1189" t="s">
        <v>5052</v>
      </c>
      <c r="K1189" t="s">
        <v>6376</v>
      </c>
      <c r="L1189" t="s">
        <v>6404</v>
      </c>
      <c r="M1189" t="str">
        <f>SUBSTITUTE(Table2[[#This Row],[category_tags]],"'",CHAR(130),11)</f>
        <v>['Agricultural', 'Food', 'Preparation', 'Meat, egg and fish', 'Delicatessen meat', ÇCooked ham']</v>
      </c>
      <c r="N1189" t="str">
        <f>SUBSTITUTE(Table2[[#This Row],[category_tags]],"'",CHAR(131),12)</f>
        <v>['Agricultural', 'Food', 'Preparation', 'Meat, egg and fish', 'Delicatessen meat', 'Cooked hamÉ]</v>
      </c>
      <c r="O1189">
        <f>FIND(CHAR(130),Table2[[#This Row],[Column2]])</f>
        <v>84</v>
      </c>
      <c r="P1189">
        <f>FIND(CHAR(131),Table2[[#This Row],[Column3]])</f>
        <v>95</v>
      </c>
      <c r="Q1189" t="str">
        <f>IFERROR(MID(Table2[[#This Row],[category_tags]],Table2[[#This Row],[Column4]]+1,Table2[[#This Row],[Column5]]-Table2[[#This Row],[Column4]]-1),"")</f>
        <v>Cooked ham</v>
      </c>
      <c r="R1189" t="str">
        <f>VLOOKUP(Table2[[#This Row],[ciqual_code]],brut_transformé!$D$2:$E$2480,2,FALSE)</f>
        <v>transformé</v>
      </c>
      <c r="S1189" t="s">
        <v>5481</v>
      </c>
    </row>
    <row r="1190" spans="1:19" x14ac:dyDescent="0.2">
      <c r="A1190" t="s">
        <v>1188</v>
      </c>
      <c r="B1190">
        <v>28925</v>
      </c>
      <c r="C1190" t="s">
        <v>2481</v>
      </c>
      <c r="D1190">
        <v>2.4500000000000002</v>
      </c>
      <c r="E1190" t="b">
        <v>0</v>
      </c>
      <c r="F1190" t="s">
        <v>2485</v>
      </c>
      <c r="G1190" t="s">
        <v>3675</v>
      </c>
      <c r="H1190" t="s">
        <v>4967</v>
      </c>
      <c r="I1190" t="s">
        <v>4969</v>
      </c>
      <c r="J1190" t="s">
        <v>5052</v>
      </c>
      <c r="K1190" t="s">
        <v>6376</v>
      </c>
      <c r="L1190" t="s">
        <v>6404</v>
      </c>
      <c r="M1190" t="str">
        <f>SUBSTITUTE(Table2[[#This Row],[category_tags]],"'",CHAR(130),11)</f>
        <v>['Agricultural', 'Food', 'Preparation', 'Meat, egg and fish', 'Delicatessen meat', ÇCooked ham']</v>
      </c>
      <c r="N1190" t="str">
        <f>SUBSTITUTE(Table2[[#This Row],[category_tags]],"'",CHAR(131),12)</f>
        <v>['Agricultural', 'Food', 'Preparation', 'Meat, egg and fish', 'Delicatessen meat', 'Cooked hamÉ]</v>
      </c>
      <c r="O1190">
        <f>FIND(CHAR(130),Table2[[#This Row],[Column2]])</f>
        <v>84</v>
      </c>
      <c r="P1190">
        <f>FIND(CHAR(131),Table2[[#This Row],[Column3]])</f>
        <v>95</v>
      </c>
      <c r="Q1190" t="str">
        <f>IFERROR(MID(Table2[[#This Row],[category_tags]],Table2[[#This Row],[Column4]]+1,Table2[[#This Row],[Column5]]-Table2[[#This Row],[Column4]]-1),"")</f>
        <v>Cooked ham</v>
      </c>
      <c r="R1190" t="str">
        <f>VLOOKUP(Table2[[#This Row],[ciqual_code]],brut_transformé!$D$2:$E$2480,2,FALSE)</f>
        <v>transformé</v>
      </c>
      <c r="S1190" t="s">
        <v>5481</v>
      </c>
    </row>
    <row r="1191" spans="1:19" x14ac:dyDescent="0.2">
      <c r="A1191" t="s">
        <v>1189</v>
      </c>
      <c r="B1191">
        <v>28803</v>
      </c>
      <c r="C1191" t="s">
        <v>2481</v>
      </c>
      <c r="D1191">
        <v>2.4500000000000002</v>
      </c>
      <c r="E1191" t="b">
        <v>0</v>
      </c>
      <c r="F1191" t="s">
        <v>2485</v>
      </c>
      <c r="G1191" t="s">
        <v>3676</v>
      </c>
      <c r="H1191" t="s">
        <v>4967</v>
      </c>
      <c r="I1191" t="s">
        <v>4969</v>
      </c>
      <c r="J1191" t="s">
        <v>5052</v>
      </c>
      <c r="K1191" t="s">
        <v>6376</v>
      </c>
      <c r="L1191" t="s">
        <v>6404</v>
      </c>
      <c r="M1191" t="str">
        <f>SUBSTITUTE(Table2[[#This Row],[category_tags]],"'",CHAR(130),11)</f>
        <v>['Agricultural', 'Food', 'Preparation', 'Meat, egg and fish', 'Delicatessen meat', ÇCooked ham']</v>
      </c>
      <c r="N1191" t="str">
        <f>SUBSTITUTE(Table2[[#This Row],[category_tags]],"'",CHAR(131),12)</f>
        <v>['Agricultural', 'Food', 'Preparation', 'Meat, egg and fish', 'Delicatessen meat', 'Cooked hamÉ]</v>
      </c>
      <c r="O1191">
        <f>FIND(CHAR(130),Table2[[#This Row],[Column2]])</f>
        <v>84</v>
      </c>
      <c r="P1191">
        <f>FIND(CHAR(131),Table2[[#This Row],[Column3]])</f>
        <v>95</v>
      </c>
      <c r="Q1191" t="str">
        <f>IFERROR(MID(Table2[[#This Row],[category_tags]],Table2[[#This Row],[Column4]]+1,Table2[[#This Row],[Column5]]-Table2[[#This Row],[Column4]]-1),"")</f>
        <v>Cooked ham</v>
      </c>
      <c r="R1191" t="str">
        <f>VLOOKUP(Table2[[#This Row],[ciqual_code]],brut_transformé!$D$2:$E$2480,2,FALSE)</f>
        <v>transformé</v>
      </c>
      <c r="S1191" t="s">
        <v>5481</v>
      </c>
    </row>
    <row r="1192" spans="1:19" x14ac:dyDescent="0.2">
      <c r="A1192" t="s">
        <v>1190</v>
      </c>
      <c r="B1192">
        <v>28900</v>
      </c>
      <c r="C1192" t="s">
        <v>2481</v>
      </c>
      <c r="D1192">
        <v>2.4500000000000002</v>
      </c>
      <c r="E1192" t="b">
        <v>0</v>
      </c>
      <c r="F1192" t="s">
        <v>2485</v>
      </c>
      <c r="G1192" t="s">
        <v>3677</v>
      </c>
      <c r="H1192" t="s">
        <v>4967</v>
      </c>
      <c r="I1192" t="s">
        <v>4969</v>
      </c>
      <c r="J1192" t="s">
        <v>5052</v>
      </c>
      <c r="K1192" t="s">
        <v>6376</v>
      </c>
      <c r="L1192" t="s">
        <v>6404</v>
      </c>
      <c r="M1192" t="str">
        <f>SUBSTITUTE(Table2[[#This Row],[category_tags]],"'",CHAR(130),11)</f>
        <v>['Agricultural', 'Food', 'Preparation', 'Meat, egg and fish', 'Delicatessen meat', ÇCooked ham']</v>
      </c>
      <c r="N1192" t="str">
        <f>SUBSTITUTE(Table2[[#This Row],[category_tags]],"'",CHAR(131),12)</f>
        <v>['Agricultural', 'Food', 'Preparation', 'Meat, egg and fish', 'Delicatessen meat', 'Cooked hamÉ]</v>
      </c>
      <c r="O1192">
        <f>FIND(CHAR(130),Table2[[#This Row],[Column2]])</f>
        <v>84</v>
      </c>
      <c r="P1192">
        <f>FIND(CHAR(131),Table2[[#This Row],[Column3]])</f>
        <v>95</v>
      </c>
      <c r="Q1192" t="str">
        <f>IFERROR(MID(Table2[[#This Row],[category_tags]],Table2[[#This Row],[Column4]]+1,Table2[[#This Row],[Column5]]-Table2[[#This Row],[Column4]]-1),"")</f>
        <v>Cooked ham</v>
      </c>
      <c r="R1192" t="str">
        <f>VLOOKUP(Table2[[#This Row],[ciqual_code]],brut_transformé!$D$2:$E$2480,2,FALSE)</f>
        <v>transformé</v>
      </c>
      <c r="S1192" t="s">
        <v>5481</v>
      </c>
    </row>
    <row r="1193" spans="1:19" x14ac:dyDescent="0.2">
      <c r="A1193" t="s">
        <v>1191</v>
      </c>
      <c r="B1193">
        <v>28907</v>
      </c>
      <c r="C1193" t="s">
        <v>2481</v>
      </c>
      <c r="D1193">
        <v>2.4500000000000002</v>
      </c>
      <c r="E1193" t="b">
        <v>0</v>
      </c>
      <c r="F1193" t="s">
        <v>2485</v>
      </c>
      <c r="G1193" t="s">
        <v>3678</v>
      </c>
      <c r="H1193" t="s">
        <v>4967</v>
      </c>
      <c r="I1193" t="s">
        <v>4969</v>
      </c>
      <c r="J1193" t="s">
        <v>5052</v>
      </c>
      <c r="K1193" t="s">
        <v>6376</v>
      </c>
      <c r="L1193" t="s">
        <v>6404</v>
      </c>
      <c r="M1193" t="str">
        <f>SUBSTITUTE(Table2[[#This Row],[category_tags]],"'",CHAR(130),11)</f>
        <v>['Agricultural', 'Food', 'Preparation', 'Meat, egg and fish', 'Delicatessen meat', ÇCooked ham']</v>
      </c>
      <c r="N1193" t="str">
        <f>SUBSTITUTE(Table2[[#This Row],[category_tags]],"'",CHAR(131),12)</f>
        <v>['Agricultural', 'Food', 'Preparation', 'Meat, egg and fish', 'Delicatessen meat', 'Cooked hamÉ]</v>
      </c>
      <c r="O1193">
        <f>FIND(CHAR(130),Table2[[#This Row],[Column2]])</f>
        <v>84</v>
      </c>
      <c r="P1193">
        <f>FIND(CHAR(131),Table2[[#This Row],[Column3]])</f>
        <v>95</v>
      </c>
      <c r="Q1193" t="str">
        <f>IFERROR(MID(Table2[[#This Row],[category_tags]],Table2[[#This Row],[Column4]]+1,Table2[[#This Row],[Column5]]-Table2[[#This Row],[Column4]]-1),"")</f>
        <v>Cooked ham</v>
      </c>
      <c r="R1193" t="str">
        <f>VLOOKUP(Table2[[#This Row],[ciqual_code]],brut_transformé!$D$2:$E$2480,2,FALSE)</f>
        <v>transformé</v>
      </c>
      <c r="S1193" t="s">
        <v>5481</v>
      </c>
    </row>
    <row r="1194" spans="1:19" x14ac:dyDescent="0.2">
      <c r="A1194" t="s">
        <v>1192</v>
      </c>
      <c r="B1194">
        <v>28901</v>
      </c>
      <c r="C1194" t="s">
        <v>2481</v>
      </c>
      <c r="D1194">
        <v>2.4500000000000002</v>
      </c>
      <c r="E1194" t="b">
        <v>0</v>
      </c>
      <c r="F1194" t="s">
        <v>2485</v>
      </c>
      <c r="G1194" t="s">
        <v>3679</v>
      </c>
      <c r="H1194" t="s">
        <v>4967</v>
      </c>
      <c r="I1194" t="s">
        <v>4969</v>
      </c>
      <c r="J1194" t="s">
        <v>5052</v>
      </c>
      <c r="K1194" t="s">
        <v>6376</v>
      </c>
      <c r="L1194" t="s">
        <v>6404</v>
      </c>
      <c r="M1194" t="str">
        <f>SUBSTITUTE(Table2[[#This Row],[category_tags]],"'",CHAR(130),11)</f>
        <v>['Agricultural', 'Food', 'Preparation', 'Meat, egg and fish', 'Delicatessen meat', ÇCooked ham']</v>
      </c>
      <c r="N1194" t="str">
        <f>SUBSTITUTE(Table2[[#This Row],[category_tags]],"'",CHAR(131),12)</f>
        <v>['Agricultural', 'Food', 'Preparation', 'Meat, egg and fish', 'Delicatessen meat', 'Cooked hamÉ]</v>
      </c>
      <c r="O1194">
        <f>FIND(CHAR(130),Table2[[#This Row],[Column2]])</f>
        <v>84</v>
      </c>
      <c r="P1194">
        <f>FIND(CHAR(131),Table2[[#This Row],[Column3]])</f>
        <v>95</v>
      </c>
      <c r="Q1194" t="str">
        <f>IFERROR(MID(Table2[[#This Row],[category_tags]],Table2[[#This Row],[Column4]]+1,Table2[[#This Row],[Column5]]-Table2[[#This Row],[Column4]]-1),"")</f>
        <v>Cooked ham</v>
      </c>
      <c r="R1194" t="str">
        <f>VLOOKUP(Table2[[#This Row],[ciqual_code]],brut_transformé!$D$2:$E$2480,2,FALSE)</f>
        <v>transformé</v>
      </c>
      <c r="S1194" t="s">
        <v>5481</v>
      </c>
    </row>
    <row r="1195" spans="1:19" x14ac:dyDescent="0.2">
      <c r="A1195" t="s">
        <v>1193</v>
      </c>
      <c r="B1195">
        <v>28902</v>
      </c>
      <c r="C1195" t="s">
        <v>2481</v>
      </c>
      <c r="D1195">
        <v>2.4500000000000002</v>
      </c>
      <c r="E1195" t="b">
        <v>0</v>
      </c>
      <c r="F1195" t="s">
        <v>2485</v>
      </c>
      <c r="G1195" t="s">
        <v>3680</v>
      </c>
      <c r="H1195" t="s">
        <v>4967</v>
      </c>
      <c r="I1195" t="s">
        <v>4969</v>
      </c>
      <c r="J1195" t="s">
        <v>5052</v>
      </c>
      <c r="K1195" t="s">
        <v>6376</v>
      </c>
      <c r="L1195" t="s">
        <v>6404</v>
      </c>
      <c r="M1195" t="str">
        <f>SUBSTITUTE(Table2[[#This Row],[category_tags]],"'",CHAR(130),11)</f>
        <v>['Agricultural', 'Food', 'Preparation', 'Meat, egg and fish', 'Delicatessen meat', ÇCooked ham']</v>
      </c>
      <c r="N1195" t="str">
        <f>SUBSTITUTE(Table2[[#This Row],[category_tags]],"'",CHAR(131),12)</f>
        <v>['Agricultural', 'Food', 'Preparation', 'Meat, egg and fish', 'Delicatessen meat', 'Cooked hamÉ]</v>
      </c>
      <c r="O1195">
        <f>FIND(CHAR(130),Table2[[#This Row],[Column2]])</f>
        <v>84</v>
      </c>
      <c r="P1195">
        <f>FIND(CHAR(131),Table2[[#This Row],[Column3]])</f>
        <v>95</v>
      </c>
      <c r="Q1195" t="str">
        <f>IFERROR(MID(Table2[[#This Row],[category_tags]],Table2[[#This Row],[Column4]]+1,Table2[[#This Row],[Column5]]-Table2[[#This Row],[Column4]]-1),"")</f>
        <v>Cooked ham</v>
      </c>
      <c r="R1195" t="str">
        <f>VLOOKUP(Table2[[#This Row],[ciqual_code]],brut_transformé!$D$2:$E$2480,2,FALSE)</f>
        <v>transformé</v>
      </c>
      <c r="S1195" t="s">
        <v>5481</v>
      </c>
    </row>
    <row r="1196" spans="1:19" x14ac:dyDescent="0.2">
      <c r="A1196" t="s">
        <v>1194</v>
      </c>
      <c r="B1196">
        <v>28906</v>
      </c>
      <c r="C1196" t="s">
        <v>2481</v>
      </c>
      <c r="D1196">
        <v>2.4500000000000002</v>
      </c>
      <c r="E1196" t="b">
        <v>0</v>
      </c>
      <c r="F1196" t="s">
        <v>2485</v>
      </c>
      <c r="G1196" t="s">
        <v>3681</v>
      </c>
      <c r="H1196" t="s">
        <v>4967</v>
      </c>
      <c r="I1196" t="s">
        <v>4969</v>
      </c>
      <c r="J1196" t="s">
        <v>5052</v>
      </c>
      <c r="K1196" t="s">
        <v>6376</v>
      </c>
      <c r="L1196" t="s">
        <v>6404</v>
      </c>
      <c r="M1196" t="str">
        <f>SUBSTITUTE(Table2[[#This Row],[category_tags]],"'",CHAR(130),11)</f>
        <v>['Agricultural', 'Food', 'Preparation', 'Meat, egg and fish', 'Delicatessen meat', ÇCooked ham']</v>
      </c>
      <c r="N1196" t="str">
        <f>SUBSTITUTE(Table2[[#This Row],[category_tags]],"'",CHAR(131),12)</f>
        <v>['Agricultural', 'Food', 'Preparation', 'Meat, egg and fish', 'Delicatessen meat', 'Cooked hamÉ]</v>
      </c>
      <c r="O1196">
        <f>FIND(CHAR(130),Table2[[#This Row],[Column2]])</f>
        <v>84</v>
      </c>
      <c r="P1196">
        <f>FIND(CHAR(131),Table2[[#This Row],[Column3]])</f>
        <v>95</v>
      </c>
      <c r="Q1196" t="str">
        <f>IFERROR(MID(Table2[[#This Row],[category_tags]],Table2[[#This Row],[Column4]]+1,Table2[[#This Row],[Column5]]-Table2[[#This Row],[Column4]]-1),"")</f>
        <v>Cooked ham</v>
      </c>
      <c r="R1196" t="str">
        <f>VLOOKUP(Table2[[#This Row],[ciqual_code]],brut_transformé!$D$2:$E$2480,2,FALSE)</f>
        <v>transformé</v>
      </c>
      <c r="S1196" t="s">
        <v>5481</v>
      </c>
    </row>
    <row r="1197" spans="1:19" x14ac:dyDescent="0.2">
      <c r="A1197" t="s">
        <v>1195</v>
      </c>
      <c r="B1197">
        <v>28811</v>
      </c>
      <c r="C1197" t="s">
        <v>2481</v>
      </c>
      <c r="D1197">
        <v>2.5099999999999998</v>
      </c>
      <c r="E1197" t="b">
        <v>0</v>
      </c>
      <c r="F1197" t="s">
        <v>2485</v>
      </c>
      <c r="G1197" t="s">
        <v>3682</v>
      </c>
      <c r="H1197" t="s">
        <v>4967</v>
      </c>
      <c r="I1197" t="s">
        <v>4969</v>
      </c>
      <c r="J1197" t="s">
        <v>5045</v>
      </c>
      <c r="K1197" t="s">
        <v>6376</v>
      </c>
      <c r="L1197" t="s">
        <v>6404</v>
      </c>
      <c r="M1197" t="str">
        <f>SUBSTITUTE(Table2[[#This Row],[category_tags]],"'",CHAR(130),11)</f>
        <v>['Agricultural', 'Food', 'Preparation', 'Meat, egg and fish', 'Delicatessen meat', ÇRaw and cured ham']</v>
      </c>
      <c r="N1197" t="str">
        <f>SUBSTITUTE(Table2[[#This Row],[category_tags]],"'",CHAR(131),12)</f>
        <v>['Agricultural', 'Food', 'Preparation', 'Meat, egg and fish', 'Delicatessen meat', 'Raw and cured hamÉ]</v>
      </c>
      <c r="O1197">
        <f>FIND(CHAR(130),Table2[[#This Row],[Column2]])</f>
        <v>84</v>
      </c>
      <c r="P1197">
        <f>FIND(CHAR(131),Table2[[#This Row],[Column3]])</f>
        <v>102</v>
      </c>
      <c r="Q1197" t="str">
        <f>IFERROR(MID(Table2[[#This Row],[category_tags]],Table2[[#This Row],[Column4]]+1,Table2[[#This Row],[Column5]]-Table2[[#This Row],[Column4]]-1),"")</f>
        <v>Raw and cured ham</v>
      </c>
      <c r="R1197" t="str">
        <f>VLOOKUP(Table2[[#This Row],[ciqual_code]],brut_transformé!$D$2:$E$2480,2,FALSE)</f>
        <v>transformé</v>
      </c>
      <c r="S1197" t="s">
        <v>5244</v>
      </c>
    </row>
    <row r="1198" spans="1:19" x14ac:dyDescent="0.2">
      <c r="A1198" t="s">
        <v>1196</v>
      </c>
      <c r="B1198">
        <v>28964</v>
      </c>
      <c r="C1198" t="s">
        <v>2481</v>
      </c>
      <c r="D1198">
        <v>3.11</v>
      </c>
      <c r="E1198" t="b">
        <v>0</v>
      </c>
      <c r="F1198" t="s">
        <v>2485</v>
      </c>
      <c r="G1198" t="s">
        <v>3683</v>
      </c>
      <c r="H1198" t="s">
        <v>4967</v>
      </c>
      <c r="I1198" t="s">
        <v>4969</v>
      </c>
      <c r="J1198" t="s">
        <v>5052</v>
      </c>
      <c r="K1198" t="s">
        <v>6376</v>
      </c>
      <c r="L1198" t="s">
        <v>6404</v>
      </c>
      <c r="M1198" t="str">
        <f>SUBSTITUTE(Table2[[#This Row],[category_tags]],"'",CHAR(130),11)</f>
        <v>['Agricultural', 'Food', 'Preparation', 'Meat, egg and fish', 'Delicatessen meat', ÇCooked ham']</v>
      </c>
      <c r="N1198" t="str">
        <f>SUBSTITUTE(Table2[[#This Row],[category_tags]],"'",CHAR(131),12)</f>
        <v>['Agricultural', 'Food', 'Preparation', 'Meat, egg and fish', 'Delicatessen meat', 'Cooked hamÉ]</v>
      </c>
      <c r="O1198">
        <f>FIND(CHAR(130),Table2[[#This Row],[Column2]])</f>
        <v>84</v>
      </c>
      <c r="P1198">
        <f>FIND(CHAR(131),Table2[[#This Row],[Column3]])</f>
        <v>95</v>
      </c>
      <c r="Q1198" t="str">
        <f>IFERROR(MID(Table2[[#This Row],[category_tags]],Table2[[#This Row],[Column4]]+1,Table2[[#This Row],[Column5]]-Table2[[#This Row],[Column4]]-1),"")</f>
        <v>Cooked ham</v>
      </c>
      <c r="R1198" t="str">
        <f>VLOOKUP(Table2[[#This Row],[ciqual_code]],brut_transformé!$D$2:$E$2480,2,FALSE)</f>
        <v>transformé</v>
      </c>
      <c r="S1198" t="s">
        <v>5482</v>
      </c>
    </row>
    <row r="1199" spans="1:19" x14ac:dyDescent="0.2">
      <c r="A1199" t="s">
        <v>1197</v>
      </c>
      <c r="B1199">
        <v>28700</v>
      </c>
      <c r="C1199" t="s">
        <v>2481</v>
      </c>
      <c r="D1199">
        <v>2.4500000000000002</v>
      </c>
      <c r="E1199" t="b">
        <v>0</v>
      </c>
      <c r="F1199" t="s">
        <v>2485</v>
      </c>
      <c r="G1199" t="s">
        <v>3684</v>
      </c>
      <c r="H1199" t="s">
        <v>4967</v>
      </c>
      <c r="I1199" t="s">
        <v>4969</v>
      </c>
      <c r="J1199" t="s">
        <v>5052</v>
      </c>
      <c r="K1199" t="s">
        <v>6376</v>
      </c>
      <c r="L1199" t="s">
        <v>6404</v>
      </c>
      <c r="M1199" t="str">
        <f>SUBSTITUTE(Table2[[#This Row],[category_tags]],"'",CHAR(130),11)</f>
        <v>['Agricultural', 'Food', 'Preparation', 'Meat, egg and fish', 'Delicatessen meat', ÇCooked ham']</v>
      </c>
      <c r="N1199" t="str">
        <f>SUBSTITUTE(Table2[[#This Row],[category_tags]],"'",CHAR(131),12)</f>
        <v>['Agricultural', 'Food', 'Preparation', 'Meat, egg and fish', 'Delicatessen meat', 'Cooked hamÉ]</v>
      </c>
      <c r="O1199">
        <f>FIND(CHAR(130),Table2[[#This Row],[Column2]])</f>
        <v>84</v>
      </c>
      <c r="P1199">
        <f>FIND(CHAR(131),Table2[[#This Row],[Column3]])</f>
        <v>95</v>
      </c>
      <c r="Q1199" t="str">
        <f>IFERROR(MID(Table2[[#This Row],[category_tags]],Table2[[#This Row],[Column4]]+1,Table2[[#This Row],[Column5]]-Table2[[#This Row],[Column4]]-1),"")</f>
        <v>Cooked ham</v>
      </c>
      <c r="R1199" t="str">
        <f>VLOOKUP(Table2[[#This Row],[ciqual_code]],brut_transformé!$D$2:$E$2480,2,FALSE)</f>
        <v>transformé</v>
      </c>
      <c r="S1199" t="s">
        <v>5481</v>
      </c>
    </row>
    <row r="1200" spans="1:19" x14ac:dyDescent="0.2">
      <c r="A1200" t="s">
        <v>1198</v>
      </c>
      <c r="B1200">
        <v>28963</v>
      </c>
      <c r="C1200" t="s">
        <v>2481</v>
      </c>
      <c r="D1200">
        <v>2.66</v>
      </c>
      <c r="E1200" t="b">
        <v>0</v>
      </c>
      <c r="F1200" t="s">
        <v>2485</v>
      </c>
      <c r="G1200" t="s">
        <v>3685</v>
      </c>
      <c r="H1200" t="s">
        <v>4967</v>
      </c>
      <c r="I1200" t="s">
        <v>4969</v>
      </c>
      <c r="J1200" t="s">
        <v>5052</v>
      </c>
      <c r="K1200" t="s">
        <v>6376</v>
      </c>
      <c r="L1200" t="s">
        <v>6404</v>
      </c>
      <c r="M1200" t="str">
        <f>SUBSTITUTE(Table2[[#This Row],[category_tags]],"'",CHAR(130),11)</f>
        <v>['Agricultural', 'Food', 'Preparation', 'Meat, egg and fish', 'Delicatessen meat', ÇCooked ham']</v>
      </c>
      <c r="N1200" t="str">
        <f>SUBSTITUTE(Table2[[#This Row],[category_tags]],"'",CHAR(131),12)</f>
        <v>['Agricultural', 'Food', 'Preparation', 'Meat, egg and fish', 'Delicatessen meat', 'Cooked hamÉ]</v>
      </c>
      <c r="O1200">
        <f>FIND(CHAR(130),Table2[[#This Row],[Column2]])</f>
        <v>84</v>
      </c>
      <c r="P1200">
        <f>FIND(CHAR(131),Table2[[#This Row],[Column3]])</f>
        <v>95</v>
      </c>
      <c r="Q1200" t="str">
        <f>IFERROR(MID(Table2[[#This Row],[category_tags]],Table2[[#This Row],[Column4]]+1,Table2[[#This Row],[Column5]]-Table2[[#This Row],[Column4]]-1),"")</f>
        <v>Cooked ham</v>
      </c>
      <c r="R1200" t="str">
        <f>VLOOKUP(Table2[[#This Row],[ciqual_code]],brut_transformé!$D$2:$E$2480,2,FALSE)</f>
        <v>transformé</v>
      </c>
      <c r="S1200" t="s">
        <v>5482</v>
      </c>
    </row>
    <row r="1201" spans="1:19" x14ac:dyDescent="0.2">
      <c r="A1201" t="s">
        <v>1199</v>
      </c>
      <c r="B1201">
        <v>8395</v>
      </c>
      <c r="C1201" t="s">
        <v>2481</v>
      </c>
      <c r="D1201">
        <v>2.33</v>
      </c>
      <c r="E1201" t="b">
        <v>0</v>
      </c>
      <c r="F1201" t="s">
        <v>2485</v>
      </c>
      <c r="G1201" t="s">
        <v>3686</v>
      </c>
      <c r="H1201" t="s">
        <v>4967</v>
      </c>
      <c r="I1201" t="s">
        <v>4969</v>
      </c>
      <c r="J1201" t="s">
        <v>4986</v>
      </c>
      <c r="K1201" t="s">
        <v>6376</v>
      </c>
      <c r="L1201" t="s">
        <v>6404</v>
      </c>
      <c r="M1201" t="str">
        <f>SUBSTITUTE(Table2[[#This Row],[category_tags]],"'",CHAR(130),11)</f>
        <v>['Agricultural', 'Food', 'Preparation', 'Meat, egg and fish', 'Delicatessen meat']</v>
      </c>
      <c r="N1201" t="str">
        <f>SUBSTITUTE(Table2[[#This Row],[category_tags]],"'",CHAR(131),12)</f>
        <v>['Agricultural', 'Food', 'Preparation', 'Meat, egg and fish', 'Delicatessen meat']</v>
      </c>
      <c r="O1201" t="e">
        <f>FIND(CHAR(130),Table2[[#This Row],[Column2]])</f>
        <v>#VALUE!</v>
      </c>
      <c r="P1201" t="e">
        <f>FIND(CHAR(131),Table2[[#This Row],[Column3]])</f>
        <v>#VALUE!</v>
      </c>
      <c r="Q1201" t="str">
        <f>IFERROR(MID(Table2[[#This Row],[category_tags]],Table2[[#This Row],[Column4]]+1,Table2[[#This Row],[Column5]]-Table2[[#This Row],[Column4]]-1),"")</f>
        <v/>
      </c>
      <c r="R1201" t="str">
        <f>VLOOKUP(Table2[[#This Row],[ciqual_code]],brut_transformé!$D$2:$E$2480,2,FALSE)</f>
        <v>transformé</v>
      </c>
      <c r="S1201" t="s">
        <v>5681</v>
      </c>
    </row>
    <row r="1202" spans="1:19" x14ac:dyDescent="0.2">
      <c r="A1202" t="s">
        <v>1200</v>
      </c>
      <c r="B1202">
        <v>28812</v>
      </c>
      <c r="C1202" t="s">
        <v>2481</v>
      </c>
      <c r="D1202">
        <v>2.5099999999999998</v>
      </c>
      <c r="E1202" t="b">
        <v>0</v>
      </c>
      <c r="F1202" t="s">
        <v>2485</v>
      </c>
      <c r="G1202" t="s">
        <v>3687</v>
      </c>
      <c r="H1202" t="s">
        <v>4967</v>
      </c>
      <c r="I1202" t="s">
        <v>4969</v>
      </c>
      <c r="J1202" t="s">
        <v>5045</v>
      </c>
      <c r="K1202" t="s">
        <v>6376</v>
      </c>
      <c r="L1202" t="s">
        <v>6404</v>
      </c>
      <c r="M1202" t="str">
        <f>SUBSTITUTE(Table2[[#This Row],[category_tags]],"'",CHAR(130),11)</f>
        <v>['Agricultural', 'Food', 'Preparation', 'Meat, egg and fish', 'Delicatessen meat', ÇRaw and cured ham']</v>
      </c>
      <c r="N1202" t="str">
        <f>SUBSTITUTE(Table2[[#This Row],[category_tags]],"'",CHAR(131),12)</f>
        <v>['Agricultural', 'Food', 'Preparation', 'Meat, egg and fish', 'Delicatessen meat', 'Raw and cured hamÉ]</v>
      </c>
      <c r="O1202">
        <f>FIND(CHAR(130),Table2[[#This Row],[Column2]])</f>
        <v>84</v>
      </c>
      <c r="P1202">
        <f>FIND(CHAR(131),Table2[[#This Row],[Column3]])</f>
        <v>102</v>
      </c>
      <c r="Q1202" t="str">
        <f>IFERROR(MID(Table2[[#This Row],[category_tags]],Table2[[#This Row],[Column4]]+1,Table2[[#This Row],[Column5]]-Table2[[#This Row],[Column4]]-1),"")</f>
        <v>Raw and cured ham</v>
      </c>
      <c r="R1202" t="str">
        <f>VLOOKUP(Table2[[#This Row],[ciqual_code]],brut_transformé!$D$2:$E$2480,2,FALSE)</f>
        <v>transformé</v>
      </c>
      <c r="S1202" t="s">
        <v>5415</v>
      </c>
    </row>
    <row r="1203" spans="1:19" x14ac:dyDescent="0.2">
      <c r="A1203" t="s">
        <v>1201</v>
      </c>
      <c r="B1203">
        <v>28844</v>
      </c>
      <c r="C1203" t="s">
        <v>2481</v>
      </c>
      <c r="D1203">
        <v>2.5099999999999998</v>
      </c>
      <c r="E1203" t="b">
        <v>0</v>
      </c>
      <c r="F1203" t="s">
        <v>2485</v>
      </c>
      <c r="G1203" t="s">
        <v>3688</v>
      </c>
      <c r="H1203" t="s">
        <v>4967</v>
      </c>
      <c r="I1203" t="s">
        <v>4969</v>
      </c>
      <c r="J1203" t="s">
        <v>5045</v>
      </c>
      <c r="K1203" t="s">
        <v>6376</v>
      </c>
      <c r="L1203" t="s">
        <v>6404</v>
      </c>
      <c r="M1203" t="str">
        <f>SUBSTITUTE(Table2[[#This Row],[category_tags]],"'",CHAR(130),11)</f>
        <v>['Agricultural', 'Food', 'Preparation', 'Meat, egg and fish', 'Delicatessen meat', ÇRaw and cured ham']</v>
      </c>
      <c r="N1203" t="str">
        <f>SUBSTITUTE(Table2[[#This Row],[category_tags]],"'",CHAR(131),12)</f>
        <v>['Agricultural', 'Food', 'Preparation', 'Meat, egg and fish', 'Delicatessen meat', 'Raw and cured hamÉ]</v>
      </c>
      <c r="O1203">
        <f>FIND(CHAR(130),Table2[[#This Row],[Column2]])</f>
        <v>84</v>
      </c>
      <c r="P1203">
        <f>FIND(CHAR(131),Table2[[#This Row],[Column3]])</f>
        <v>102</v>
      </c>
      <c r="Q1203" t="str">
        <f>IFERROR(MID(Table2[[#This Row],[category_tags]],Table2[[#This Row],[Column4]]+1,Table2[[#This Row],[Column5]]-Table2[[#This Row],[Column4]]-1),"")</f>
        <v>Raw and cured ham</v>
      </c>
      <c r="R1203" t="str">
        <f>VLOOKUP(Table2[[#This Row],[ciqual_code]],brut_transformé!$D$2:$E$2480,2,FALSE)</f>
        <v>transformé</v>
      </c>
      <c r="S1203" t="s">
        <v>5415</v>
      </c>
    </row>
    <row r="1204" spans="1:19" x14ac:dyDescent="0.2">
      <c r="A1204" t="s">
        <v>1202</v>
      </c>
      <c r="B1204">
        <v>28845</v>
      </c>
      <c r="C1204" t="s">
        <v>2481</v>
      </c>
      <c r="D1204">
        <v>2.5099999999999998</v>
      </c>
      <c r="E1204" t="b">
        <v>0</v>
      </c>
      <c r="F1204" t="s">
        <v>2485</v>
      </c>
      <c r="G1204" t="s">
        <v>3689</v>
      </c>
      <c r="H1204" t="s">
        <v>4967</v>
      </c>
      <c r="I1204" t="s">
        <v>4969</v>
      </c>
      <c r="J1204" t="s">
        <v>5045</v>
      </c>
      <c r="K1204" t="s">
        <v>6376</v>
      </c>
      <c r="L1204" t="s">
        <v>6404</v>
      </c>
      <c r="M1204" t="str">
        <f>SUBSTITUTE(Table2[[#This Row],[category_tags]],"'",CHAR(130),11)</f>
        <v>['Agricultural', 'Food', 'Preparation', 'Meat, egg and fish', 'Delicatessen meat', ÇRaw and cured ham']</v>
      </c>
      <c r="N1204" t="str">
        <f>SUBSTITUTE(Table2[[#This Row],[category_tags]],"'",CHAR(131),12)</f>
        <v>['Agricultural', 'Food', 'Preparation', 'Meat, egg and fish', 'Delicatessen meat', 'Raw and cured hamÉ]</v>
      </c>
      <c r="O1204">
        <f>FIND(CHAR(130),Table2[[#This Row],[Column2]])</f>
        <v>84</v>
      </c>
      <c r="P1204">
        <f>FIND(CHAR(131),Table2[[#This Row],[Column3]])</f>
        <v>102</v>
      </c>
      <c r="Q1204" t="str">
        <f>IFERROR(MID(Table2[[#This Row],[category_tags]],Table2[[#This Row],[Column4]]+1,Table2[[#This Row],[Column5]]-Table2[[#This Row],[Column4]]-1),"")</f>
        <v>Raw and cured ham</v>
      </c>
      <c r="R1204" t="str">
        <f>VLOOKUP(Table2[[#This Row],[ciqual_code]],brut_transformé!$D$2:$E$2480,2,FALSE)</f>
        <v>transformé</v>
      </c>
      <c r="S1204" t="s">
        <v>5415</v>
      </c>
    </row>
    <row r="1205" spans="1:19" x14ac:dyDescent="0.2">
      <c r="A1205" t="s">
        <v>1203</v>
      </c>
      <c r="B1205">
        <v>28802</v>
      </c>
      <c r="C1205" t="s">
        <v>2481</v>
      </c>
      <c r="D1205">
        <v>2.5099999999999998</v>
      </c>
      <c r="E1205" t="b">
        <v>0</v>
      </c>
      <c r="F1205" t="s">
        <v>2485</v>
      </c>
      <c r="G1205" t="s">
        <v>3690</v>
      </c>
      <c r="H1205" t="s">
        <v>4967</v>
      </c>
      <c r="I1205" t="s">
        <v>4969</v>
      </c>
      <c r="J1205" t="s">
        <v>5045</v>
      </c>
      <c r="K1205" t="s">
        <v>6376</v>
      </c>
      <c r="L1205" t="s">
        <v>6404</v>
      </c>
      <c r="M1205" t="str">
        <f>SUBSTITUTE(Table2[[#This Row],[category_tags]],"'",CHAR(130),11)</f>
        <v>['Agricultural', 'Food', 'Preparation', 'Meat, egg and fish', 'Delicatessen meat', ÇRaw and cured ham']</v>
      </c>
      <c r="N1205" t="str">
        <f>SUBSTITUTE(Table2[[#This Row],[category_tags]],"'",CHAR(131),12)</f>
        <v>['Agricultural', 'Food', 'Preparation', 'Meat, egg and fish', 'Delicatessen meat', 'Raw and cured hamÉ]</v>
      </c>
      <c r="O1205">
        <f>FIND(CHAR(130),Table2[[#This Row],[Column2]])</f>
        <v>84</v>
      </c>
      <c r="P1205">
        <f>FIND(CHAR(131),Table2[[#This Row],[Column3]])</f>
        <v>102</v>
      </c>
      <c r="Q1205" t="str">
        <f>IFERROR(MID(Table2[[#This Row],[category_tags]],Table2[[#This Row],[Column4]]+1,Table2[[#This Row],[Column5]]-Table2[[#This Row],[Column4]]-1),"")</f>
        <v>Raw and cured ham</v>
      </c>
      <c r="R1205" t="str">
        <f>VLOOKUP(Table2[[#This Row],[ciqual_code]],brut_transformé!$D$2:$E$2480,2,FALSE)</f>
        <v>transformé</v>
      </c>
      <c r="S1205" t="s">
        <v>5415</v>
      </c>
    </row>
    <row r="1206" spans="1:19" x14ac:dyDescent="0.2">
      <c r="A1206" t="s">
        <v>1204</v>
      </c>
      <c r="B1206">
        <v>28960</v>
      </c>
      <c r="C1206" t="s">
        <v>2481</v>
      </c>
      <c r="D1206">
        <v>2.4500000000000002</v>
      </c>
      <c r="E1206" t="b">
        <v>0</v>
      </c>
      <c r="F1206" t="s">
        <v>2485</v>
      </c>
      <c r="G1206" t="s">
        <v>3691</v>
      </c>
      <c r="H1206" t="s">
        <v>4967</v>
      </c>
      <c r="I1206" t="s">
        <v>4969</v>
      </c>
      <c r="J1206" t="s">
        <v>5052</v>
      </c>
      <c r="K1206" t="s">
        <v>6376</v>
      </c>
      <c r="L1206" t="s">
        <v>6404</v>
      </c>
      <c r="M1206" t="str">
        <f>SUBSTITUTE(Table2[[#This Row],[category_tags]],"'",CHAR(130),11)</f>
        <v>['Agricultural', 'Food', 'Preparation', 'Meat, egg and fish', 'Delicatessen meat', ÇCooked ham']</v>
      </c>
      <c r="N1206" t="str">
        <f>SUBSTITUTE(Table2[[#This Row],[category_tags]],"'",CHAR(131),12)</f>
        <v>['Agricultural', 'Food', 'Preparation', 'Meat, egg and fish', 'Delicatessen meat', 'Cooked hamÉ]</v>
      </c>
      <c r="O1206">
        <f>FIND(CHAR(130),Table2[[#This Row],[Column2]])</f>
        <v>84</v>
      </c>
      <c r="P1206">
        <f>FIND(CHAR(131),Table2[[#This Row],[Column3]])</f>
        <v>95</v>
      </c>
      <c r="Q1206" t="str">
        <f>IFERROR(MID(Table2[[#This Row],[category_tags]],Table2[[#This Row],[Column4]]+1,Table2[[#This Row],[Column5]]-Table2[[#This Row],[Column4]]-1),"")</f>
        <v>Cooked ham</v>
      </c>
      <c r="R1206" t="str">
        <f>VLOOKUP(Table2[[#This Row],[ciqual_code]],brut_transformé!$D$2:$E$2480,2,FALSE)</f>
        <v>transformé</v>
      </c>
      <c r="S1206" t="s">
        <v>5680</v>
      </c>
    </row>
    <row r="1207" spans="1:19" x14ac:dyDescent="0.2">
      <c r="A1207" t="s">
        <v>1205</v>
      </c>
      <c r="B1207">
        <v>26240</v>
      </c>
      <c r="C1207" t="s">
        <v>2481</v>
      </c>
      <c r="D1207">
        <v>3.68</v>
      </c>
      <c r="E1207" t="b">
        <v>0</v>
      </c>
      <c r="F1207" t="s">
        <v>2485</v>
      </c>
      <c r="G1207" t="s">
        <v>3692</v>
      </c>
      <c r="H1207" t="s">
        <v>4967</v>
      </c>
      <c r="I1207" t="s">
        <v>4969</v>
      </c>
      <c r="J1207" t="s">
        <v>4985</v>
      </c>
      <c r="K1207" t="s">
        <v>6376</v>
      </c>
      <c r="L1207" t="s">
        <v>6403</v>
      </c>
      <c r="M1207" t="str">
        <f>SUBSTITUTE(Table2[[#This Row],[category_tags]],"'",CHAR(130),11)</f>
        <v>['Agricultural', 'Food', 'Preparation', 'Meat, egg and fish', 'Fish, raw']</v>
      </c>
      <c r="N1207" t="str">
        <f>SUBSTITUTE(Table2[[#This Row],[category_tags]],"'",CHAR(131),12)</f>
        <v>['Agricultural', 'Food', 'Preparation', 'Meat, egg and fish', 'Fish, raw']</v>
      </c>
      <c r="O1207" t="e">
        <f>FIND(CHAR(130),Table2[[#This Row],[Column2]])</f>
        <v>#VALUE!</v>
      </c>
      <c r="P1207" t="e">
        <f>FIND(CHAR(131),Table2[[#This Row],[Column3]])</f>
        <v>#VALUE!</v>
      </c>
      <c r="Q1207" t="str">
        <f>IFERROR(MID(Table2[[#This Row],[category_tags]],Table2[[#This Row],[Column4]]+1,Table2[[#This Row],[Column5]]-Table2[[#This Row],[Column4]]-1),"")</f>
        <v/>
      </c>
      <c r="R1207" t="str">
        <f>VLOOKUP(Table2[[#This Row],[ciqual_code]],brut_transformé!$D$2:$E$2480,2,FALSE)</f>
        <v>transformé</v>
      </c>
      <c r="S1207" t="s">
        <v>5216</v>
      </c>
    </row>
    <row r="1208" spans="1:19" x14ac:dyDescent="0.2">
      <c r="A1208" t="s">
        <v>1206</v>
      </c>
      <c r="B1208">
        <v>20265</v>
      </c>
      <c r="C1208" t="s">
        <v>2481</v>
      </c>
      <c r="D1208">
        <v>2.88</v>
      </c>
      <c r="E1208" t="b">
        <v>0</v>
      </c>
      <c r="F1208" t="s">
        <v>2485</v>
      </c>
      <c r="G1208" t="s">
        <v>3693</v>
      </c>
      <c r="H1208" t="s">
        <v>4967</v>
      </c>
      <c r="I1208" t="s">
        <v>4969</v>
      </c>
      <c r="J1208" t="s">
        <v>4988</v>
      </c>
      <c r="K1208" t="s">
        <v>6375</v>
      </c>
      <c r="L1208" t="s">
        <v>6405</v>
      </c>
      <c r="M1208" t="str">
        <f>SUBSTITUTE(Table2[[#This Row],[category_tags]],"'",CHAR(130),11)</f>
        <v>['Agricultural', 'Food', 'Preparation', 'Fruits, vegetables, legumes and nuts', 'Vegetables', ÇVegetables, raw']</v>
      </c>
      <c r="N1208" t="str">
        <f>SUBSTITUTE(Table2[[#This Row],[category_tags]],"'",CHAR(131),12)</f>
        <v>['Agricultural', 'Food', 'Preparation', 'Fruits, vegetables, legumes and nuts', 'Vegetables', 'Vegetables, rawÉ]</v>
      </c>
      <c r="O1208">
        <f>FIND(CHAR(130),Table2[[#This Row],[Column2]])</f>
        <v>95</v>
      </c>
      <c r="P1208">
        <f>FIND(CHAR(131),Table2[[#This Row],[Column3]])</f>
        <v>111</v>
      </c>
      <c r="Q1208" t="str">
        <f>IFERROR(MID(Table2[[#This Row],[category_tags]],Table2[[#This Row],[Column4]]+1,Table2[[#This Row],[Column5]]-Table2[[#This Row],[Column4]]-1),"")</f>
        <v>Vegetables, raw</v>
      </c>
      <c r="R1208" t="str">
        <f>VLOOKUP(Table2[[#This Row],[ciqual_code]],brut_transformé!$D$2:$E$2480,2,FALSE)</f>
        <v>transformé</v>
      </c>
      <c r="S1208" t="s">
        <v>5682</v>
      </c>
    </row>
    <row r="1209" spans="1:19" x14ac:dyDescent="0.2">
      <c r="A1209" t="s">
        <v>1207</v>
      </c>
      <c r="B1209">
        <v>26130</v>
      </c>
      <c r="C1209" t="s">
        <v>2481</v>
      </c>
      <c r="D1209">
        <v>3.64</v>
      </c>
      <c r="E1209" t="b">
        <v>0</v>
      </c>
      <c r="F1209" t="s">
        <v>2485</v>
      </c>
      <c r="G1209" t="s">
        <v>3694</v>
      </c>
      <c r="H1209" t="s">
        <v>4967</v>
      </c>
      <c r="I1209" t="s">
        <v>4969</v>
      </c>
      <c r="J1209" t="s">
        <v>4985</v>
      </c>
      <c r="K1209" t="s">
        <v>6376</v>
      </c>
      <c r="L1209" t="s">
        <v>6403</v>
      </c>
      <c r="M1209" t="str">
        <f>SUBSTITUTE(Table2[[#This Row],[category_tags]],"'",CHAR(130),11)</f>
        <v>['Agricultural', 'Food', 'Preparation', 'Meat, egg and fish', 'Fish, raw']</v>
      </c>
      <c r="N1209" t="str">
        <f>SUBSTITUTE(Table2[[#This Row],[category_tags]],"'",CHAR(131),12)</f>
        <v>['Agricultural', 'Food', 'Preparation', 'Meat, egg and fish', 'Fish, raw']</v>
      </c>
      <c r="O1209" t="e">
        <f>FIND(CHAR(130),Table2[[#This Row],[Column2]])</f>
        <v>#VALUE!</v>
      </c>
      <c r="P1209" t="e">
        <f>FIND(CHAR(131),Table2[[#This Row],[Column3]])</f>
        <v>#VALUE!</v>
      </c>
      <c r="Q1209" t="str">
        <f>IFERROR(MID(Table2[[#This Row],[category_tags]],Table2[[#This Row],[Column4]]+1,Table2[[#This Row],[Column5]]-Table2[[#This Row],[Column4]]-1),"")</f>
        <v/>
      </c>
      <c r="R1209" t="str">
        <f>VLOOKUP(Table2[[#This Row],[ciqual_code]],brut_transformé!$D$2:$E$2480,2,FALSE)</f>
        <v>transformé</v>
      </c>
      <c r="S1209" t="s">
        <v>5503</v>
      </c>
    </row>
    <row r="1210" spans="1:19" x14ac:dyDescent="0.2">
      <c r="A1210" t="s">
        <v>1208</v>
      </c>
      <c r="B1210">
        <v>26234</v>
      </c>
      <c r="C1210" t="s">
        <v>2481</v>
      </c>
      <c r="D1210">
        <v>3.52</v>
      </c>
      <c r="E1210" t="b">
        <v>0</v>
      </c>
      <c r="F1210" t="s">
        <v>2485</v>
      </c>
      <c r="G1210" t="s">
        <v>3695</v>
      </c>
      <c r="H1210" t="s">
        <v>4967</v>
      </c>
      <c r="I1210" t="s">
        <v>4969</v>
      </c>
      <c r="J1210" t="s">
        <v>4993</v>
      </c>
      <c r="K1210" t="s">
        <v>6376</v>
      </c>
      <c r="L1210" t="s">
        <v>6410</v>
      </c>
      <c r="M1210" t="str">
        <f>SUBSTITUTE(Table2[[#This Row],[category_tags]],"'",CHAR(130),11)</f>
        <v>['Agricultural', 'Food', 'Preparation', 'Meat, egg and fish', 'Fish, cooked']</v>
      </c>
      <c r="N1210" t="str">
        <f>SUBSTITUTE(Table2[[#This Row],[category_tags]],"'",CHAR(131),12)</f>
        <v>['Agricultural', 'Food', 'Preparation', 'Meat, egg and fish', 'Fish, cooked']</v>
      </c>
      <c r="O1210" t="e">
        <f>FIND(CHAR(130),Table2[[#This Row],[Column2]])</f>
        <v>#VALUE!</v>
      </c>
      <c r="P1210" t="e">
        <f>FIND(CHAR(131),Table2[[#This Row],[Column3]])</f>
        <v>#VALUE!</v>
      </c>
      <c r="Q1210" t="str">
        <f>IFERROR(MID(Table2[[#This Row],[category_tags]],Table2[[#This Row],[Column4]]+1,Table2[[#This Row],[Column5]]-Table2[[#This Row],[Column4]]-1),"")</f>
        <v/>
      </c>
      <c r="R1210" t="str">
        <f>VLOOKUP(Table2[[#This Row],[ciqual_code]],brut_transformé!$D$2:$E$2480,2,FALSE)</f>
        <v>transformé</v>
      </c>
      <c r="S1210" t="s">
        <v>5266</v>
      </c>
    </row>
    <row r="1211" spans="1:19" x14ac:dyDescent="0.2">
      <c r="A1211" t="s">
        <v>1209</v>
      </c>
      <c r="B1211">
        <v>2074</v>
      </c>
      <c r="C1211" t="s">
        <v>2481</v>
      </c>
      <c r="D1211">
        <v>2.38</v>
      </c>
      <c r="E1211" t="b">
        <v>0</v>
      </c>
      <c r="F1211" t="s">
        <v>2485</v>
      </c>
      <c r="G1211" t="s">
        <v>3696</v>
      </c>
      <c r="H1211" t="s">
        <v>4967</v>
      </c>
      <c r="I1211" t="s">
        <v>4969</v>
      </c>
      <c r="J1211" t="s">
        <v>5070</v>
      </c>
      <c r="K1211" t="s">
        <v>6378</v>
      </c>
      <c r="L1211" t="s">
        <v>6420</v>
      </c>
      <c r="M1211" t="str">
        <f>SUBSTITUTE(Table2[[#This Row],[category_tags]],"'",CHAR(130),11)</f>
        <v>['Agricultural', 'Food', 'Preparation', 'Beverages', 'Non-alcoholic beverages', ÇJuices']</v>
      </c>
      <c r="N1211" t="str">
        <f>SUBSTITUTE(Table2[[#This Row],[category_tags]],"'",CHAR(131),12)</f>
        <v>['Agricultural', 'Food', 'Preparation', 'Beverages', 'Non-alcoholic beverages', 'JuicesÉ]</v>
      </c>
      <c r="O1211">
        <f>FIND(CHAR(130),Table2[[#This Row],[Column2]])</f>
        <v>81</v>
      </c>
      <c r="P1211">
        <f>FIND(CHAR(131),Table2[[#This Row],[Column3]])</f>
        <v>88</v>
      </c>
      <c r="Q1211" t="str">
        <f>IFERROR(MID(Table2[[#This Row],[category_tags]],Table2[[#This Row],[Column4]]+1,Table2[[#This Row],[Column5]]-Table2[[#This Row],[Column4]]-1),"")</f>
        <v>Juices</v>
      </c>
      <c r="R1211" t="str">
        <f>VLOOKUP(Table2[[#This Row],[ciqual_code]],brut_transformé!$D$2:$E$2480,2,FALSE)</f>
        <v>transformé</v>
      </c>
      <c r="S1211" t="s">
        <v>5683</v>
      </c>
    </row>
    <row r="1212" spans="1:19" x14ac:dyDescent="0.2">
      <c r="A1212" t="s">
        <v>1210</v>
      </c>
      <c r="B1212">
        <v>2013</v>
      </c>
      <c r="C1212" t="s">
        <v>2481</v>
      </c>
      <c r="D1212">
        <v>2.27</v>
      </c>
      <c r="E1212" t="b">
        <v>0</v>
      </c>
      <c r="F1212" t="s">
        <v>2485</v>
      </c>
      <c r="G1212" t="s">
        <v>3697</v>
      </c>
      <c r="H1212" t="s">
        <v>4967</v>
      </c>
      <c r="I1212" t="s">
        <v>4969</v>
      </c>
      <c r="J1212" t="s">
        <v>5070</v>
      </c>
      <c r="K1212" t="s">
        <v>6378</v>
      </c>
      <c r="L1212" t="s">
        <v>6420</v>
      </c>
      <c r="M1212" t="str">
        <f>SUBSTITUTE(Table2[[#This Row],[category_tags]],"'",CHAR(130),11)</f>
        <v>['Agricultural', 'Food', 'Preparation', 'Beverages', 'Non-alcoholic beverages', ÇJuices']</v>
      </c>
      <c r="N1212" t="str">
        <f>SUBSTITUTE(Table2[[#This Row],[category_tags]],"'",CHAR(131),12)</f>
        <v>['Agricultural', 'Food', 'Preparation', 'Beverages', 'Non-alcoholic beverages', 'JuicesÉ]</v>
      </c>
      <c r="O1212">
        <f>FIND(CHAR(130),Table2[[#This Row],[Column2]])</f>
        <v>81</v>
      </c>
      <c r="P1212">
        <f>FIND(CHAR(131),Table2[[#This Row],[Column3]])</f>
        <v>88</v>
      </c>
      <c r="Q1212" t="str">
        <f>IFERROR(MID(Table2[[#This Row],[category_tags]],Table2[[#This Row],[Column4]]+1,Table2[[#This Row],[Column5]]-Table2[[#This Row],[Column4]]-1),"")</f>
        <v>Juices</v>
      </c>
      <c r="R1212" t="str">
        <f>VLOOKUP(Table2[[#This Row],[ciqual_code]],brut_transformé!$D$2:$E$2480,2,FALSE)</f>
        <v>transformé</v>
      </c>
      <c r="S1212" t="s">
        <v>5684</v>
      </c>
    </row>
    <row r="1213" spans="1:19" x14ac:dyDescent="0.2">
      <c r="A1213" t="s">
        <v>1211</v>
      </c>
      <c r="B1213">
        <v>2011</v>
      </c>
      <c r="C1213" t="s">
        <v>2481</v>
      </c>
      <c r="D1213">
        <v>3.68</v>
      </c>
      <c r="E1213" t="b">
        <v>0</v>
      </c>
      <c r="F1213" t="s">
        <v>2485</v>
      </c>
      <c r="G1213" t="s">
        <v>3698</v>
      </c>
      <c r="H1213" t="s">
        <v>4967</v>
      </c>
      <c r="I1213" t="s">
        <v>4969</v>
      </c>
      <c r="J1213" t="s">
        <v>5070</v>
      </c>
      <c r="K1213" t="s">
        <v>6378</v>
      </c>
      <c r="L1213" t="s">
        <v>6420</v>
      </c>
      <c r="M1213" t="str">
        <f>SUBSTITUTE(Table2[[#This Row],[category_tags]],"'",CHAR(130),11)</f>
        <v>['Agricultural', 'Food', 'Preparation', 'Beverages', 'Non-alcoholic beverages', ÇJuices']</v>
      </c>
      <c r="N1213" t="str">
        <f>SUBSTITUTE(Table2[[#This Row],[category_tags]],"'",CHAR(131),12)</f>
        <v>['Agricultural', 'Food', 'Preparation', 'Beverages', 'Non-alcoholic beverages', 'JuicesÉ]</v>
      </c>
      <c r="O1213">
        <f>FIND(CHAR(130),Table2[[#This Row],[Column2]])</f>
        <v>81</v>
      </c>
      <c r="P1213">
        <f>FIND(CHAR(131),Table2[[#This Row],[Column3]])</f>
        <v>88</v>
      </c>
      <c r="Q1213" t="str">
        <f>IFERROR(MID(Table2[[#This Row],[category_tags]],Table2[[#This Row],[Column4]]+1,Table2[[#This Row],[Column5]]-Table2[[#This Row],[Column4]]-1),"")</f>
        <v>Juices</v>
      </c>
      <c r="R1213" t="str">
        <f>VLOOKUP(Table2[[#This Row],[ciqual_code]],brut_transformé!$D$2:$E$2480,2,FALSE)</f>
        <v>transformé</v>
      </c>
      <c r="S1213" t="s">
        <v>5685</v>
      </c>
    </row>
    <row r="1214" spans="1:19" x14ac:dyDescent="0.2">
      <c r="A1214" t="s">
        <v>1212</v>
      </c>
      <c r="B1214">
        <v>2069</v>
      </c>
      <c r="C1214" t="s">
        <v>2481</v>
      </c>
      <c r="D1214">
        <v>3.11</v>
      </c>
      <c r="E1214" t="b">
        <v>0</v>
      </c>
      <c r="F1214" t="s">
        <v>2485</v>
      </c>
      <c r="G1214" t="s">
        <v>3699</v>
      </c>
      <c r="H1214" t="s">
        <v>4967</v>
      </c>
      <c r="I1214" t="s">
        <v>4969</v>
      </c>
      <c r="J1214" t="s">
        <v>5070</v>
      </c>
      <c r="K1214" t="s">
        <v>6378</v>
      </c>
      <c r="L1214" t="s">
        <v>6420</v>
      </c>
      <c r="M1214" t="str">
        <f>SUBSTITUTE(Table2[[#This Row],[category_tags]],"'",CHAR(130),11)</f>
        <v>['Agricultural', 'Food', 'Preparation', 'Beverages', 'Non-alcoholic beverages', ÇJuices']</v>
      </c>
      <c r="N1214" t="str">
        <f>SUBSTITUTE(Table2[[#This Row],[category_tags]],"'",CHAR(131),12)</f>
        <v>['Agricultural', 'Food', 'Preparation', 'Beverages', 'Non-alcoholic beverages', 'JuicesÉ]</v>
      </c>
      <c r="O1214">
        <f>FIND(CHAR(130),Table2[[#This Row],[Column2]])</f>
        <v>81</v>
      </c>
      <c r="P1214">
        <f>FIND(CHAR(131),Table2[[#This Row],[Column3]])</f>
        <v>88</v>
      </c>
      <c r="Q1214" t="str">
        <f>IFERROR(MID(Table2[[#This Row],[category_tags]],Table2[[#This Row],[Column4]]+1,Table2[[#This Row],[Column5]]-Table2[[#This Row],[Column4]]-1),"")</f>
        <v>Juices</v>
      </c>
      <c r="R1214" t="str">
        <f>VLOOKUP(Table2[[#This Row],[ciqual_code]],brut_transformé!$D$2:$E$2480,2,FALSE)</f>
        <v>transformé</v>
      </c>
      <c r="S1214" t="s">
        <v>5685</v>
      </c>
    </row>
    <row r="1215" spans="1:19" x14ac:dyDescent="0.2">
      <c r="A1215" t="s">
        <v>1213</v>
      </c>
      <c r="B1215">
        <v>2002</v>
      </c>
      <c r="C1215" t="s">
        <v>2481</v>
      </c>
      <c r="D1215">
        <v>3.11</v>
      </c>
      <c r="E1215" t="b">
        <v>0</v>
      </c>
      <c r="F1215" t="s">
        <v>2485</v>
      </c>
      <c r="G1215" t="s">
        <v>3700</v>
      </c>
      <c r="H1215" t="s">
        <v>4967</v>
      </c>
      <c r="I1215" t="s">
        <v>4969</v>
      </c>
      <c r="J1215" t="s">
        <v>5070</v>
      </c>
      <c r="K1215" t="s">
        <v>6378</v>
      </c>
      <c r="L1215" t="s">
        <v>6420</v>
      </c>
      <c r="M1215" t="str">
        <f>SUBSTITUTE(Table2[[#This Row],[category_tags]],"'",CHAR(130),11)</f>
        <v>['Agricultural', 'Food', 'Preparation', 'Beverages', 'Non-alcoholic beverages', ÇJuices']</v>
      </c>
      <c r="N1215" t="str">
        <f>SUBSTITUTE(Table2[[#This Row],[category_tags]],"'",CHAR(131),12)</f>
        <v>['Agricultural', 'Food', 'Preparation', 'Beverages', 'Non-alcoholic beverages', 'JuicesÉ]</v>
      </c>
      <c r="O1215">
        <f>FIND(CHAR(130),Table2[[#This Row],[Column2]])</f>
        <v>81</v>
      </c>
      <c r="P1215">
        <f>FIND(CHAR(131),Table2[[#This Row],[Column3]])</f>
        <v>88</v>
      </c>
      <c r="Q1215" t="str">
        <f>IFERROR(MID(Table2[[#This Row],[category_tags]],Table2[[#This Row],[Column4]]+1,Table2[[#This Row],[Column5]]-Table2[[#This Row],[Column4]]-1),"")</f>
        <v>Juices</v>
      </c>
      <c r="R1215" t="str">
        <f>VLOOKUP(Table2[[#This Row],[ciqual_code]],brut_transformé!$D$2:$E$2480,2,FALSE)</f>
        <v>transformé</v>
      </c>
      <c r="S1215" t="s">
        <v>5685</v>
      </c>
    </row>
    <row r="1216" spans="1:19" x14ac:dyDescent="0.2">
      <c r="A1216" t="s">
        <v>1214</v>
      </c>
      <c r="B1216">
        <v>2035</v>
      </c>
      <c r="C1216" t="s">
        <v>2481</v>
      </c>
      <c r="D1216">
        <v>3.11</v>
      </c>
      <c r="E1216" t="b">
        <v>0</v>
      </c>
      <c r="F1216" t="s">
        <v>2485</v>
      </c>
      <c r="G1216" t="s">
        <v>3701</v>
      </c>
      <c r="H1216" t="s">
        <v>4967</v>
      </c>
      <c r="I1216" t="s">
        <v>4969</v>
      </c>
      <c r="J1216" t="s">
        <v>5070</v>
      </c>
      <c r="K1216" t="s">
        <v>6378</v>
      </c>
      <c r="L1216" t="s">
        <v>6420</v>
      </c>
      <c r="M1216" t="str">
        <f>SUBSTITUTE(Table2[[#This Row],[category_tags]],"'",CHAR(130),11)</f>
        <v>['Agricultural', 'Food', 'Preparation', 'Beverages', 'Non-alcoholic beverages', ÇJuices']</v>
      </c>
      <c r="N1216" t="str">
        <f>SUBSTITUTE(Table2[[#This Row],[category_tags]],"'",CHAR(131),12)</f>
        <v>['Agricultural', 'Food', 'Preparation', 'Beverages', 'Non-alcoholic beverages', 'JuicesÉ]</v>
      </c>
      <c r="O1216">
        <f>FIND(CHAR(130),Table2[[#This Row],[Column2]])</f>
        <v>81</v>
      </c>
      <c r="P1216">
        <f>FIND(CHAR(131),Table2[[#This Row],[Column3]])</f>
        <v>88</v>
      </c>
      <c r="Q1216" t="str">
        <f>IFERROR(MID(Table2[[#This Row],[category_tags]],Table2[[#This Row],[Column4]]+1,Table2[[#This Row],[Column5]]-Table2[[#This Row],[Column4]]-1),"")</f>
        <v>Juices</v>
      </c>
      <c r="R1216" t="str">
        <f>VLOOKUP(Table2[[#This Row],[ciqual_code]],brut_transformé!$D$2:$E$2480,2,FALSE)</f>
        <v>transformé</v>
      </c>
      <c r="S1216" t="s">
        <v>5685</v>
      </c>
    </row>
    <row r="1217" spans="1:19" x14ac:dyDescent="0.2">
      <c r="A1217" t="s">
        <v>1215</v>
      </c>
      <c r="B1217">
        <v>13066</v>
      </c>
      <c r="C1217" t="s">
        <v>2481</v>
      </c>
      <c r="D1217">
        <v>3.01</v>
      </c>
      <c r="E1217" t="b">
        <v>0</v>
      </c>
      <c r="F1217" t="s">
        <v>2485</v>
      </c>
      <c r="G1217" t="s">
        <v>3702</v>
      </c>
      <c r="H1217" t="s">
        <v>4967</v>
      </c>
      <c r="I1217" t="s">
        <v>4969</v>
      </c>
      <c r="J1217" t="s">
        <v>4972</v>
      </c>
      <c r="K1217" t="s">
        <v>6375</v>
      </c>
      <c r="L1217" t="s">
        <v>6392</v>
      </c>
      <c r="M1217" t="str">
        <f>SUBSTITUTE(Table2[[#This Row],[category_tags]],"'",CHAR(130),11)</f>
        <v>['Agricultural', 'Food', 'Preparation', 'Fruits, vegetables, legumes and nuts', 'Fruits', ÇFresh fruits']</v>
      </c>
      <c r="N1217" t="str">
        <f>SUBSTITUTE(Table2[[#This Row],[category_tags]],"'",CHAR(131),12)</f>
        <v>['Agricultural', 'Food', 'Preparation', 'Fruits, vegetables, legumes and nuts', 'Fruits', 'Fresh fruitsÉ]</v>
      </c>
      <c r="O1217">
        <f>FIND(CHAR(130),Table2[[#This Row],[Column2]])</f>
        <v>91</v>
      </c>
      <c r="P1217">
        <f>FIND(CHAR(131),Table2[[#This Row],[Column3]])</f>
        <v>104</v>
      </c>
      <c r="Q1217" t="str">
        <f>IFERROR(MID(Table2[[#This Row],[category_tags]],Table2[[#This Row],[Column4]]+1,Table2[[#This Row],[Column5]]-Table2[[#This Row],[Column4]]-1),"")</f>
        <v>Fresh fruits</v>
      </c>
      <c r="R1217" t="str">
        <f>VLOOKUP(Table2[[#This Row],[ciqual_code]],brut_transformé!$D$2:$E$2480,2,FALSE)</f>
        <v>brut</v>
      </c>
      <c r="S1217" t="s">
        <v>5686</v>
      </c>
    </row>
    <row r="1218" spans="1:19" x14ac:dyDescent="0.2">
      <c r="A1218" t="s">
        <v>1216</v>
      </c>
      <c r="B1218">
        <v>11008</v>
      </c>
      <c r="C1218" t="s">
        <v>2481</v>
      </c>
      <c r="D1218">
        <v>2.76</v>
      </c>
      <c r="E1218" t="b">
        <v>0</v>
      </c>
      <c r="F1218" t="s">
        <v>2485</v>
      </c>
      <c r="G1218" t="s">
        <v>3703</v>
      </c>
      <c r="H1218" t="s">
        <v>4967</v>
      </c>
      <c r="I1218" t="s">
        <v>4969</v>
      </c>
      <c r="J1218" t="s">
        <v>5068</v>
      </c>
      <c r="K1218" t="s">
        <v>6377</v>
      </c>
      <c r="L1218" t="s">
        <v>6434</v>
      </c>
      <c r="M1218" t="str">
        <f>SUBSTITUTE(Table2[[#This Row],[category_tags]],"'",CHAR(130),11)</f>
        <v>['Agricultural', 'Food', 'Preparation', 'Miscellaneous', 'Sauces', ÇCondiment sauces']</v>
      </c>
      <c r="N1218" t="str">
        <f>SUBSTITUTE(Table2[[#This Row],[category_tags]],"'",CHAR(131),12)</f>
        <v>['Agricultural', 'Food', 'Preparation', 'Miscellaneous', 'Sauces', 'Condiment saucesÉ]</v>
      </c>
      <c r="O1218">
        <f>FIND(CHAR(130),Table2[[#This Row],[Column2]])</f>
        <v>68</v>
      </c>
      <c r="P1218">
        <f>FIND(CHAR(131),Table2[[#This Row],[Column3]])</f>
        <v>85</v>
      </c>
      <c r="Q1218" t="str">
        <f>IFERROR(MID(Table2[[#This Row],[category_tags]],Table2[[#This Row],[Column4]]+1,Table2[[#This Row],[Column5]]-Table2[[#This Row],[Column4]]-1),"")</f>
        <v>Condiment sauces</v>
      </c>
      <c r="R1218" t="str">
        <f>VLOOKUP(Table2[[#This Row],[ciqual_code]],brut_transformé!$D$2:$E$2480,2,FALSE)</f>
        <v>transformé</v>
      </c>
      <c r="S1218" t="s">
        <v>5687</v>
      </c>
    </row>
    <row r="1219" spans="1:19" x14ac:dyDescent="0.2">
      <c r="A1219" t="s">
        <v>1217</v>
      </c>
      <c r="B1219">
        <v>51550</v>
      </c>
      <c r="C1219" t="s">
        <v>2481</v>
      </c>
      <c r="D1219">
        <v>1.95</v>
      </c>
      <c r="E1219" t="b">
        <v>0</v>
      </c>
      <c r="F1219" t="s">
        <v>2485</v>
      </c>
      <c r="G1219" t="s">
        <v>3704</v>
      </c>
      <c r="H1219" t="s">
        <v>4967</v>
      </c>
      <c r="I1219" t="s">
        <v>4969</v>
      </c>
      <c r="J1219" t="s">
        <v>5071</v>
      </c>
      <c r="K1219" t="s">
        <v>6380</v>
      </c>
      <c r="L1219" t="s">
        <v>6402</v>
      </c>
      <c r="M1219" t="str">
        <f>SUBSTITUTE(Table2[[#This Row],[category_tags]],"'",CHAR(130),11)</f>
        <v>['Agricultural', 'Food', 'Preparation', 'Cereal products', 'Flours and pie crusts', ÇPie crusts']</v>
      </c>
      <c r="N1219" t="str">
        <f>SUBSTITUTE(Table2[[#This Row],[category_tags]],"'",CHAR(131),12)</f>
        <v>['Agricultural', 'Food', 'Preparation', 'Cereal products', 'Flours and pie crusts', 'Pie crustsÉ]</v>
      </c>
      <c r="O1219">
        <f>FIND(CHAR(130),Table2[[#This Row],[Column2]])</f>
        <v>85</v>
      </c>
      <c r="P1219">
        <f>FIND(CHAR(131),Table2[[#This Row],[Column3]])</f>
        <v>96</v>
      </c>
      <c r="Q1219" t="str">
        <f>IFERROR(MID(Table2[[#This Row],[category_tags]],Table2[[#This Row],[Column4]]+1,Table2[[#This Row],[Column5]]-Table2[[#This Row],[Column4]]-1),"")</f>
        <v>Pie crusts</v>
      </c>
      <c r="R1219" t="str">
        <f>VLOOKUP(Table2[[#This Row],[ciqual_code]],brut_transformé!$D$2:$E$2480,2,FALSE)</f>
        <v>transformé</v>
      </c>
      <c r="S1219" t="s">
        <v>5688</v>
      </c>
    </row>
    <row r="1220" spans="1:19" x14ac:dyDescent="0.2">
      <c r="A1220" t="s">
        <v>1218</v>
      </c>
      <c r="B1220">
        <v>1018</v>
      </c>
      <c r="C1220" t="s">
        <v>2481</v>
      </c>
      <c r="D1220">
        <v>2.96999999999999</v>
      </c>
      <c r="E1220" t="b">
        <v>0</v>
      </c>
      <c r="F1220" t="s">
        <v>2485</v>
      </c>
      <c r="G1220" t="s">
        <v>3705</v>
      </c>
      <c r="H1220" t="s">
        <v>4967</v>
      </c>
      <c r="I1220" t="s">
        <v>4969</v>
      </c>
      <c r="J1220" t="s">
        <v>4980</v>
      </c>
      <c r="K1220" t="s">
        <v>6378</v>
      </c>
      <c r="L1220" t="s">
        <v>6398</v>
      </c>
      <c r="M1220" t="str">
        <f>SUBSTITUTE(Table2[[#This Row],[category_tags]],"'",CHAR(130),11)</f>
        <v>['Agricultural', 'Food', 'Preparation', 'Beverages', 'Alcoholic beverages', ÇCocktails']</v>
      </c>
      <c r="N1220" t="str">
        <f>SUBSTITUTE(Table2[[#This Row],[category_tags]],"'",CHAR(131),12)</f>
        <v>['Agricultural', 'Food', 'Preparation', 'Beverages', 'Alcoholic beverages', 'CocktailsÉ]</v>
      </c>
      <c r="O1220">
        <f>FIND(CHAR(130),Table2[[#This Row],[Column2]])</f>
        <v>77</v>
      </c>
      <c r="P1220">
        <f>FIND(CHAR(131),Table2[[#This Row],[Column3]])</f>
        <v>87</v>
      </c>
      <c r="Q1220" t="str">
        <f>IFERROR(MID(Table2[[#This Row],[category_tags]],Table2[[#This Row],[Column4]]+1,Table2[[#This Row],[Column5]]-Table2[[#This Row],[Column4]]-1),"")</f>
        <v>Cocktails</v>
      </c>
      <c r="R1220" t="str">
        <f>VLOOKUP(Table2[[#This Row],[ciqual_code]],brut_transformé!$D$2:$E$2480,2,FALSE)</f>
        <v>transformé</v>
      </c>
      <c r="S1220" t="s">
        <v>5689</v>
      </c>
    </row>
    <row r="1221" spans="1:19" x14ac:dyDescent="0.2">
      <c r="A1221" t="s">
        <v>1219</v>
      </c>
      <c r="B1221">
        <v>1019</v>
      </c>
      <c r="C1221" t="s">
        <v>2481</v>
      </c>
      <c r="D1221">
        <v>2.96999999999999</v>
      </c>
      <c r="E1221" t="b">
        <v>0</v>
      </c>
      <c r="F1221" t="s">
        <v>2485</v>
      </c>
      <c r="G1221" t="s">
        <v>3706</v>
      </c>
      <c r="H1221" t="s">
        <v>4967</v>
      </c>
      <c r="I1221" t="s">
        <v>4969</v>
      </c>
      <c r="J1221" t="s">
        <v>4980</v>
      </c>
      <c r="K1221" t="s">
        <v>6378</v>
      </c>
      <c r="L1221" t="s">
        <v>6398</v>
      </c>
      <c r="M1221" t="str">
        <f>SUBSTITUTE(Table2[[#This Row],[category_tags]],"'",CHAR(130),11)</f>
        <v>['Agricultural', 'Food', 'Preparation', 'Beverages', 'Alcoholic beverages', ÇCocktails']</v>
      </c>
      <c r="N1221" t="str">
        <f>SUBSTITUTE(Table2[[#This Row],[category_tags]],"'",CHAR(131),12)</f>
        <v>['Agricultural', 'Food', 'Preparation', 'Beverages', 'Alcoholic beverages', 'CocktailsÉ]</v>
      </c>
      <c r="O1221">
        <f>FIND(CHAR(130),Table2[[#This Row],[Column2]])</f>
        <v>77</v>
      </c>
      <c r="P1221">
        <f>FIND(CHAR(131),Table2[[#This Row],[Column3]])</f>
        <v>87</v>
      </c>
      <c r="Q1221" t="str">
        <f>IFERROR(MID(Table2[[#This Row],[category_tags]],Table2[[#This Row],[Column4]]+1,Table2[[#This Row],[Column5]]-Table2[[#This Row],[Column4]]-1),"")</f>
        <v>Cocktails</v>
      </c>
      <c r="R1221" t="str">
        <f>VLOOKUP(Table2[[#This Row],[ciqual_code]],brut_transformé!$D$2:$E$2480,2,FALSE)</f>
        <v>transformé</v>
      </c>
      <c r="S1221" t="s">
        <v>5690</v>
      </c>
    </row>
    <row r="1222" spans="1:19" x14ac:dyDescent="0.2">
      <c r="A1222" t="s">
        <v>1220</v>
      </c>
      <c r="B1222">
        <v>13021</v>
      </c>
      <c r="C1222" t="s">
        <v>2481</v>
      </c>
      <c r="D1222">
        <v>2.79</v>
      </c>
      <c r="E1222" t="b">
        <v>0</v>
      </c>
      <c r="F1222" t="s">
        <v>2485</v>
      </c>
      <c r="G1222" t="s">
        <v>3707</v>
      </c>
      <c r="H1222" t="s">
        <v>4967</v>
      </c>
      <c r="I1222" t="s">
        <v>4969</v>
      </c>
      <c r="J1222" t="s">
        <v>4972</v>
      </c>
      <c r="K1222" t="s">
        <v>6375</v>
      </c>
      <c r="L1222" t="s">
        <v>6392</v>
      </c>
      <c r="M1222" t="str">
        <f>SUBSTITUTE(Table2[[#This Row],[category_tags]],"'",CHAR(130),11)</f>
        <v>['Agricultural', 'Food', 'Preparation', 'Fruits, vegetables, legumes and nuts', 'Fruits', ÇFresh fruits']</v>
      </c>
      <c r="N1222" t="str">
        <f>SUBSTITUTE(Table2[[#This Row],[category_tags]],"'",CHAR(131),12)</f>
        <v>['Agricultural', 'Food', 'Preparation', 'Fruits, vegetables, legumes and nuts', 'Fruits', 'Fresh fruitsÉ]</v>
      </c>
      <c r="O1222">
        <f>FIND(CHAR(130),Table2[[#This Row],[Column2]])</f>
        <v>91</v>
      </c>
      <c r="P1222">
        <f>FIND(CHAR(131),Table2[[#This Row],[Column3]])</f>
        <v>104</v>
      </c>
      <c r="Q1222" t="str">
        <f>IFERROR(MID(Table2[[#This Row],[category_tags]],Table2[[#This Row],[Column4]]+1,Table2[[#This Row],[Column5]]-Table2[[#This Row],[Column4]]-1),"")</f>
        <v>Fresh fruits</v>
      </c>
      <c r="R1222" t="str">
        <f>VLOOKUP(Table2[[#This Row],[ciqual_code]],brut_transformé!$D$2:$E$2480,2,FALSE)</f>
        <v>brut</v>
      </c>
      <c r="S1222" t="s">
        <v>5691</v>
      </c>
    </row>
    <row r="1223" spans="1:19" x14ac:dyDescent="0.2">
      <c r="A1223" t="s">
        <v>1221</v>
      </c>
      <c r="B1223">
        <v>20991</v>
      </c>
      <c r="C1223" t="s">
        <v>2481</v>
      </c>
      <c r="D1223">
        <v>2.6</v>
      </c>
      <c r="E1223" t="b">
        <v>0</v>
      </c>
      <c r="F1223" t="s">
        <v>2485</v>
      </c>
      <c r="G1223" t="s">
        <v>3708</v>
      </c>
      <c r="H1223" t="s">
        <v>4967</v>
      </c>
      <c r="I1223" t="s">
        <v>4969</v>
      </c>
      <c r="J1223" t="s">
        <v>4975</v>
      </c>
      <c r="K1223" t="s">
        <v>6377</v>
      </c>
      <c r="L1223" t="s">
        <v>6394</v>
      </c>
      <c r="M1223" t="str">
        <f>SUBSTITUTE(Table2[[#This Row],[category_tags]],"'",CHAR(130),11)</f>
        <v>['Agricultural', 'Food', 'Preparation', 'Miscellaneous', 'Seaweed']</v>
      </c>
      <c r="N1223" t="str">
        <f>SUBSTITUTE(Table2[[#This Row],[category_tags]],"'",CHAR(131),12)</f>
        <v>['Agricultural', 'Food', 'Preparation', 'Miscellaneous', 'Seaweed']</v>
      </c>
      <c r="O1223" t="e">
        <f>FIND(CHAR(130),Table2[[#This Row],[Column2]])</f>
        <v>#VALUE!</v>
      </c>
      <c r="P1223" t="e">
        <f>FIND(CHAR(131),Table2[[#This Row],[Column3]])</f>
        <v>#VALUE!</v>
      </c>
      <c r="Q1223" t="str">
        <f>IFERROR(MID(Table2[[#This Row],[category_tags]],Table2[[#This Row],[Column4]]+1,Table2[[#This Row],[Column5]]-Table2[[#This Row],[Column4]]-1),"")</f>
        <v/>
      </c>
      <c r="R1223" t="str">
        <f>VLOOKUP(Table2[[#This Row],[ciqual_code]],brut_transformé!$D$2:$E$2480,2,FALSE)</f>
        <v>brut</v>
      </c>
      <c r="S1223" t="s">
        <v>5098</v>
      </c>
    </row>
    <row r="1224" spans="1:19" x14ac:dyDescent="0.2">
      <c r="A1224" t="s">
        <v>1222</v>
      </c>
      <c r="B1224">
        <v>20990</v>
      </c>
      <c r="C1224" t="s">
        <v>2481</v>
      </c>
      <c r="D1224">
        <v>2.99</v>
      </c>
      <c r="E1224" t="b">
        <v>0</v>
      </c>
      <c r="F1224" t="s">
        <v>2485</v>
      </c>
      <c r="G1224" t="s">
        <v>3709</v>
      </c>
      <c r="H1224" t="s">
        <v>4967</v>
      </c>
      <c r="I1224" t="s">
        <v>4969</v>
      </c>
      <c r="J1224" t="s">
        <v>4975</v>
      </c>
      <c r="K1224" t="s">
        <v>6377</v>
      </c>
      <c r="L1224" t="s">
        <v>6394</v>
      </c>
      <c r="M1224" t="str">
        <f>SUBSTITUTE(Table2[[#This Row],[category_tags]],"'",CHAR(130),11)</f>
        <v>['Agricultural', 'Food', 'Preparation', 'Miscellaneous', 'Seaweed']</v>
      </c>
      <c r="N1224" t="str">
        <f>SUBSTITUTE(Table2[[#This Row],[category_tags]],"'",CHAR(131),12)</f>
        <v>['Agricultural', 'Food', 'Preparation', 'Miscellaneous', 'Seaweed']</v>
      </c>
      <c r="O1224" t="e">
        <f>FIND(CHAR(130),Table2[[#This Row],[Column2]])</f>
        <v>#VALUE!</v>
      </c>
      <c r="P1224" t="e">
        <f>FIND(CHAR(131),Table2[[#This Row],[Column3]])</f>
        <v>#VALUE!</v>
      </c>
      <c r="Q1224" t="str">
        <f>IFERROR(MID(Table2[[#This Row],[category_tags]],Table2[[#This Row],[Column4]]+1,Table2[[#This Row],[Column5]]-Table2[[#This Row],[Column4]]-1),"")</f>
        <v/>
      </c>
      <c r="R1224" t="str">
        <f>VLOOKUP(Table2[[#This Row],[ciqual_code]],brut_transformé!$D$2:$E$2480,2,FALSE)</f>
        <v>brut</v>
      </c>
      <c r="S1224" t="s">
        <v>5692</v>
      </c>
    </row>
    <row r="1225" spans="1:19" x14ac:dyDescent="0.2">
      <c r="A1225" t="s">
        <v>1223</v>
      </c>
      <c r="B1225">
        <v>20986</v>
      </c>
      <c r="C1225" t="s">
        <v>2481</v>
      </c>
      <c r="D1225">
        <v>2.99</v>
      </c>
      <c r="E1225" t="b">
        <v>0</v>
      </c>
      <c r="F1225" t="s">
        <v>2485</v>
      </c>
      <c r="G1225" t="s">
        <v>3710</v>
      </c>
      <c r="H1225" t="s">
        <v>4967</v>
      </c>
      <c r="I1225" t="s">
        <v>4969</v>
      </c>
      <c r="J1225" t="s">
        <v>4975</v>
      </c>
      <c r="K1225" t="s">
        <v>6377</v>
      </c>
      <c r="L1225" t="s">
        <v>6394</v>
      </c>
      <c r="M1225" t="str">
        <f>SUBSTITUTE(Table2[[#This Row],[category_tags]],"'",CHAR(130),11)</f>
        <v>['Agricultural', 'Food', 'Preparation', 'Miscellaneous', 'Seaweed']</v>
      </c>
      <c r="N1225" t="str">
        <f>SUBSTITUTE(Table2[[#This Row],[category_tags]],"'",CHAR(131),12)</f>
        <v>['Agricultural', 'Food', 'Preparation', 'Miscellaneous', 'Seaweed']</v>
      </c>
      <c r="O1225" t="e">
        <f>FIND(CHAR(130),Table2[[#This Row],[Column2]])</f>
        <v>#VALUE!</v>
      </c>
      <c r="P1225" t="e">
        <f>FIND(CHAR(131),Table2[[#This Row],[Column3]])</f>
        <v>#VALUE!</v>
      </c>
      <c r="Q1225" t="str">
        <f>IFERROR(MID(Table2[[#This Row],[category_tags]],Table2[[#This Row],[Column4]]+1,Table2[[#This Row],[Column5]]-Table2[[#This Row],[Column4]]-1),"")</f>
        <v/>
      </c>
      <c r="R1225" t="str">
        <f>VLOOKUP(Table2[[#This Row],[ciqual_code]],brut_transformé!$D$2:$E$2480,2,FALSE)</f>
        <v>brut</v>
      </c>
      <c r="S1225" t="s">
        <v>5098</v>
      </c>
    </row>
    <row r="1226" spans="1:19" x14ac:dyDescent="0.2">
      <c r="A1226" t="s">
        <v>1224</v>
      </c>
      <c r="B1226">
        <v>23122</v>
      </c>
      <c r="C1226" t="s">
        <v>2481</v>
      </c>
      <c r="D1226">
        <v>2.63</v>
      </c>
      <c r="E1226" t="b">
        <v>0</v>
      </c>
      <c r="F1226" t="s">
        <v>2485</v>
      </c>
      <c r="G1226" t="s">
        <v>3711</v>
      </c>
      <c r="H1226" t="s">
        <v>4967</v>
      </c>
      <c r="I1226" t="s">
        <v>4969</v>
      </c>
      <c r="J1226" t="s">
        <v>4990</v>
      </c>
      <c r="K1226" t="s">
        <v>6380</v>
      </c>
      <c r="L1226" t="s">
        <v>6407</v>
      </c>
      <c r="M1226" t="str">
        <f>SUBSTITUTE(Table2[[#This Row],[category_tags]],"'",CHAR(130),11)</f>
        <v>['Agricultural', 'Food', 'Preparation', 'Cereal products', 'Cakes']</v>
      </c>
      <c r="N1226" t="str">
        <f>SUBSTITUTE(Table2[[#This Row],[category_tags]],"'",CHAR(131),12)</f>
        <v>['Agricultural', 'Food', 'Preparation', 'Cereal products', 'Cakes']</v>
      </c>
      <c r="O1226" t="e">
        <f>FIND(CHAR(130),Table2[[#This Row],[Column2]])</f>
        <v>#VALUE!</v>
      </c>
      <c r="P1226" t="e">
        <f>FIND(CHAR(131),Table2[[#This Row],[Column3]])</f>
        <v>#VALUE!</v>
      </c>
      <c r="Q1226" t="str">
        <f>IFERROR(MID(Table2[[#This Row],[category_tags]],Table2[[#This Row],[Column4]]+1,Table2[[#This Row],[Column5]]-Table2[[#This Row],[Column4]]-1),"")</f>
        <v/>
      </c>
      <c r="R1226" t="str">
        <f>VLOOKUP(Table2[[#This Row],[ciqual_code]],brut_transformé!$D$2:$E$2480,2,FALSE)</f>
        <v>transformé</v>
      </c>
      <c r="S1226" t="s">
        <v>5693</v>
      </c>
    </row>
    <row r="1227" spans="1:19" x14ac:dyDescent="0.2">
      <c r="A1227" t="s">
        <v>1225</v>
      </c>
      <c r="B1227">
        <v>13549</v>
      </c>
      <c r="C1227" t="s">
        <v>2481</v>
      </c>
      <c r="D1227">
        <v>3.12</v>
      </c>
      <c r="E1227" t="b">
        <v>0</v>
      </c>
      <c r="F1227" t="s">
        <v>2485</v>
      </c>
      <c r="G1227" t="s">
        <v>3712</v>
      </c>
      <c r="H1227" t="s">
        <v>4967</v>
      </c>
      <c r="I1227" t="s">
        <v>4969</v>
      </c>
      <c r="J1227" t="s">
        <v>4972</v>
      </c>
      <c r="K1227" t="s">
        <v>6375</v>
      </c>
      <c r="L1227" t="s">
        <v>6392</v>
      </c>
      <c r="M1227" t="str">
        <f>SUBSTITUTE(Table2[[#This Row],[category_tags]],"'",CHAR(130),11)</f>
        <v>['Agricultural', 'Food', 'Preparation', 'Fruits, vegetables, legumes and nuts', 'Fruits', ÇFresh fruits']</v>
      </c>
      <c r="N1227" t="str">
        <f>SUBSTITUTE(Table2[[#This Row],[category_tags]],"'",CHAR(131),12)</f>
        <v>['Agricultural', 'Food', 'Preparation', 'Fruits, vegetables, legumes and nuts', 'Fruits', 'Fresh fruitsÉ]</v>
      </c>
      <c r="O1227">
        <f>FIND(CHAR(130),Table2[[#This Row],[Column2]])</f>
        <v>91</v>
      </c>
      <c r="P1227">
        <f>FIND(CHAR(131),Table2[[#This Row],[Column3]])</f>
        <v>104</v>
      </c>
      <c r="Q1227" t="str">
        <f>IFERROR(MID(Table2[[#This Row],[category_tags]],Table2[[#This Row],[Column4]]+1,Table2[[#This Row],[Column5]]-Table2[[#This Row],[Column4]]-1),"")</f>
        <v>Fresh fruits</v>
      </c>
      <c r="R1227" t="str">
        <f>VLOOKUP(Table2[[#This Row],[ciqual_code]],brut_transformé!$D$2:$E$2480,2,FALSE)</f>
        <v>brut</v>
      </c>
      <c r="S1227" t="s">
        <v>5694</v>
      </c>
    </row>
    <row r="1228" spans="1:19" x14ac:dyDescent="0.2">
      <c r="A1228" t="s">
        <v>1226</v>
      </c>
      <c r="B1228">
        <v>3000</v>
      </c>
      <c r="C1228" t="s">
        <v>2481</v>
      </c>
      <c r="D1228">
        <v>2.16</v>
      </c>
      <c r="E1228" t="b">
        <v>0</v>
      </c>
      <c r="F1228" t="s">
        <v>2485</v>
      </c>
      <c r="G1228" t="s">
        <v>3713</v>
      </c>
      <c r="H1228" t="s">
        <v>4967</v>
      </c>
      <c r="I1228" t="s">
        <v>4969</v>
      </c>
      <c r="J1228" t="s">
        <v>5018</v>
      </c>
      <c r="K1228" t="s">
        <v>6385</v>
      </c>
      <c r="L1228" t="s">
        <v>6421</v>
      </c>
      <c r="M1228" t="str">
        <f>SUBSTITUTE(Table2[[#This Row],[category_tags]],"'",CHAR(130),11)</f>
        <v>['Agricultural', 'Food', 'Preparation', 'Baby food', 'Baby milk and beverages']</v>
      </c>
      <c r="N1228" t="str">
        <f>SUBSTITUTE(Table2[[#This Row],[category_tags]],"'",CHAR(131),12)</f>
        <v>['Agricultural', 'Food', 'Preparation', 'Baby food', 'Baby milk and beverages']</v>
      </c>
      <c r="O1228" t="e">
        <f>FIND(CHAR(130),Table2[[#This Row],[Column2]])</f>
        <v>#VALUE!</v>
      </c>
      <c r="P1228" t="e">
        <f>FIND(CHAR(131),Table2[[#This Row],[Column3]])</f>
        <v>#VALUE!</v>
      </c>
      <c r="Q1228" t="str">
        <f>IFERROR(MID(Table2[[#This Row],[category_tags]],Table2[[#This Row],[Column4]]+1,Table2[[#This Row],[Column5]]-Table2[[#This Row],[Column4]]-1),"")</f>
        <v/>
      </c>
      <c r="R1228" t="str">
        <f>VLOOKUP(Table2[[#This Row],[ciqual_code]],brut_transformé!$D$2:$E$2480,2,FALSE)</f>
        <v>transformé</v>
      </c>
      <c r="S1228" t="s">
        <v>5695</v>
      </c>
    </row>
    <row r="1229" spans="1:19" x14ac:dyDescent="0.2">
      <c r="A1229" t="s">
        <v>1227</v>
      </c>
      <c r="B1229">
        <v>19013</v>
      </c>
      <c r="C1229" t="s">
        <v>2481</v>
      </c>
      <c r="D1229">
        <v>2.1800000000000002</v>
      </c>
      <c r="E1229" t="b">
        <v>0</v>
      </c>
      <c r="F1229" t="s">
        <v>2485</v>
      </c>
      <c r="G1229" t="s">
        <v>3714</v>
      </c>
      <c r="H1229" t="s">
        <v>4967</v>
      </c>
      <c r="I1229" t="s">
        <v>4969</v>
      </c>
      <c r="J1229" t="s">
        <v>5018</v>
      </c>
      <c r="K1229" t="s">
        <v>6385</v>
      </c>
      <c r="L1229" t="s">
        <v>6421</v>
      </c>
      <c r="M1229" t="str">
        <f>SUBSTITUTE(Table2[[#This Row],[category_tags]],"'",CHAR(130),11)</f>
        <v>['Agricultural', 'Food', 'Preparation', 'Baby food', 'Baby milk and beverages']</v>
      </c>
      <c r="N1229" t="str">
        <f>SUBSTITUTE(Table2[[#This Row],[category_tags]],"'",CHAR(131),12)</f>
        <v>['Agricultural', 'Food', 'Preparation', 'Baby food', 'Baby milk and beverages']</v>
      </c>
      <c r="O1229" t="e">
        <f>FIND(CHAR(130),Table2[[#This Row],[Column2]])</f>
        <v>#VALUE!</v>
      </c>
      <c r="P1229" t="e">
        <f>FIND(CHAR(131),Table2[[#This Row],[Column3]])</f>
        <v>#VALUE!</v>
      </c>
      <c r="Q1229" t="str">
        <f>IFERROR(MID(Table2[[#This Row],[category_tags]],Table2[[#This Row],[Column4]]+1,Table2[[#This Row],[Column5]]-Table2[[#This Row],[Column4]]-1),"")</f>
        <v/>
      </c>
      <c r="R1229" t="str">
        <f>VLOOKUP(Table2[[#This Row],[ciqual_code]],brut_transformé!$D$2:$E$2480,2,FALSE)</f>
        <v>transformé</v>
      </c>
      <c r="S1229" t="s">
        <v>5696</v>
      </c>
    </row>
    <row r="1230" spans="1:19" x14ac:dyDescent="0.2">
      <c r="A1230" t="s">
        <v>1228</v>
      </c>
      <c r="B1230">
        <v>3002</v>
      </c>
      <c r="C1230" t="s">
        <v>2481</v>
      </c>
      <c r="D1230">
        <v>2.16</v>
      </c>
      <c r="E1230" t="b">
        <v>0</v>
      </c>
      <c r="F1230" t="s">
        <v>2485</v>
      </c>
      <c r="G1230" t="s">
        <v>3715</v>
      </c>
      <c r="H1230" t="s">
        <v>4967</v>
      </c>
      <c r="I1230" t="s">
        <v>4969</v>
      </c>
      <c r="J1230" t="s">
        <v>5018</v>
      </c>
      <c r="K1230" t="s">
        <v>6385</v>
      </c>
      <c r="L1230" t="s">
        <v>6421</v>
      </c>
      <c r="M1230" t="str">
        <f>SUBSTITUTE(Table2[[#This Row],[category_tags]],"'",CHAR(130),11)</f>
        <v>['Agricultural', 'Food', 'Preparation', 'Baby food', 'Baby milk and beverages']</v>
      </c>
      <c r="N1230" t="str">
        <f>SUBSTITUTE(Table2[[#This Row],[category_tags]],"'",CHAR(131),12)</f>
        <v>['Agricultural', 'Food', 'Preparation', 'Baby food', 'Baby milk and beverages']</v>
      </c>
      <c r="O1230" t="e">
        <f>FIND(CHAR(130),Table2[[#This Row],[Column2]])</f>
        <v>#VALUE!</v>
      </c>
      <c r="P1230" t="e">
        <f>FIND(CHAR(131),Table2[[#This Row],[Column3]])</f>
        <v>#VALUE!</v>
      </c>
      <c r="Q1230" t="str">
        <f>IFERROR(MID(Table2[[#This Row],[category_tags]],Table2[[#This Row],[Column4]]+1,Table2[[#This Row],[Column5]]-Table2[[#This Row],[Column4]]-1),"")</f>
        <v/>
      </c>
      <c r="R1230" t="str">
        <f>VLOOKUP(Table2[[#This Row],[ciqual_code]],brut_transformé!$D$2:$E$2480,2,FALSE)</f>
        <v>transformé</v>
      </c>
      <c r="S1230" t="s">
        <v>5695</v>
      </c>
    </row>
    <row r="1231" spans="1:19" x14ac:dyDescent="0.2">
      <c r="A1231" t="s">
        <v>1229</v>
      </c>
      <c r="B1231">
        <v>19014</v>
      </c>
      <c r="C1231" t="s">
        <v>2481</v>
      </c>
      <c r="D1231">
        <v>2.1800000000000002</v>
      </c>
      <c r="E1231" t="b">
        <v>0</v>
      </c>
      <c r="F1231" t="s">
        <v>2485</v>
      </c>
      <c r="G1231" t="s">
        <v>3716</v>
      </c>
      <c r="H1231" t="s">
        <v>4967</v>
      </c>
      <c r="I1231" t="s">
        <v>4969</v>
      </c>
      <c r="J1231" t="s">
        <v>5018</v>
      </c>
      <c r="K1231" t="s">
        <v>6385</v>
      </c>
      <c r="L1231" t="s">
        <v>6421</v>
      </c>
      <c r="M1231" t="str">
        <f>SUBSTITUTE(Table2[[#This Row],[category_tags]],"'",CHAR(130),11)</f>
        <v>['Agricultural', 'Food', 'Preparation', 'Baby food', 'Baby milk and beverages']</v>
      </c>
      <c r="N1231" t="str">
        <f>SUBSTITUTE(Table2[[#This Row],[category_tags]],"'",CHAR(131),12)</f>
        <v>['Agricultural', 'Food', 'Preparation', 'Baby food', 'Baby milk and beverages']</v>
      </c>
      <c r="O1231" t="e">
        <f>FIND(CHAR(130),Table2[[#This Row],[Column2]])</f>
        <v>#VALUE!</v>
      </c>
      <c r="P1231" t="e">
        <f>FIND(CHAR(131),Table2[[#This Row],[Column3]])</f>
        <v>#VALUE!</v>
      </c>
      <c r="Q1231" t="str">
        <f>IFERROR(MID(Table2[[#This Row],[category_tags]],Table2[[#This Row],[Column4]]+1,Table2[[#This Row],[Column5]]-Table2[[#This Row],[Column4]]-1),"")</f>
        <v/>
      </c>
      <c r="R1231" t="str">
        <f>VLOOKUP(Table2[[#This Row],[ciqual_code]],brut_transformé!$D$2:$E$2480,2,FALSE)</f>
        <v>transformé</v>
      </c>
      <c r="S1231" t="s">
        <v>5696</v>
      </c>
    </row>
    <row r="1232" spans="1:19" x14ac:dyDescent="0.2">
      <c r="A1232" t="s">
        <v>1230</v>
      </c>
      <c r="B1232">
        <v>19026</v>
      </c>
      <c r="C1232" t="s">
        <v>2481</v>
      </c>
      <c r="D1232">
        <v>2.7</v>
      </c>
      <c r="E1232" t="b">
        <v>0</v>
      </c>
      <c r="F1232" t="s">
        <v>2485</v>
      </c>
      <c r="G1232" t="s">
        <v>3717</v>
      </c>
      <c r="H1232" t="s">
        <v>4967</v>
      </c>
      <c r="I1232" t="s">
        <v>4969</v>
      </c>
      <c r="J1232" t="s">
        <v>5072</v>
      </c>
      <c r="K1232" t="s">
        <v>6381</v>
      </c>
      <c r="L1232" t="s">
        <v>6443</v>
      </c>
      <c r="M1232" t="str">
        <f>SUBSTITUTE(Table2[[#This Row],[category_tags]],"'",CHAR(130),11)</f>
        <v>['Agricultural', 'Food', 'Preparation', 'Milk and milk products', 'Milk', ÇMilk from cow, concentrated or in powder']</v>
      </c>
      <c r="N1232" t="str">
        <f>SUBSTITUTE(Table2[[#This Row],[category_tags]],"'",CHAR(131),12)</f>
        <v>['Agricultural', 'Food', 'Preparation', 'Milk and milk products', 'Milk', 'Milk from cow, concentrated or in powderÉ]</v>
      </c>
      <c r="O1232">
        <f>FIND(CHAR(130),Table2[[#This Row],[Column2]])</f>
        <v>75</v>
      </c>
      <c r="P1232">
        <f>FIND(CHAR(131),Table2[[#This Row],[Column3]])</f>
        <v>116</v>
      </c>
      <c r="Q1232" t="str">
        <f>IFERROR(MID(Table2[[#This Row],[category_tags]],Table2[[#This Row],[Column4]]+1,Table2[[#This Row],[Column5]]-Table2[[#This Row],[Column4]]-1),"")</f>
        <v>Milk from cow, concentrated or in powder</v>
      </c>
      <c r="R1232" t="str">
        <f>VLOOKUP(Table2[[#This Row],[ciqual_code]],brut_transformé!$D$2:$E$2480,2,FALSE)</f>
        <v>transformé</v>
      </c>
      <c r="S1232" t="s">
        <v>5697</v>
      </c>
    </row>
    <row r="1233" spans="1:19" x14ac:dyDescent="0.2">
      <c r="A1233" t="s">
        <v>1231</v>
      </c>
      <c r="B1233">
        <v>19027</v>
      </c>
      <c r="C1233" t="s">
        <v>2481</v>
      </c>
      <c r="D1233">
        <v>3.13</v>
      </c>
      <c r="E1233" t="b">
        <v>0</v>
      </c>
      <c r="F1233" t="s">
        <v>2485</v>
      </c>
      <c r="G1233" t="s">
        <v>3718</v>
      </c>
      <c r="H1233" t="s">
        <v>4967</v>
      </c>
      <c r="I1233" t="s">
        <v>4969</v>
      </c>
      <c r="J1233" t="s">
        <v>5072</v>
      </c>
      <c r="K1233" t="s">
        <v>6381</v>
      </c>
      <c r="L1233" t="s">
        <v>6443</v>
      </c>
      <c r="M1233" t="str">
        <f>SUBSTITUTE(Table2[[#This Row],[category_tags]],"'",CHAR(130),11)</f>
        <v>['Agricultural', 'Food', 'Preparation', 'Milk and milk products', 'Milk', ÇMilk from cow, concentrated or in powder']</v>
      </c>
      <c r="N1233" t="str">
        <f>SUBSTITUTE(Table2[[#This Row],[category_tags]],"'",CHAR(131),12)</f>
        <v>['Agricultural', 'Food', 'Preparation', 'Milk and milk products', 'Milk', 'Milk from cow, concentrated or in powderÉ]</v>
      </c>
      <c r="O1233">
        <f>FIND(CHAR(130),Table2[[#This Row],[Column2]])</f>
        <v>75</v>
      </c>
      <c r="P1233">
        <f>FIND(CHAR(131),Table2[[#This Row],[Column3]])</f>
        <v>116</v>
      </c>
      <c r="Q1233" t="str">
        <f>IFERROR(MID(Table2[[#This Row],[category_tags]],Table2[[#This Row],[Column4]]+1,Table2[[#This Row],[Column5]]-Table2[[#This Row],[Column4]]-1),"")</f>
        <v>Milk from cow, concentrated or in powder</v>
      </c>
      <c r="R1233" t="str">
        <f>VLOOKUP(Table2[[#This Row],[ciqual_code]],brut_transformé!$D$2:$E$2480,2,FALSE)</f>
        <v>transformé</v>
      </c>
      <c r="S1233" t="s">
        <v>5697</v>
      </c>
    </row>
    <row r="1234" spans="1:19" x14ac:dyDescent="0.2">
      <c r="A1234" t="s">
        <v>1232</v>
      </c>
      <c r="B1234">
        <v>19250</v>
      </c>
      <c r="C1234" t="s">
        <v>2481</v>
      </c>
      <c r="D1234">
        <v>2.65</v>
      </c>
      <c r="E1234" t="b">
        <v>0</v>
      </c>
      <c r="F1234" t="s">
        <v>2485</v>
      </c>
      <c r="G1234" t="s">
        <v>3719</v>
      </c>
      <c r="H1234" t="s">
        <v>4967</v>
      </c>
      <c r="I1234" t="s">
        <v>4969</v>
      </c>
      <c r="J1234" t="s">
        <v>5073</v>
      </c>
      <c r="K1234" t="s">
        <v>6381</v>
      </c>
      <c r="L1234" t="s">
        <v>6443</v>
      </c>
      <c r="M1234" t="str">
        <f>SUBSTITUTE(Table2[[#This Row],[category_tags]],"'",CHAR(130),11)</f>
        <v>['Agricultural', 'Food', 'Preparation', 'Milk and milk products', 'Milk', ÇMilk, other than from cow']</v>
      </c>
      <c r="N1234" t="str">
        <f>SUBSTITUTE(Table2[[#This Row],[category_tags]],"'",CHAR(131),12)</f>
        <v>['Agricultural', 'Food', 'Preparation', 'Milk and milk products', 'Milk', 'Milk, other than from cowÉ]</v>
      </c>
      <c r="O1234">
        <f>FIND(CHAR(130),Table2[[#This Row],[Column2]])</f>
        <v>75</v>
      </c>
      <c r="P1234">
        <f>FIND(CHAR(131),Table2[[#This Row],[Column3]])</f>
        <v>101</v>
      </c>
      <c r="Q1234" t="str">
        <f>IFERROR(MID(Table2[[#This Row],[category_tags]],Table2[[#This Row],[Column4]]+1,Table2[[#This Row],[Column5]]-Table2[[#This Row],[Column4]]-1),"")</f>
        <v>Milk, other than from cow</v>
      </c>
      <c r="R1234" t="str">
        <f>VLOOKUP(Table2[[#This Row],[ciqual_code]],brut_transformé!$D$2:$E$2480,2,FALSE)</f>
        <v>brut</v>
      </c>
      <c r="S1234" t="s">
        <v>5698</v>
      </c>
    </row>
    <row r="1235" spans="1:19" x14ac:dyDescent="0.2">
      <c r="A1235" t="s">
        <v>1233</v>
      </c>
      <c r="B1235">
        <v>19201</v>
      </c>
      <c r="C1235" t="s">
        <v>2481</v>
      </c>
      <c r="D1235">
        <v>2.99</v>
      </c>
      <c r="E1235" t="b">
        <v>0</v>
      </c>
      <c r="F1235" t="s">
        <v>2485</v>
      </c>
      <c r="G1235" t="s">
        <v>3720</v>
      </c>
      <c r="H1235" t="s">
        <v>4967</v>
      </c>
      <c r="I1235" t="s">
        <v>4969</v>
      </c>
      <c r="J1235" t="s">
        <v>5073</v>
      </c>
      <c r="K1235" t="s">
        <v>6381</v>
      </c>
      <c r="L1235" t="s">
        <v>6443</v>
      </c>
      <c r="M1235" t="str">
        <f>SUBSTITUTE(Table2[[#This Row],[category_tags]],"'",CHAR(130),11)</f>
        <v>['Agricultural', 'Food', 'Preparation', 'Milk and milk products', 'Milk', ÇMilk, other than from cow']</v>
      </c>
      <c r="N1235" t="str">
        <f>SUBSTITUTE(Table2[[#This Row],[category_tags]],"'",CHAR(131),12)</f>
        <v>['Agricultural', 'Food', 'Preparation', 'Milk and milk products', 'Milk', 'Milk, other than from cowÉ]</v>
      </c>
      <c r="O1235">
        <f>FIND(CHAR(130),Table2[[#This Row],[Column2]])</f>
        <v>75</v>
      </c>
      <c r="P1235">
        <f>FIND(CHAR(131),Table2[[#This Row],[Column3]])</f>
        <v>101</v>
      </c>
      <c r="Q1235" t="str">
        <f>IFERROR(MID(Table2[[#This Row],[category_tags]],Table2[[#This Row],[Column4]]+1,Table2[[#This Row],[Column5]]-Table2[[#This Row],[Column4]]-1),"")</f>
        <v>Milk, other than from cow</v>
      </c>
      <c r="R1235" t="str">
        <f>VLOOKUP(Table2[[#This Row],[ciqual_code]],brut_transformé!$D$2:$E$2480,2,FALSE)</f>
        <v>brut</v>
      </c>
      <c r="S1235" t="s">
        <v>5699</v>
      </c>
    </row>
    <row r="1236" spans="1:19" x14ac:dyDescent="0.2">
      <c r="A1236" t="s">
        <v>1234</v>
      </c>
      <c r="B1236">
        <v>19202</v>
      </c>
      <c r="C1236" t="s">
        <v>2481</v>
      </c>
      <c r="D1236">
        <v>2.99</v>
      </c>
      <c r="E1236" t="b">
        <v>0</v>
      </c>
      <c r="F1236" t="s">
        <v>2485</v>
      </c>
      <c r="G1236" t="s">
        <v>3721</v>
      </c>
      <c r="H1236" t="s">
        <v>4967</v>
      </c>
      <c r="I1236" t="s">
        <v>4969</v>
      </c>
      <c r="J1236" t="s">
        <v>5073</v>
      </c>
      <c r="K1236" t="s">
        <v>6381</v>
      </c>
      <c r="L1236" t="s">
        <v>6443</v>
      </c>
      <c r="M1236" t="str">
        <f>SUBSTITUTE(Table2[[#This Row],[category_tags]],"'",CHAR(130),11)</f>
        <v>['Agricultural', 'Food', 'Preparation', 'Milk and milk products', 'Milk', ÇMilk, other than from cow']</v>
      </c>
      <c r="N1236" t="str">
        <f>SUBSTITUTE(Table2[[#This Row],[category_tags]],"'",CHAR(131),12)</f>
        <v>['Agricultural', 'Food', 'Preparation', 'Milk and milk products', 'Milk', 'Milk, other than from cowÉ]</v>
      </c>
      <c r="O1236">
        <f>FIND(CHAR(130),Table2[[#This Row],[Column2]])</f>
        <v>75</v>
      </c>
      <c r="P1236">
        <f>FIND(CHAR(131),Table2[[#This Row],[Column3]])</f>
        <v>101</v>
      </c>
      <c r="Q1236" t="str">
        <f>IFERROR(MID(Table2[[#This Row],[category_tags]],Table2[[#This Row],[Column4]]+1,Table2[[#This Row],[Column5]]-Table2[[#This Row],[Column4]]-1),"")</f>
        <v>Milk, other than from cow</v>
      </c>
      <c r="R1236" t="str">
        <f>VLOOKUP(Table2[[#This Row],[ciqual_code]],brut_transformé!$D$2:$E$2480,2,FALSE)</f>
        <v>brut</v>
      </c>
      <c r="S1236" t="s">
        <v>5700</v>
      </c>
    </row>
    <row r="1237" spans="1:19" x14ac:dyDescent="0.2">
      <c r="A1237" t="s">
        <v>1235</v>
      </c>
      <c r="B1237">
        <v>19200</v>
      </c>
      <c r="C1237" t="s">
        <v>2481</v>
      </c>
      <c r="D1237">
        <v>2.99</v>
      </c>
      <c r="E1237" t="b">
        <v>0</v>
      </c>
      <c r="F1237" t="s">
        <v>2485</v>
      </c>
      <c r="G1237" t="s">
        <v>3722</v>
      </c>
      <c r="H1237" t="s">
        <v>4967</v>
      </c>
      <c r="I1237" t="s">
        <v>4969</v>
      </c>
      <c r="J1237" t="s">
        <v>5073</v>
      </c>
      <c r="K1237" t="s">
        <v>6381</v>
      </c>
      <c r="L1237" t="s">
        <v>6443</v>
      </c>
      <c r="M1237" t="str">
        <f>SUBSTITUTE(Table2[[#This Row],[category_tags]],"'",CHAR(130),11)</f>
        <v>['Agricultural', 'Food', 'Preparation', 'Milk and milk products', 'Milk', ÇMilk, other than from cow']</v>
      </c>
      <c r="N1237" t="str">
        <f>SUBSTITUTE(Table2[[#This Row],[category_tags]],"'",CHAR(131),12)</f>
        <v>['Agricultural', 'Food', 'Preparation', 'Milk and milk products', 'Milk', 'Milk, other than from cowÉ]</v>
      </c>
      <c r="O1237">
        <f>FIND(CHAR(130),Table2[[#This Row],[Column2]])</f>
        <v>75</v>
      </c>
      <c r="P1237">
        <f>FIND(CHAR(131),Table2[[#This Row],[Column3]])</f>
        <v>101</v>
      </c>
      <c r="Q1237" t="str">
        <f>IFERROR(MID(Table2[[#This Row],[category_tags]],Table2[[#This Row],[Column4]]+1,Table2[[#This Row],[Column5]]-Table2[[#This Row],[Column4]]-1),"")</f>
        <v>Milk, other than from cow</v>
      </c>
      <c r="R1237" t="str">
        <f>VLOOKUP(Table2[[#This Row],[ciqual_code]],brut_transformé!$D$2:$E$2480,2,FALSE)</f>
        <v>brut</v>
      </c>
      <c r="S1237" t="s">
        <v>5699</v>
      </c>
    </row>
    <row r="1238" spans="1:19" x14ac:dyDescent="0.2">
      <c r="A1238" t="s">
        <v>1236</v>
      </c>
      <c r="B1238">
        <v>18041</v>
      </c>
      <c r="C1238" t="s">
        <v>2481</v>
      </c>
      <c r="D1238">
        <v>3.33</v>
      </c>
      <c r="E1238" t="b">
        <v>0</v>
      </c>
      <c r="F1238" t="s">
        <v>2485</v>
      </c>
      <c r="G1238" t="s">
        <v>3723</v>
      </c>
      <c r="H1238" t="s">
        <v>4967</v>
      </c>
      <c r="I1238" t="s">
        <v>4969</v>
      </c>
      <c r="J1238" t="s">
        <v>5015</v>
      </c>
      <c r="K1238" t="s">
        <v>6378</v>
      </c>
      <c r="L1238" t="s">
        <v>6420</v>
      </c>
      <c r="M1238" t="str">
        <f>SUBSTITUTE(Table2[[#This Row],[category_tags]],"'",CHAR(130),11)</f>
        <v>['Agricultural', 'Food', 'Preparation', 'Beverages', 'Non-alcoholic beverages']</v>
      </c>
      <c r="N1238" t="str">
        <f>SUBSTITUTE(Table2[[#This Row],[category_tags]],"'",CHAR(131),12)</f>
        <v>['Agricultural', 'Food', 'Preparation', 'Beverages', 'Non-alcoholic beverages']</v>
      </c>
      <c r="O1238" t="e">
        <f>FIND(CHAR(130),Table2[[#This Row],[Column2]])</f>
        <v>#VALUE!</v>
      </c>
      <c r="P1238" t="e">
        <f>FIND(CHAR(131),Table2[[#This Row],[Column3]])</f>
        <v>#VALUE!</v>
      </c>
      <c r="Q1238" t="str">
        <f>IFERROR(MID(Table2[[#This Row],[category_tags]],Table2[[#This Row],[Column4]]+1,Table2[[#This Row],[Column5]]-Table2[[#This Row],[Column4]]-1),"")</f>
        <v/>
      </c>
      <c r="R1238" t="str">
        <f>VLOOKUP(Table2[[#This Row],[ciqual_code]],brut_transformé!$D$2:$E$2480,2,FALSE)</f>
        <v>transformé</v>
      </c>
      <c r="S1238" t="s">
        <v>5701</v>
      </c>
    </row>
    <row r="1239" spans="1:19" x14ac:dyDescent="0.2">
      <c r="A1239" t="s">
        <v>1237</v>
      </c>
      <c r="B1239">
        <v>19012</v>
      </c>
      <c r="C1239" t="s">
        <v>2481</v>
      </c>
      <c r="D1239">
        <v>2.42</v>
      </c>
      <c r="E1239" t="b">
        <v>0</v>
      </c>
      <c r="F1239" t="s">
        <v>2485</v>
      </c>
      <c r="G1239" t="s">
        <v>3724</v>
      </c>
      <c r="H1239" t="s">
        <v>4967</v>
      </c>
      <c r="I1239" t="s">
        <v>4969</v>
      </c>
      <c r="J1239" t="s">
        <v>5018</v>
      </c>
      <c r="K1239" t="s">
        <v>6385</v>
      </c>
      <c r="L1239" t="s">
        <v>6421</v>
      </c>
      <c r="M1239" t="str">
        <f>SUBSTITUTE(Table2[[#This Row],[category_tags]],"'",CHAR(130),11)</f>
        <v>['Agricultural', 'Food', 'Preparation', 'Baby food', 'Baby milk and beverages']</v>
      </c>
      <c r="N1239" t="str">
        <f>SUBSTITUTE(Table2[[#This Row],[category_tags]],"'",CHAR(131),12)</f>
        <v>['Agricultural', 'Food', 'Preparation', 'Baby food', 'Baby milk and beverages']</v>
      </c>
      <c r="O1239" t="e">
        <f>FIND(CHAR(130),Table2[[#This Row],[Column2]])</f>
        <v>#VALUE!</v>
      </c>
      <c r="P1239" t="e">
        <f>FIND(CHAR(131),Table2[[#This Row],[Column3]])</f>
        <v>#VALUE!</v>
      </c>
      <c r="Q1239" t="str">
        <f>IFERROR(MID(Table2[[#This Row],[category_tags]],Table2[[#This Row],[Column4]]+1,Table2[[#This Row],[Column5]]-Table2[[#This Row],[Column4]]-1),"")</f>
        <v/>
      </c>
      <c r="R1239" t="str">
        <f>VLOOKUP(Table2[[#This Row],[ciqual_code]],brut_transformé!$D$2:$E$2480,2,FALSE)</f>
        <v>transformé</v>
      </c>
      <c r="S1239" t="s">
        <v>5702</v>
      </c>
    </row>
    <row r="1240" spans="1:19" x14ac:dyDescent="0.2">
      <c r="A1240" t="s">
        <v>1238</v>
      </c>
      <c r="B1240">
        <v>19060</v>
      </c>
      <c r="C1240" t="s">
        <v>2481</v>
      </c>
      <c r="D1240">
        <v>2.4700000000000002</v>
      </c>
      <c r="E1240" t="b">
        <v>0</v>
      </c>
      <c r="F1240" t="s">
        <v>2485</v>
      </c>
      <c r="G1240" t="s">
        <v>3725</v>
      </c>
      <c r="H1240" t="s">
        <v>4967</v>
      </c>
      <c r="I1240" t="s">
        <v>4969</v>
      </c>
      <c r="J1240" t="s">
        <v>5074</v>
      </c>
      <c r="K1240" t="s">
        <v>6381</v>
      </c>
      <c r="L1240" t="s">
        <v>6443</v>
      </c>
      <c r="M1240" t="str">
        <f>SUBSTITUTE(Table2[[#This Row],[category_tags]],"'",CHAR(130),11)</f>
        <v>['Agricultural', 'Food', 'Preparation', 'Milk and milk products', 'Milk', ÇMilk from cow, liquid (not concentrated)']</v>
      </c>
      <c r="N1240" t="str">
        <f>SUBSTITUTE(Table2[[#This Row],[category_tags]],"'",CHAR(131),12)</f>
        <v>['Agricultural', 'Food', 'Preparation', 'Milk and milk products', 'Milk', 'Milk from cow, liquid (not concentrated)É]</v>
      </c>
      <c r="O1240">
        <f>FIND(CHAR(130),Table2[[#This Row],[Column2]])</f>
        <v>75</v>
      </c>
      <c r="P1240">
        <f>FIND(CHAR(131),Table2[[#This Row],[Column3]])</f>
        <v>116</v>
      </c>
      <c r="Q1240" t="str">
        <f>IFERROR(MID(Table2[[#This Row],[category_tags]],Table2[[#This Row],[Column4]]+1,Table2[[#This Row],[Column5]]-Table2[[#This Row],[Column4]]-1),"")</f>
        <v>Milk from cow, liquid (not concentrated)</v>
      </c>
      <c r="R1240" t="str">
        <f>VLOOKUP(Table2[[#This Row],[ciqual_code]],brut_transformé!$D$2:$E$2480,2,FALSE)</f>
        <v>transformé</v>
      </c>
      <c r="S1240" t="s">
        <v>5703</v>
      </c>
    </row>
    <row r="1241" spans="1:19" x14ac:dyDescent="0.2">
      <c r="A1241" t="s">
        <v>1239</v>
      </c>
      <c r="B1241">
        <v>19042</v>
      </c>
      <c r="C1241" t="s">
        <v>2481</v>
      </c>
      <c r="D1241">
        <v>2.0499999999999998</v>
      </c>
      <c r="E1241" t="b">
        <v>0</v>
      </c>
      <c r="F1241" t="s">
        <v>2485</v>
      </c>
      <c r="G1241" t="s">
        <v>3726</v>
      </c>
      <c r="H1241" t="s">
        <v>4967</v>
      </c>
      <c r="I1241" t="s">
        <v>4969</v>
      </c>
      <c r="J1241" t="s">
        <v>5074</v>
      </c>
      <c r="K1241" t="s">
        <v>6381</v>
      </c>
      <c r="L1241" t="s">
        <v>6443</v>
      </c>
      <c r="M1241" t="str">
        <f>SUBSTITUTE(Table2[[#This Row],[category_tags]],"'",CHAR(130),11)</f>
        <v>['Agricultural', 'Food', 'Preparation', 'Milk and milk products', 'Milk', ÇMilk from cow, liquid (not concentrated)']</v>
      </c>
      <c r="N1241" t="str">
        <f>SUBSTITUTE(Table2[[#This Row],[category_tags]],"'",CHAR(131),12)</f>
        <v>['Agricultural', 'Food', 'Preparation', 'Milk and milk products', 'Milk', 'Milk from cow, liquid (not concentrated)É]</v>
      </c>
      <c r="O1241">
        <f>FIND(CHAR(130),Table2[[#This Row],[Column2]])</f>
        <v>75</v>
      </c>
      <c r="P1241">
        <f>FIND(CHAR(131),Table2[[#This Row],[Column3]])</f>
        <v>116</v>
      </c>
      <c r="Q1241" t="str">
        <f>IFERROR(MID(Table2[[#This Row],[category_tags]],Table2[[#This Row],[Column4]]+1,Table2[[#This Row],[Column5]]-Table2[[#This Row],[Column4]]-1),"")</f>
        <v>Milk from cow, liquid (not concentrated)</v>
      </c>
      <c r="R1241" t="str">
        <f>VLOOKUP(Table2[[#This Row],[ciqual_code]],brut_transformé!$D$2:$E$2480,2,FALSE)</f>
        <v>transformé</v>
      </c>
      <c r="S1241" t="s">
        <v>5703</v>
      </c>
    </row>
    <row r="1242" spans="1:19" x14ac:dyDescent="0.2">
      <c r="A1242" t="s">
        <v>1240</v>
      </c>
      <c r="B1242">
        <v>19041</v>
      </c>
      <c r="C1242" t="s">
        <v>2481</v>
      </c>
      <c r="D1242">
        <v>2.4700000000000002</v>
      </c>
      <c r="E1242" t="b">
        <v>0</v>
      </c>
      <c r="F1242" t="s">
        <v>2485</v>
      </c>
      <c r="G1242" t="s">
        <v>3727</v>
      </c>
      <c r="H1242" t="s">
        <v>4967</v>
      </c>
      <c r="I1242" t="s">
        <v>4969</v>
      </c>
      <c r="J1242" t="s">
        <v>5074</v>
      </c>
      <c r="K1242" t="s">
        <v>6381</v>
      </c>
      <c r="L1242" t="s">
        <v>6443</v>
      </c>
      <c r="M1242" t="str">
        <f>SUBSTITUTE(Table2[[#This Row],[category_tags]],"'",CHAR(130),11)</f>
        <v>['Agricultural', 'Food', 'Preparation', 'Milk and milk products', 'Milk', ÇMilk from cow, liquid (not concentrated)']</v>
      </c>
      <c r="N1242" t="str">
        <f>SUBSTITUTE(Table2[[#This Row],[category_tags]],"'",CHAR(131),12)</f>
        <v>['Agricultural', 'Food', 'Preparation', 'Milk and milk products', 'Milk', 'Milk from cow, liquid (not concentrated)É]</v>
      </c>
      <c r="O1242">
        <f>FIND(CHAR(130),Table2[[#This Row],[Column2]])</f>
        <v>75</v>
      </c>
      <c r="P1242">
        <f>FIND(CHAR(131),Table2[[#This Row],[Column3]])</f>
        <v>116</v>
      </c>
      <c r="Q1242" t="str">
        <f>IFERROR(MID(Table2[[#This Row],[category_tags]],Table2[[#This Row],[Column4]]+1,Table2[[#This Row],[Column5]]-Table2[[#This Row],[Column4]]-1),"")</f>
        <v>Milk from cow, liquid (not concentrated)</v>
      </c>
      <c r="R1242" t="str">
        <f>VLOOKUP(Table2[[#This Row],[ciqual_code]],brut_transformé!$D$2:$E$2480,2,FALSE)</f>
        <v>transformé</v>
      </c>
      <c r="S1242" t="s">
        <v>5703</v>
      </c>
    </row>
    <row r="1243" spans="1:19" x14ac:dyDescent="0.2">
      <c r="A1243" t="s">
        <v>1241</v>
      </c>
      <c r="B1243">
        <v>19049</v>
      </c>
      <c r="C1243" t="s">
        <v>2481</v>
      </c>
      <c r="D1243">
        <v>2.4700000000000002</v>
      </c>
      <c r="E1243" t="b">
        <v>0</v>
      </c>
      <c r="F1243" t="s">
        <v>2485</v>
      </c>
      <c r="G1243" t="s">
        <v>3728</v>
      </c>
      <c r="H1243" t="s">
        <v>4967</v>
      </c>
      <c r="I1243" t="s">
        <v>4969</v>
      </c>
      <c r="J1243" t="s">
        <v>5074</v>
      </c>
      <c r="K1243" t="s">
        <v>6381</v>
      </c>
      <c r="L1243" t="s">
        <v>6443</v>
      </c>
      <c r="M1243" t="str">
        <f>SUBSTITUTE(Table2[[#This Row],[category_tags]],"'",CHAR(130),11)</f>
        <v>['Agricultural', 'Food', 'Preparation', 'Milk and milk products', 'Milk', ÇMilk from cow, liquid (not concentrated)']</v>
      </c>
      <c r="N1243" t="str">
        <f>SUBSTITUTE(Table2[[#This Row],[category_tags]],"'",CHAR(131),12)</f>
        <v>['Agricultural', 'Food', 'Preparation', 'Milk and milk products', 'Milk', 'Milk from cow, liquid (not concentrated)É]</v>
      </c>
      <c r="O1243">
        <f>FIND(CHAR(130),Table2[[#This Row],[Column2]])</f>
        <v>75</v>
      </c>
      <c r="P1243">
        <f>FIND(CHAR(131),Table2[[#This Row],[Column3]])</f>
        <v>116</v>
      </c>
      <c r="Q1243" t="str">
        <f>IFERROR(MID(Table2[[#This Row],[category_tags]],Table2[[#This Row],[Column4]]+1,Table2[[#This Row],[Column5]]-Table2[[#This Row],[Column4]]-1),"")</f>
        <v>Milk from cow, liquid (not concentrated)</v>
      </c>
      <c r="R1243" t="str">
        <f>VLOOKUP(Table2[[#This Row],[ciqual_code]],brut_transformé!$D$2:$E$2480,2,FALSE)</f>
        <v>transformé</v>
      </c>
      <c r="S1243" t="s">
        <v>5703</v>
      </c>
    </row>
    <row r="1244" spans="1:19" x14ac:dyDescent="0.2">
      <c r="A1244" t="s">
        <v>1242</v>
      </c>
      <c r="B1244">
        <v>19051</v>
      </c>
      <c r="C1244" t="s">
        <v>2481</v>
      </c>
      <c r="D1244">
        <v>2.0499999999999998</v>
      </c>
      <c r="E1244" t="b">
        <v>0</v>
      </c>
      <c r="F1244" t="s">
        <v>2485</v>
      </c>
      <c r="G1244" s="1" t="s">
        <v>3729</v>
      </c>
      <c r="H1244" t="s">
        <v>4967</v>
      </c>
      <c r="I1244" t="s">
        <v>4969</v>
      </c>
      <c r="J1244" t="s">
        <v>5074</v>
      </c>
      <c r="K1244" t="s">
        <v>6381</v>
      </c>
      <c r="L1244" t="s">
        <v>6443</v>
      </c>
      <c r="M1244" t="str">
        <f>SUBSTITUTE(Table2[[#This Row],[category_tags]],"'",CHAR(130),11)</f>
        <v>['Agricultural', 'Food', 'Preparation', 'Milk and milk products', 'Milk', ÇMilk from cow, liquid (not concentrated)']</v>
      </c>
      <c r="N1244" t="str">
        <f>SUBSTITUTE(Table2[[#This Row],[category_tags]],"'",CHAR(131),12)</f>
        <v>['Agricultural', 'Food', 'Preparation', 'Milk and milk products', 'Milk', 'Milk from cow, liquid (not concentrated)É]</v>
      </c>
      <c r="O1244">
        <f>FIND(CHAR(130),Table2[[#This Row],[Column2]])</f>
        <v>75</v>
      </c>
      <c r="P1244">
        <f>FIND(CHAR(131),Table2[[#This Row],[Column3]])</f>
        <v>116</v>
      </c>
      <c r="Q1244" t="str">
        <f>IFERROR(MID(Table2[[#This Row],[category_tags]],Table2[[#This Row],[Column4]]+1,Table2[[#This Row],[Column5]]-Table2[[#This Row],[Column4]]-1),"")</f>
        <v>Milk from cow, liquid (not concentrated)</v>
      </c>
      <c r="R1244" t="str">
        <f>VLOOKUP(Table2[[#This Row],[ciqual_code]],brut_transformé!$D$2:$E$2480,2,FALSE)</f>
        <v>transformé</v>
      </c>
      <c r="S1244" t="s">
        <v>5703</v>
      </c>
    </row>
    <row r="1245" spans="1:19" x14ac:dyDescent="0.2">
      <c r="A1245" t="s">
        <v>1243</v>
      </c>
      <c r="B1245">
        <v>19050</v>
      </c>
      <c r="C1245" t="s">
        <v>2481</v>
      </c>
      <c r="D1245">
        <v>2.4700000000000002</v>
      </c>
      <c r="E1245" t="b">
        <v>0</v>
      </c>
      <c r="F1245" t="s">
        <v>2485</v>
      </c>
      <c r="G1245" t="s">
        <v>3730</v>
      </c>
      <c r="H1245" t="s">
        <v>4967</v>
      </c>
      <c r="I1245" t="s">
        <v>4969</v>
      </c>
      <c r="J1245" t="s">
        <v>5074</v>
      </c>
      <c r="K1245" t="s">
        <v>6381</v>
      </c>
      <c r="L1245" t="s">
        <v>6443</v>
      </c>
      <c r="M1245" t="str">
        <f>SUBSTITUTE(Table2[[#This Row],[category_tags]],"'",CHAR(130),11)</f>
        <v>['Agricultural', 'Food', 'Preparation', 'Milk and milk products', 'Milk', ÇMilk from cow, liquid (not concentrated)']</v>
      </c>
      <c r="N1245" t="str">
        <f>SUBSTITUTE(Table2[[#This Row],[category_tags]],"'",CHAR(131),12)</f>
        <v>['Agricultural', 'Food', 'Preparation', 'Milk and milk products', 'Milk', 'Milk from cow, liquid (not concentrated)É]</v>
      </c>
      <c r="O1245">
        <f>FIND(CHAR(130),Table2[[#This Row],[Column2]])</f>
        <v>75</v>
      </c>
      <c r="P1245">
        <f>FIND(CHAR(131),Table2[[#This Row],[Column3]])</f>
        <v>116</v>
      </c>
      <c r="Q1245" t="str">
        <f>IFERROR(MID(Table2[[#This Row],[category_tags]],Table2[[#This Row],[Column4]]+1,Table2[[#This Row],[Column5]]-Table2[[#This Row],[Column4]]-1),"")</f>
        <v>Milk from cow, liquid (not concentrated)</v>
      </c>
      <c r="R1245" t="str">
        <f>VLOOKUP(Table2[[#This Row],[ciqual_code]],brut_transformé!$D$2:$E$2480,2,FALSE)</f>
        <v>transformé</v>
      </c>
      <c r="S1245" t="s">
        <v>5703</v>
      </c>
    </row>
    <row r="1246" spans="1:19" x14ac:dyDescent="0.2">
      <c r="A1246" t="s">
        <v>1244</v>
      </c>
      <c r="B1246">
        <v>19678</v>
      </c>
      <c r="C1246" t="s">
        <v>2481</v>
      </c>
      <c r="D1246">
        <v>2.46</v>
      </c>
      <c r="E1246" t="b">
        <v>0</v>
      </c>
      <c r="F1246" t="s">
        <v>2485</v>
      </c>
      <c r="G1246" t="s">
        <v>3731</v>
      </c>
      <c r="H1246" t="s">
        <v>4967</v>
      </c>
      <c r="I1246" t="s">
        <v>4969</v>
      </c>
      <c r="J1246" t="s">
        <v>5050</v>
      </c>
      <c r="K1246" t="s">
        <v>6381</v>
      </c>
      <c r="L1246" t="s">
        <v>6422</v>
      </c>
      <c r="M1246" t="str">
        <f>SUBSTITUTE(Table2[[#This Row],[category_tags]],"'",CHAR(130),11)</f>
        <v>['Agricultural', 'Food', 'Preparation', 'Milk and milk products', 'Dairy products and deserts', ÇDairy desserts']</v>
      </c>
      <c r="N1246" t="str">
        <f>SUBSTITUTE(Table2[[#This Row],[category_tags]],"'",CHAR(131),12)</f>
        <v>['Agricultural', 'Food', 'Preparation', 'Milk and milk products', 'Dairy products and deserts', 'Dairy dessertsÉ]</v>
      </c>
      <c r="O1246">
        <f>FIND(CHAR(130),Table2[[#This Row],[Column2]])</f>
        <v>97</v>
      </c>
      <c r="P1246">
        <f>FIND(CHAR(131),Table2[[#This Row],[Column3]])</f>
        <v>112</v>
      </c>
      <c r="Q1246" t="str">
        <f>IFERROR(MID(Table2[[#This Row],[category_tags]],Table2[[#This Row],[Column4]]+1,Table2[[#This Row],[Column5]]-Table2[[#This Row],[Column4]]-1),"")</f>
        <v>Dairy desserts</v>
      </c>
      <c r="R1246" t="str">
        <f>VLOOKUP(Table2[[#This Row],[ciqual_code]],brut_transformé!$D$2:$E$2480,2,FALSE)</f>
        <v>transformé</v>
      </c>
      <c r="S1246" t="s">
        <v>5704</v>
      </c>
    </row>
    <row r="1247" spans="1:19" x14ac:dyDescent="0.2">
      <c r="A1247" t="s">
        <v>1245</v>
      </c>
      <c r="B1247">
        <v>19044</v>
      </c>
      <c r="C1247" t="s">
        <v>2481</v>
      </c>
      <c r="D1247">
        <v>2.29</v>
      </c>
      <c r="E1247" t="b">
        <v>0</v>
      </c>
      <c r="F1247" t="s">
        <v>2485</v>
      </c>
      <c r="G1247" t="s">
        <v>3732</v>
      </c>
      <c r="H1247" t="s">
        <v>4967</v>
      </c>
      <c r="I1247" t="s">
        <v>4969</v>
      </c>
      <c r="J1247" t="s">
        <v>5072</v>
      </c>
      <c r="K1247" t="s">
        <v>6381</v>
      </c>
      <c r="L1247" t="s">
        <v>6443</v>
      </c>
      <c r="M1247" t="str">
        <f>SUBSTITUTE(Table2[[#This Row],[category_tags]],"'",CHAR(130),11)</f>
        <v>['Agricultural', 'Food', 'Preparation', 'Milk and milk products', 'Milk', ÇMilk from cow, concentrated or in powder']</v>
      </c>
      <c r="N1247" t="str">
        <f>SUBSTITUTE(Table2[[#This Row],[category_tags]],"'",CHAR(131),12)</f>
        <v>['Agricultural', 'Food', 'Preparation', 'Milk and milk products', 'Milk', 'Milk from cow, concentrated or in powderÉ]</v>
      </c>
      <c r="O1247">
        <f>FIND(CHAR(130),Table2[[#This Row],[Column2]])</f>
        <v>75</v>
      </c>
      <c r="P1247">
        <f>FIND(CHAR(131),Table2[[#This Row],[Column3]])</f>
        <v>116</v>
      </c>
      <c r="Q1247" t="str">
        <f>IFERROR(MID(Table2[[#This Row],[category_tags]],Table2[[#This Row],[Column4]]+1,Table2[[#This Row],[Column5]]-Table2[[#This Row],[Column4]]-1),"")</f>
        <v>Milk from cow, concentrated or in powder</v>
      </c>
      <c r="R1247" t="str">
        <f>VLOOKUP(Table2[[#This Row],[ciqual_code]],brut_transformé!$D$2:$E$2480,2,FALSE)</f>
        <v>transformé</v>
      </c>
      <c r="S1247" t="s">
        <v>5705</v>
      </c>
    </row>
    <row r="1248" spans="1:19" x14ac:dyDescent="0.2">
      <c r="A1248" t="s">
        <v>1246</v>
      </c>
      <c r="B1248">
        <v>19054</v>
      </c>
      <c r="C1248" t="s">
        <v>2481</v>
      </c>
      <c r="D1248">
        <v>1.8599999999999901</v>
      </c>
      <c r="E1248" t="b">
        <v>0</v>
      </c>
      <c r="F1248" t="s">
        <v>2485</v>
      </c>
      <c r="G1248" t="s">
        <v>3733</v>
      </c>
      <c r="H1248" t="s">
        <v>4967</v>
      </c>
      <c r="I1248" t="s">
        <v>4969</v>
      </c>
      <c r="J1248" t="s">
        <v>5072</v>
      </c>
      <c r="K1248" t="s">
        <v>6381</v>
      </c>
      <c r="L1248" t="s">
        <v>6443</v>
      </c>
      <c r="M1248" t="str">
        <f>SUBSTITUTE(Table2[[#This Row],[category_tags]],"'",CHAR(130),11)</f>
        <v>['Agricultural', 'Food', 'Preparation', 'Milk and milk products', 'Milk', ÇMilk from cow, concentrated or in powder']</v>
      </c>
      <c r="N1248" t="str">
        <f>SUBSTITUTE(Table2[[#This Row],[category_tags]],"'",CHAR(131),12)</f>
        <v>['Agricultural', 'Food', 'Preparation', 'Milk and milk products', 'Milk', 'Milk from cow, concentrated or in powderÉ]</v>
      </c>
      <c r="O1248">
        <f>FIND(CHAR(130),Table2[[#This Row],[Column2]])</f>
        <v>75</v>
      </c>
      <c r="P1248">
        <f>FIND(CHAR(131),Table2[[#This Row],[Column3]])</f>
        <v>116</v>
      </c>
      <c r="Q1248" t="str">
        <f>IFERROR(MID(Table2[[#This Row],[category_tags]],Table2[[#This Row],[Column4]]+1,Table2[[#This Row],[Column5]]-Table2[[#This Row],[Column4]]-1),"")</f>
        <v>Milk from cow, concentrated or in powder</v>
      </c>
      <c r="R1248" t="str">
        <f>VLOOKUP(Table2[[#This Row],[ciqual_code]],brut_transformé!$D$2:$E$2480,2,FALSE)</f>
        <v>transformé</v>
      </c>
      <c r="S1248" t="s">
        <v>5705</v>
      </c>
    </row>
    <row r="1249" spans="1:19" x14ac:dyDescent="0.2">
      <c r="A1249" t="s">
        <v>1247</v>
      </c>
      <c r="B1249">
        <v>19021</v>
      </c>
      <c r="C1249" t="s">
        <v>2481</v>
      </c>
      <c r="D1249">
        <v>2.29</v>
      </c>
      <c r="E1249" t="b">
        <v>0</v>
      </c>
      <c r="F1249" t="s">
        <v>2485</v>
      </c>
      <c r="G1249" t="s">
        <v>3734</v>
      </c>
      <c r="H1249" t="s">
        <v>4967</v>
      </c>
      <c r="I1249" t="s">
        <v>4969</v>
      </c>
      <c r="J1249" t="s">
        <v>5072</v>
      </c>
      <c r="K1249" t="s">
        <v>6381</v>
      </c>
      <c r="L1249" t="s">
        <v>6443</v>
      </c>
      <c r="M1249" t="str">
        <f>SUBSTITUTE(Table2[[#This Row],[category_tags]],"'",CHAR(130),11)</f>
        <v>['Agricultural', 'Food', 'Preparation', 'Milk and milk products', 'Milk', ÇMilk from cow, concentrated or in powder']</v>
      </c>
      <c r="N1249" t="str">
        <f>SUBSTITUTE(Table2[[#This Row],[category_tags]],"'",CHAR(131),12)</f>
        <v>['Agricultural', 'Food', 'Preparation', 'Milk and milk products', 'Milk', 'Milk from cow, concentrated or in powderÉ]</v>
      </c>
      <c r="O1249">
        <f>FIND(CHAR(130),Table2[[#This Row],[Column2]])</f>
        <v>75</v>
      </c>
      <c r="P1249">
        <f>FIND(CHAR(131),Table2[[#This Row],[Column3]])</f>
        <v>116</v>
      </c>
      <c r="Q1249" t="str">
        <f>IFERROR(MID(Table2[[#This Row],[category_tags]],Table2[[#This Row],[Column4]]+1,Table2[[#This Row],[Column5]]-Table2[[#This Row],[Column4]]-1),"")</f>
        <v>Milk from cow, concentrated or in powder</v>
      </c>
      <c r="R1249" t="str">
        <f>VLOOKUP(Table2[[#This Row],[ciqual_code]],brut_transformé!$D$2:$E$2480,2,FALSE)</f>
        <v>transformé</v>
      </c>
      <c r="S1249" t="s">
        <v>5705</v>
      </c>
    </row>
    <row r="1250" spans="1:19" x14ac:dyDescent="0.2">
      <c r="A1250" t="s">
        <v>1248</v>
      </c>
      <c r="B1250">
        <v>19024</v>
      </c>
      <c r="C1250" t="s">
        <v>2481</v>
      </c>
      <c r="D1250">
        <v>2.0299999999999998</v>
      </c>
      <c r="E1250" t="b">
        <v>0</v>
      </c>
      <c r="F1250" t="s">
        <v>2485</v>
      </c>
      <c r="G1250" t="s">
        <v>3735</v>
      </c>
      <c r="H1250" t="s">
        <v>4967</v>
      </c>
      <c r="I1250" t="s">
        <v>4969</v>
      </c>
      <c r="J1250" t="s">
        <v>5074</v>
      </c>
      <c r="K1250" t="s">
        <v>6381</v>
      </c>
      <c r="L1250" t="s">
        <v>6443</v>
      </c>
      <c r="M1250" t="str">
        <f>SUBSTITUTE(Table2[[#This Row],[category_tags]],"'",CHAR(130),11)</f>
        <v>['Agricultural', 'Food', 'Preparation', 'Milk and milk products', 'Milk', ÇMilk from cow, liquid (not concentrated)']</v>
      </c>
      <c r="N1250" t="str">
        <f>SUBSTITUTE(Table2[[#This Row],[category_tags]],"'",CHAR(131),12)</f>
        <v>['Agricultural', 'Food', 'Preparation', 'Milk and milk products', 'Milk', 'Milk from cow, liquid (not concentrated)É]</v>
      </c>
      <c r="O1250">
        <f>FIND(CHAR(130),Table2[[#This Row],[Column2]])</f>
        <v>75</v>
      </c>
      <c r="P1250">
        <f>FIND(CHAR(131),Table2[[#This Row],[Column3]])</f>
        <v>116</v>
      </c>
      <c r="Q1250" t="str">
        <f>IFERROR(MID(Table2[[#This Row],[category_tags]],Table2[[#This Row],[Column4]]+1,Table2[[#This Row],[Column5]]-Table2[[#This Row],[Column4]]-1),"")</f>
        <v>Milk from cow, liquid (not concentrated)</v>
      </c>
      <c r="R1250" t="str">
        <f>VLOOKUP(Table2[[#This Row],[ciqual_code]],brut_transformé!$D$2:$E$2480,2,FALSE)</f>
        <v>transformé</v>
      </c>
      <c r="S1250" t="s">
        <v>5703</v>
      </c>
    </row>
    <row r="1251" spans="1:19" x14ac:dyDescent="0.2">
      <c r="A1251" t="s">
        <v>1249</v>
      </c>
      <c r="B1251">
        <v>19023</v>
      </c>
      <c r="C1251" t="s">
        <v>2481</v>
      </c>
      <c r="D1251">
        <v>2.46</v>
      </c>
      <c r="E1251" t="b">
        <v>0</v>
      </c>
      <c r="F1251" t="s">
        <v>2485</v>
      </c>
      <c r="G1251" t="s">
        <v>3736</v>
      </c>
      <c r="H1251" t="s">
        <v>4967</v>
      </c>
      <c r="I1251" t="s">
        <v>4969</v>
      </c>
      <c r="J1251" t="s">
        <v>5074</v>
      </c>
      <c r="K1251" t="s">
        <v>6381</v>
      </c>
      <c r="L1251" t="s">
        <v>6443</v>
      </c>
      <c r="M1251" t="str">
        <f>SUBSTITUTE(Table2[[#This Row],[category_tags]],"'",CHAR(130),11)</f>
        <v>['Agricultural', 'Food', 'Preparation', 'Milk and milk products', 'Milk', ÇMilk from cow, liquid (not concentrated)']</v>
      </c>
      <c r="N1251" t="str">
        <f>SUBSTITUTE(Table2[[#This Row],[category_tags]],"'",CHAR(131),12)</f>
        <v>['Agricultural', 'Food', 'Preparation', 'Milk and milk products', 'Milk', 'Milk from cow, liquid (not concentrated)É]</v>
      </c>
      <c r="O1251">
        <f>FIND(CHAR(130),Table2[[#This Row],[Column2]])</f>
        <v>75</v>
      </c>
      <c r="P1251">
        <f>FIND(CHAR(131),Table2[[#This Row],[Column3]])</f>
        <v>116</v>
      </c>
      <c r="Q1251" t="str">
        <f>IFERROR(MID(Table2[[#This Row],[category_tags]],Table2[[#This Row],[Column4]]+1,Table2[[#This Row],[Column5]]-Table2[[#This Row],[Column4]]-1),"")</f>
        <v>Milk from cow, liquid (not concentrated)</v>
      </c>
      <c r="R1251" t="str">
        <f>VLOOKUP(Table2[[#This Row],[ciqual_code]],brut_transformé!$D$2:$E$2480,2,FALSE)</f>
        <v>transformé</v>
      </c>
      <c r="S1251" t="s">
        <v>5703</v>
      </c>
    </row>
    <row r="1252" spans="1:19" x14ac:dyDescent="0.2">
      <c r="A1252" t="s">
        <v>1250</v>
      </c>
      <c r="B1252">
        <v>19805</v>
      </c>
      <c r="C1252" t="s">
        <v>2481</v>
      </c>
      <c r="D1252">
        <v>1.6</v>
      </c>
      <c r="E1252" t="b">
        <v>0</v>
      </c>
      <c r="F1252" t="s">
        <v>2485</v>
      </c>
      <c r="G1252" t="s">
        <v>3737</v>
      </c>
      <c r="H1252" t="s">
        <v>4967</v>
      </c>
      <c r="I1252" t="s">
        <v>4969</v>
      </c>
      <c r="J1252" t="s">
        <v>5020</v>
      </c>
      <c r="K1252" t="s">
        <v>6381</v>
      </c>
      <c r="L1252" t="s">
        <v>6422</v>
      </c>
      <c r="M1252" t="str">
        <f>SUBSTITUTE(Table2[[#This Row],[category_tags]],"'",CHAR(130),11)</f>
        <v>['Agricultural', 'Food', 'Preparation', 'Milk and milk products', 'Dairy products and deserts', ÇYoghurts']</v>
      </c>
      <c r="N1252" t="str">
        <f>SUBSTITUTE(Table2[[#This Row],[category_tags]],"'",CHAR(131),12)</f>
        <v>['Agricultural', 'Food', 'Preparation', 'Milk and milk products', 'Dairy products and deserts', 'YoghurtsÉ]</v>
      </c>
      <c r="O1252">
        <f>FIND(CHAR(130),Table2[[#This Row],[Column2]])</f>
        <v>97</v>
      </c>
      <c r="P1252">
        <f>FIND(CHAR(131),Table2[[#This Row],[Column3]])</f>
        <v>106</v>
      </c>
      <c r="Q1252" t="str">
        <f>IFERROR(MID(Table2[[#This Row],[category_tags]],Table2[[#This Row],[Column4]]+1,Table2[[#This Row],[Column5]]-Table2[[#This Row],[Column4]]-1),"")</f>
        <v>Yoghurts</v>
      </c>
      <c r="R1252" t="str">
        <f>VLOOKUP(Table2[[#This Row],[ciqual_code]],brut_transformé!$D$2:$E$2480,2,FALSE)</f>
        <v>brut</v>
      </c>
      <c r="S1252" t="s">
        <v>5706</v>
      </c>
    </row>
    <row r="1253" spans="1:19" x14ac:dyDescent="0.2">
      <c r="A1253" t="s">
        <v>1251</v>
      </c>
      <c r="B1253">
        <v>19801</v>
      </c>
      <c r="C1253" t="s">
        <v>2481</v>
      </c>
      <c r="D1253">
        <v>2.9</v>
      </c>
      <c r="E1253" t="b">
        <v>0</v>
      </c>
      <c r="F1253" t="s">
        <v>2485</v>
      </c>
      <c r="G1253" t="s">
        <v>3738</v>
      </c>
      <c r="H1253" t="s">
        <v>4967</v>
      </c>
      <c r="I1253" t="s">
        <v>4969</v>
      </c>
      <c r="J1253" t="s">
        <v>5020</v>
      </c>
      <c r="K1253" t="s">
        <v>6381</v>
      </c>
      <c r="L1253" t="s">
        <v>6422</v>
      </c>
      <c r="M1253" t="str">
        <f>SUBSTITUTE(Table2[[#This Row],[category_tags]],"'",CHAR(130),11)</f>
        <v>['Agricultural', 'Food', 'Preparation', 'Milk and milk products', 'Dairy products and deserts', ÇYoghurts']</v>
      </c>
      <c r="N1253" t="str">
        <f>SUBSTITUTE(Table2[[#This Row],[category_tags]],"'",CHAR(131),12)</f>
        <v>['Agricultural', 'Food', 'Preparation', 'Milk and milk products', 'Dairy products and deserts', 'YoghurtsÉ]</v>
      </c>
      <c r="O1253">
        <f>FIND(CHAR(130),Table2[[#This Row],[Column2]])</f>
        <v>97</v>
      </c>
      <c r="P1253">
        <f>FIND(CHAR(131),Table2[[#This Row],[Column3]])</f>
        <v>106</v>
      </c>
      <c r="Q1253" t="str">
        <f>IFERROR(MID(Table2[[#This Row],[category_tags]],Table2[[#This Row],[Column4]]+1,Table2[[#This Row],[Column5]]-Table2[[#This Row],[Column4]]-1),"")</f>
        <v>Yoghurts</v>
      </c>
      <c r="R1253" t="str">
        <f>VLOOKUP(Table2[[#This Row],[ciqual_code]],brut_transformé!$D$2:$E$2480,2,FALSE)</f>
        <v>transformé</v>
      </c>
      <c r="S1253" t="s">
        <v>5704</v>
      </c>
    </row>
    <row r="1254" spans="1:19" x14ac:dyDescent="0.2">
      <c r="A1254" t="s">
        <v>1252</v>
      </c>
      <c r="B1254">
        <v>19539</v>
      </c>
      <c r="C1254" t="s">
        <v>2481</v>
      </c>
      <c r="D1254">
        <v>2.34</v>
      </c>
      <c r="E1254" t="b">
        <v>0</v>
      </c>
      <c r="F1254" t="s">
        <v>2485</v>
      </c>
      <c r="G1254" t="s">
        <v>3739</v>
      </c>
      <c r="H1254" t="s">
        <v>4967</v>
      </c>
      <c r="I1254" t="s">
        <v>4969</v>
      </c>
      <c r="J1254" t="s">
        <v>5020</v>
      </c>
      <c r="K1254" t="s">
        <v>6381</v>
      </c>
      <c r="L1254" t="s">
        <v>6422</v>
      </c>
      <c r="M1254" t="str">
        <f>SUBSTITUTE(Table2[[#This Row],[category_tags]],"'",CHAR(130),11)</f>
        <v>['Agricultural', 'Food', 'Preparation', 'Milk and milk products', 'Dairy products and deserts', ÇYoghurts']</v>
      </c>
      <c r="N1254" t="str">
        <f>SUBSTITUTE(Table2[[#This Row],[category_tags]],"'",CHAR(131),12)</f>
        <v>['Agricultural', 'Food', 'Preparation', 'Milk and milk products', 'Dairy products and deserts', 'YoghurtsÉ]</v>
      </c>
      <c r="O1254">
        <f>FIND(CHAR(130),Table2[[#This Row],[Column2]])</f>
        <v>97</v>
      </c>
      <c r="P1254">
        <f>FIND(CHAR(131),Table2[[#This Row],[Column3]])</f>
        <v>106</v>
      </c>
      <c r="Q1254" t="str">
        <f>IFERROR(MID(Table2[[#This Row],[category_tags]],Table2[[#This Row],[Column4]]+1,Table2[[#This Row],[Column5]]-Table2[[#This Row],[Column4]]-1),"")</f>
        <v>Yoghurts</v>
      </c>
      <c r="R1254" t="str">
        <f>VLOOKUP(Table2[[#This Row],[ciqual_code]],brut_transformé!$D$2:$E$2480,2,FALSE)</f>
        <v>transformé</v>
      </c>
      <c r="S1254" t="s">
        <v>5707</v>
      </c>
    </row>
    <row r="1255" spans="1:19" x14ac:dyDescent="0.2">
      <c r="A1255" t="s">
        <v>1253</v>
      </c>
      <c r="B1255">
        <v>19542</v>
      </c>
      <c r="C1255" t="s">
        <v>2481</v>
      </c>
      <c r="D1255">
        <v>3.61</v>
      </c>
      <c r="E1255" t="b">
        <v>0</v>
      </c>
      <c r="F1255" t="s">
        <v>2485</v>
      </c>
      <c r="G1255" t="s">
        <v>3740</v>
      </c>
      <c r="H1255" t="s">
        <v>4967</v>
      </c>
      <c r="I1255" t="s">
        <v>4969</v>
      </c>
      <c r="J1255" t="s">
        <v>5020</v>
      </c>
      <c r="K1255" t="s">
        <v>6381</v>
      </c>
      <c r="L1255" t="s">
        <v>6422</v>
      </c>
      <c r="M1255" t="str">
        <f>SUBSTITUTE(Table2[[#This Row],[category_tags]],"'",CHAR(130),11)</f>
        <v>['Agricultural', 'Food', 'Preparation', 'Milk and milk products', 'Dairy products and deserts', ÇYoghurts']</v>
      </c>
      <c r="N1255" t="str">
        <f>SUBSTITUTE(Table2[[#This Row],[category_tags]],"'",CHAR(131),12)</f>
        <v>['Agricultural', 'Food', 'Preparation', 'Milk and milk products', 'Dairy products and deserts', 'YoghurtsÉ]</v>
      </c>
      <c r="O1255">
        <f>FIND(CHAR(130),Table2[[#This Row],[Column2]])</f>
        <v>97</v>
      </c>
      <c r="P1255">
        <f>FIND(CHAR(131),Table2[[#This Row],[Column3]])</f>
        <v>106</v>
      </c>
      <c r="Q1255" t="str">
        <f>IFERROR(MID(Table2[[#This Row],[category_tags]],Table2[[#This Row],[Column4]]+1,Table2[[#This Row],[Column5]]-Table2[[#This Row],[Column4]]-1),"")</f>
        <v>Yoghurts</v>
      </c>
      <c r="R1255" t="str">
        <f>VLOOKUP(Table2[[#This Row],[ciqual_code]],brut_transformé!$D$2:$E$2480,2,FALSE)</f>
        <v>transformé</v>
      </c>
      <c r="S1255" t="s">
        <v>5708</v>
      </c>
    </row>
    <row r="1256" spans="1:19" x14ac:dyDescent="0.2">
      <c r="A1256" t="s">
        <v>1254</v>
      </c>
      <c r="B1256">
        <v>19546</v>
      </c>
      <c r="C1256" t="s">
        <v>2481</v>
      </c>
      <c r="D1256">
        <v>2.48</v>
      </c>
      <c r="E1256" t="b">
        <v>0</v>
      </c>
      <c r="F1256" t="s">
        <v>2485</v>
      </c>
      <c r="G1256" t="s">
        <v>3741</v>
      </c>
      <c r="H1256" t="s">
        <v>4967</v>
      </c>
      <c r="I1256" t="s">
        <v>4969</v>
      </c>
      <c r="J1256" t="s">
        <v>5020</v>
      </c>
      <c r="K1256" t="s">
        <v>6381</v>
      </c>
      <c r="L1256" t="s">
        <v>6422</v>
      </c>
      <c r="M1256" t="str">
        <f>SUBSTITUTE(Table2[[#This Row],[category_tags]],"'",CHAR(130),11)</f>
        <v>['Agricultural', 'Food', 'Preparation', 'Milk and milk products', 'Dairy products and deserts', ÇYoghurts']</v>
      </c>
      <c r="N1256" t="str">
        <f>SUBSTITUTE(Table2[[#This Row],[category_tags]],"'",CHAR(131),12)</f>
        <v>['Agricultural', 'Food', 'Preparation', 'Milk and milk products', 'Dairy products and deserts', 'YoghurtsÉ]</v>
      </c>
      <c r="O1256">
        <f>FIND(CHAR(130),Table2[[#This Row],[Column2]])</f>
        <v>97</v>
      </c>
      <c r="P1256">
        <f>FIND(CHAR(131),Table2[[#This Row],[Column3]])</f>
        <v>106</v>
      </c>
      <c r="Q1256" t="str">
        <f>IFERROR(MID(Table2[[#This Row],[category_tags]],Table2[[#This Row],[Column4]]+1,Table2[[#This Row],[Column5]]-Table2[[#This Row],[Column4]]-1),"")</f>
        <v>Yoghurts</v>
      </c>
      <c r="R1256" t="str">
        <f>VLOOKUP(Table2[[#This Row],[ciqual_code]],brut_transformé!$D$2:$E$2480,2,FALSE)</f>
        <v>transformé</v>
      </c>
      <c r="S1256" t="s">
        <v>5709</v>
      </c>
    </row>
    <row r="1257" spans="1:19" x14ac:dyDescent="0.2">
      <c r="A1257" t="s">
        <v>1255</v>
      </c>
      <c r="B1257">
        <v>19683</v>
      </c>
      <c r="C1257" t="s">
        <v>2481</v>
      </c>
      <c r="D1257">
        <v>2.48</v>
      </c>
      <c r="E1257" t="b">
        <v>0</v>
      </c>
      <c r="F1257" t="s">
        <v>2485</v>
      </c>
      <c r="G1257" t="s">
        <v>3742</v>
      </c>
      <c r="H1257" t="s">
        <v>4967</v>
      </c>
      <c r="I1257" t="s">
        <v>4969</v>
      </c>
      <c r="J1257" t="s">
        <v>5050</v>
      </c>
      <c r="K1257" t="s">
        <v>6381</v>
      </c>
      <c r="L1257" t="s">
        <v>6422</v>
      </c>
      <c r="M1257" t="str">
        <f>SUBSTITUTE(Table2[[#This Row],[category_tags]],"'",CHAR(130),11)</f>
        <v>['Agricultural', 'Food', 'Preparation', 'Milk and milk products', 'Dairy products and deserts', ÇDairy desserts']</v>
      </c>
      <c r="N1257" t="str">
        <f>SUBSTITUTE(Table2[[#This Row],[category_tags]],"'",CHAR(131),12)</f>
        <v>['Agricultural', 'Food', 'Preparation', 'Milk and milk products', 'Dairy products and deserts', 'Dairy dessertsÉ]</v>
      </c>
      <c r="O1257">
        <f>FIND(CHAR(130),Table2[[#This Row],[Column2]])</f>
        <v>97</v>
      </c>
      <c r="P1257">
        <f>FIND(CHAR(131),Table2[[#This Row],[Column3]])</f>
        <v>112</v>
      </c>
      <c r="Q1257" t="str">
        <f>IFERROR(MID(Table2[[#This Row],[category_tags]],Table2[[#This Row],[Column4]]+1,Table2[[#This Row],[Column5]]-Table2[[#This Row],[Column4]]-1),"")</f>
        <v>Dairy desserts</v>
      </c>
      <c r="R1257" t="str">
        <f>VLOOKUP(Table2[[#This Row],[ciqual_code]],brut_transformé!$D$2:$E$2480,2,FALSE)</f>
        <v>transformé</v>
      </c>
      <c r="S1257" t="s">
        <v>5710</v>
      </c>
    </row>
    <row r="1258" spans="1:19" x14ac:dyDescent="0.2">
      <c r="A1258" t="s">
        <v>1256</v>
      </c>
      <c r="B1258">
        <v>19679</v>
      </c>
      <c r="C1258" t="s">
        <v>2481</v>
      </c>
      <c r="D1258">
        <v>2.4900000000000002</v>
      </c>
      <c r="E1258" t="b">
        <v>0</v>
      </c>
      <c r="F1258" t="s">
        <v>2485</v>
      </c>
      <c r="G1258" t="s">
        <v>3743</v>
      </c>
      <c r="H1258" t="s">
        <v>4967</v>
      </c>
      <c r="I1258" t="s">
        <v>4969</v>
      </c>
      <c r="J1258" t="s">
        <v>5050</v>
      </c>
      <c r="K1258" t="s">
        <v>6381</v>
      </c>
      <c r="L1258" t="s">
        <v>6422</v>
      </c>
      <c r="M1258" t="str">
        <f>SUBSTITUTE(Table2[[#This Row],[category_tags]],"'",CHAR(130),11)</f>
        <v>['Agricultural', 'Food', 'Preparation', 'Milk and milk products', 'Dairy products and deserts', ÇDairy desserts']</v>
      </c>
      <c r="N1258" t="str">
        <f>SUBSTITUTE(Table2[[#This Row],[category_tags]],"'",CHAR(131),12)</f>
        <v>['Agricultural', 'Food', 'Preparation', 'Milk and milk products', 'Dairy products and deserts', 'Dairy dessertsÉ]</v>
      </c>
      <c r="O1258">
        <f>FIND(CHAR(130),Table2[[#This Row],[Column2]])</f>
        <v>97</v>
      </c>
      <c r="P1258">
        <f>FIND(CHAR(131),Table2[[#This Row],[Column3]])</f>
        <v>112</v>
      </c>
      <c r="Q1258" t="str">
        <f>IFERROR(MID(Table2[[#This Row],[category_tags]],Table2[[#This Row],[Column4]]+1,Table2[[#This Row],[Column5]]-Table2[[#This Row],[Column4]]-1),"")</f>
        <v>Dairy desserts</v>
      </c>
      <c r="R1258" t="str">
        <f>VLOOKUP(Table2[[#This Row],[ciqual_code]],brut_transformé!$D$2:$E$2480,2,FALSE)</f>
        <v>transformé</v>
      </c>
      <c r="S1258" t="s">
        <v>5711</v>
      </c>
    </row>
    <row r="1259" spans="1:19" x14ac:dyDescent="0.2">
      <c r="A1259" t="s">
        <v>1257</v>
      </c>
      <c r="B1259">
        <v>19680</v>
      </c>
      <c r="C1259" t="s">
        <v>2481</v>
      </c>
      <c r="D1259">
        <v>2.04</v>
      </c>
      <c r="E1259" t="b">
        <v>0</v>
      </c>
      <c r="F1259" t="s">
        <v>2485</v>
      </c>
      <c r="G1259" t="s">
        <v>3744</v>
      </c>
      <c r="H1259" t="s">
        <v>4967</v>
      </c>
      <c r="I1259" t="s">
        <v>4969</v>
      </c>
      <c r="J1259" t="s">
        <v>5050</v>
      </c>
      <c r="K1259" t="s">
        <v>6381</v>
      </c>
      <c r="L1259" t="s">
        <v>6422</v>
      </c>
      <c r="M1259" t="str">
        <f>SUBSTITUTE(Table2[[#This Row],[category_tags]],"'",CHAR(130),11)</f>
        <v>['Agricultural', 'Food', 'Preparation', 'Milk and milk products', 'Dairy products and deserts', ÇDairy desserts']</v>
      </c>
      <c r="N1259" t="str">
        <f>SUBSTITUTE(Table2[[#This Row],[category_tags]],"'",CHAR(131),12)</f>
        <v>['Agricultural', 'Food', 'Preparation', 'Milk and milk products', 'Dairy products and deserts', 'Dairy dessertsÉ]</v>
      </c>
      <c r="O1259">
        <f>FIND(CHAR(130),Table2[[#This Row],[Column2]])</f>
        <v>97</v>
      </c>
      <c r="P1259">
        <f>FIND(CHAR(131),Table2[[#This Row],[Column3]])</f>
        <v>112</v>
      </c>
      <c r="Q1259" t="str">
        <f>IFERROR(MID(Table2[[#This Row],[category_tags]],Table2[[#This Row],[Column4]]+1,Table2[[#This Row],[Column5]]-Table2[[#This Row],[Column4]]-1),"")</f>
        <v>Dairy desserts</v>
      </c>
      <c r="R1259" t="str">
        <f>VLOOKUP(Table2[[#This Row],[ciqual_code]],brut_transformé!$D$2:$E$2480,2,FALSE)</f>
        <v>transformé</v>
      </c>
      <c r="S1259" t="s">
        <v>5710</v>
      </c>
    </row>
    <row r="1260" spans="1:19" x14ac:dyDescent="0.2">
      <c r="A1260" t="s">
        <v>1258</v>
      </c>
      <c r="B1260">
        <v>20985</v>
      </c>
      <c r="C1260" t="s">
        <v>2481</v>
      </c>
      <c r="D1260">
        <v>2.99</v>
      </c>
      <c r="E1260" t="b">
        <v>0</v>
      </c>
      <c r="F1260" t="s">
        <v>2485</v>
      </c>
      <c r="G1260" t="s">
        <v>3745</v>
      </c>
      <c r="H1260" t="s">
        <v>4967</v>
      </c>
      <c r="I1260" t="s">
        <v>4969</v>
      </c>
      <c r="J1260" t="s">
        <v>4975</v>
      </c>
      <c r="K1260" t="s">
        <v>6377</v>
      </c>
      <c r="L1260" t="s">
        <v>6394</v>
      </c>
      <c r="M1260" t="str">
        <f>SUBSTITUTE(Table2[[#This Row],[category_tags]],"'",CHAR(130),11)</f>
        <v>['Agricultural', 'Food', 'Preparation', 'Miscellaneous', 'Seaweed']</v>
      </c>
      <c r="N1260" t="str">
        <f>SUBSTITUTE(Table2[[#This Row],[category_tags]],"'",CHAR(131),12)</f>
        <v>['Agricultural', 'Food', 'Preparation', 'Miscellaneous', 'Seaweed']</v>
      </c>
      <c r="O1260" t="e">
        <f>FIND(CHAR(130),Table2[[#This Row],[Column2]])</f>
        <v>#VALUE!</v>
      </c>
      <c r="P1260" t="e">
        <f>FIND(CHAR(131),Table2[[#This Row],[Column3]])</f>
        <v>#VALUE!</v>
      </c>
      <c r="Q1260" t="str">
        <f>IFERROR(MID(Table2[[#This Row],[category_tags]],Table2[[#This Row],[Column4]]+1,Table2[[#This Row],[Column5]]-Table2[[#This Row],[Column4]]-1),"")</f>
        <v/>
      </c>
      <c r="R1260" t="str">
        <f>VLOOKUP(Table2[[#This Row],[ciqual_code]],brut_transformé!$D$2:$E$2480,2,FALSE)</f>
        <v>brut</v>
      </c>
      <c r="S1260" t="s">
        <v>5098</v>
      </c>
    </row>
    <row r="1261" spans="1:19" x14ac:dyDescent="0.2">
      <c r="A1261" t="s">
        <v>1259</v>
      </c>
      <c r="B1261">
        <v>20200</v>
      </c>
      <c r="C1261" t="s">
        <v>2481</v>
      </c>
      <c r="D1261">
        <v>2.3199999999999998</v>
      </c>
      <c r="E1261" t="b">
        <v>0</v>
      </c>
      <c r="F1261" t="s">
        <v>2485</v>
      </c>
      <c r="G1261" t="s">
        <v>3746</v>
      </c>
      <c r="H1261" t="s">
        <v>4967</v>
      </c>
      <c r="I1261" t="s">
        <v>4969</v>
      </c>
      <c r="J1261" t="s">
        <v>4988</v>
      </c>
      <c r="K1261" t="s">
        <v>6375</v>
      </c>
      <c r="L1261" t="s">
        <v>6405</v>
      </c>
      <c r="M1261" t="str">
        <f>SUBSTITUTE(Table2[[#This Row],[category_tags]],"'",CHAR(130),11)</f>
        <v>['Agricultural', 'Food', 'Preparation', 'Fruits, vegetables, legumes and nuts', 'Vegetables', ÇVegetables, raw']</v>
      </c>
      <c r="N1261" t="str">
        <f>SUBSTITUTE(Table2[[#This Row],[category_tags]],"'",CHAR(131),12)</f>
        <v>['Agricultural', 'Food', 'Preparation', 'Fruits, vegetables, legumes and nuts', 'Vegetables', 'Vegetables, rawÉ]</v>
      </c>
      <c r="O1261">
        <f>FIND(CHAR(130),Table2[[#This Row],[Column2]])</f>
        <v>95</v>
      </c>
      <c r="P1261">
        <f>FIND(CHAR(131),Table2[[#This Row],[Column3]])</f>
        <v>111</v>
      </c>
      <c r="Q1261" t="str">
        <f>IFERROR(MID(Table2[[#This Row],[category_tags]],Table2[[#This Row],[Column4]]+1,Table2[[#This Row],[Column5]]-Table2[[#This Row],[Column4]]-1),"")</f>
        <v>Vegetables, raw</v>
      </c>
      <c r="R1261" t="str">
        <f>VLOOKUP(Table2[[#This Row],[ciqual_code]],brut_transformé!$D$2:$E$2480,2,FALSE)</f>
        <v>brut</v>
      </c>
      <c r="S1261" t="s">
        <v>5712</v>
      </c>
    </row>
    <row r="1262" spans="1:19" x14ac:dyDescent="0.2">
      <c r="A1262" t="s">
        <v>1260</v>
      </c>
      <c r="B1262">
        <v>20171</v>
      </c>
      <c r="C1262" t="s">
        <v>2481</v>
      </c>
      <c r="D1262">
        <v>2.4900000000000002</v>
      </c>
      <c r="E1262" t="b">
        <v>0</v>
      </c>
      <c r="F1262" t="s">
        <v>2485</v>
      </c>
      <c r="G1262" t="s">
        <v>3747</v>
      </c>
      <c r="H1262" t="s">
        <v>4967</v>
      </c>
      <c r="I1262" t="s">
        <v>4969</v>
      </c>
      <c r="J1262" t="s">
        <v>4988</v>
      </c>
      <c r="K1262" t="s">
        <v>6375</v>
      </c>
      <c r="L1262" t="s">
        <v>6405</v>
      </c>
      <c r="M1262" t="str">
        <f>SUBSTITUTE(Table2[[#This Row],[category_tags]],"'",CHAR(130),11)</f>
        <v>['Agricultural', 'Food', 'Preparation', 'Fruits, vegetables, legumes and nuts', 'Vegetables', ÇVegetables, raw']</v>
      </c>
      <c r="N1262" t="str">
        <f>SUBSTITUTE(Table2[[#This Row],[category_tags]],"'",CHAR(131),12)</f>
        <v>['Agricultural', 'Food', 'Preparation', 'Fruits, vegetables, legumes and nuts', 'Vegetables', 'Vegetables, rawÉ]</v>
      </c>
      <c r="O1262">
        <f>FIND(CHAR(130),Table2[[#This Row],[Column2]])</f>
        <v>95</v>
      </c>
      <c r="P1262">
        <f>FIND(CHAR(131),Table2[[#This Row],[Column3]])</f>
        <v>111</v>
      </c>
      <c r="Q1262" t="str">
        <f>IFERROR(MID(Table2[[#This Row],[category_tags]],Table2[[#This Row],[Column4]]+1,Table2[[#This Row],[Column5]]-Table2[[#This Row],[Column4]]-1),"")</f>
        <v>Vegetables, raw</v>
      </c>
      <c r="R1262" t="str">
        <f>VLOOKUP(Table2[[#This Row],[ciqual_code]],brut_transformé!$D$2:$E$2480,2,FALSE)</f>
        <v>brut</v>
      </c>
      <c r="S1262" t="s">
        <v>5349</v>
      </c>
    </row>
    <row r="1263" spans="1:19" x14ac:dyDescent="0.2">
      <c r="A1263" t="s">
        <v>1261</v>
      </c>
      <c r="B1263">
        <v>20031</v>
      </c>
      <c r="C1263" t="s">
        <v>2481</v>
      </c>
      <c r="D1263">
        <v>2.2599999999999998</v>
      </c>
      <c r="E1263" t="b">
        <v>0</v>
      </c>
      <c r="F1263" t="s">
        <v>2485</v>
      </c>
      <c r="G1263" t="s">
        <v>3748</v>
      </c>
      <c r="H1263" t="s">
        <v>4967</v>
      </c>
      <c r="I1263" t="s">
        <v>4969</v>
      </c>
      <c r="J1263" t="s">
        <v>4988</v>
      </c>
      <c r="K1263" t="s">
        <v>6375</v>
      </c>
      <c r="L1263" t="s">
        <v>6405</v>
      </c>
      <c r="M1263" t="str">
        <f>SUBSTITUTE(Table2[[#This Row],[category_tags]],"'",CHAR(130),11)</f>
        <v>['Agricultural', 'Food', 'Preparation', 'Fruits, vegetables, legumes and nuts', 'Vegetables', ÇVegetables, raw']</v>
      </c>
      <c r="N1263" t="str">
        <f>SUBSTITUTE(Table2[[#This Row],[category_tags]],"'",CHAR(131),12)</f>
        <v>['Agricultural', 'Food', 'Preparation', 'Fruits, vegetables, legumes and nuts', 'Vegetables', 'Vegetables, rawÉ]</v>
      </c>
      <c r="O1263">
        <f>FIND(CHAR(130),Table2[[#This Row],[Column2]])</f>
        <v>95</v>
      </c>
      <c r="P1263">
        <f>FIND(CHAR(131),Table2[[#This Row],[Column3]])</f>
        <v>111</v>
      </c>
      <c r="Q1263" t="str">
        <f>IFERROR(MID(Table2[[#This Row],[category_tags]],Table2[[#This Row],[Column4]]+1,Table2[[#This Row],[Column5]]-Table2[[#This Row],[Column4]]-1),"")</f>
        <v>Vegetables, raw</v>
      </c>
      <c r="R1263" t="str">
        <f>VLOOKUP(Table2[[#This Row],[ciqual_code]],brut_transformé!$D$2:$E$2480,2,FALSE)</f>
        <v>brut</v>
      </c>
      <c r="S1263" t="s">
        <v>5349</v>
      </c>
    </row>
    <row r="1264" spans="1:19" x14ac:dyDescent="0.2">
      <c r="A1264" t="s">
        <v>1262</v>
      </c>
      <c r="B1264">
        <v>10024</v>
      </c>
      <c r="C1264" t="s">
        <v>2481</v>
      </c>
      <c r="D1264">
        <v>3.59</v>
      </c>
      <c r="E1264" t="b">
        <v>0</v>
      </c>
      <c r="F1264" t="s">
        <v>2485</v>
      </c>
      <c r="G1264" t="s">
        <v>3749</v>
      </c>
      <c r="H1264" t="s">
        <v>4967</v>
      </c>
      <c r="I1264" t="s">
        <v>4969</v>
      </c>
      <c r="J1264" t="s">
        <v>5033</v>
      </c>
      <c r="K1264" t="s">
        <v>6376</v>
      </c>
      <c r="L1264" t="s">
        <v>6429</v>
      </c>
      <c r="M1264" t="str">
        <f>SUBSTITUTE(Table2[[#This Row],[category_tags]],"'",CHAR(130),11)</f>
        <v>['Agricultural', 'Food', 'Preparation', 'Meat, egg and fish', 'Seafood, raw']</v>
      </c>
      <c r="N1264" t="str">
        <f>SUBSTITUTE(Table2[[#This Row],[category_tags]],"'",CHAR(131),12)</f>
        <v>['Agricultural', 'Food', 'Preparation', 'Meat, egg and fish', 'Seafood, raw']</v>
      </c>
      <c r="O1264" t="e">
        <f>FIND(CHAR(130),Table2[[#This Row],[Column2]])</f>
        <v>#VALUE!</v>
      </c>
      <c r="P1264" t="e">
        <f>FIND(CHAR(131),Table2[[#This Row],[Column3]])</f>
        <v>#VALUE!</v>
      </c>
      <c r="Q1264" t="str">
        <f>IFERROR(MID(Table2[[#This Row],[category_tags]],Table2[[#This Row],[Column4]]+1,Table2[[#This Row],[Column5]]-Table2[[#This Row],[Column4]]-1),"")</f>
        <v/>
      </c>
      <c r="R1264" t="str">
        <f>VLOOKUP(Table2[[#This Row],[ciqual_code]],brut_transformé!$D$2:$E$2480,2,FALSE)</f>
        <v>brut</v>
      </c>
      <c r="S1264" t="s">
        <v>5713</v>
      </c>
    </row>
    <row r="1265" spans="1:19" x14ac:dyDescent="0.2">
      <c r="A1265" t="s">
        <v>1263</v>
      </c>
      <c r="B1265">
        <v>12040</v>
      </c>
      <c r="C1265" t="s">
        <v>2481</v>
      </c>
      <c r="D1265">
        <v>2.2400000000000002</v>
      </c>
      <c r="E1265" t="b">
        <v>0</v>
      </c>
      <c r="F1265" t="s">
        <v>2485</v>
      </c>
      <c r="G1265" t="s">
        <v>3750</v>
      </c>
      <c r="H1265" t="s">
        <v>4967</v>
      </c>
      <c r="I1265" t="s">
        <v>4969</v>
      </c>
      <c r="J1265" t="s">
        <v>5024</v>
      </c>
      <c r="K1265" t="s">
        <v>6381</v>
      </c>
      <c r="L1265" t="s">
        <v>6406</v>
      </c>
      <c r="M1265" t="str">
        <f>SUBSTITUTE(Table2[[#This Row],[category_tags]],"'",CHAR(130),11)</f>
        <v>['Agricultural', 'Food', 'Preparation', 'Milk and milk products', 'Cheese', ÇSoft cheeses']</v>
      </c>
      <c r="N1265" t="str">
        <f>SUBSTITUTE(Table2[[#This Row],[category_tags]],"'",CHAR(131),12)</f>
        <v>['Agricultural', 'Food', 'Preparation', 'Milk and milk products', 'Cheese', 'Soft cheesesÉ]</v>
      </c>
      <c r="O1265">
        <f>FIND(CHAR(130),Table2[[#This Row],[Column2]])</f>
        <v>77</v>
      </c>
      <c r="P1265">
        <f>FIND(CHAR(131),Table2[[#This Row],[Column3]])</f>
        <v>90</v>
      </c>
      <c r="Q1265" t="str">
        <f>IFERROR(MID(Table2[[#This Row],[category_tags]],Table2[[#This Row],[Column4]]+1,Table2[[#This Row],[Column5]]-Table2[[#This Row],[Column4]]-1),"")</f>
        <v>Soft cheeses</v>
      </c>
      <c r="R1265" t="str">
        <f>VLOOKUP(Table2[[#This Row],[ciqual_code]],brut_transformé!$D$2:$E$2480,2,FALSE)</f>
        <v>brut</v>
      </c>
      <c r="S1265" t="s">
        <v>5196</v>
      </c>
    </row>
    <row r="1266" spans="1:19" x14ac:dyDescent="0.2">
      <c r="A1266" t="s">
        <v>1264</v>
      </c>
      <c r="B1266">
        <v>40202</v>
      </c>
      <c r="C1266" t="s">
        <v>2481</v>
      </c>
      <c r="D1266">
        <v>2.21</v>
      </c>
      <c r="E1266" t="b">
        <v>0</v>
      </c>
      <c r="F1266" t="s">
        <v>2485</v>
      </c>
      <c r="G1266" t="s">
        <v>3751</v>
      </c>
      <c r="H1266" t="s">
        <v>4967</v>
      </c>
      <c r="I1266" t="s">
        <v>4969</v>
      </c>
      <c r="J1266" t="s">
        <v>5037</v>
      </c>
      <c r="K1266" t="s">
        <v>6376</v>
      </c>
      <c r="L1266" t="s">
        <v>6396</v>
      </c>
      <c r="M1266" t="str">
        <f>SUBSTITUTE(Table2[[#This Row],[category_tags]],"'",CHAR(130),11)</f>
        <v>['Agricultural', 'Food', 'Preparation', 'Meat, egg and fish', 'Raw meat', ÇOffals']</v>
      </c>
      <c r="N1266" t="str">
        <f>SUBSTITUTE(Table2[[#This Row],[category_tags]],"'",CHAR(131),12)</f>
        <v>['Agricultural', 'Food', 'Preparation', 'Meat, egg and fish', 'Raw meat', 'OffalsÉ]</v>
      </c>
      <c r="O1266">
        <f>FIND(CHAR(130),Table2[[#This Row],[Column2]])</f>
        <v>75</v>
      </c>
      <c r="P1266">
        <f>FIND(CHAR(131),Table2[[#This Row],[Column3]])</f>
        <v>82</v>
      </c>
      <c r="Q1266" t="str">
        <f>IFERROR(MID(Table2[[#This Row],[category_tags]],Table2[[#This Row],[Column4]]+1,Table2[[#This Row],[Column5]]-Table2[[#This Row],[Column4]]-1),"")</f>
        <v>Offals</v>
      </c>
      <c r="R1266" t="str">
        <f>VLOOKUP(Table2[[#This Row],[ciqual_code]],brut_transformé!$D$2:$E$2480,2,FALSE)</f>
        <v>transformé</v>
      </c>
      <c r="S1266" t="s">
        <v>5397</v>
      </c>
    </row>
    <row r="1267" spans="1:19" x14ac:dyDescent="0.2">
      <c r="A1267" t="s">
        <v>1265</v>
      </c>
      <c r="B1267">
        <v>40203</v>
      </c>
      <c r="C1267" t="s">
        <v>2481</v>
      </c>
      <c r="D1267">
        <v>2.2400000000000002</v>
      </c>
      <c r="E1267" t="b">
        <v>0</v>
      </c>
      <c r="F1267" t="s">
        <v>2485</v>
      </c>
      <c r="G1267" t="s">
        <v>3752</v>
      </c>
      <c r="H1267" t="s">
        <v>4967</v>
      </c>
      <c r="I1267" t="s">
        <v>4969</v>
      </c>
      <c r="J1267" t="s">
        <v>5038</v>
      </c>
      <c r="K1267" t="s">
        <v>6376</v>
      </c>
      <c r="L1267" t="s">
        <v>6395</v>
      </c>
      <c r="M1267" t="str">
        <f>SUBSTITUTE(Table2[[#This Row],[category_tags]],"'",CHAR(130),11)</f>
        <v>['Agricultural', 'Food', 'Preparation', 'Meat, egg and fish', 'Cooked meat', ÇOffals']</v>
      </c>
      <c r="N1267" t="str">
        <f>SUBSTITUTE(Table2[[#This Row],[category_tags]],"'",CHAR(131),12)</f>
        <v>['Agricultural', 'Food', 'Preparation', 'Meat, egg and fish', 'Cooked meat', 'OffalsÉ]</v>
      </c>
      <c r="O1267">
        <f>FIND(CHAR(130),Table2[[#This Row],[Column2]])</f>
        <v>78</v>
      </c>
      <c r="P1267">
        <f>FIND(CHAR(131),Table2[[#This Row],[Column3]])</f>
        <v>85</v>
      </c>
      <c r="Q1267" t="str">
        <f>IFERROR(MID(Table2[[#This Row],[category_tags]],Table2[[#This Row],[Column4]]+1,Table2[[#This Row],[Column5]]-Table2[[#This Row],[Column4]]-1),"")</f>
        <v>Offals</v>
      </c>
      <c r="R1267" t="str">
        <f>VLOOKUP(Table2[[#This Row],[ciqual_code]],brut_transformé!$D$2:$E$2480,2,FALSE)</f>
        <v>transformé</v>
      </c>
      <c r="S1267" t="s">
        <v>5398</v>
      </c>
    </row>
    <row r="1268" spans="1:19" x14ac:dyDescent="0.2">
      <c r="A1268" t="s">
        <v>1266</v>
      </c>
      <c r="B1268">
        <v>40205</v>
      </c>
      <c r="C1268" t="s">
        <v>2481</v>
      </c>
      <c r="D1268">
        <v>2.4700000000000002</v>
      </c>
      <c r="E1268" t="b">
        <v>0</v>
      </c>
      <c r="F1268" t="s">
        <v>2485</v>
      </c>
      <c r="G1268" t="s">
        <v>3753</v>
      </c>
      <c r="H1268" t="s">
        <v>4967</v>
      </c>
      <c r="I1268" t="s">
        <v>4969</v>
      </c>
      <c r="J1268" t="s">
        <v>5037</v>
      </c>
      <c r="K1268" t="s">
        <v>6376</v>
      </c>
      <c r="L1268" t="s">
        <v>6396</v>
      </c>
      <c r="M1268" t="str">
        <f>SUBSTITUTE(Table2[[#This Row],[category_tags]],"'",CHAR(130),11)</f>
        <v>['Agricultural', 'Food', 'Preparation', 'Meat, egg and fish', 'Raw meat', ÇOffals']</v>
      </c>
      <c r="N1268" t="str">
        <f>SUBSTITUTE(Table2[[#This Row],[category_tags]],"'",CHAR(131),12)</f>
        <v>['Agricultural', 'Food', 'Preparation', 'Meat, egg and fish', 'Raw meat', 'OffalsÉ]</v>
      </c>
      <c r="O1268">
        <f>FIND(CHAR(130),Table2[[#This Row],[Column2]])</f>
        <v>75</v>
      </c>
      <c r="P1268">
        <f>FIND(CHAR(131),Table2[[#This Row],[Column3]])</f>
        <v>82</v>
      </c>
      <c r="Q1268" t="str">
        <f>IFERROR(MID(Table2[[#This Row],[category_tags]],Table2[[#This Row],[Column4]]+1,Table2[[#This Row],[Column5]]-Table2[[#This Row],[Column4]]-1),"")</f>
        <v>Offals</v>
      </c>
      <c r="R1268" t="str">
        <f>VLOOKUP(Table2[[#This Row],[ciqual_code]],brut_transformé!$D$2:$E$2480,2,FALSE)</f>
        <v>transformé</v>
      </c>
      <c r="S1268" t="s">
        <v>5327</v>
      </c>
    </row>
    <row r="1269" spans="1:19" x14ac:dyDescent="0.2">
      <c r="A1269" t="s">
        <v>1267</v>
      </c>
      <c r="B1269">
        <v>40204</v>
      </c>
      <c r="C1269" t="s">
        <v>2481</v>
      </c>
      <c r="D1269">
        <v>2.63</v>
      </c>
      <c r="E1269" t="b">
        <v>0</v>
      </c>
      <c r="F1269" t="s">
        <v>2485</v>
      </c>
      <c r="G1269" s="1" t="s">
        <v>3754</v>
      </c>
      <c r="H1269" t="s">
        <v>4967</v>
      </c>
      <c r="I1269" t="s">
        <v>4969</v>
      </c>
      <c r="J1269" t="s">
        <v>5037</v>
      </c>
      <c r="K1269" t="s">
        <v>6376</v>
      </c>
      <c r="L1269" t="s">
        <v>6396</v>
      </c>
      <c r="M1269" t="str">
        <f>SUBSTITUTE(Table2[[#This Row],[category_tags]],"'",CHAR(130),11)</f>
        <v>['Agricultural', 'Food', 'Preparation', 'Meat, egg and fish', 'Raw meat', ÇOffals']</v>
      </c>
      <c r="N1269" t="str">
        <f>SUBSTITUTE(Table2[[#This Row],[category_tags]],"'",CHAR(131),12)</f>
        <v>['Agricultural', 'Food', 'Preparation', 'Meat, egg and fish', 'Raw meat', 'OffalsÉ]</v>
      </c>
      <c r="O1269">
        <f>FIND(CHAR(130),Table2[[#This Row],[Column2]])</f>
        <v>75</v>
      </c>
      <c r="P1269">
        <f>FIND(CHAR(131),Table2[[#This Row],[Column3]])</f>
        <v>82</v>
      </c>
      <c r="Q1269" t="str">
        <f>IFERROR(MID(Table2[[#This Row],[category_tags]],Table2[[#This Row],[Column4]]+1,Table2[[#This Row],[Column5]]-Table2[[#This Row],[Column4]]-1),"")</f>
        <v>Offals</v>
      </c>
      <c r="R1269" t="str">
        <f>VLOOKUP(Table2[[#This Row],[ciqual_code]],brut_transformé!$D$2:$E$2480,2,FALSE)</f>
        <v>transformé</v>
      </c>
      <c r="S1269" t="s">
        <v>5328</v>
      </c>
    </row>
    <row r="1270" spans="1:19" x14ac:dyDescent="0.2">
      <c r="A1270" t="s">
        <v>1268</v>
      </c>
      <c r="B1270">
        <v>40201</v>
      </c>
      <c r="C1270" t="s">
        <v>2481</v>
      </c>
      <c r="D1270">
        <v>2.65</v>
      </c>
      <c r="E1270" t="b">
        <v>0</v>
      </c>
      <c r="F1270" t="s">
        <v>2485</v>
      </c>
      <c r="G1270" t="s">
        <v>3755</v>
      </c>
      <c r="H1270" t="s">
        <v>4967</v>
      </c>
      <c r="I1270" t="s">
        <v>4969</v>
      </c>
      <c r="J1270" t="s">
        <v>5038</v>
      </c>
      <c r="K1270" t="s">
        <v>6376</v>
      </c>
      <c r="L1270" t="s">
        <v>6395</v>
      </c>
      <c r="M1270" t="str">
        <f>SUBSTITUTE(Table2[[#This Row],[category_tags]],"'",CHAR(130),11)</f>
        <v>['Agricultural', 'Food', 'Preparation', 'Meat, egg and fish', 'Cooked meat', ÇOffals']</v>
      </c>
      <c r="N1270" t="str">
        <f>SUBSTITUTE(Table2[[#This Row],[category_tags]],"'",CHAR(131),12)</f>
        <v>['Agricultural', 'Food', 'Preparation', 'Meat, egg and fish', 'Cooked meat', 'OffalsÉ]</v>
      </c>
      <c r="O1270">
        <f>FIND(CHAR(130),Table2[[#This Row],[Column2]])</f>
        <v>78</v>
      </c>
      <c r="P1270">
        <f>FIND(CHAR(131),Table2[[#This Row],[Column3]])</f>
        <v>85</v>
      </c>
      <c r="Q1270" t="str">
        <f>IFERROR(MID(Table2[[#This Row],[category_tags]],Table2[[#This Row],[Column4]]+1,Table2[[#This Row],[Column5]]-Table2[[#This Row],[Column4]]-1),"")</f>
        <v>Offals</v>
      </c>
      <c r="R1270" t="str">
        <f>VLOOKUP(Table2[[#This Row],[ciqual_code]],brut_transformé!$D$2:$E$2480,2,FALSE)</f>
        <v>transformé</v>
      </c>
      <c r="S1270" t="s">
        <v>5329</v>
      </c>
    </row>
    <row r="1271" spans="1:19" x14ac:dyDescent="0.2">
      <c r="A1271" t="s">
        <v>1269</v>
      </c>
      <c r="B1271">
        <v>25063</v>
      </c>
      <c r="C1271" t="s">
        <v>2481</v>
      </c>
      <c r="D1271">
        <v>3.02</v>
      </c>
      <c r="E1271" t="b">
        <v>0</v>
      </c>
      <c r="F1271" t="s">
        <v>2485</v>
      </c>
      <c r="G1271" t="s">
        <v>3756</v>
      </c>
      <c r="H1271" t="s">
        <v>4967</v>
      </c>
      <c r="I1271" t="s">
        <v>4969</v>
      </c>
      <c r="J1271" t="s">
        <v>5007</v>
      </c>
      <c r="K1271" t="s">
        <v>6379</v>
      </c>
      <c r="L1271" t="s">
        <v>6399</v>
      </c>
      <c r="M1271" t="str">
        <f>SUBSTITUTE(Table2[[#This Row],[category_tags]],"'",CHAR(130),11)</f>
        <v>['Agricultural', 'Food', 'Preparation', 'Starters and dishes', 'Dishes', ÇMeat dishes, no garnish']</v>
      </c>
      <c r="N1271" t="str">
        <f>SUBSTITUTE(Table2[[#This Row],[category_tags]],"'",CHAR(131),12)</f>
        <v>['Agricultural', 'Food', 'Preparation', 'Starters and dishes', 'Dishes', 'Meat dishes, no garnishÉ]</v>
      </c>
      <c r="O1271">
        <f>FIND(CHAR(130),Table2[[#This Row],[Column2]])</f>
        <v>74</v>
      </c>
      <c r="P1271">
        <f>FIND(CHAR(131),Table2[[#This Row],[Column3]])</f>
        <v>98</v>
      </c>
      <c r="Q1271" t="str">
        <f>IFERROR(MID(Table2[[#This Row],[category_tags]],Table2[[#This Row],[Column4]]+1,Table2[[#This Row],[Column5]]-Table2[[#This Row],[Column4]]-1),"")</f>
        <v>Meat dishes, no garnish</v>
      </c>
      <c r="R1271" t="str">
        <f>VLOOKUP(Table2[[#This Row],[ciqual_code]],brut_transformé!$D$2:$E$2480,2,FALSE)</f>
        <v>transformé</v>
      </c>
      <c r="S1271" t="s">
        <v>5714</v>
      </c>
    </row>
    <row r="1272" spans="1:19" x14ac:dyDescent="0.2">
      <c r="A1272" t="s">
        <v>1270</v>
      </c>
      <c r="B1272">
        <v>34003</v>
      </c>
      <c r="C1272" t="s">
        <v>2481</v>
      </c>
      <c r="D1272">
        <v>3.11</v>
      </c>
      <c r="E1272" t="b">
        <v>0</v>
      </c>
      <c r="F1272" t="s">
        <v>2485</v>
      </c>
      <c r="G1272" t="s">
        <v>3757</v>
      </c>
      <c r="H1272" t="s">
        <v>4967</v>
      </c>
      <c r="I1272" t="s">
        <v>4969</v>
      </c>
      <c r="J1272" t="s">
        <v>5034</v>
      </c>
      <c r="K1272" t="s">
        <v>6376</v>
      </c>
      <c r="L1272" t="s">
        <v>6396</v>
      </c>
      <c r="M1272" t="str">
        <f>SUBSTITUTE(Table2[[#This Row],[category_tags]],"'",CHAR(130),11)</f>
        <v>['Agricultural', 'Food', 'Preparation', 'Meat, egg and fish', 'Raw meat', ÇOther meats']</v>
      </c>
      <c r="N1272" t="str">
        <f>SUBSTITUTE(Table2[[#This Row],[category_tags]],"'",CHAR(131),12)</f>
        <v>['Agricultural', 'Food', 'Preparation', 'Meat, egg and fish', 'Raw meat', 'Other meatsÉ]</v>
      </c>
      <c r="O1272">
        <f>FIND(CHAR(130),Table2[[#This Row],[Column2]])</f>
        <v>75</v>
      </c>
      <c r="P1272">
        <f>FIND(CHAR(131),Table2[[#This Row],[Column3]])</f>
        <v>87</v>
      </c>
      <c r="Q1272" t="str">
        <f>IFERROR(MID(Table2[[#This Row],[category_tags]],Table2[[#This Row],[Column4]]+1,Table2[[#This Row],[Column5]]-Table2[[#This Row],[Column4]]-1),"")</f>
        <v>Other meats</v>
      </c>
      <c r="R1272" t="str">
        <f>VLOOKUP(Table2[[#This Row],[ciqual_code]],brut_transformé!$D$2:$E$2480,2,FALSE)</f>
        <v>transformé</v>
      </c>
      <c r="S1272" t="s">
        <v>5289</v>
      </c>
    </row>
    <row r="1273" spans="1:19" x14ac:dyDescent="0.2">
      <c r="A1273" t="s">
        <v>1271</v>
      </c>
      <c r="B1273">
        <v>34004</v>
      </c>
      <c r="C1273" t="s">
        <v>2481</v>
      </c>
      <c r="D1273">
        <v>3.11</v>
      </c>
      <c r="E1273" t="b">
        <v>0</v>
      </c>
      <c r="F1273" t="s">
        <v>2485</v>
      </c>
      <c r="G1273" t="s">
        <v>3758</v>
      </c>
      <c r="H1273" t="s">
        <v>4967</v>
      </c>
      <c r="I1273" t="s">
        <v>4969</v>
      </c>
      <c r="J1273" t="s">
        <v>5031</v>
      </c>
      <c r="K1273" t="s">
        <v>6376</v>
      </c>
      <c r="L1273" t="s">
        <v>6395</v>
      </c>
      <c r="M1273" t="str">
        <f>SUBSTITUTE(Table2[[#This Row],[category_tags]],"'",CHAR(130),11)</f>
        <v>['Agricultural', 'Food', 'Preparation', 'Meat, egg and fish', 'Cooked meat', ÇOther meats']</v>
      </c>
      <c r="N1273" t="str">
        <f>SUBSTITUTE(Table2[[#This Row],[category_tags]],"'",CHAR(131),12)</f>
        <v>['Agricultural', 'Food', 'Preparation', 'Meat, egg and fish', 'Cooked meat', 'Other meatsÉ]</v>
      </c>
      <c r="O1273">
        <f>FIND(CHAR(130),Table2[[#This Row],[Column2]])</f>
        <v>78</v>
      </c>
      <c r="P1273">
        <f>FIND(CHAR(131),Table2[[#This Row],[Column3]])</f>
        <v>90</v>
      </c>
      <c r="Q1273" t="str">
        <f>IFERROR(MID(Table2[[#This Row],[category_tags]],Table2[[#This Row],[Column4]]+1,Table2[[#This Row],[Column5]]-Table2[[#This Row],[Column4]]-1),"")</f>
        <v>Other meats</v>
      </c>
      <c r="R1273" t="str">
        <f>VLOOKUP(Table2[[#This Row],[ciqual_code]],brut_transformé!$D$2:$E$2480,2,FALSE)</f>
        <v>transformé</v>
      </c>
      <c r="S1273" t="s">
        <v>5280</v>
      </c>
    </row>
    <row r="1274" spans="1:19" x14ac:dyDescent="0.2">
      <c r="A1274" t="s">
        <v>1272</v>
      </c>
      <c r="B1274">
        <v>34000</v>
      </c>
      <c r="C1274" t="s">
        <v>2481</v>
      </c>
      <c r="D1274">
        <v>3.11</v>
      </c>
      <c r="E1274" t="b">
        <v>0</v>
      </c>
      <c r="F1274" t="s">
        <v>2485</v>
      </c>
      <c r="G1274" t="s">
        <v>3759</v>
      </c>
      <c r="H1274" t="s">
        <v>4967</v>
      </c>
      <c r="I1274" t="s">
        <v>4969</v>
      </c>
      <c r="J1274" t="s">
        <v>5031</v>
      </c>
      <c r="K1274" t="s">
        <v>6376</v>
      </c>
      <c r="L1274" t="s">
        <v>6395</v>
      </c>
      <c r="M1274" t="str">
        <f>SUBSTITUTE(Table2[[#This Row],[category_tags]],"'",CHAR(130),11)</f>
        <v>['Agricultural', 'Food', 'Preparation', 'Meat, egg and fish', 'Cooked meat', ÇOther meats']</v>
      </c>
      <c r="N1274" t="str">
        <f>SUBSTITUTE(Table2[[#This Row],[category_tags]],"'",CHAR(131),12)</f>
        <v>['Agricultural', 'Food', 'Preparation', 'Meat, egg and fish', 'Cooked meat', 'Other meatsÉ]</v>
      </c>
      <c r="O1274">
        <f>FIND(CHAR(130),Table2[[#This Row],[Column2]])</f>
        <v>78</v>
      </c>
      <c r="P1274">
        <f>FIND(CHAR(131),Table2[[#This Row],[Column3]])</f>
        <v>90</v>
      </c>
      <c r="Q1274" t="str">
        <f>IFERROR(MID(Table2[[#This Row],[category_tags]],Table2[[#This Row],[Column4]]+1,Table2[[#This Row],[Column5]]-Table2[[#This Row],[Column4]]-1),"")</f>
        <v>Other meats</v>
      </c>
      <c r="R1274" t="str">
        <f>VLOOKUP(Table2[[#This Row],[ciqual_code]],brut_transformé!$D$2:$E$2480,2,FALSE)</f>
        <v>transformé</v>
      </c>
      <c r="S1274" t="s">
        <v>5280</v>
      </c>
    </row>
    <row r="1275" spans="1:19" x14ac:dyDescent="0.2">
      <c r="A1275" t="s">
        <v>1273</v>
      </c>
      <c r="B1275">
        <v>34001</v>
      </c>
      <c r="C1275" t="s">
        <v>2481</v>
      </c>
      <c r="D1275">
        <v>3.11</v>
      </c>
      <c r="E1275" t="b">
        <v>0</v>
      </c>
      <c r="F1275" t="s">
        <v>2485</v>
      </c>
      <c r="G1275" t="s">
        <v>3760</v>
      </c>
      <c r="H1275" t="s">
        <v>4967</v>
      </c>
      <c r="I1275" t="s">
        <v>4969</v>
      </c>
      <c r="J1275" t="s">
        <v>5034</v>
      </c>
      <c r="K1275" t="s">
        <v>6376</v>
      </c>
      <c r="L1275" t="s">
        <v>6396</v>
      </c>
      <c r="M1275" t="str">
        <f>SUBSTITUTE(Table2[[#This Row],[category_tags]],"'",CHAR(130),11)</f>
        <v>['Agricultural', 'Food', 'Preparation', 'Meat, egg and fish', 'Raw meat', ÇOther meats']</v>
      </c>
      <c r="N1275" t="str">
        <f>SUBSTITUTE(Table2[[#This Row],[category_tags]],"'",CHAR(131),12)</f>
        <v>['Agricultural', 'Food', 'Preparation', 'Meat, egg and fish', 'Raw meat', 'Other meatsÉ]</v>
      </c>
      <c r="O1275">
        <f>FIND(CHAR(130),Table2[[#This Row],[Column2]])</f>
        <v>75</v>
      </c>
      <c r="P1275">
        <f>FIND(CHAR(131),Table2[[#This Row],[Column3]])</f>
        <v>87</v>
      </c>
      <c r="Q1275" t="str">
        <f>IFERROR(MID(Table2[[#This Row],[category_tags]],Table2[[#This Row],[Column4]]+1,Table2[[#This Row],[Column5]]-Table2[[#This Row],[Column4]]-1),"")</f>
        <v>Other meats</v>
      </c>
      <c r="R1275" t="str">
        <f>VLOOKUP(Table2[[#This Row],[ciqual_code]],brut_transformé!$D$2:$E$2480,2,FALSE)</f>
        <v>transformé</v>
      </c>
      <c r="S1275" t="s">
        <v>5289</v>
      </c>
    </row>
    <row r="1276" spans="1:19" x14ac:dyDescent="0.2">
      <c r="A1276" t="s">
        <v>1274</v>
      </c>
      <c r="B1276">
        <v>34002</v>
      </c>
      <c r="C1276" t="s">
        <v>2481</v>
      </c>
      <c r="D1276">
        <v>3.11</v>
      </c>
      <c r="E1276" t="b">
        <v>0</v>
      </c>
      <c r="F1276" t="s">
        <v>2485</v>
      </c>
      <c r="G1276" t="s">
        <v>3761</v>
      </c>
      <c r="H1276" t="s">
        <v>4967</v>
      </c>
      <c r="I1276" t="s">
        <v>4969</v>
      </c>
      <c r="J1276" t="s">
        <v>5031</v>
      </c>
      <c r="K1276" t="s">
        <v>6376</v>
      </c>
      <c r="L1276" t="s">
        <v>6395</v>
      </c>
      <c r="M1276" t="str">
        <f>SUBSTITUTE(Table2[[#This Row],[category_tags]],"'",CHAR(130),11)</f>
        <v>['Agricultural', 'Food', 'Preparation', 'Meat, egg and fish', 'Cooked meat', ÇOther meats']</v>
      </c>
      <c r="N1276" t="str">
        <f>SUBSTITUTE(Table2[[#This Row],[category_tags]],"'",CHAR(131),12)</f>
        <v>['Agricultural', 'Food', 'Preparation', 'Meat, egg and fish', 'Cooked meat', 'Other meatsÉ]</v>
      </c>
      <c r="O1276">
        <f>FIND(CHAR(130),Table2[[#This Row],[Column2]])</f>
        <v>78</v>
      </c>
      <c r="P1276">
        <f>FIND(CHAR(131),Table2[[#This Row],[Column3]])</f>
        <v>90</v>
      </c>
      <c r="Q1276" t="str">
        <f>IFERROR(MID(Table2[[#This Row],[category_tags]],Table2[[#This Row],[Column4]]+1,Table2[[#This Row],[Column5]]-Table2[[#This Row],[Column4]]-1),"")</f>
        <v>Other meats</v>
      </c>
      <c r="R1276" t="str">
        <f>VLOOKUP(Table2[[#This Row],[ciqual_code]],brut_transformé!$D$2:$E$2480,2,FALSE)</f>
        <v>transformé</v>
      </c>
      <c r="S1276" t="s">
        <v>5280</v>
      </c>
    </row>
    <row r="1277" spans="1:19" x14ac:dyDescent="0.2">
      <c r="A1277" t="s">
        <v>1275</v>
      </c>
      <c r="B1277">
        <v>16530</v>
      </c>
      <c r="C1277" t="s">
        <v>2481</v>
      </c>
      <c r="D1277">
        <v>2.11</v>
      </c>
      <c r="E1277" t="b">
        <v>0</v>
      </c>
      <c r="F1277" t="s">
        <v>2485</v>
      </c>
      <c r="G1277" t="s">
        <v>3762</v>
      </c>
      <c r="H1277" t="s">
        <v>4967</v>
      </c>
      <c r="I1277" t="s">
        <v>4969</v>
      </c>
      <c r="J1277" t="s">
        <v>5067</v>
      </c>
      <c r="K1277" t="s">
        <v>6384</v>
      </c>
      <c r="L1277" t="s">
        <v>6441</v>
      </c>
      <c r="M1277" t="str">
        <f>SUBSTITUTE(Table2[[#This Row],[category_tags]],"'",CHAR(130),11)</f>
        <v>['Agricultural', 'Food', 'Preparation', 'Fats and oils', 'Other fats']</v>
      </c>
      <c r="N1277" t="str">
        <f>SUBSTITUTE(Table2[[#This Row],[category_tags]],"'",CHAR(131),12)</f>
        <v>['Agricultural', 'Food', 'Preparation', 'Fats and oils', 'Other fats']</v>
      </c>
      <c r="O1277" t="e">
        <f>FIND(CHAR(130),Table2[[#This Row],[Column2]])</f>
        <v>#VALUE!</v>
      </c>
      <c r="P1277" t="e">
        <f>FIND(CHAR(131),Table2[[#This Row],[Column3]])</f>
        <v>#VALUE!</v>
      </c>
      <c r="Q1277" t="str">
        <f>IFERROR(MID(Table2[[#This Row],[category_tags]],Table2[[#This Row],[Column4]]+1,Table2[[#This Row],[Column5]]-Table2[[#This Row],[Column4]]-1),"")</f>
        <v/>
      </c>
      <c r="R1277" t="str">
        <f>VLOOKUP(Table2[[#This Row],[ciqual_code]],brut_transformé!$D$2:$E$2480,2,FALSE)</f>
        <v>transformé</v>
      </c>
      <c r="S1277" t="s">
        <v>5715</v>
      </c>
    </row>
    <row r="1278" spans="1:19" x14ac:dyDescent="0.2">
      <c r="A1278" t="s">
        <v>1276</v>
      </c>
      <c r="B1278">
        <v>28720</v>
      </c>
      <c r="C1278" t="s">
        <v>2481</v>
      </c>
      <c r="D1278">
        <v>2.91</v>
      </c>
      <c r="E1278" t="b">
        <v>0</v>
      </c>
      <c r="F1278" t="s">
        <v>2485</v>
      </c>
      <c r="G1278" t="s">
        <v>3763</v>
      </c>
      <c r="H1278" t="s">
        <v>4967</v>
      </c>
      <c r="I1278" t="s">
        <v>4969</v>
      </c>
      <c r="J1278" t="s">
        <v>4986</v>
      </c>
      <c r="K1278" t="s">
        <v>6376</v>
      </c>
      <c r="L1278" t="s">
        <v>6404</v>
      </c>
      <c r="M1278" t="str">
        <f>SUBSTITUTE(Table2[[#This Row],[category_tags]],"'",CHAR(130),11)</f>
        <v>['Agricultural', 'Food', 'Preparation', 'Meat, egg and fish', 'Delicatessen meat']</v>
      </c>
      <c r="N1278" t="str">
        <f>SUBSTITUTE(Table2[[#This Row],[category_tags]],"'",CHAR(131),12)</f>
        <v>['Agricultural', 'Food', 'Preparation', 'Meat, egg and fish', 'Delicatessen meat']</v>
      </c>
      <c r="O1278" t="e">
        <f>FIND(CHAR(130),Table2[[#This Row],[Column2]])</f>
        <v>#VALUE!</v>
      </c>
      <c r="P1278" t="e">
        <f>FIND(CHAR(131),Table2[[#This Row],[Column3]])</f>
        <v>#VALUE!</v>
      </c>
      <c r="Q1278" t="str">
        <f>IFERROR(MID(Table2[[#This Row],[category_tags]],Table2[[#This Row],[Column4]]+1,Table2[[#This Row],[Column5]]-Table2[[#This Row],[Column4]]-1),"")</f>
        <v/>
      </c>
      <c r="R1278" t="str">
        <f>VLOOKUP(Table2[[#This Row],[ciqual_code]],brut_transformé!$D$2:$E$2480,2,FALSE)</f>
        <v>transformé</v>
      </c>
      <c r="S1278" t="s">
        <v>5716</v>
      </c>
    </row>
    <row r="1279" spans="1:19" x14ac:dyDescent="0.2">
      <c r="A1279" t="s">
        <v>1277</v>
      </c>
      <c r="B1279">
        <v>28725</v>
      </c>
      <c r="C1279" t="s">
        <v>2481</v>
      </c>
      <c r="D1279">
        <v>2.92</v>
      </c>
      <c r="E1279" t="b">
        <v>0</v>
      </c>
      <c r="F1279" t="s">
        <v>2485</v>
      </c>
      <c r="G1279" t="s">
        <v>3764</v>
      </c>
      <c r="H1279" t="s">
        <v>4967</v>
      </c>
      <c r="I1279" t="s">
        <v>4969</v>
      </c>
      <c r="J1279" t="s">
        <v>4986</v>
      </c>
      <c r="K1279" t="s">
        <v>6376</v>
      </c>
      <c r="L1279" t="s">
        <v>6404</v>
      </c>
      <c r="M1279" t="str">
        <f>SUBSTITUTE(Table2[[#This Row],[category_tags]],"'",CHAR(130),11)</f>
        <v>['Agricultural', 'Food', 'Preparation', 'Meat, egg and fish', 'Delicatessen meat']</v>
      </c>
      <c r="N1279" t="str">
        <f>SUBSTITUTE(Table2[[#This Row],[category_tags]],"'",CHAR(131),12)</f>
        <v>['Agricultural', 'Food', 'Preparation', 'Meat, egg and fish', 'Delicatessen meat']</v>
      </c>
      <c r="O1279" t="e">
        <f>FIND(CHAR(130),Table2[[#This Row],[Column2]])</f>
        <v>#VALUE!</v>
      </c>
      <c r="P1279" t="e">
        <f>FIND(CHAR(131),Table2[[#This Row],[Column3]])</f>
        <v>#VALUE!</v>
      </c>
      <c r="Q1279" t="str">
        <f>IFERROR(MID(Table2[[#This Row],[category_tags]],Table2[[#This Row],[Column4]]+1,Table2[[#This Row],[Column5]]-Table2[[#This Row],[Column4]]-1),"")</f>
        <v/>
      </c>
      <c r="R1279" t="str">
        <f>VLOOKUP(Table2[[#This Row],[ciqual_code]],brut_transformé!$D$2:$E$2480,2,FALSE)</f>
        <v>transformé</v>
      </c>
      <c r="S1279" t="s">
        <v>5717</v>
      </c>
    </row>
    <row r="1280" spans="1:19" x14ac:dyDescent="0.2">
      <c r="A1280" t="s">
        <v>1278</v>
      </c>
      <c r="B1280">
        <v>28501</v>
      </c>
      <c r="C1280" t="s">
        <v>2481</v>
      </c>
      <c r="D1280">
        <v>2.91</v>
      </c>
      <c r="E1280" t="b">
        <v>0</v>
      </c>
      <c r="F1280" t="s">
        <v>2485</v>
      </c>
      <c r="G1280" t="s">
        <v>3765</v>
      </c>
      <c r="H1280" t="s">
        <v>4967</v>
      </c>
      <c r="I1280" t="s">
        <v>4969</v>
      </c>
      <c r="J1280" t="s">
        <v>4986</v>
      </c>
      <c r="K1280" t="s">
        <v>6376</v>
      </c>
      <c r="L1280" t="s">
        <v>6404</v>
      </c>
      <c r="M1280" t="str">
        <f>SUBSTITUTE(Table2[[#This Row],[category_tags]],"'",CHAR(130),11)</f>
        <v>['Agricultural', 'Food', 'Preparation', 'Meat, egg and fish', 'Delicatessen meat']</v>
      </c>
      <c r="N1280" t="str">
        <f>SUBSTITUTE(Table2[[#This Row],[category_tags]],"'",CHAR(131),12)</f>
        <v>['Agricultural', 'Food', 'Preparation', 'Meat, egg and fish', 'Delicatessen meat']</v>
      </c>
      <c r="O1280" t="e">
        <f>FIND(CHAR(130),Table2[[#This Row],[Column2]])</f>
        <v>#VALUE!</v>
      </c>
      <c r="P1280" t="e">
        <f>FIND(CHAR(131),Table2[[#This Row],[Column3]])</f>
        <v>#VALUE!</v>
      </c>
      <c r="Q1280" t="str">
        <f>IFERROR(MID(Table2[[#This Row],[category_tags]],Table2[[#This Row],[Column4]]+1,Table2[[#This Row],[Column5]]-Table2[[#This Row],[Column4]]-1),"")</f>
        <v/>
      </c>
      <c r="R1280" t="str">
        <f>VLOOKUP(Table2[[#This Row],[ciqual_code]],brut_transformé!$D$2:$E$2480,2,FALSE)</f>
        <v>transformé</v>
      </c>
      <c r="S1280" t="s">
        <v>5716</v>
      </c>
    </row>
    <row r="1281" spans="1:19" x14ac:dyDescent="0.2">
      <c r="A1281" t="s">
        <v>1279</v>
      </c>
      <c r="B1281">
        <v>28504</v>
      </c>
      <c r="C1281" t="s">
        <v>2481</v>
      </c>
      <c r="D1281">
        <v>2.92</v>
      </c>
      <c r="E1281" t="b">
        <v>0</v>
      </c>
      <c r="F1281" t="s">
        <v>2485</v>
      </c>
      <c r="G1281" t="s">
        <v>3766</v>
      </c>
      <c r="H1281" t="s">
        <v>4967</v>
      </c>
      <c r="I1281" t="s">
        <v>4969</v>
      </c>
      <c r="J1281" t="s">
        <v>4986</v>
      </c>
      <c r="K1281" t="s">
        <v>6376</v>
      </c>
      <c r="L1281" t="s">
        <v>6404</v>
      </c>
      <c r="M1281" t="str">
        <f>SUBSTITUTE(Table2[[#This Row],[category_tags]],"'",CHAR(130),11)</f>
        <v>['Agricultural', 'Food', 'Preparation', 'Meat, egg and fish', 'Delicatessen meat']</v>
      </c>
      <c r="N1281" t="str">
        <f>SUBSTITUTE(Table2[[#This Row],[category_tags]],"'",CHAR(131),12)</f>
        <v>['Agricultural', 'Food', 'Preparation', 'Meat, egg and fish', 'Delicatessen meat']</v>
      </c>
      <c r="O1281" t="e">
        <f>FIND(CHAR(130),Table2[[#This Row],[Column2]])</f>
        <v>#VALUE!</v>
      </c>
      <c r="P1281" t="e">
        <f>FIND(CHAR(131),Table2[[#This Row],[Column3]])</f>
        <v>#VALUE!</v>
      </c>
      <c r="Q1281" t="str">
        <f>IFERROR(MID(Table2[[#This Row],[category_tags]],Table2[[#This Row],[Column4]]+1,Table2[[#This Row],[Column5]]-Table2[[#This Row],[Column4]]-1),"")</f>
        <v/>
      </c>
      <c r="R1281" t="str">
        <f>VLOOKUP(Table2[[#This Row],[ciqual_code]],brut_transformé!$D$2:$E$2480,2,FALSE)</f>
        <v>transformé</v>
      </c>
      <c r="S1281" t="s">
        <v>5717</v>
      </c>
    </row>
    <row r="1282" spans="1:19" x14ac:dyDescent="0.2">
      <c r="A1282" t="s">
        <v>1280</v>
      </c>
      <c r="B1282">
        <v>25219</v>
      </c>
      <c r="C1282" t="s">
        <v>2481</v>
      </c>
      <c r="D1282">
        <v>2.68</v>
      </c>
      <c r="E1282" t="b">
        <v>0</v>
      </c>
      <c r="F1282" t="s">
        <v>2485</v>
      </c>
      <c r="G1282" t="s">
        <v>3767</v>
      </c>
      <c r="H1282" t="s">
        <v>4967</v>
      </c>
      <c r="I1282" t="s">
        <v>4969</v>
      </c>
      <c r="J1282" t="s">
        <v>5008</v>
      </c>
      <c r="K1282" t="s">
        <v>6379</v>
      </c>
      <c r="L1282" t="s">
        <v>6399</v>
      </c>
      <c r="M1282" t="str">
        <f>SUBSTITUTE(Table2[[#This Row],[category_tags]],"'",CHAR(130),11)</f>
        <v>['Agricultural', 'Food', 'Preparation', 'Starters and dishes', 'Dishes', ÇPasta or cereal dishes']</v>
      </c>
      <c r="N1282" t="str">
        <f>SUBSTITUTE(Table2[[#This Row],[category_tags]],"'",CHAR(131),12)</f>
        <v>['Agricultural', 'Food', 'Preparation', 'Starters and dishes', 'Dishes', 'Pasta or cereal dishesÉ]</v>
      </c>
      <c r="O1282">
        <f>FIND(CHAR(130),Table2[[#This Row],[Column2]])</f>
        <v>74</v>
      </c>
      <c r="P1282">
        <f>FIND(CHAR(131),Table2[[#This Row],[Column3]])</f>
        <v>97</v>
      </c>
      <c r="Q1282" t="str">
        <f>IFERROR(MID(Table2[[#This Row],[category_tags]],Table2[[#This Row],[Column4]]+1,Table2[[#This Row],[Column5]]-Table2[[#This Row],[Column4]]-1),"")</f>
        <v>Pasta or cereal dishes</v>
      </c>
      <c r="R1282" t="str">
        <f>VLOOKUP(Table2[[#This Row],[ciqual_code]],brut_transformé!$D$2:$E$2480,2,FALSE)</f>
        <v>transformé</v>
      </c>
      <c r="S1282" t="s">
        <v>5718</v>
      </c>
    </row>
    <row r="1283" spans="1:19" x14ac:dyDescent="0.2">
      <c r="A1283" t="s">
        <v>1281</v>
      </c>
      <c r="B1283">
        <v>25081</v>
      </c>
      <c r="C1283" t="s">
        <v>2481</v>
      </c>
      <c r="D1283">
        <v>2.29</v>
      </c>
      <c r="E1283" t="b">
        <v>0</v>
      </c>
      <c r="F1283" t="s">
        <v>2485</v>
      </c>
      <c r="G1283" t="s">
        <v>3768</v>
      </c>
      <c r="H1283" t="s">
        <v>4967</v>
      </c>
      <c r="I1283" t="s">
        <v>4969</v>
      </c>
      <c r="J1283" t="s">
        <v>5008</v>
      </c>
      <c r="K1283" t="s">
        <v>6379</v>
      </c>
      <c r="L1283" t="s">
        <v>6399</v>
      </c>
      <c r="M1283" t="str">
        <f>SUBSTITUTE(Table2[[#This Row],[category_tags]],"'",CHAR(130),11)</f>
        <v>['Agricultural', 'Food', 'Preparation', 'Starters and dishes', 'Dishes', ÇPasta or cereal dishes']</v>
      </c>
      <c r="N1283" t="str">
        <f>SUBSTITUTE(Table2[[#This Row],[category_tags]],"'",CHAR(131),12)</f>
        <v>['Agricultural', 'Food', 'Preparation', 'Starters and dishes', 'Dishes', 'Pasta or cereal dishesÉ]</v>
      </c>
      <c r="O1283">
        <f>FIND(CHAR(130),Table2[[#This Row],[Column2]])</f>
        <v>74</v>
      </c>
      <c r="P1283">
        <f>FIND(CHAR(131),Table2[[#This Row],[Column3]])</f>
        <v>97</v>
      </c>
      <c r="Q1283" t="str">
        <f>IFERROR(MID(Table2[[#This Row],[category_tags]],Table2[[#This Row],[Column4]]+1,Table2[[#This Row],[Column5]]-Table2[[#This Row],[Column4]]-1),"")</f>
        <v>Pasta or cereal dishes</v>
      </c>
      <c r="R1283" t="str">
        <f>VLOOKUP(Table2[[#This Row],[ciqual_code]],brut_transformé!$D$2:$E$2480,2,FALSE)</f>
        <v>transformé</v>
      </c>
      <c r="S1283" t="s">
        <v>5719</v>
      </c>
    </row>
    <row r="1284" spans="1:19" x14ac:dyDescent="0.2">
      <c r="A1284" t="s">
        <v>1282</v>
      </c>
      <c r="B1284">
        <v>25635</v>
      </c>
      <c r="C1284" t="s">
        <v>2481</v>
      </c>
      <c r="D1284">
        <v>2.0099999999999998</v>
      </c>
      <c r="E1284" t="b">
        <v>0</v>
      </c>
      <c r="F1284" t="s">
        <v>2485</v>
      </c>
      <c r="G1284" t="s">
        <v>3769</v>
      </c>
      <c r="H1284" t="s">
        <v>4967</v>
      </c>
      <c r="I1284" t="s">
        <v>4969</v>
      </c>
      <c r="J1284" t="s">
        <v>5008</v>
      </c>
      <c r="K1284" t="s">
        <v>6379</v>
      </c>
      <c r="L1284" t="s">
        <v>6399</v>
      </c>
      <c r="M1284" t="str">
        <f>SUBSTITUTE(Table2[[#This Row],[category_tags]],"'",CHAR(130),11)</f>
        <v>['Agricultural', 'Food', 'Preparation', 'Starters and dishes', 'Dishes', ÇPasta or cereal dishes']</v>
      </c>
      <c r="N1284" t="str">
        <f>SUBSTITUTE(Table2[[#This Row],[category_tags]],"'",CHAR(131),12)</f>
        <v>['Agricultural', 'Food', 'Preparation', 'Starters and dishes', 'Dishes', 'Pasta or cereal dishesÉ]</v>
      </c>
      <c r="O1284">
        <f>FIND(CHAR(130),Table2[[#This Row],[Column2]])</f>
        <v>74</v>
      </c>
      <c r="P1284">
        <f>FIND(CHAR(131),Table2[[#This Row],[Column3]])</f>
        <v>97</v>
      </c>
      <c r="Q1284" t="str">
        <f>IFERROR(MID(Table2[[#This Row],[category_tags]],Table2[[#This Row],[Column4]]+1,Table2[[#This Row],[Column5]]-Table2[[#This Row],[Column4]]-1),"")</f>
        <v>Pasta or cereal dishes</v>
      </c>
      <c r="R1284" t="str">
        <f>VLOOKUP(Table2[[#This Row],[ciqual_code]],brut_transformé!$D$2:$E$2480,2,FALSE)</f>
        <v>transformé</v>
      </c>
      <c r="S1284" t="s">
        <v>5720</v>
      </c>
    </row>
    <row r="1285" spans="1:19" x14ac:dyDescent="0.2">
      <c r="A1285" t="s">
        <v>1283</v>
      </c>
      <c r="B1285">
        <v>25139</v>
      </c>
      <c r="C1285" t="s">
        <v>2481</v>
      </c>
      <c r="D1285">
        <v>2.94</v>
      </c>
      <c r="E1285" t="b">
        <v>0</v>
      </c>
      <c r="F1285" t="s">
        <v>2485</v>
      </c>
      <c r="G1285" t="s">
        <v>3770</v>
      </c>
      <c r="H1285" t="s">
        <v>4967</v>
      </c>
      <c r="I1285" t="s">
        <v>4969</v>
      </c>
      <c r="J1285" t="s">
        <v>5008</v>
      </c>
      <c r="K1285" t="s">
        <v>6379</v>
      </c>
      <c r="L1285" t="s">
        <v>6399</v>
      </c>
      <c r="M1285" t="str">
        <f>SUBSTITUTE(Table2[[#This Row],[category_tags]],"'",CHAR(130),11)</f>
        <v>['Agricultural', 'Food', 'Preparation', 'Starters and dishes', 'Dishes', ÇPasta or cereal dishes']</v>
      </c>
      <c r="N1285" t="str">
        <f>SUBSTITUTE(Table2[[#This Row],[category_tags]],"'",CHAR(131),12)</f>
        <v>['Agricultural', 'Food', 'Preparation', 'Starters and dishes', 'Dishes', 'Pasta or cereal dishesÉ]</v>
      </c>
      <c r="O1285">
        <f>FIND(CHAR(130),Table2[[#This Row],[Column2]])</f>
        <v>74</v>
      </c>
      <c r="P1285">
        <f>FIND(CHAR(131),Table2[[#This Row],[Column3]])</f>
        <v>97</v>
      </c>
      <c r="Q1285" t="str">
        <f>IFERROR(MID(Table2[[#This Row],[category_tags]],Table2[[#This Row],[Column4]]+1,Table2[[#This Row],[Column5]]-Table2[[#This Row],[Column4]]-1),"")</f>
        <v>Pasta or cereal dishes</v>
      </c>
      <c r="R1285" t="str">
        <f>VLOOKUP(Table2[[#This Row],[ciqual_code]],brut_transformé!$D$2:$E$2480,2,FALSE)</f>
        <v>transformé</v>
      </c>
      <c r="S1285" t="s">
        <v>5721</v>
      </c>
    </row>
    <row r="1286" spans="1:19" x14ac:dyDescent="0.2">
      <c r="A1286" t="s">
        <v>1284</v>
      </c>
      <c r="B1286">
        <v>25131</v>
      </c>
      <c r="C1286" t="s">
        <v>2481</v>
      </c>
      <c r="D1286">
        <v>2.29</v>
      </c>
      <c r="E1286" t="b">
        <v>0</v>
      </c>
      <c r="F1286" t="s">
        <v>2485</v>
      </c>
      <c r="G1286" t="s">
        <v>3771</v>
      </c>
      <c r="H1286" t="s">
        <v>4967</v>
      </c>
      <c r="I1286" t="s">
        <v>4969</v>
      </c>
      <c r="J1286" t="s">
        <v>5008</v>
      </c>
      <c r="K1286" t="s">
        <v>6379</v>
      </c>
      <c r="L1286" t="s">
        <v>6399</v>
      </c>
      <c r="M1286" t="str">
        <f>SUBSTITUTE(Table2[[#This Row],[category_tags]],"'",CHAR(130),11)</f>
        <v>['Agricultural', 'Food', 'Preparation', 'Starters and dishes', 'Dishes', ÇPasta or cereal dishes']</v>
      </c>
      <c r="N1286" t="str">
        <f>SUBSTITUTE(Table2[[#This Row],[category_tags]],"'",CHAR(131),12)</f>
        <v>['Agricultural', 'Food', 'Preparation', 'Starters and dishes', 'Dishes', 'Pasta or cereal dishesÉ]</v>
      </c>
      <c r="O1286">
        <f>FIND(CHAR(130),Table2[[#This Row],[Column2]])</f>
        <v>74</v>
      </c>
      <c r="P1286">
        <f>FIND(CHAR(131),Table2[[#This Row],[Column3]])</f>
        <v>97</v>
      </c>
      <c r="Q1286" t="str">
        <f>IFERROR(MID(Table2[[#This Row],[category_tags]],Table2[[#This Row],[Column4]]+1,Table2[[#This Row],[Column5]]-Table2[[#This Row],[Column4]]-1),"")</f>
        <v>Pasta or cereal dishes</v>
      </c>
      <c r="R1286" t="str">
        <f>VLOOKUP(Table2[[#This Row],[ciqual_code]],brut_transformé!$D$2:$E$2480,2,FALSE)</f>
        <v>transformé</v>
      </c>
      <c r="S1286" t="s">
        <v>5718</v>
      </c>
    </row>
    <row r="1287" spans="1:19" x14ac:dyDescent="0.2">
      <c r="A1287" t="s">
        <v>1285</v>
      </c>
      <c r="B1287">
        <v>25218</v>
      </c>
      <c r="C1287" t="s">
        <v>2481</v>
      </c>
      <c r="D1287">
        <v>2.29</v>
      </c>
      <c r="E1287" t="b">
        <v>0</v>
      </c>
      <c r="F1287" t="s">
        <v>2485</v>
      </c>
      <c r="G1287" t="s">
        <v>3772</v>
      </c>
      <c r="H1287" t="s">
        <v>4967</v>
      </c>
      <c r="I1287" t="s">
        <v>4969</v>
      </c>
      <c r="J1287" t="s">
        <v>5008</v>
      </c>
      <c r="K1287" t="s">
        <v>6379</v>
      </c>
      <c r="L1287" t="s">
        <v>6399</v>
      </c>
      <c r="M1287" t="str">
        <f>SUBSTITUTE(Table2[[#This Row],[category_tags]],"'",CHAR(130),11)</f>
        <v>['Agricultural', 'Food', 'Preparation', 'Starters and dishes', 'Dishes', ÇPasta or cereal dishes']</v>
      </c>
      <c r="N1287" t="str">
        <f>SUBSTITUTE(Table2[[#This Row],[category_tags]],"'",CHAR(131),12)</f>
        <v>['Agricultural', 'Food', 'Preparation', 'Starters and dishes', 'Dishes', 'Pasta or cereal dishesÉ]</v>
      </c>
      <c r="O1287">
        <f>FIND(CHAR(130),Table2[[#This Row],[Column2]])</f>
        <v>74</v>
      </c>
      <c r="P1287">
        <f>FIND(CHAR(131),Table2[[#This Row],[Column3]])</f>
        <v>97</v>
      </c>
      <c r="Q1287" t="str">
        <f>IFERROR(MID(Table2[[#This Row],[category_tags]],Table2[[#This Row],[Column4]]+1,Table2[[#This Row],[Column5]]-Table2[[#This Row],[Column4]]-1),"")</f>
        <v>Pasta or cereal dishes</v>
      </c>
      <c r="R1287" t="str">
        <f>VLOOKUP(Table2[[#This Row],[ciqual_code]],brut_transformé!$D$2:$E$2480,2,FALSE)</f>
        <v>transformé</v>
      </c>
      <c r="S1287" t="s">
        <v>5718</v>
      </c>
    </row>
    <row r="1288" spans="1:19" x14ac:dyDescent="0.2">
      <c r="A1288" t="s">
        <v>1286</v>
      </c>
      <c r="B1288">
        <v>11053</v>
      </c>
      <c r="C1288" t="s">
        <v>2481</v>
      </c>
      <c r="D1288">
        <v>4.3099999999999996</v>
      </c>
      <c r="E1288" t="b">
        <v>0</v>
      </c>
      <c r="F1288" t="s">
        <v>2485</v>
      </c>
      <c r="G1288" t="s">
        <v>3773</v>
      </c>
      <c r="H1288" t="s">
        <v>4967</v>
      </c>
      <c r="I1288" t="s">
        <v>4969</v>
      </c>
      <c r="J1288" t="s">
        <v>5035</v>
      </c>
      <c r="K1288" t="s">
        <v>6377</v>
      </c>
      <c r="L1288" t="s">
        <v>6430</v>
      </c>
      <c r="M1288" t="str">
        <f>SUBSTITUTE(Table2[[#This Row],[category_tags]],"'",CHAR(130),11)</f>
        <v>['Agricultural', 'Food', 'Preparation', 'Miscellaneous', 'Spices']</v>
      </c>
      <c r="N1288" t="str">
        <f>SUBSTITUTE(Table2[[#This Row],[category_tags]],"'",CHAR(131),12)</f>
        <v>['Agricultural', 'Food', 'Preparation', 'Miscellaneous', 'Spices']</v>
      </c>
      <c r="O1288" t="e">
        <f>FIND(CHAR(130),Table2[[#This Row],[Column2]])</f>
        <v>#VALUE!</v>
      </c>
      <c r="P1288" t="e">
        <f>FIND(CHAR(131),Table2[[#This Row],[Column3]])</f>
        <v>#VALUE!</v>
      </c>
      <c r="Q1288" t="str">
        <f>IFERROR(MID(Table2[[#This Row],[category_tags]],Table2[[#This Row],[Column4]]+1,Table2[[#This Row],[Column5]]-Table2[[#This Row],[Column4]]-1),"")</f>
        <v/>
      </c>
      <c r="R1288" t="str">
        <f>VLOOKUP(Table2[[#This Row],[ciqual_code]],brut_transformé!$D$2:$E$2480,2,FALSE)</f>
        <v>brut</v>
      </c>
      <c r="S1288" t="s">
        <v>5722</v>
      </c>
    </row>
    <row r="1289" spans="1:19" x14ac:dyDescent="0.2">
      <c r="A1289" t="s">
        <v>1287</v>
      </c>
      <c r="B1289">
        <v>42200</v>
      </c>
      <c r="C1289" t="s">
        <v>2481</v>
      </c>
      <c r="D1289">
        <v>3.47</v>
      </c>
      <c r="E1289" t="b">
        <v>0</v>
      </c>
      <c r="F1289" t="s">
        <v>2485</v>
      </c>
      <c r="G1289" t="s">
        <v>3774</v>
      </c>
      <c r="H1289" t="s">
        <v>4967</v>
      </c>
      <c r="I1289" t="s">
        <v>4969</v>
      </c>
      <c r="J1289" t="s">
        <v>4998</v>
      </c>
      <c r="K1289" t="s">
        <v>6377</v>
      </c>
      <c r="L1289" t="s">
        <v>6414</v>
      </c>
      <c r="M1289" t="str">
        <f>SUBSTITUTE(Table2[[#This Row],[category_tags]],"'",CHAR(130),11)</f>
        <v>['Agricultural', 'Food', 'Preparation', 'Miscellaneous', 'Miscellaneous ingredients']</v>
      </c>
      <c r="N1289" t="str">
        <f>SUBSTITUTE(Table2[[#This Row],[category_tags]],"'",CHAR(131),12)</f>
        <v>['Agricultural', 'Food', 'Preparation', 'Miscellaneous', 'Miscellaneous ingredients']</v>
      </c>
      <c r="O1289" t="e">
        <f>FIND(CHAR(130),Table2[[#This Row],[Column2]])</f>
        <v>#VALUE!</v>
      </c>
      <c r="P1289" t="e">
        <f>FIND(CHAR(131),Table2[[#This Row],[Column3]])</f>
        <v>#VALUE!</v>
      </c>
      <c r="Q1289" t="str">
        <f>IFERROR(MID(Table2[[#This Row],[category_tags]],Table2[[#This Row],[Column4]]+1,Table2[[#This Row],[Column5]]-Table2[[#This Row],[Column4]]-1),"")</f>
        <v/>
      </c>
      <c r="R1289" t="str">
        <f>VLOOKUP(Table2[[#This Row],[ciqual_code]],brut_transformé!$D$2:$E$2480,2,FALSE)</f>
        <v>transformé</v>
      </c>
      <c r="S1289" t="s">
        <v>5723</v>
      </c>
    </row>
    <row r="1290" spans="1:19" x14ac:dyDescent="0.2">
      <c r="A1290" t="s">
        <v>1288</v>
      </c>
      <c r="B1290">
        <v>20258</v>
      </c>
      <c r="C1290" t="s">
        <v>2481</v>
      </c>
      <c r="D1290">
        <v>2.82</v>
      </c>
      <c r="E1290" t="b">
        <v>0</v>
      </c>
      <c r="F1290" t="s">
        <v>2485</v>
      </c>
      <c r="G1290" t="s">
        <v>3775</v>
      </c>
      <c r="H1290" t="s">
        <v>4967</v>
      </c>
      <c r="I1290" t="s">
        <v>4969</v>
      </c>
      <c r="J1290" t="s">
        <v>4987</v>
      </c>
      <c r="K1290" t="s">
        <v>6375</v>
      </c>
      <c r="L1290" t="s">
        <v>6405</v>
      </c>
      <c r="M1290" t="str">
        <f>SUBSTITUTE(Table2[[#This Row],[category_tags]],"'",CHAR(130),11)</f>
        <v>['Agricultural', 'Food', 'Preparation', 'Fruits, vegetables, legumes and nuts', 'Vegetables', ÇVegetables, cooked']</v>
      </c>
      <c r="N1290" t="str">
        <f>SUBSTITUTE(Table2[[#This Row],[category_tags]],"'",CHAR(131),12)</f>
        <v>['Agricultural', 'Food', 'Preparation', 'Fruits, vegetables, legumes and nuts', 'Vegetables', 'Vegetables, cookedÉ]</v>
      </c>
      <c r="O1290">
        <f>FIND(CHAR(130),Table2[[#This Row],[Column2]])</f>
        <v>95</v>
      </c>
      <c r="P1290">
        <f>FIND(CHAR(131),Table2[[#This Row],[Column3]])</f>
        <v>114</v>
      </c>
      <c r="Q1290" t="str">
        <f>IFERROR(MID(Table2[[#This Row],[category_tags]],Table2[[#This Row],[Column4]]+1,Table2[[#This Row],[Column5]]-Table2[[#This Row],[Column4]]-1),"")</f>
        <v>Vegetables, cooked</v>
      </c>
      <c r="R1290" t="str">
        <f>VLOOKUP(Table2[[#This Row],[ciqual_code]],brut_transformé!$D$2:$E$2480,2,FALSE)</f>
        <v>transformé</v>
      </c>
      <c r="S1290" t="s">
        <v>5724</v>
      </c>
    </row>
    <row r="1291" spans="1:19" x14ac:dyDescent="0.2">
      <c r="A1291" t="s">
        <v>1289</v>
      </c>
      <c r="B1291">
        <v>25511</v>
      </c>
      <c r="C1291" t="s">
        <v>2481</v>
      </c>
      <c r="D1291">
        <v>2.42</v>
      </c>
      <c r="E1291" t="b">
        <v>0</v>
      </c>
      <c r="F1291" t="s">
        <v>2485</v>
      </c>
      <c r="G1291" t="s">
        <v>3776</v>
      </c>
      <c r="H1291" t="s">
        <v>4967</v>
      </c>
      <c r="I1291" t="s">
        <v>4969</v>
      </c>
      <c r="J1291" t="s">
        <v>5011</v>
      </c>
      <c r="K1291" t="s">
        <v>6379</v>
      </c>
      <c r="L1291" t="s">
        <v>6399</v>
      </c>
      <c r="M1291" t="str">
        <f>SUBSTITUTE(Table2[[#This Row],[category_tags]],"'",CHAR(130),11)</f>
        <v>['Agricultural', 'Food', 'Preparation', 'Starters and dishes', 'Dishes', ÇMeat dishes, with vegetables/legume']</v>
      </c>
      <c r="N1291" t="str">
        <f>SUBSTITUTE(Table2[[#This Row],[category_tags]],"'",CHAR(131),12)</f>
        <v>['Agricultural', 'Food', 'Preparation', 'Starters and dishes', 'Dishes', 'Meat dishes, with vegetables/legumeÉ]</v>
      </c>
      <c r="O1291">
        <f>FIND(CHAR(130),Table2[[#This Row],[Column2]])</f>
        <v>74</v>
      </c>
      <c r="P1291">
        <f>FIND(CHAR(131),Table2[[#This Row],[Column3]])</f>
        <v>110</v>
      </c>
      <c r="Q1291" t="str">
        <f>IFERROR(MID(Table2[[#This Row],[category_tags]],Table2[[#This Row],[Column4]]+1,Table2[[#This Row],[Column5]]-Table2[[#This Row],[Column4]]-1),"")</f>
        <v>Meat dishes, with vegetables/legume</v>
      </c>
      <c r="R1291" t="str">
        <f>VLOOKUP(Table2[[#This Row],[ciqual_code]],brut_transformé!$D$2:$E$2480,2,FALSE)</f>
        <v>transformé</v>
      </c>
      <c r="S1291" t="s">
        <v>5725</v>
      </c>
    </row>
    <row r="1292" spans="1:19" x14ac:dyDescent="0.2">
      <c r="A1292" t="s">
        <v>1290</v>
      </c>
      <c r="B1292">
        <v>20497</v>
      </c>
      <c r="C1292" t="s">
        <v>2481</v>
      </c>
      <c r="D1292">
        <v>2.89</v>
      </c>
      <c r="E1292" t="b">
        <v>0</v>
      </c>
      <c r="F1292" t="s">
        <v>2485</v>
      </c>
      <c r="G1292" t="s">
        <v>3777</v>
      </c>
      <c r="H1292" t="s">
        <v>4967</v>
      </c>
      <c r="I1292" t="s">
        <v>4969</v>
      </c>
      <c r="J1292" t="s">
        <v>4987</v>
      </c>
      <c r="K1292" t="s">
        <v>6375</v>
      </c>
      <c r="L1292" t="s">
        <v>6405</v>
      </c>
      <c r="M1292" t="str">
        <f>SUBSTITUTE(Table2[[#This Row],[category_tags]],"'",CHAR(130),11)</f>
        <v>['Agricultural', 'Food', 'Preparation', 'Fruits, vegetables, legumes and nuts', 'Vegetables', ÇVegetables, cooked']</v>
      </c>
      <c r="N1292" t="str">
        <f>SUBSTITUTE(Table2[[#This Row],[category_tags]],"'",CHAR(131),12)</f>
        <v>['Agricultural', 'Food', 'Preparation', 'Fruits, vegetables, legumes and nuts', 'Vegetables', 'Vegetables, cookedÉ]</v>
      </c>
      <c r="O1292">
        <f>FIND(CHAR(130),Table2[[#This Row],[Column2]])</f>
        <v>95</v>
      </c>
      <c r="P1292">
        <f>FIND(CHAR(131),Table2[[#This Row],[Column3]])</f>
        <v>114</v>
      </c>
      <c r="Q1292" t="str">
        <f>IFERROR(MID(Table2[[#This Row],[category_tags]],Table2[[#This Row],[Column4]]+1,Table2[[#This Row],[Column5]]-Table2[[#This Row],[Column4]]-1),"")</f>
        <v>Vegetables, cooked</v>
      </c>
      <c r="R1292" t="str">
        <f>VLOOKUP(Table2[[#This Row],[ciqual_code]],brut_transformé!$D$2:$E$2480,2,FALSE)</f>
        <v>transformé</v>
      </c>
      <c r="S1292" t="s">
        <v>5726</v>
      </c>
    </row>
    <row r="1293" spans="1:19" x14ac:dyDescent="0.2">
      <c r="A1293" t="s">
        <v>1291</v>
      </c>
      <c r="B1293">
        <v>20496</v>
      </c>
      <c r="C1293" t="s">
        <v>2481</v>
      </c>
      <c r="D1293">
        <v>2.5299999999999998</v>
      </c>
      <c r="E1293" t="b">
        <v>0</v>
      </c>
      <c r="F1293" t="s">
        <v>2485</v>
      </c>
      <c r="G1293" t="s">
        <v>3778</v>
      </c>
      <c r="H1293" t="s">
        <v>4967</v>
      </c>
      <c r="I1293" t="s">
        <v>4969</v>
      </c>
      <c r="J1293" t="s">
        <v>4988</v>
      </c>
      <c r="K1293" t="s">
        <v>6375</v>
      </c>
      <c r="L1293" t="s">
        <v>6405</v>
      </c>
      <c r="M1293" t="str">
        <f>SUBSTITUTE(Table2[[#This Row],[category_tags]],"'",CHAR(130),11)</f>
        <v>['Agricultural', 'Food', 'Preparation', 'Fruits, vegetables, legumes and nuts', 'Vegetables', ÇVegetables, raw']</v>
      </c>
      <c r="N1293" t="str">
        <f>SUBSTITUTE(Table2[[#This Row],[category_tags]],"'",CHAR(131),12)</f>
        <v>['Agricultural', 'Food', 'Preparation', 'Fruits, vegetables, legumes and nuts', 'Vegetables', 'Vegetables, rawÉ]</v>
      </c>
      <c r="O1293">
        <f>FIND(CHAR(130),Table2[[#This Row],[Column2]])</f>
        <v>95</v>
      </c>
      <c r="P1293">
        <f>FIND(CHAR(131),Table2[[#This Row],[Column3]])</f>
        <v>111</v>
      </c>
      <c r="Q1293" t="str">
        <f>IFERROR(MID(Table2[[#This Row],[category_tags]],Table2[[#This Row],[Column4]]+1,Table2[[#This Row],[Column5]]-Table2[[#This Row],[Column4]]-1),"")</f>
        <v>Vegetables, raw</v>
      </c>
      <c r="R1293" t="str">
        <f>VLOOKUP(Table2[[#This Row],[ciqual_code]],brut_transformé!$D$2:$E$2480,2,FALSE)</f>
        <v>transformé</v>
      </c>
      <c r="S1293" t="s">
        <v>5727</v>
      </c>
    </row>
    <row r="1294" spans="1:19" x14ac:dyDescent="0.2">
      <c r="A1294" t="s">
        <v>1292</v>
      </c>
      <c r="B1294">
        <v>20263</v>
      </c>
      <c r="C1294" t="s">
        <v>2481</v>
      </c>
      <c r="D1294">
        <v>2.42</v>
      </c>
      <c r="E1294" t="b">
        <v>0</v>
      </c>
      <c r="F1294" t="s">
        <v>2485</v>
      </c>
      <c r="G1294" t="s">
        <v>3779</v>
      </c>
      <c r="H1294" t="s">
        <v>4967</v>
      </c>
      <c r="I1294" t="s">
        <v>4969</v>
      </c>
      <c r="J1294" t="s">
        <v>4988</v>
      </c>
      <c r="K1294" t="s">
        <v>6375</v>
      </c>
      <c r="L1294" t="s">
        <v>6405</v>
      </c>
      <c r="M1294" t="str">
        <f>SUBSTITUTE(Table2[[#This Row],[category_tags]],"'",CHAR(130),11)</f>
        <v>['Agricultural', 'Food', 'Preparation', 'Fruits, vegetables, legumes and nuts', 'Vegetables', ÇVegetables, raw']</v>
      </c>
      <c r="N1294" t="str">
        <f>SUBSTITUTE(Table2[[#This Row],[category_tags]],"'",CHAR(131),12)</f>
        <v>['Agricultural', 'Food', 'Preparation', 'Fruits, vegetables, legumes and nuts', 'Vegetables', 'Vegetables, rawÉ]</v>
      </c>
      <c r="O1294">
        <f>FIND(CHAR(130),Table2[[#This Row],[Column2]])</f>
        <v>95</v>
      </c>
      <c r="P1294">
        <f>FIND(CHAR(131),Table2[[#This Row],[Column3]])</f>
        <v>111</v>
      </c>
      <c r="Q1294" t="str">
        <f>IFERROR(MID(Table2[[#This Row],[category_tags]],Table2[[#This Row],[Column4]]+1,Table2[[#This Row],[Column5]]-Table2[[#This Row],[Column4]]-1),"")</f>
        <v>Vegetables, raw</v>
      </c>
      <c r="R1294" t="str">
        <f>VLOOKUP(Table2[[#This Row],[ciqual_code]],brut_transformé!$D$2:$E$2480,2,FALSE)</f>
        <v>transformé</v>
      </c>
      <c r="S1294" t="s">
        <v>5728</v>
      </c>
    </row>
    <row r="1295" spans="1:19" x14ac:dyDescent="0.2">
      <c r="A1295" t="s">
        <v>1293</v>
      </c>
      <c r="B1295">
        <v>20266</v>
      </c>
      <c r="C1295" t="s">
        <v>2481</v>
      </c>
      <c r="D1295">
        <v>2.89</v>
      </c>
      <c r="E1295" t="b">
        <v>0</v>
      </c>
      <c r="F1295" t="s">
        <v>2485</v>
      </c>
      <c r="G1295" t="s">
        <v>3780</v>
      </c>
      <c r="H1295" t="s">
        <v>4967</v>
      </c>
      <c r="I1295" t="s">
        <v>4969</v>
      </c>
      <c r="J1295" t="s">
        <v>4988</v>
      </c>
      <c r="K1295" t="s">
        <v>6375</v>
      </c>
      <c r="L1295" t="s">
        <v>6405</v>
      </c>
      <c r="M1295" t="str">
        <f>SUBSTITUTE(Table2[[#This Row],[category_tags]],"'",CHAR(130),11)</f>
        <v>['Agricultural', 'Food', 'Preparation', 'Fruits, vegetables, legumes and nuts', 'Vegetables', ÇVegetables, raw']</v>
      </c>
      <c r="N1295" t="str">
        <f>SUBSTITUTE(Table2[[#This Row],[category_tags]],"'",CHAR(131),12)</f>
        <v>['Agricultural', 'Food', 'Preparation', 'Fruits, vegetables, legumes and nuts', 'Vegetables', 'Vegetables, rawÉ]</v>
      </c>
      <c r="O1295">
        <f>FIND(CHAR(130),Table2[[#This Row],[Column2]])</f>
        <v>95</v>
      </c>
      <c r="P1295">
        <f>FIND(CHAR(131),Table2[[#This Row],[Column3]])</f>
        <v>111</v>
      </c>
      <c r="Q1295" t="str">
        <f>IFERROR(MID(Table2[[#This Row],[category_tags]],Table2[[#This Row],[Column4]]+1,Table2[[#This Row],[Column5]]-Table2[[#This Row],[Column4]]-1),"")</f>
        <v>Vegetables, raw</v>
      </c>
      <c r="R1295" t="str">
        <f>VLOOKUP(Table2[[#This Row],[ciqual_code]],brut_transformé!$D$2:$E$2480,2,FALSE)</f>
        <v>transformé</v>
      </c>
      <c r="S1295" t="s">
        <v>5729</v>
      </c>
    </row>
    <row r="1296" spans="1:19" x14ac:dyDescent="0.2">
      <c r="A1296" t="s">
        <v>1294</v>
      </c>
      <c r="B1296">
        <v>20101</v>
      </c>
      <c r="C1296" t="s">
        <v>2481</v>
      </c>
      <c r="D1296">
        <v>2.42</v>
      </c>
      <c r="E1296" t="b">
        <v>0</v>
      </c>
      <c r="F1296" t="s">
        <v>2485</v>
      </c>
      <c r="G1296" t="s">
        <v>3781</v>
      </c>
      <c r="H1296" t="s">
        <v>4967</v>
      </c>
      <c r="I1296" t="s">
        <v>4969</v>
      </c>
      <c r="J1296" t="s">
        <v>4988</v>
      </c>
      <c r="K1296" t="s">
        <v>6375</v>
      </c>
      <c r="L1296" t="s">
        <v>6405</v>
      </c>
      <c r="M1296" t="str">
        <f>SUBSTITUTE(Table2[[#This Row],[category_tags]],"'",CHAR(130),11)</f>
        <v>['Agricultural', 'Food', 'Preparation', 'Fruits, vegetables, legumes and nuts', 'Vegetables', ÇVegetables, raw']</v>
      </c>
      <c r="N1296" t="str">
        <f>SUBSTITUTE(Table2[[#This Row],[category_tags]],"'",CHAR(131),12)</f>
        <v>['Agricultural', 'Food', 'Preparation', 'Fruits, vegetables, legumes and nuts', 'Vegetables', 'Vegetables, rawÉ]</v>
      </c>
      <c r="O1296">
        <f>FIND(CHAR(130),Table2[[#This Row],[Column2]])</f>
        <v>95</v>
      </c>
      <c r="P1296">
        <f>FIND(CHAR(131),Table2[[#This Row],[Column3]])</f>
        <v>111</v>
      </c>
      <c r="Q1296" t="str">
        <f>IFERROR(MID(Table2[[#This Row],[category_tags]],Table2[[#This Row],[Column4]]+1,Table2[[#This Row],[Column5]]-Table2[[#This Row],[Column4]]-1),"")</f>
        <v>Vegetables, raw</v>
      </c>
      <c r="R1296" t="str">
        <f>VLOOKUP(Table2[[#This Row],[ciqual_code]],brut_transformé!$D$2:$E$2480,2,FALSE)</f>
        <v>transformé</v>
      </c>
      <c r="S1296" t="s">
        <v>5728</v>
      </c>
    </row>
    <row r="1297" spans="1:19" x14ac:dyDescent="0.2">
      <c r="A1297" t="s">
        <v>1295</v>
      </c>
      <c r="B1297">
        <v>20588</v>
      </c>
      <c r="C1297" t="s">
        <v>2481</v>
      </c>
      <c r="D1297">
        <v>3.37</v>
      </c>
      <c r="E1297" t="b">
        <v>0</v>
      </c>
      <c r="F1297" t="s">
        <v>2485</v>
      </c>
      <c r="G1297" t="s">
        <v>3782</v>
      </c>
      <c r="H1297" t="s">
        <v>4967</v>
      </c>
      <c r="I1297" t="s">
        <v>4969</v>
      </c>
      <c r="J1297" t="s">
        <v>5062</v>
      </c>
      <c r="K1297" t="s">
        <v>6375</v>
      </c>
      <c r="L1297" t="s">
        <v>6438</v>
      </c>
      <c r="M1297" t="str">
        <f>SUBSTITUTE(Table2[[#This Row],[category_tags]],"'",CHAR(130),11)</f>
        <v>['Agricultural', 'Food', 'Preparation', 'Fruits, vegetables, legumes and nuts', 'Legumes', ÇLegumes, cooked']</v>
      </c>
      <c r="N1297" t="str">
        <f>SUBSTITUTE(Table2[[#This Row],[category_tags]],"'",CHAR(131),12)</f>
        <v>['Agricultural', 'Food', 'Preparation', 'Fruits, vegetables, legumes and nuts', 'Legumes', 'Legumes, cookedÉ]</v>
      </c>
      <c r="O1297">
        <f>FIND(CHAR(130),Table2[[#This Row],[Column2]])</f>
        <v>92</v>
      </c>
      <c r="P1297">
        <f>FIND(CHAR(131),Table2[[#This Row],[Column3]])</f>
        <v>108</v>
      </c>
      <c r="Q1297" t="str">
        <f>IFERROR(MID(Table2[[#This Row],[category_tags]],Table2[[#This Row],[Column4]]+1,Table2[[#This Row],[Column5]]-Table2[[#This Row],[Column4]]-1),"")</f>
        <v>Legumes, cooked</v>
      </c>
      <c r="R1297" t="str">
        <f>VLOOKUP(Table2[[#This Row],[ciqual_code]],brut_transformé!$D$2:$E$2480,2,FALSE)</f>
        <v>brut</v>
      </c>
      <c r="S1297" t="s">
        <v>5730</v>
      </c>
    </row>
    <row r="1298" spans="1:19" x14ac:dyDescent="0.2">
      <c r="A1298" t="s">
        <v>1296</v>
      </c>
      <c r="B1298">
        <v>20586</v>
      </c>
      <c r="C1298" t="s">
        <v>2481</v>
      </c>
      <c r="D1298">
        <v>3.37</v>
      </c>
      <c r="E1298" t="b">
        <v>0</v>
      </c>
      <c r="F1298" t="s">
        <v>2485</v>
      </c>
      <c r="G1298" t="s">
        <v>3783</v>
      </c>
      <c r="H1298" t="s">
        <v>4967</v>
      </c>
      <c r="I1298" t="s">
        <v>4969</v>
      </c>
      <c r="J1298" t="s">
        <v>5063</v>
      </c>
      <c r="K1298" t="s">
        <v>6375</v>
      </c>
      <c r="L1298" t="s">
        <v>6438</v>
      </c>
      <c r="M1298" t="str">
        <f>SUBSTITUTE(Table2[[#This Row],[category_tags]],"'",CHAR(130),11)</f>
        <v>['Agricultural', 'Food', 'Preparation', 'Fruits, vegetables, legumes and nuts', 'Legumes', ÇLegumes, dried']</v>
      </c>
      <c r="N1298" t="str">
        <f>SUBSTITUTE(Table2[[#This Row],[category_tags]],"'",CHAR(131),12)</f>
        <v>['Agricultural', 'Food', 'Preparation', 'Fruits, vegetables, legumes and nuts', 'Legumes', 'Legumes, driedÉ]</v>
      </c>
      <c r="O1298">
        <f>FIND(CHAR(130),Table2[[#This Row],[Column2]])</f>
        <v>92</v>
      </c>
      <c r="P1298">
        <f>FIND(CHAR(131),Table2[[#This Row],[Column3]])</f>
        <v>107</v>
      </c>
      <c r="Q1298" t="str">
        <f>IFERROR(MID(Table2[[#This Row],[category_tags]],Table2[[#This Row],[Column4]]+1,Table2[[#This Row],[Column5]]-Table2[[#This Row],[Column4]]-1),"")</f>
        <v>Legumes, dried</v>
      </c>
      <c r="R1298" t="str">
        <f>VLOOKUP(Table2[[#This Row],[ciqual_code]],brut_transformé!$D$2:$E$2480,2,FALSE)</f>
        <v>brut</v>
      </c>
      <c r="S1298" t="s">
        <v>5731</v>
      </c>
    </row>
    <row r="1299" spans="1:19" x14ac:dyDescent="0.2">
      <c r="A1299" t="s">
        <v>1297</v>
      </c>
      <c r="B1299">
        <v>20589</v>
      </c>
      <c r="C1299" t="s">
        <v>2481</v>
      </c>
      <c r="D1299">
        <v>3.37</v>
      </c>
      <c r="E1299" t="b">
        <v>0</v>
      </c>
      <c r="F1299" t="s">
        <v>2485</v>
      </c>
      <c r="G1299" t="s">
        <v>3784</v>
      </c>
      <c r="H1299" t="s">
        <v>4967</v>
      </c>
      <c r="I1299" t="s">
        <v>4969</v>
      </c>
      <c r="J1299" t="s">
        <v>5062</v>
      </c>
      <c r="K1299" t="s">
        <v>6375</v>
      </c>
      <c r="L1299" t="s">
        <v>6438</v>
      </c>
      <c r="M1299" t="str">
        <f>SUBSTITUTE(Table2[[#This Row],[category_tags]],"'",CHAR(130),11)</f>
        <v>['Agricultural', 'Food', 'Preparation', 'Fruits, vegetables, legumes and nuts', 'Legumes', ÇLegumes, cooked']</v>
      </c>
      <c r="N1299" t="str">
        <f>SUBSTITUTE(Table2[[#This Row],[category_tags]],"'",CHAR(131),12)</f>
        <v>['Agricultural', 'Food', 'Preparation', 'Fruits, vegetables, legumes and nuts', 'Legumes', 'Legumes, cookedÉ]</v>
      </c>
      <c r="O1299">
        <f>FIND(CHAR(130),Table2[[#This Row],[Column2]])</f>
        <v>92</v>
      </c>
      <c r="P1299">
        <f>FIND(CHAR(131),Table2[[#This Row],[Column3]])</f>
        <v>108</v>
      </c>
      <c r="Q1299" t="str">
        <f>IFERROR(MID(Table2[[#This Row],[category_tags]],Table2[[#This Row],[Column4]]+1,Table2[[#This Row],[Column5]]-Table2[[#This Row],[Column4]]-1),"")</f>
        <v>Legumes, cooked</v>
      </c>
      <c r="R1299" t="str">
        <f>VLOOKUP(Table2[[#This Row],[ciqual_code]],brut_transformé!$D$2:$E$2480,2,FALSE)</f>
        <v>brut</v>
      </c>
      <c r="S1299" t="s">
        <v>5730</v>
      </c>
    </row>
    <row r="1300" spans="1:19" x14ac:dyDescent="0.2">
      <c r="A1300" t="s">
        <v>1298</v>
      </c>
      <c r="B1300">
        <v>20535</v>
      </c>
      <c r="C1300" t="s">
        <v>2481</v>
      </c>
      <c r="D1300">
        <v>3.37</v>
      </c>
      <c r="E1300" t="b">
        <v>0</v>
      </c>
      <c r="F1300" t="s">
        <v>2485</v>
      </c>
      <c r="G1300" t="s">
        <v>3785</v>
      </c>
      <c r="H1300" t="s">
        <v>4967</v>
      </c>
      <c r="I1300" t="s">
        <v>4969</v>
      </c>
      <c r="J1300" t="s">
        <v>5063</v>
      </c>
      <c r="K1300" t="s">
        <v>6375</v>
      </c>
      <c r="L1300" t="s">
        <v>6438</v>
      </c>
      <c r="M1300" t="str">
        <f>SUBSTITUTE(Table2[[#This Row],[category_tags]],"'",CHAR(130),11)</f>
        <v>['Agricultural', 'Food', 'Preparation', 'Fruits, vegetables, legumes and nuts', 'Legumes', ÇLegumes, dried']</v>
      </c>
      <c r="N1300" t="str">
        <f>SUBSTITUTE(Table2[[#This Row],[category_tags]],"'",CHAR(131),12)</f>
        <v>['Agricultural', 'Food', 'Preparation', 'Fruits, vegetables, legumes and nuts', 'Legumes', 'Legumes, driedÉ]</v>
      </c>
      <c r="O1300">
        <f>FIND(CHAR(130),Table2[[#This Row],[Column2]])</f>
        <v>92</v>
      </c>
      <c r="P1300">
        <f>FIND(CHAR(131),Table2[[#This Row],[Column3]])</f>
        <v>107</v>
      </c>
      <c r="Q1300" t="str">
        <f>IFERROR(MID(Table2[[#This Row],[category_tags]],Table2[[#This Row],[Column4]]+1,Table2[[#This Row],[Column5]]-Table2[[#This Row],[Column4]]-1),"")</f>
        <v>Legumes, dried</v>
      </c>
      <c r="R1300" t="str">
        <f>VLOOKUP(Table2[[#This Row],[ciqual_code]],brut_transformé!$D$2:$E$2480,2,FALSE)</f>
        <v>brut</v>
      </c>
      <c r="S1300" t="s">
        <v>5731</v>
      </c>
    </row>
    <row r="1301" spans="1:19" x14ac:dyDescent="0.2">
      <c r="A1301" t="s">
        <v>1299</v>
      </c>
      <c r="B1301">
        <v>20587</v>
      </c>
      <c r="C1301" t="s">
        <v>2481</v>
      </c>
      <c r="D1301">
        <v>3.37</v>
      </c>
      <c r="E1301" t="b">
        <v>0</v>
      </c>
      <c r="F1301" t="s">
        <v>2485</v>
      </c>
      <c r="G1301" t="s">
        <v>3786</v>
      </c>
      <c r="H1301" t="s">
        <v>4967</v>
      </c>
      <c r="I1301" t="s">
        <v>4969</v>
      </c>
      <c r="J1301" t="s">
        <v>5062</v>
      </c>
      <c r="K1301" t="s">
        <v>6375</v>
      </c>
      <c r="L1301" t="s">
        <v>6438</v>
      </c>
      <c r="M1301" t="str">
        <f>SUBSTITUTE(Table2[[#This Row],[category_tags]],"'",CHAR(130),11)</f>
        <v>['Agricultural', 'Food', 'Preparation', 'Fruits, vegetables, legumes and nuts', 'Legumes', ÇLegumes, cooked']</v>
      </c>
      <c r="N1301" t="str">
        <f>SUBSTITUTE(Table2[[#This Row],[category_tags]],"'",CHAR(131),12)</f>
        <v>['Agricultural', 'Food', 'Preparation', 'Fruits, vegetables, legumes and nuts', 'Legumes', 'Legumes, cookedÉ]</v>
      </c>
      <c r="O1301">
        <f>FIND(CHAR(130),Table2[[#This Row],[Column2]])</f>
        <v>92</v>
      </c>
      <c r="P1301">
        <f>FIND(CHAR(131),Table2[[#This Row],[Column3]])</f>
        <v>108</v>
      </c>
      <c r="Q1301" t="str">
        <f>IFERROR(MID(Table2[[#This Row],[category_tags]],Table2[[#This Row],[Column4]]+1,Table2[[#This Row],[Column5]]-Table2[[#This Row],[Column4]]-1),"")</f>
        <v>Legumes, cooked</v>
      </c>
      <c r="R1301" t="str">
        <f>VLOOKUP(Table2[[#This Row],[ciqual_code]],brut_transformé!$D$2:$E$2480,2,FALSE)</f>
        <v>brut</v>
      </c>
      <c r="S1301" t="s">
        <v>5732</v>
      </c>
    </row>
    <row r="1302" spans="1:19" x14ac:dyDescent="0.2">
      <c r="A1302" t="s">
        <v>1300</v>
      </c>
      <c r="B1302">
        <v>20585</v>
      </c>
      <c r="C1302" t="s">
        <v>2481</v>
      </c>
      <c r="D1302">
        <v>3.37</v>
      </c>
      <c r="E1302" t="b">
        <v>0</v>
      </c>
      <c r="F1302" t="s">
        <v>2485</v>
      </c>
      <c r="G1302" t="s">
        <v>3787</v>
      </c>
      <c r="H1302" t="s">
        <v>4967</v>
      </c>
      <c r="I1302" t="s">
        <v>4969</v>
      </c>
      <c r="J1302" t="s">
        <v>5063</v>
      </c>
      <c r="K1302" t="s">
        <v>6375</v>
      </c>
      <c r="L1302" t="s">
        <v>6438</v>
      </c>
      <c r="M1302" t="str">
        <f>SUBSTITUTE(Table2[[#This Row],[category_tags]],"'",CHAR(130),11)</f>
        <v>['Agricultural', 'Food', 'Preparation', 'Fruits, vegetables, legumes and nuts', 'Legumes', ÇLegumes, dried']</v>
      </c>
      <c r="N1302" t="str">
        <f>SUBSTITUTE(Table2[[#This Row],[category_tags]],"'",CHAR(131),12)</f>
        <v>['Agricultural', 'Food', 'Preparation', 'Fruits, vegetables, legumes and nuts', 'Legumes', 'Legumes, driedÉ]</v>
      </c>
      <c r="O1302">
        <f>FIND(CHAR(130),Table2[[#This Row],[Column2]])</f>
        <v>92</v>
      </c>
      <c r="P1302">
        <f>FIND(CHAR(131),Table2[[#This Row],[Column3]])</f>
        <v>107</v>
      </c>
      <c r="Q1302" t="str">
        <f>IFERROR(MID(Table2[[#This Row],[category_tags]],Table2[[#This Row],[Column4]]+1,Table2[[#This Row],[Column5]]-Table2[[#This Row],[Column4]]-1),"")</f>
        <v>Legumes, dried</v>
      </c>
      <c r="R1302" t="str">
        <f>VLOOKUP(Table2[[#This Row],[ciqual_code]],brut_transformé!$D$2:$E$2480,2,FALSE)</f>
        <v>brut</v>
      </c>
      <c r="S1302" t="s">
        <v>5731</v>
      </c>
    </row>
    <row r="1303" spans="1:19" x14ac:dyDescent="0.2">
      <c r="A1303" t="s">
        <v>1301</v>
      </c>
      <c r="B1303">
        <v>20510</v>
      </c>
      <c r="C1303" t="s">
        <v>2481</v>
      </c>
      <c r="D1303">
        <v>3.21</v>
      </c>
      <c r="E1303" t="b">
        <v>0</v>
      </c>
      <c r="F1303" t="s">
        <v>2485</v>
      </c>
      <c r="G1303" t="s">
        <v>3788</v>
      </c>
      <c r="H1303" t="s">
        <v>4967</v>
      </c>
      <c r="I1303" t="s">
        <v>4969</v>
      </c>
      <c r="J1303" t="s">
        <v>5062</v>
      </c>
      <c r="K1303" t="s">
        <v>6375</v>
      </c>
      <c r="L1303" t="s">
        <v>6438</v>
      </c>
      <c r="M1303" t="str">
        <f>SUBSTITUTE(Table2[[#This Row],[category_tags]],"'",CHAR(130),11)</f>
        <v>['Agricultural', 'Food', 'Preparation', 'Fruits, vegetables, legumes and nuts', 'Legumes', ÇLegumes, cooked']</v>
      </c>
      <c r="N1303" t="str">
        <f>SUBSTITUTE(Table2[[#This Row],[category_tags]],"'",CHAR(131),12)</f>
        <v>['Agricultural', 'Food', 'Preparation', 'Fruits, vegetables, legumes and nuts', 'Legumes', 'Legumes, cookedÉ]</v>
      </c>
      <c r="O1303">
        <f>FIND(CHAR(130),Table2[[#This Row],[Column2]])</f>
        <v>92</v>
      </c>
      <c r="P1303">
        <f>FIND(CHAR(131),Table2[[#This Row],[Column3]])</f>
        <v>108</v>
      </c>
      <c r="Q1303" t="str">
        <f>IFERROR(MID(Table2[[#This Row],[category_tags]],Table2[[#This Row],[Column4]]+1,Table2[[#This Row],[Column5]]-Table2[[#This Row],[Column4]]-1),"")</f>
        <v>Legumes, cooked</v>
      </c>
      <c r="R1303" t="str">
        <f>VLOOKUP(Table2[[#This Row],[ciqual_code]],brut_transformé!$D$2:$E$2480,2,FALSE)</f>
        <v>transformé</v>
      </c>
      <c r="S1303" t="s">
        <v>5733</v>
      </c>
    </row>
    <row r="1304" spans="1:19" x14ac:dyDescent="0.2">
      <c r="A1304" t="s">
        <v>1302</v>
      </c>
      <c r="B1304">
        <v>20505</v>
      </c>
      <c r="C1304" t="s">
        <v>2481</v>
      </c>
      <c r="D1304">
        <v>3.22</v>
      </c>
      <c r="E1304" t="b">
        <v>0</v>
      </c>
      <c r="F1304" t="s">
        <v>2485</v>
      </c>
      <c r="G1304" t="s">
        <v>3789</v>
      </c>
      <c r="H1304" t="s">
        <v>4967</v>
      </c>
      <c r="I1304" t="s">
        <v>4969</v>
      </c>
      <c r="J1304" t="s">
        <v>5062</v>
      </c>
      <c r="K1304" t="s">
        <v>6375</v>
      </c>
      <c r="L1304" t="s">
        <v>6438</v>
      </c>
      <c r="M1304" t="str">
        <f>SUBSTITUTE(Table2[[#This Row],[category_tags]],"'",CHAR(130),11)</f>
        <v>['Agricultural', 'Food', 'Preparation', 'Fruits, vegetables, legumes and nuts', 'Legumes', ÇLegumes, cooked']</v>
      </c>
      <c r="N1304" t="str">
        <f>SUBSTITUTE(Table2[[#This Row],[category_tags]],"'",CHAR(131),12)</f>
        <v>['Agricultural', 'Food', 'Preparation', 'Fruits, vegetables, legumes and nuts', 'Legumes', 'Legumes, cookedÉ]</v>
      </c>
      <c r="O1304">
        <f>FIND(CHAR(130),Table2[[#This Row],[Column2]])</f>
        <v>92</v>
      </c>
      <c r="P1304">
        <f>FIND(CHAR(131),Table2[[#This Row],[Column3]])</f>
        <v>108</v>
      </c>
      <c r="Q1304" t="str">
        <f>IFERROR(MID(Table2[[#This Row],[category_tags]],Table2[[#This Row],[Column4]]+1,Table2[[#This Row],[Column5]]-Table2[[#This Row],[Column4]]-1),"")</f>
        <v>Legumes, cooked</v>
      </c>
      <c r="R1304" t="str">
        <f>VLOOKUP(Table2[[#This Row],[ciqual_code]],brut_transformé!$D$2:$E$2480,2,FALSE)</f>
        <v>brut</v>
      </c>
      <c r="S1304" t="s">
        <v>5730</v>
      </c>
    </row>
    <row r="1305" spans="1:19" x14ac:dyDescent="0.2">
      <c r="A1305" t="s">
        <v>1303</v>
      </c>
      <c r="B1305">
        <v>20521</v>
      </c>
      <c r="C1305" t="s">
        <v>2481</v>
      </c>
      <c r="D1305">
        <v>4.08</v>
      </c>
      <c r="E1305" t="b">
        <v>0</v>
      </c>
      <c r="F1305" t="s">
        <v>2485</v>
      </c>
      <c r="G1305" t="s">
        <v>3790</v>
      </c>
      <c r="H1305" t="s">
        <v>4967</v>
      </c>
      <c r="I1305" t="s">
        <v>4969</v>
      </c>
      <c r="J1305" t="s">
        <v>5061</v>
      </c>
      <c r="K1305" t="s">
        <v>6375</v>
      </c>
      <c r="L1305" t="s">
        <v>6438</v>
      </c>
      <c r="M1305" t="str">
        <f>SUBSTITUTE(Table2[[#This Row],[category_tags]],"'",CHAR(130),11)</f>
        <v>['Agricultural', 'Food', 'Preparation', 'Fruits, vegetables, legumes and nuts', 'Legumes', ÇLegumes, raw']</v>
      </c>
      <c r="N1305" t="str">
        <f>SUBSTITUTE(Table2[[#This Row],[category_tags]],"'",CHAR(131),12)</f>
        <v>['Agricultural', 'Food', 'Preparation', 'Fruits, vegetables, legumes and nuts', 'Legumes', 'Legumes, rawÉ]</v>
      </c>
      <c r="O1305">
        <f>FIND(CHAR(130),Table2[[#This Row],[Column2]])</f>
        <v>92</v>
      </c>
      <c r="P1305">
        <f>FIND(CHAR(131),Table2[[#This Row],[Column3]])</f>
        <v>105</v>
      </c>
      <c r="Q1305" t="str">
        <f>IFERROR(MID(Table2[[#This Row],[category_tags]],Table2[[#This Row],[Column4]]+1,Table2[[#This Row],[Column5]]-Table2[[#This Row],[Column4]]-1),"")</f>
        <v>Legumes, raw</v>
      </c>
      <c r="R1305" t="str">
        <f>VLOOKUP(Table2[[#This Row],[ciqual_code]],brut_transformé!$D$2:$E$2480,2,FALSE)</f>
        <v>brut</v>
      </c>
      <c r="S1305" t="s">
        <v>5734</v>
      </c>
    </row>
    <row r="1306" spans="1:19" x14ac:dyDescent="0.2">
      <c r="A1306" t="s">
        <v>1304</v>
      </c>
      <c r="B1306">
        <v>20504</v>
      </c>
      <c r="C1306" t="s">
        <v>2481</v>
      </c>
      <c r="D1306">
        <v>3.22</v>
      </c>
      <c r="E1306" t="b">
        <v>0</v>
      </c>
      <c r="F1306" t="s">
        <v>2485</v>
      </c>
      <c r="G1306" t="s">
        <v>3791</v>
      </c>
      <c r="H1306" t="s">
        <v>4967</v>
      </c>
      <c r="I1306" t="s">
        <v>4969</v>
      </c>
      <c r="J1306" t="s">
        <v>5063</v>
      </c>
      <c r="K1306" t="s">
        <v>6375</v>
      </c>
      <c r="L1306" t="s">
        <v>6438</v>
      </c>
      <c r="M1306" t="str">
        <f>SUBSTITUTE(Table2[[#This Row],[category_tags]],"'",CHAR(130),11)</f>
        <v>['Agricultural', 'Food', 'Preparation', 'Fruits, vegetables, legumes and nuts', 'Legumes', ÇLegumes, dried']</v>
      </c>
      <c r="N1306" t="str">
        <f>SUBSTITUTE(Table2[[#This Row],[category_tags]],"'",CHAR(131),12)</f>
        <v>['Agricultural', 'Food', 'Preparation', 'Fruits, vegetables, legumes and nuts', 'Legumes', 'Legumes, driedÉ]</v>
      </c>
      <c r="O1306">
        <f>FIND(CHAR(130),Table2[[#This Row],[Column2]])</f>
        <v>92</v>
      </c>
      <c r="P1306">
        <f>FIND(CHAR(131),Table2[[#This Row],[Column3]])</f>
        <v>107</v>
      </c>
      <c r="Q1306" t="str">
        <f>IFERROR(MID(Table2[[#This Row],[category_tags]],Table2[[#This Row],[Column4]]+1,Table2[[#This Row],[Column5]]-Table2[[#This Row],[Column4]]-1),"")</f>
        <v>Legumes, dried</v>
      </c>
      <c r="R1306" t="str">
        <f>VLOOKUP(Table2[[#This Row],[ciqual_code]],brut_transformé!$D$2:$E$2480,2,FALSE)</f>
        <v>brut</v>
      </c>
      <c r="S1306" t="s">
        <v>5731</v>
      </c>
    </row>
    <row r="1307" spans="1:19" x14ac:dyDescent="0.2">
      <c r="A1307" t="s">
        <v>1305</v>
      </c>
      <c r="B1307">
        <v>11009</v>
      </c>
      <c r="C1307" t="s">
        <v>2481</v>
      </c>
      <c r="D1307">
        <v>2.46</v>
      </c>
      <c r="E1307" t="b">
        <v>0</v>
      </c>
      <c r="F1307" t="s">
        <v>2485</v>
      </c>
      <c r="G1307" t="s">
        <v>3792</v>
      </c>
      <c r="H1307" t="s">
        <v>4967</v>
      </c>
      <c r="I1307" t="s">
        <v>4969</v>
      </c>
      <c r="J1307" t="s">
        <v>4998</v>
      </c>
      <c r="K1307" t="s">
        <v>6377</v>
      </c>
      <c r="L1307" t="s">
        <v>6414</v>
      </c>
      <c r="M1307" t="str">
        <f>SUBSTITUTE(Table2[[#This Row],[category_tags]],"'",CHAR(130),11)</f>
        <v>['Agricultural', 'Food', 'Preparation', 'Miscellaneous', 'Miscellaneous ingredients']</v>
      </c>
      <c r="N1307" t="str">
        <f>SUBSTITUTE(Table2[[#This Row],[category_tags]],"'",CHAR(131),12)</f>
        <v>['Agricultural', 'Food', 'Preparation', 'Miscellaneous', 'Miscellaneous ingredients']</v>
      </c>
      <c r="O1307" t="e">
        <f>FIND(CHAR(130),Table2[[#This Row],[Column2]])</f>
        <v>#VALUE!</v>
      </c>
      <c r="P1307" t="e">
        <f>FIND(CHAR(131),Table2[[#This Row],[Column3]])</f>
        <v>#VALUE!</v>
      </c>
      <c r="Q1307" t="str">
        <f>IFERROR(MID(Table2[[#This Row],[category_tags]],Table2[[#This Row],[Column4]]+1,Table2[[#This Row],[Column5]]-Table2[[#This Row],[Column4]]-1),"")</f>
        <v/>
      </c>
      <c r="R1307" t="str">
        <f>VLOOKUP(Table2[[#This Row],[ciqual_code]],brut_transformé!$D$2:$E$2480,2,FALSE)</f>
        <v>transformé</v>
      </c>
      <c r="S1307" t="s">
        <v>5735</v>
      </c>
    </row>
    <row r="1308" spans="1:19" x14ac:dyDescent="0.2">
      <c r="A1308" t="s">
        <v>1306</v>
      </c>
      <c r="B1308">
        <v>11046</v>
      </c>
      <c r="C1308" t="s">
        <v>2481</v>
      </c>
      <c r="D1308">
        <v>2.85</v>
      </c>
      <c r="E1308" t="b">
        <v>0</v>
      </c>
      <c r="F1308" t="s">
        <v>2485</v>
      </c>
      <c r="G1308" t="s">
        <v>3793</v>
      </c>
      <c r="H1308" t="s">
        <v>4967</v>
      </c>
      <c r="I1308" t="s">
        <v>4969</v>
      </c>
      <c r="J1308" t="s">
        <v>4998</v>
      </c>
      <c r="K1308" t="s">
        <v>6377</v>
      </c>
      <c r="L1308" t="s">
        <v>6414</v>
      </c>
      <c r="M1308" t="str">
        <f>SUBSTITUTE(Table2[[#This Row],[category_tags]],"'",CHAR(130),11)</f>
        <v>['Agricultural', 'Food', 'Preparation', 'Miscellaneous', 'Miscellaneous ingredients']</v>
      </c>
      <c r="N1308" t="str">
        <f>SUBSTITUTE(Table2[[#This Row],[category_tags]],"'",CHAR(131),12)</f>
        <v>['Agricultural', 'Food', 'Preparation', 'Miscellaneous', 'Miscellaneous ingredients']</v>
      </c>
      <c r="O1308" t="e">
        <f>FIND(CHAR(130),Table2[[#This Row],[Column2]])</f>
        <v>#VALUE!</v>
      </c>
      <c r="P1308" t="e">
        <f>FIND(CHAR(131),Table2[[#This Row],[Column3]])</f>
        <v>#VALUE!</v>
      </c>
      <c r="Q1308" t="str">
        <f>IFERROR(MID(Table2[[#This Row],[category_tags]],Table2[[#This Row],[Column4]]+1,Table2[[#This Row],[Column5]]-Table2[[#This Row],[Column4]]-1),"")</f>
        <v/>
      </c>
      <c r="R1308" t="str">
        <f>VLOOKUP(Table2[[#This Row],[ciqual_code]],brut_transformé!$D$2:$E$2480,2,FALSE)</f>
        <v>transformé</v>
      </c>
      <c r="S1308" t="s">
        <v>5736</v>
      </c>
    </row>
    <row r="1309" spans="1:19" x14ac:dyDescent="0.2">
      <c r="A1309" t="s">
        <v>1307</v>
      </c>
      <c r="B1309">
        <v>11010</v>
      </c>
      <c r="C1309" t="s">
        <v>2481</v>
      </c>
      <c r="D1309">
        <v>2.46</v>
      </c>
      <c r="E1309" t="b">
        <v>0</v>
      </c>
      <c r="F1309" t="s">
        <v>2485</v>
      </c>
      <c r="G1309" t="s">
        <v>3794</v>
      </c>
      <c r="H1309" t="s">
        <v>4967</v>
      </c>
      <c r="I1309" t="s">
        <v>4969</v>
      </c>
      <c r="J1309" t="s">
        <v>4998</v>
      </c>
      <c r="K1309" t="s">
        <v>6377</v>
      </c>
      <c r="L1309" t="s">
        <v>6414</v>
      </c>
      <c r="M1309" t="str">
        <f>SUBSTITUTE(Table2[[#This Row],[category_tags]],"'",CHAR(130),11)</f>
        <v>['Agricultural', 'Food', 'Preparation', 'Miscellaneous', 'Miscellaneous ingredients']</v>
      </c>
      <c r="N1309" t="str">
        <f>SUBSTITUTE(Table2[[#This Row],[category_tags]],"'",CHAR(131),12)</f>
        <v>['Agricultural', 'Food', 'Preparation', 'Miscellaneous', 'Miscellaneous ingredients']</v>
      </c>
      <c r="O1309" t="e">
        <f>FIND(CHAR(130),Table2[[#This Row],[Column2]])</f>
        <v>#VALUE!</v>
      </c>
      <c r="P1309" t="e">
        <f>FIND(CHAR(131),Table2[[#This Row],[Column3]])</f>
        <v>#VALUE!</v>
      </c>
      <c r="Q1309" t="str">
        <f>IFERROR(MID(Table2[[#This Row],[category_tags]],Table2[[#This Row],[Column4]]+1,Table2[[#This Row],[Column5]]-Table2[[#This Row],[Column4]]-1),"")</f>
        <v/>
      </c>
      <c r="R1309" t="str">
        <f>VLOOKUP(Table2[[#This Row],[ciqual_code]],brut_transformé!$D$2:$E$2480,2,FALSE)</f>
        <v>transformé</v>
      </c>
      <c r="S1309" t="s">
        <v>5737</v>
      </c>
    </row>
    <row r="1310" spans="1:19" x14ac:dyDescent="0.2">
      <c r="A1310" t="s">
        <v>1308</v>
      </c>
      <c r="B1310">
        <v>11045</v>
      </c>
      <c r="C1310" t="s">
        <v>2481</v>
      </c>
      <c r="D1310">
        <v>2.46</v>
      </c>
      <c r="E1310" t="b">
        <v>0</v>
      </c>
      <c r="F1310" t="s">
        <v>2485</v>
      </c>
      <c r="G1310" s="1" t="s">
        <v>3795</v>
      </c>
      <c r="H1310" t="s">
        <v>4967</v>
      </c>
      <c r="I1310" t="s">
        <v>4969</v>
      </c>
      <c r="J1310" t="s">
        <v>4998</v>
      </c>
      <c r="K1310" t="s">
        <v>6377</v>
      </c>
      <c r="L1310" t="s">
        <v>6414</v>
      </c>
      <c r="M1310" t="str">
        <f>SUBSTITUTE(Table2[[#This Row],[category_tags]],"'",CHAR(130),11)</f>
        <v>['Agricultural', 'Food', 'Preparation', 'Miscellaneous', 'Miscellaneous ingredients']</v>
      </c>
      <c r="N1310" t="str">
        <f>SUBSTITUTE(Table2[[#This Row],[category_tags]],"'",CHAR(131),12)</f>
        <v>['Agricultural', 'Food', 'Preparation', 'Miscellaneous', 'Miscellaneous ingredients']</v>
      </c>
      <c r="O1310" t="e">
        <f>FIND(CHAR(130),Table2[[#This Row],[Column2]])</f>
        <v>#VALUE!</v>
      </c>
      <c r="P1310" t="e">
        <f>FIND(CHAR(131),Table2[[#This Row],[Column3]])</f>
        <v>#VALUE!</v>
      </c>
      <c r="Q1310" t="str">
        <f>IFERROR(MID(Table2[[#This Row],[category_tags]],Table2[[#This Row],[Column4]]+1,Table2[[#This Row],[Column5]]-Table2[[#This Row],[Column4]]-1),"")</f>
        <v/>
      </c>
      <c r="R1310" t="str">
        <f>VLOOKUP(Table2[[#This Row],[ciqual_code]],brut_transformé!$D$2:$E$2480,2,FALSE)</f>
        <v>transformé</v>
      </c>
      <c r="S1310" t="s">
        <v>5735</v>
      </c>
    </row>
    <row r="1311" spans="1:19" x14ac:dyDescent="0.2">
      <c r="A1311" t="s">
        <v>1309</v>
      </c>
      <c r="B1311">
        <v>20996</v>
      </c>
      <c r="C1311" t="s">
        <v>2481</v>
      </c>
      <c r="D1311">
        <v>2.99</v>
      </c>
      <c r="E1311" t="b">
        <v>0</v>
      </c>
      <c r="F1311" t="s">
        <v>2485</v>
      </c>
      <c r="G1311" t="s">
        <v>3796</v>
      </c>
      <c r="H1311" t="s">
        <v>4967</v>
      </c>
      <c r="I1311" t="s">
        <v>4969</v>
      </c>
      <c r="J1311" t="s">
        <v>4975</v>
      </c>
      <c r="K1311" t="s">
        <v>6377</v>
      </c>
      <c r="L1311" t="s">
        <v>6394</v>
      </c>
      <c r="M1311" t="str">
        <f>SUBSTITUTE(Table2[[#This Row],[category_tags]],"'",CHAR(130),11)</f>
        <v>['Agricultural', 'Food', 'Preparation', 'Miscellaneous', 'Seaweed']</v>
      </c>
      <c r="N1311" t="str">
        <f>SUBSTITUTE(Table2[[#This Row],[category_tags]],"'",CHAR(131),12)</f>
        <v>['Agricultural', 'Food', 'Preparation', 'Miscellaneous', 'Seaweed']</v>
      </c>
      <c r="O1311" t="e">
        <f>FIND(CHAR(130),Table2[[#This Row],[Column2]])</f>
        <v>#VALUE!</v>
      </c>
      <c r="P1311" t="e">
        <f>FIND(CHAR(131),Table2[[#This Row],[Column3]])</f>
        <v>#VALUE!</v>
      </c>
      <c r="Q1311" t="str">
        <f>IFERROR(MID(Table2[[#This Row],[category_tags]],Table2[[#This Row],[Column4]]+1,Table2[[#This Row],[Column5]]-Table2[[#This Row],[Column4]]-1),"")</f>
        <v/>
      </c>
      <c r="R1311" t="str">
        <f>VLOOKUP(Table2[[#This Row],[ciqual_code]],brut_transformé!$D$2:$E$2480,2,FALSE)</f>
        <v>brut</v>
      </c>
      <c r="S1311" t="s">
        <v>5098</v>
      </c>
    </row>
    <row r="1312" spans="1:19" x14ac:dyDescent="0.2">
      <c r="A1312" t="s">
        <v>1310</v>
      </c>
      <c r="B1312">
        <v>39220</v>
      </c>
      <c r="C1312" t="s">
        <v>2481</v>
      </c>
      <c r="D1312">
        <v>4.0999999999999996</v>
      </c>
      <c r="E1312" t="b">
        <v>0</v>
      </c>
      <c r="F1312" t="s">
        <v>2485</v>
      </c>
      <c r="G1312" t="s">
        <v>3797</v>
      </c>
      <c r="H1312" t="s">
        <v>4967</v>
      </c>
      <c r="I1312" t="s">
        <v>4969</v>
      </c>
      <c r="J1312" t="s">
        <v>5041</v>
      </c>
      <c r="K1312" t="s">
        <v>6381</v>
      </c>
      <c r="L1312" t="s">
        <v>6422</v>
      </c>
      <c r="M1312" t="str">
        <f>SUBSTITUTE(Table2[[#This Row],[category_tags]],"'",CHAR(130),11)</f>
        <v>['Agricultural', 'Food', 'Preparation', 'Milk and milk products', 'Dairy products and deserts', ÇOther desserts']</v>
      </c>
      <c r="N1312" t="str">
        <f>SUBSTITUTE(Table2[[#This Row],[category_tags]],"'",CHAR(131),12)</f>
        <v>['Agricultural', 'Food', 'Preparation', 'Milk and milk products', 'Dairy products and deserts', 'Other dessertsÉ]</v>
      </c>
      <c r="O1312">
        <f>FIND(CHAR(130),Table2[[#This Row],[Column2]])</f>
        <v>97</v>
      </c>
      <c r="P1312">
        <f>FIND(CHAR(131),Table2[[#This Row],[Column3]])</f>
        <v>112</v>
      </c>
      <c r="Q1312" t="str">
        <f>IFERROR(MID(Table2[[#This Row],[category_tags]],Table2[[#This Row],[Column4]]+1,Table2[[#This Row],[Column5]]-Table2[[#This Row],[Column4]]-1),"")</f>
        <v>Other desserts</v>
      </c>
      <c r="R1312" t="str">
        <f>VLOOKUP(Table2[[#This Row],[ciqual_code]],brut_transformé!$D$2:$E$2480,2,FALSE)</f>
        <v>transformé</v>
      </c>
      <c r="S1312" t="s">
        <v>5738</v>
      </c>
    </row>
    <row r="1313" spans="1:19" x14ac:dyDescent="0.2">
      <c r="A1313" t="s">
        <v>1311</v>
      </c>
      <c r="B1313">
        <v>19681</v>
      </c>
      <c r="C1313" t="s">
        <v>2481</v>
      </c>
      <c r="D1313">
        <v>2.41</v>
      </c>
      <c r="E1313" t="b">
        <v>0</v>
      </c>
      <c r="F1313" t="s">
        <v>2485</v>
      </c>
      <c r="G1313" t="s">
        <v>3798</v>
      </c>
      <c r="H1313" t="s">
        <v>4967</v>
      </c>
      <c r="I1313" t="s">
        <v>4969</v>
      </c>
      <c r="J1313" t="s">
        <v>5050</v>
      </c>
      <c r="K1313" t="s">
        <v>6381</v>
      </c>
      <c r="L1313" t="s">
        <v>6422</v>
      </c>
      <c r="M1313" t="str">
        <f>SUBSTITUTE(Table2[[#This Row],[category_tags]],"'",CHAR(130),11)</f>
        <v>['Agricultural', 'Food', 'Preparation', 'Milk and milk products', 'Dairy products and deserts', ÇDairy desserts']</v>
      </c>
      <c r="N1313" t="str">
        <f>SUBSTITUTE(Table2[[#This Row],[category_tags]],"'",CHAR(131),12)</f>
        <v>['Agricultural', 'Food', 'Preparation', 'Milk and milk products', 'Dairy products and deserts', 'Dairy dessertsÉ]</v>
      </c>
      <c r="O1313">
        <f>FIND(CHAR(130),Table2[[#This Row],[Column2]])</f>
        <v>97</v>
      </c>
      <c r="P1313">
        <f>FIND(CHAR(131),Table2[[#This Row],[Column3]])</f>
        <v>112</v>
      </c>
      <c r="Q1313" t="str">
        <f>IFERROR(MID(Table2[[#This Row],[category_tags]],Table2[[#This Row],[Column4]]+1,Table2[[#This Row],[Column5]]-Table2[[#This Row],[Column4]]-1),"")</f>
        <v>Dairy desserts</v>
      </c>
      <c r="R1313" t="str">
        <f>VLOOKUP(Table2[[#This Row],[ciqual_code]],brut_transformé!$D$2:$E$2480,2,FALSE)</f>
        <v>transformé</v>
      </c>
      <c r="S1313" t="s">
        <v>5739</v>
      </c>
    </row>
    <row r="1314" spans="1:19" x14ac:dyDescent="0.2">
      <c r="A1314" t="s">
        <v>1312</v>
      </c>
      <c r="B1314">
        <v>26129</v>
      </c>
      <c r="C1314" t="s">
        <v>2481</v>
      </c>
      <c r="D1314">
        <v>3.64</v>
      </c>
      <c r="E1314" t="b">
        <v>0</v>
      </c>
      <c r="F1314" t="s">
        <v>2485</v>
      </c>
      <c r="G1314" t="s">
        <v>3799</v>
      </c>
      <c r="H1314" t="s">
        <v>4967</v>
      </c>
      <c r="I1314" t="s">
        <v>4969</v>
      </c>
      <c r="J1314" t="s">
        <v>4985</v>
      </c>
      <c r="K1314" t="s">
        <v>6376</v>
      </c>
      <c r="L1314" t="s">
        <v>6403</v>
      </c>
      <c r="M1314" t="str">
        <f>SUBSTITUTE(Table2[[#This Row],[category_tags]],"'",CHAR(130),11)</f>
        <v>['Agricultural', 'Food', 'Preparation', 'Meat, egg and fish', 'Fish, raw']</v>
      </c>
      <c r="N1314" t="str">
        <f>SUBSTITUTE(Table2[[#This Row],[category_tags]],"'",CHAR(131),12)</f>
        <v>['Agricultural', 'Food', 'Preparation', 'Meat, egg and fish', 'Fish, raw']</v>
      </c>
      <c r="O1314" t="e">
        <f>FIND(CHAR(130),Table2[[#This Row],[Column2]])</f>
        <v>#VALUE!</v>
      </c>
      <c r="P1314" t="e">
        <f>FIND(CHAR(131),Table2[[#This Row],[Column3]])</f>
        <v>#VALUE!</v>
      </c>
      <c r="Q1314" t="str">
        <f>IFERROR(MID(Table2[[#This Row],[category_tags]],Table2[[#This Row],[Column4]]+1,Table2[[#This Row],[Column5]]-Table2[[#This Row],[Column4]]-1),"")</f>
        <v/>
      </c>
      <c r="R1314" t="str">
        <f>VLOOKUP(Table2[[#This Row],[ciqual_code]],brut_transformé!$D$2:$E$2480,2,FALSE)</f>
        <v>transformé</v>
      </c>
      <c r="S1314" t="s">
        <v>5265</v>
      </c>
    </row>
    <row r="1315" spans="1:19" x14ac:dyDescent="0.2">
      <c r="A1315" t="s">
        <v>1313</v>
      </c>
      <c r="B1315">
        <v>26134</v>
      </c>
      <c r="C1315" t="s">
        <v>2481</v>
      </c>
      <c r="D1315">
        <v>3.57</v>
      </c>
      <c r="E1315" t="b">
        <v>0</v>
      </c>
      <c r="F1315" t="s">
        <v>2485</v>
      </c>
      <c r="G1315" t="s">
        <v>3800</v>
      </c>
      <c r="H1315" t="s">
        <v>4967</v>
      </c>
      <c r="I1315" t="s">
        <v>4969</v>
      </c>
      <c r="J1315" t="s">
        <v>4985</v>
      </c>
      <c r="K1315" t="s">
        <v>6376</v>
      </c>
      <c r="L1315" t="s">
        <v>6403</v>
      </c>
      <c r="M1315" t="str">
        <f>SUBSTITUTE(Table2[[#This Row],[category_tags]],"'",CHAR(130),11)</f>
        <v>['Agricultural', 'Food', 'Preparation', 'Meat, egg and fish', 'Fish, raw']</v>
      </c>
      <c r="N1315" t="str">
        <f>SUBSTITUTE(Table2[[#This Row],[category_tags]],"'",CHAR(131),12)</f>
        <v>['Agricultural', 'Food', 'Preparation', 'Meat, egg and fish', 'Fish, raw']</v>
      </c>
      <c r="O1315" t="e">
        <f>FIND(CHAR(130),Table2[[#This Row],[Column2]])</f>
        <v>#VALUE!</v>
      </c>
      <c r="P1315" t="e">
        <f>FIND(CHAR(131),Table2[[#This Row],[Column3]])</f>
        <v>#VALUE!</v>
      </c>
      <c r="Q1315" t="str">
        <f>IFERROR(MID(Table2[[#This Row],[category_tags]],Table2[[#This Row],[Column4]]+1,Table2[[#This Row],[Column5]]-Table2[[#This Row],[Column4]]-1),"")</f>
        <v/>
      </c>
      <c r="R1315" t="str">
        <f>VLOOKUP(Table2[[#This Row],[ciqual_code]],brut_transformé!$D$2:$E$2480,2,FALSE)</f>
        <v>transformé</v>
      </c>
      <c r="S1315" t="s">
        <v>5740</v>
      </c>
    </row>
    <row r="1316" spans="1:19" x14ac:dyDescent="0.2">
      <c r="A1316" t="s">
        <v>1314</v>
      </c>
      <c r="B1316">
        <v>26015</v>
      </c>
      <c r="C1316" t="s">
        <v>2481</v>
      </c>
      <c r="D1316">
        <v>3.46</v>
      </c>
      <c r="E1316" t="b">
        <v>0</v>
      </c>
      <c r="F1316" t="s">
        <v>2485</v>
      </c>
      <c r="G1316" t="s">
        <v>3801</v>
      </c>
      <c r="H1316" t="s">
        <v>4967</v>
      </c>
      <c r="I1316" t="s">
        <v>4969</v>
      </c>
      <c r="J1316" t="s">
        <v>4993</v>
      </c>
      <c r="K1316" t="s">
        <v>6376</v>
      </c>
      <c r="L1316" t="s">
        <v>6410</v>
      </c>
      <c r="M1316" t="str">
        <f>SUBSTITUTE(Table2[[#This Row],[category_tags]],"'",CHAR(130),11)</f>
        <v>['Agricultural', 'Food', 'Preparation', 'Meat, egg and fish', 'Fish, cooked']</v>
      </c>
      <c r="N1316" t="str">
        <f>SUBSTITUTE(Table2[[#This Row],[category_tags]],"'",CHAR(131),12)</f>
        <v>['Agricultural', 'Food', 'Preparation', 'Meat, egg and fish', 'Fish, cooked']</v>
      </c>
      <c r="O1316" t="e">
        <f>FIND(CHAR(130),Table2[[#This Row],[Column2]])</f>
        <v>#VALUE!</v>
      </c>
      <c r="P1316" t="e">
        <f>FIND(CHAR(131),Table2[[#This Row],[Column3]])</f>
        <v>#VALUE!</v>
      </c>
      <c r="Q1316" t="str">
        <f>IFERROR(MID(Table2[[#This Row],[category_tags]],Table2[[#This Row],[Column4]]+1,Table2[[#This Row],[Column5]]-Table2[[#This Row],[Column4]]-1),"")</f>
        <v/>
      </c>
      <c r="R1316" t="str">
        <f>VLOOKUP(Table2[[#This Row],[ciqual_code]],brut_transformé!$D$2:$E$2480,2,FALSE)</f>
        <v>transformé</v>
      </c>
      <c r="S1316" t="s">
        <v>5741</v>
      </c>
    </row>
    <row r="1317" spans="1:19" x14ac:dyDescent="0.2">
      <c r="A1317" t="s">
        <v>1315</v>
      </c>
      <c r="B1317">
        <v>26047</v>
      </c>
      <c r="C1317" t="s">
        <v>2481</v>
      </c>
      <c r="D1317">
        <v>3.48</v>
      </c>
      <c r="E1317" t="b">
        <v>0</v>
      </c>
      <c r="F1317" t="s">
        <v>2485</v>
      </c>
      <c r="G1317" t="s">
        <v>3802</v>
      </c>
      <c r="H1317" t="s">
        <v>4967</v>
      </c>
      <c r="I1317" t="s">
        <v>4969</v>
      </c>
      <c r="J1317" t="s">
        <v>4985</v>
      </c>
      <c r="K1317" t="s">
        <v>6376</v>
      </c>
      <c r="L1317" t="s">
        <v>6403</v>
      </c>
      <c r="M1317" t="str">
        <f>SUBSTITUTE(Table2[[#This Row],[category_tags]],"'",CHAR(130),11)</f>
        <v>['Agricultural', 'Food', 'Preparation', 'Meat, egg and fish', 'Fish, raw']</v>
      </c>
      <c r="N1317" t="str">
        <f>SUBSTITUTE(Table2[[#This Row],[category_tags]],"'",CHAR(131),12)</f>
        <v>['Agricultural', 'Food', 'Preparation', 'Meat, egg and fish', 'Fish, raw']</v>
      </c>
      <c r="O1317" t="e">
        <f>FIND(CHAR(130),Table2[[#This Row],[Column2]])</f>
        <v>#VALUE!</v>
      </c>
      <c r="P1317" t="e">
        <f>FIND(CHAR(131),Table2[[#This Row],[Column3]])</f>
        <v>#VALUE!</v>
      </c>
      <c r="Q1317" t="str">
        <f>IFERROR(MID(Table2[[#This Row],[category_tags]],Table2[[#This Row],[Column4]]+1,Table2[[#This Row],[Column5]]-Table2[[#This Row],[Column4]]-1),"")</f>
        <v/>
      </c>
      <c r="R1317" t="str">
        <f>VLOOKUP(Table2[[#This Row],[ciqual_code]],brut_transformé!$D$2:$E$2480,2,FALSE)</f>
        <v>transformé</v>
      </c>
      <c r="S1317" t="s">
        <v>5742</v>
      </c>
    </row>
    <row r="1318" spans="1:19" x14ac:dyDescent="0.2">
      <c r="A1318" t="s">
        <v>1316</v>
      </c>
      <c r="B1318">
        <v>26006</v>
      </c>
      <c r="C1318" t="s">
        <v>2481</v>
      </c>
      <c r="D1318">
        <v>3.68</v>
      </c>
      <c r="E1318" t="b">
        <v>0</v>
      </c>
      <c r="F1318" t="s">
        <v>2485</v>
      </c>
      <c r="G1318" t="s">
        <v>3803</v>
      </c>
      <c r="H1318" t="s">
        <v>4967</v>
      </c>
      <c r="I1318" t="s">
        <v>4969</v>
      </c>
      <c r="J1318" t="s">
        <v>4985</v>
      </c>
      <c r="K1318" t="s">
        <v>6376</v>
      </c>
      <c r="L1318" t="s">
        <v>6403</v>
      </c>
      <c r="M1318" t="str">
        <f>SUBSTITUTE(Table2[[#This Row],[category_tags]],"'",CHAR(130),11)</f>
        <v>['Agricultural', 'Food', 'Preparation', 'Meat, egg and fish', 'Fish, raw']</v>
      </c>
      <c r="N1318" t="str">
        <f>SUBSTITUTE(Table2[[#This Row],[category_tags]],"'",CHAR(131),12)</f>
        <v>['Agricultural', 'Food', 'Preparation', 'Meat, egg and fish', 'Fish, raw']</v>
      </c>
      <c r="O1318" t="e">
        <f>FIND(CHAR(130),Table2[[#This Row],[Column2]])</f>
        <v>#VALUE!</v>
      </c>
      <c r="P1318" t="e">
        <f>FIND(CHAR(131),Table2[[#This Row],[Column3]])</f>
        <v>#VALUE!</v>
      </c>
      <c r="Q1318" t="str">
        <f>IFERROR(MID(Table2[[#This Row],[category_tags]],Table2[[#This Row],[Column4]]+1,Table2[[#This Row],[Column5]]-Table2[[#This Row],[Column4]]-1),"")</f>
        <v/>
      </c>
      <c r="R1318" t="str">
        <f>VLOOKUP(Table2[[#This Row],[ciqual_code]],brut_transformé!$D$2:$E$2480,2,FALSE)</f>
        <v>transformé</v>
      </c>
      <c r="S1318" t="s">
        <v>5265</v>
      </c>
    </row>
    <row r="1319" spans="1:19" x14ac:dyDescent="0.2">
      <c r="A1319" t="s">
        <v>1317</v>
      </c>
      <c r="B1319">
        <v>26152</v>
      </c>
      <c r="C1319" t="s">
        <v>2481</v>
      </c>
      <c r="D1319">
        <v>3.24</v>
      </c>
      <c r="E1319" t="b">
        <v>0</v>
      </c>
      <c r="F1319" t="s">
        <v>2485</v>
      </c>
      <c r="G1319" t="s">
        <v>3804</v>
      </c>
      <c r="H1319" t="s">
        <v>4967</v>
      </c>
      <c r="I1319" t="s">
        <v>4969</v>
      </c>
      <c r="J1319" t="s">
        <v>4993</v>
      </c>
      <c r="K1319" t="s">
        <v>6376</v>
      </c>
      <c r="L1319" t="s">
        <v>6410</v>
      </c>
      <c r="M1319" t="str">
        <f>SUBSTITUTE(Table2[[#This Row],[category_tags]],"'",CHAR(130),11)</f>
        <v>['Agricultural', 'Food', 'Preparation', 'Meat, egg and fish', 'Fish, cooked']</v>
      </c>
      <c r="N1319" t="str">
        <f>SUBSTITUTE(Table2[[#This Row],[category_tags]],"'",CHAR(131),12)</f>
        <v>['Agricultural', 'Food', 'Preparation', 'Meat, egg and fish', 'Fish, cooked']</v>
      </c>
      <c r="O1319" t="e">
        <f>FIND(CHAR(130),Table2[[#This Row],[Column2]])</f>
        <v>#VALUE!</v>
      </c>
      <c r="P1319" t="e">
        <f>FIND(CHAR(131),Table2[[#This Row],[Column3]])</f>
        <v>#VALUE!</v>
      </c>
      <c r="Q1319" t="str">
        <f>IFERROR(MID(Table2[[#This Row],[category_tags]],Table2[[#This Row],[Column4]]+1,Table2[[#This Row],[Column5]]-Table2[[#This Row],[Column4]]-1),"")</f>
        <v/>
      </c>
      <c r="R1319" t="str">
        <f>VLOOKUP(Table2[[#This Row],[ciqual_code]],brut_transformé!$D$2:$E$2480,2,FALSE)</f>
        <v>transformé</v>
      </c>
      <c r="S1319" t="s">
        <v>5743</v>
      </c>
    </row>
    <row r="1320" spans="1:19" x14ac:dyDescent="0.2">
      <c r="A1320" t="s">
        <v>1318</v>
      </c>
      <c r="B1320">
        <v>26057</v>
      </c>
      <c r="C1320" t="s">
        <v>2481</v>
      </c>
      <c r="D1320">
        <v>3.64</v>
      </c>
      <c r="E1320" t="b">
        <v>0</v>
      </c>
      <c r="F1320" t="s">
        <v>2485</v>
      </c>
      <c r="G1320" t="s">
        <v>3805</v>
      </c>
      <c r="H1320" t="s">
        <v>4967</v>
      </c>
      <c r="I1320" t="s">
        <v>4969</v>
      </c>
      <c r="J1320" t="s">
        <v>4985</v>
      </c>
      <c r="K1320" t="s">
        <v>6376</v>
      </c>
      <c r="L1320" t="s">
        <v>6403</v>
      </c>
      <c r="M1320" t="str">
        <f>SUBSTITUTE(Table2[[#This Row],[category_tags]],"'",CHAR(130),11)</f>
        <v>['Agricultural', 'Food', 'Preparation', 'Meat, egg and fish', 'Fish, raw']</v>
      </c>
      <c r="N1320" t="str">
        <f>SUBSTITUTE(Table2[[#This Row],[category_tags]],"'",CHAR(131),12)</f>
        <v>['Agricultural', 'Food', 'Preparation', 'Meat, egg and fish', 'Fish, raw']</v>
      </c>
      <c r="O1320" t="e">
        <f>FIND(CHAR(130),Table2[[#This Row],[Column2]])</f>
        <v>#VALUE!</v>
      </c>
      <c r="P1320" t="e">
        <f>FIND(CHAR(131),Table2[[#This Row],[Column3]])</f>
        <v>#VALUE!</v>
      </c>
      <c r="Q1320" t="str">
        <f>IFERROR(MID(Table2[[#This Row],[category_tags]],Table2[[#This Row],[Column4]]+1,Table2[[#This Row],[Column5]]-Table2[[#This Row],[Column4]]-1),"")</f>
        <v/>
      </c>
      <c r="R1320" t="str">
        <f>VLOOKUP(Table2[[#This Row],[ciqual_code]],brut_transformé!$D$2:$E$2480,2,FALSE)</f>
        <v>transformé</v>
      </c>
      <c r="S1320" t="s">
        <v>5265</v>
      </c>
    </row>
    <row r="1321" spans="1:19" x14ac:dyDescent="0.2">
      <c r="A1321" t="s">
        <v>1319</v>
      </c>
      <c r="B1321">
        <v>26135</v>
      </c>
      <c r="C1321" t="s">
        <v>2481</v>
      </c>
      <c r="D1321">
        <v>3.64</v>
      </c>
      <c r="E1321" t="b">
        <v>0</v>
      </c>
      <c r="F1321" t="s">
        <v>2485</v>
      </c>
      <c r="G1321" t="s">
        <v>3806</v>
      </c>
      <c r="H1321" t="s">
        <v>4967</v>
      </c>
      <c r="I1321" t="s">
        <v>4969</v>
      </c>
      <c r="J1321" t="s">
        <v>4985</v>
      </c>
      <c r="K1321" t="s">
        <v>6376</v>
      </c>
      <c r="L1321" t="s">
        <v>6403</v>
      </c>
      <c r="M1321" t="str">
        <f>SUBSTITUTE(Table2[[#This Row],[category_tags]],"'",CHAR(130),11)</f>
        <v>['Agricultural', 'Food', 'Preparation', 'Meat, egg and fish', 'Fish, raw']</v>
      </c>
      <c r="N1321" t="str">
        <f>SUBSTITUTE(Table2[[#This Row],[category_tags]],"'",CHAR(131),12)</f>
        <v>['Agricultural', 'Food', 'Preparation', 'Meat, egg and fish', 'Fish, raw']</v>
      </c>
      <c r="O1321" t="e">
        <f>FIND(CHAR(130),Table2[[#This Row],[Column2]])</f>
        <v>#VALUE!</v>
      </c>
      <c r="P1321" t="e">
        <f>FIND(CHAR(131),Table2[[#This Row],[Column3]])</f>
        <v>#VALUE!</v>
      </c>
      <c r="Q1321" t="str">
        <f>IFERROR(MID(Table2[[#This Row],[category_tags]],Table2[[#This Row],[Column4]]+1,Table2[[#This Row],[Column5]]-Table2[[#This Row],[Column4]]-1),"")</f>
        <v/>
      </c>
      <c r="R1321" t="str">
        <f>VLOOKUP(Table2[[#This Row],[ciqual_code]],brut_transformé!$D$2:$E$2480,2,FALSE)</f>
        <v>transformé</v>
      </c>
      <c r="S1321" t="s">
        <v>5503</v>
      </c>
    </row>
    <row r="1322" spans="1:19" x14ac:dyDescent="0.2">
      <c r="A1322" t="s">
        <v>1320</v>
      </c>
      <c r="B1322">
        <v>26017</v>
      </c>
      <c r="C1322" t="s">
        <v>2481</v>
      </c>
      <c r="D1322">
        <v>3.52</v>
      </c>
      <c r="E1322" t="b">
        <v>0</v>
      </c>
      <c r="F1322" t="s">
        <v>2485</v>
      </c>
      <c r="G1322" t="s">
        <v>3807</v>
      </c>
      <c r="H1322" t="s">
        <v>4967</v>
      </c>
      <c r="I1322" t="s">
        <v>4969</v>
      </c>
      <c r="J1322" t="s">
        <v>4993</v>
      </c>
      <c r="K1322" t="s">
        <v>6376</v>
      </c>
      <c r="L1322" t="s">
        <v>6410</v>
      </c>
      <c r="M1322" t="str">
        <f>SUBSTITUTE(Table2[[#This Row],[category_tags]],"'",CHAR(130),11)</f>
        <v>['Agricultural', 'Food', 'Preparation', 'Meat, egg and fish', 'Fish, cooked']</v>
      </c>
      <c r="N1322" t="str">
        <f>SUBSTITUTE(Table2[[#This Row],[category_tags]],"'",CHAR(131),12)</f>
        <v>['Agricultural', 'Food', 'Preparation', 'Meat, egg and fish', 'Fish, cooked']</v>
      </c>
      <c r="O1322" t="e">
        <f>FIND(CHAR(130),Table2[[#This Row],[Column2]])</f>
        <v>#VALUE!</v>
      </c>
      <c r="P1322" t="e">
        <f>FIND(CHAR(131),Table2[[#This Row],[Column3]])</f>
        <v>#VALUE!</v>
      </c>
      <c r="Q1322" t="str">
        <f>IFERROR(MID(Table2[[#This Row],[category_tags]],Table2[[#This Row],[Column4]]+1,Table2[[#This Row],[Column5]]-Table2[[#This Row],[Column4]]-1),"")</f>
        <v/>
      </c>
      <c r="R1322" t="str">
        <f>VLOOKUP(Table2[[#This Row],[ciqual_code]],brut_transformé!$D$2:$E$2480,2,FALSE)</f>
        <v>transformé</v>
      </c>
      <c r="S1322" t="s">
        <v>5308</v>
      </c>
    </row>
    <row r="1323" spans="1:19" x14ac:dyDescent="0.2">
      <c r="A1323" t="s">
        <v>1321</v>
      </c>
      <c r="B1323">
        <v>26016</v>
      </c>
      <c r="C1323" t="s">
        <v>2481</v>
      </c>
      <c r="D1323">
        <v>3.52</v>
      </c>
      <c r="E1323" t="b">
        <v>0</v>
      </c>
      <c r="F1323" t="s">
        <v>2485</v>
      </c>
      <c r="G1323" t="s">
        <v>3808</v>
      </c>
      <c r="H1323" t="s">
        <v>4967</v>
      </c>
      <c r="I1323" t="s">
        <v>4969</v>
      </c>
      <c r="J1323" t="s">
        <v>4974</v>
      </c>
      <c r="K1323" t="s">
        <v>6376</v>
      </c>
      <c r="L1323" t="s">
        <v>6393</v>
      </c>
      <c r="M1323" t="str">
        <f>SUBSTITUTE(Table2[[#This Row],[category_tags]],"'",CHAR(130),11)</f>
        <v>['Agricultural', 'Food', 'Preparation', 'Meat, egg and fish', 'Fish products']</v>
      </c>
      <c r="N1323" t="str">
        <f>SUBSTITUTE(Table2[[#This Row],[category_tags]],"'",CHAR(131),12)</f>
        <v>['Agricultural', 'Food', 'Preparation', 'Meat, egg and fish', 'Fish products']</v>
      </c>
      <c r="O1323" t="e">
        <f>FIND(CHAR(130),Table2[[#This Row],[Column2]])</f>
        <v>#VALUE!</v>
      </c>
      <c r="P1323" t="e">
        <f>FIND(CHAR(131),Table2[[#This Row],[Column3]])</f>
        <v>#VALUE!</v>
      </c>
      <c r="Q1323" t="str">
        <f>IFERROR(MID(Table2[[#This Row],[category_tags]],Table2[[#This Row],[Column4]]+1,Table2[[#This Row],[Column5]]-Table2[[#This Row],[Column4]]-1),"")</f>
        <v/>
      </c>
      <c r="R1323" t="str">
        <f>VLOOKUP(Table2[[#This Row],[ciqual_code]],brut_transformé!$D$2:$E$2480,2,FALSE)</f>
        <v>transformé</v>
      </c>
      <c r="S1323" t="s">
        <v>5309</v>
      </c>
    </row>
    <row r="1324" spans="1:19" x14ac:dyDescent="0.2">
      <c r="A1324" t="s">
        <v>1322</v>
      </c>
      <c r="B1324">
        <v>18035</v>
      </c>
      <c r="C1324" t="s">
        <v>2481</v>
      </c>
      <c r="D1324">
        <v>2.6</v>
      </c>
      <c r="E1324" t="b">
        <v>0</v>
      </c>
      <c r="F1324" t="s">
        <v>2485</v>
      </c>
      <c r="G1324" t="s">
        <v>3809</v>
      </c>
      <c r="H1324" t="s">
        <v>4967</v>
      </c>
      <c r="I1324" t="s">
        <v>4969</v>
      </c>
      <c r="J1324" t="s">
        <v>5016</v>
      </c>
      <c r="K1324" t="s">
        <v>6378</v>
      </c>
      <c r="L1324" t="s">
        <v>6420</v>
      </c>
      <c r="M1324" t="str">
        <f>SUBSTITUTE(Table2[[#This Row],[category_tags]],"'",CHAR(130),11)</f>
        <v>['Agricultural', 'Food', 'Preparation', 'Beverages', 'Non-alcoholic beverages', ÇSoft drinks']</v>
      </c>
      <c r="N1324" t="str">
        <f>SUBSTITUTE(Table2[[#This Row],[category_tags]],"'",CHAR(131),12)</f>
        <v>['Agricultural', 'Food', 'Preparation', 'Beverages', 'Non-alcoholic beverages', 'Soft drinksÉ]</v>
      </c>
      <c r="O1324">
        <f>FIND(CHAR(130),Table2[[#This Row],[Column2]])</f>
        <v>81</v>
      </c>
      <c r="P1324">
        <f>FIND(CHAR(131),Table2[[#This Row],[Column3]])</f>
        <v>93</v>
      </c>
      <c r="Q1324" t="str">
        <f>IFERROR(MID(Table2[[#This Row],[category_tags]],Table2[[#This Row],[Column4]]+1,Table2[[#This Row],[Column5]]-Table2[[#This Row],[Column4]]-1),"")</f>
        <v>Soft drinks</v>
      </c>
      <c r="R1324" t="str">
        <f>VLOOKUP(Table2[[#This Row],[ciqual_code]],brut_transformé!$D$2:$E$2480,2,FALSE)</f>
        <v>transformé</v>
      </c>
      <c r="S1324" t="s">
        <v>5227</v>
      </c>
    </row>
    <row r="1325" spans="1:19" x14ac:dyDescent="0.2">
      <c r="A1325" t="s">
        <v>1323</v>
      </c>
      <c r="B1325">
        <v>18010</v>
      </c>
      <c r="C1325" t="s">
        <v>2481</v>
      </c>
      <c r="D1325">
        <v>2.31</v>
      </c>
      <c r="E1325" t="b">
        <v>0</v>
      </c>
      <c r="F1325" t="s">
        <v>2485</v>
      </c>
      <c r="G1325" t="s">
        <v>3810</v>
      </c>
      <c r="H1325" t="s">
        <v>4967</v>
      </c>
      <c r="I1325" t="s">
        <v>4969</v>
      </c>
      <c r="J1325" t="s">
        <v>5016</v>
      </c>
      <c r="K1325" t="s">
        <v>6378</v>
      </c>
      <c r="L1325" t="s">
        <v>6420</v>
      </c>
      <c r="M1325" t="str">
        <f>SUBSTITUTE(Table2[[#This Row],[category_tags]],"'",CHAR(130),11)</f>
        <v>['Agricultural', 'Food', 'Preparation', 'Beverages', 'Non-alcoholic beverages', ÇSoft drinks']</v>
      </c>
      <c r="N1325" t="str">
        <f>SUBSTITUTE(Table2[[#This Row],[category_tags]],"'",CHAR(131),12)</f>
        <v>['Agricultural', 'Food', 'Preparation', 'Beverages', 'Non-alcoholic beverages', 'Soft drinksÉ]</v>
      </c>
      <c r="O1325">
        <f>FIND(CHAR(130),Table2[[#This Row],[Column2]])</f>
        <v>81</v>
      </c>
      <c r="P1325">
        <f>FIND(CHAR(131),Table2[[#This Row],[Column3]])</f>
        <v>93</v>
      </c>
      <c r="Q1325" t="str">
        <f>IFERROR(MID(Table2[[#This Row],[category_tags]],Table2[[#This Row],[Column4]]+1,Table2[[#This Row],[Column5]]-Table2[[#This Row],[Column4]]-1),"")</f>
        <v>Soft drinks</v>
      </c>
      <c r="R1325" t="str">
        <f>VLOOKUP(Table2[[#This Row],[ciqual_code]],brut_transformé!$D$2:$E$2480,2,FALSE)</f>
        <v>transformé</v>
      </c>
      <c r="S1325" t="s">
        <v>5227</v>
      </c>
    </row>
    <row r="1326" spans="1:19" x14ac:dyDescent="0.2">
      <c r="A1326" t="s">
        <v>1324</v>
      </c>
      <c r="B1326">
        <v>18016</v>
      </c>
      <c r="C1326" t="s">
        <v>2481</v>
      </c>
      <c r="D1326">
        <v>2.6</v>
      </c>
      <c r="E1326" t="b">
        <v>0</v>
      </c>
      <c r="F1326" t="s">
        <v>2485</v>
      </c>
      <c r="G1326" t="s">
        <v>3811</v>
      </c>
      <c r="H1326" t="s">
        <v>4967</v>
      </c>
      <c r="I1326" t="s">
        <v>4969</v>
      </c>
      <c r="J1326" t="s">
        <v>5016</v>
      </c>
      <c r="K1326" t="s">
        <v>6378</v>
      </c>
      <c r="L1326" t="s">
        <v>6420</v>
      </c>
      <c r="M1326" t="str">
        <f>SUBSTITUTE(Table2[[#This Row],[category_tags]],"'",CHAR(130),11)</f>
        <v>['Agricultural', 'Food', 'Preparation', 'Beverages', 'Non-alcoholic beverages', ÇSoft drinks']</v>
      </c>
      <c r="N1326" t="str">
        <f>SUBSTITUTE(Table2[[#This Row],[category_tags]],"'",CHAR(131),12)</f>
        <v>['Agricultural', 'Food', 'Preparation', 'Beverages', 'Non-alcoholic beverages', 'Soft drinksÉ]</v>
      </c>
      <c r="O1326">
        <f>FIND(CHAR(130),Table2[[#This Row],[Column2]])</f>
        <v>81</v>
      </c>
      <c r="P1326">
        <f>FIND(CHAR(131),Table2[[#This Row],[Column3]])</f>
        <v>93</v>
      </c>
      <c r="Q1326" t="str">
        <f>IFERROR(MID(Table2[[#This Row],[category_tags]],Table2[[#This Row],[Column4]]+1,Table2[[#This Row],[Column5]]-Table2[[#This Row],[Column4]]-1),"")</f>
        <v>Soft drinks</v>
      </c>
      <c r="R1326" t="str">
        <f>VLOOKUP(Table2[[#This Row],[ciqual_code]],brut_transformé!$D$2:$E$2480,2,FALSE)</f>
        <v>transformé</v>
      </c>
      <c r="S1326" t="s">
        <v>5227</v>
      </c>
    </row>
    <row r="1327" spans="1:19" x14ac:dyDescent="0.2">
      <c r="A1327" t="s">
        <v>1325</v>
      </c>
      <c r="B1327">
        <v>15052</v>
      </c>
      <c r="C1327" t="s">
        <v>2481</v>
      </c>
      <c r="D1327">
        <v>4.3600000000000003</v>
      </c>
      <c r="E1327" t="b">
        <v>0</v>
      </c>
      <c r="F1327" t="s">
        <v>2485</v>
      </c>
      <c r="G1327" t="s">
        <v>3812</v>
      </c>
      <c r="H1327" t="s">
        <v>4967</v>
      </c>
      <c r="I1327" t="s">
        <v>4969</v>
      </c>
      <c r="J1327" t="s">
        <v>4982</v>
      </c>
      <c r="K1327" t="s">
        <v>6375</v>
      </c>
      <c r="L1327" t="s">
        <v>6400</v>
      </c>
      <c r="M1327" t="str">
        <f>SUBSTITUTE(Table2[[#This Row],[category_tags]],"'",CHAR(130),11)</f>
        <v>['Agricultural', 'Food', 'Preparation', 'Fruits, vegetables, legumes and nuts', 'Nuts and seeds']</v>
      </c>
      <c r="N1327" t="str">
        <f>SUBSTITUTE(Table2[[#This Row],[category_tags]],"'",CHAR(131),12)</f>
        <v>['Agricultural', 'Food', 'Preparation', 'Fruits, vegetables, legumes and nuts', 'Nuts and seeds']</v>
      </c>
      <c r="O1327" t="e">
        <f>FIND(CHAR(130),Table2[[#This Row],[Column2]])</f>
        <v>#VALUE!</v>
      </c>
      <c r="P1327" t="e">
        <f>FIND(CHAR(131),Table2[[#This Row],[Column3]])</f>
        <v>#VALUE!</v>
      </c>
      <c r="Q1327" t="str">
        <f>IFERROR(MID(Table2[[#This Row],[category_tags]],Table2[[#This Row],[Column4]]+1,Table2[[#This Row],[Column5]]-Table2[[#This Row],[Column4]]-1),"")</f>
        <v/>
      </c>
      <c r="R1327" t="str">
        <f>VLOOKUP(Table2[[#This Row],[ciqual_code]],brut_transformé!$D$2:$E$2480,2,FALSE)</f>
        <v>brut</v>
      </c>
      <c r="S1327" t="s">
        <v>5744</v>
      </c>
    </row>
    <row r="1328" spans="1:19" x14ac:dyDescent="0.2">
      <c r="A1328" t="s">
        <v>1326</v>
      </c>
      <c r="B1328">
        <v>15034</v>
      </c>
      <c r="C1328" t="s">
        <v>2481</v>
      </c>
      <c r="D1328">
        <v>4.3600000000000003</v>
      </c>
      <c r="E1328" t="b">
        <v>0</v>
      </c>
      <c r="F1328" t="s">
        <v>2485</v>
      </c>
      <c r="G1328" t="s">
        <v>3813</v>
      </c>
      <c r="H1328" t="s">
        <v>4967</v>
      </c>
      <c r="I1328" t="s">
        <v>4969</v>
      </c>
      <c r="J1328" t="s">
        <v>4982</v>
      </c>
      <c r="K1328" t="s">
        <v>6375</v>
      </c>
      <c r="L1328" t="s">
        <v>6400</v>
      </c>
      <c r="M1328" t="str">
        <f>SUBSTITUTE(Table2[[#This Row],[category_tags]],"'",CHAR(130),11)</f>
        <v>['Agricultural', 'Food', 'Preparation', 'Fruits, vegetables, legumes and nuts', 'Nuts and seeds']</v>
      </c>
      <c r="N1328" t="str">
        <f>SUBSTITUTE(Table2[[#This Row],[category_tags]],"'",CHAR(131),12)</f>
        <v>['Agricultural', 'Food', 'Preparation', 'Fruits, vegetables, legumes and nuts', 'Nuts and seeds']</v>
      </c>
      <c r="O1328" t="e">
        <f>FIND(CHAR(130),Table2[[#This Row],[Column2]])</f>
        <v>#VALUE!</v>
      </c>
      <c r="P1328" t="e">
        <f>FIND(CHAR(131),Table2[[#This Row],[Column3]])</f>
        <v>#VALUE!</v>
      </c>
      <c r="Q1328" t="str">
        <f>IFERROR(MID(Table2[[#This Row],[category_tags]],Table2[[#This Row],[Column4]]+1,Table2[[#This Row],[Column5]]-Table2[[#This Row],[Column4]]-1),"")</f>
        <v/>
      </c>
      <c r="R1328" t="str">
        <f>VLOOKUP(Table2[[#This Row],[ciqual_code]],brut_transformé!$D$2:$E$2480,2,FALSE)</f>
        <v>brut</v>
      </c>
      <c r="S1328" t="s">
        <v>5744</v>
      </c>
    </row>
    <row r="1329" spans="1:19" x14ac:dyDescent="0.2">
      <c r="A1329" t="s">
        <v>1327</v>
      </c>
      <c r="B1329">
        <v>26194</v>
      </c>
      <c r="C1329" t="s">
        <v>2481</v>
      </c>
      <c r="D1329">
        <v>3.64</v>
      </c>
      <c r="E1329" t="b">
        <v>0</v>
      </c>
      <c r="F1329" t="s">
        <v>2485</v>
      </c>
      <c r="G1329" t="s">
        <v>3814</v>
      </c>
      <c r="H1329" t="s">
        <v>4967</v>
      </c>
      <c r="I1329" t="s">
        <v>4969</v>
      </c>
      <c r="J1329" t="s">
        <v>4985</v>
      </c>
      <c r="K1329" t="s">
        <v>6376</v>
      </c>
      <c r="L1329" t="s">
        <v>6403</v>
      </c>
      <c r="M1329" t="str">
        <f>SUBSTITUTE(Table2[[#This Row],[category_tags]],"'",CHAR(130),11)</f>
        <v>['Agricultural', 'Food', 'Preparation', 'Meat, egg and fish', 'Fish, raw']</v>
      </c>
      <c r="N1329" t="str">
        <f>SUBSTITUTE(Table2[[#This Row],[category_tags]],"'",CHAR(131),12)</f>
        <v>['Agricultural', 'Food', 'Preparation', 'Meat, egg and fish', 'Fish, raw']</v>
      </c>
      <c r="O1329" t="e">
        <f>FIND(CHAR(130),Table2[[#This Row],[Column2]])</f>
        <v>#VALUE!</v>
      </c>
      <c r="P1329" t="e">
        <f>FIND(CHAR(131),Table2[[#This Row],[Column3]])</f>
        <v>#VALUE!</v>
      </c>
      <c r="Q1329" t="str">
        <f>IFERROR(MID(Table2[[#This Row],[category_tags]],Table2[[#This Row],[Column4]]+1,Table2[[#This Row],[Column5]]-Table2[[#This Row],[Column4]]-1),"")</f>
        <v/>
      </c>
      <c r="R1329" t="str">
        <f>VLOOKUP(Table2[[#This Row],[ciqual_code]],brut_transformé!$D$2:$E$2480,2,FALSE)</f>
        <v>transformé</v>
      </c>
      <c r="S1329" t="s">
        <v>5265</v>
      </c>
    </row>
    <row r="1330" spans="1:19" x14ac:dyDescent="0.2">
      <c r="A1330" t="s">
        <v>1328</v>
      </c>
      <c r="B1330">
        <v>1003</v>
      </c>
      <c r="C1330" t="s">
        <v>2481</v>
      </c>
      <c r="D1330">
        <v>3.68</v>
      </c>
      <c r="E1330" t="b">
        <v>0</v>
      </c>
      <c r="F1330" t="s">
        <v>2485</v>
      </c>
      <c r="G1330" t="s">
        <v>3815</v>
      </c>
      <c r="H1330" t="s">
        <v>4967</v>
      </c>
      <c r="I1330" t="s">
        <v>4969</v>
      </c>
      <c r="J1330" t="s">
        <v>4980</v>
      </c>
      <c r="K1330" t="s">
        <v>6378</v>
      </c>
      <c r="L1330" t="s">
        <v>6398</v>
      </c>
      <c r="M1330" t="str">
        <f>SUBSTITUTE(Table2[[#This Row],[category_tags]],"'",CHAR(130),11)</f>
        <v>['Agricultural', 'Food', 'Preparation', 'Beverages', 'Alcoholic beverages', ÇCocktails']</v>
      </c>
      <c r="N1330" t="str">
        <f>SUBSTITUTE(Table2[[#This Row],[category_tags]],"'",CHAR(131),12)</f>
        <v>['Agricultural', 'Food', 'Preparation', 'Beverages', 'Alcoholic beverages', 'CocktailsÉ]</v>
      </c>
      <c r="O1330">
        <f>FIND(CHAR(130),Table2[[#This Row],[Column2]])</f>
        <v>77</v>
      </c>
      <c r="P1330">
        <f>FIND(CHAR(131),Table2[[#This Row],[Column3]])</f>
        <v>87</v>
      </c>
      <c r="Q1330" t="str">
        <f>IFERROR(MID(Table2[[#This Row],[category_tags]],Table2[[#This Row],[Column4]]+1,Table2[[#This Row],[Column5]]-Table2[[#This Row],[Column4]]-1),"")</f>
        <v>Cocktails</v>
      </c>
      <c r="R1330" t="str">
        <f>VLOOKUP(Table2[[#This Row],[ciqual_code]],brut_transformé!$D$2:$E$2480,2,FALSE)</f>
        <v>transformé</v>
      </c>
      <c r="S1330" t="s">
        <v>5745</v>
      </c>
    </row>
    <row r="1331" spans="1:19" x14ac:dyDescent="0.2">
      <c r="A1331" t="s">
        <v>1329</v>
      </c>
      <c r="B1331">
        <v>13023</v>
      </c>
      <c r="C1331" t="s">
        <v>2481</v>
      </c>
      <c r="D1331">
        <v>3.12</v>
      </c>
      <c r="E1331" t="b">
        <v>0</v>
      </c>
      <c r="F1331" t="s">
        <v>2485</v>
      </c>
      <c r="G1331" t="s">
        <v>3816</v>
      </c>
      <c r="H1331" t="s">
        <v>4967</v>
      </c>
      <c r="I1331" t="s">
        <v>4969</v>
      </c>
      <c r="J1331" t="s">
        <v>4972</v>
      </c>
      <c r="K1331" t="s">
        <v>6375</v>
      </c>
      <c r="L1331" t="s">
        <v>6392</v>
      </c>
      <c r="M1331" t="str">
        <f>SUBSTITUTE(Table2[[#This Row],[category_tags]],"'",CHAR(130),11)</f>
        <v>['Agricultural', 'Food', 'Preparation', 'Fruits, vegetables, legumes and nuts', 'Fruits', ÇFresh fruits']</v>
      </c>
      <c r="N1331" t="str">
        <f>SUBSTITUTE(Table2[[#This Row],[category_tags]],"'",CHAR(131),12)</f>
        <v>['Agricultural', 'Food', 'Preparation', 'Fruits, vegetables, legumes and nuts', 'Fruits', 'Fresh fruitsÉ]</v>
      </c>
      <c r="O1331">
        <f>FIND(CHAR(130),Table2[[#This Row],[Column2]])</f>
        <v>91</v>
      </c>
      <c r="P1331">
        <f>FIND(CHAR(131),Table2[[#This Row],[Column3]])</f>
        <v>104</v>
      </c>
      <c r="Q1331" t="str">
        <f>IFERROR(MID(Table2[[#This Row],[category_tags]],Table2[[#This Row],[Column4]]+1,Table2[[#This Row],[Column5]]-Table2[[#This Row],[Column4]]-1),"")</f>
        <v>Fresh fruits</v>
      </c>
      <c r="R1331" t="str">
        <f>VLOOKUP(Table2[[#This Row],[ciqual_code]],brut_transformé!$D$2:$E$2480,2,FALSE)</f>
        <v>brut</v>
      </c>
      <c r="S1331" t="s">
        <v>5294</v>
      </c>
    </row>
    <row r="1332" spans="1:19" x14ac:dyDescent="0.2">
      <c r="A1332" t="s">
        <v>1330</v>
      </c>
      <c r="B1332">
        <v>12037</v>
      </c>
      <c r="C1332" t="s">
        <v>2481</v>
      </c>
      <c r="D1332">
        <v>2.2400000000000002</v>
      </c>
      <c r="E1332" t="b">
        <v>0</v>
      </c>
      <c r="F1332" t="s">
        <v>2485</v>
      </c>
      <c r="G1332" t="s">
        <v>3817</v>
      </c>
      <c r="H1332" t="s">
        <v>4967</v>
      </c>
      <c r="I1332" t="s">
        <v>4969</v>
      </c>
      <c r="J1332" t="s">
        <v>5024</v>
      </c>
      <c r="K1332" t="s">
        <v>6381</v>
      </c>
      <c r="L1332" t="s">
        <v>6406</v>
      </c>
      <c r="M1332" t="str">
        <f>SUBSTITUTE(Table2[[#This Row],[category_tags]],"'",CHAR(130),11)</f>
        <v>['Agricultural', 'Food', 'Preparation', 'Milk and milk products', 'Cheese', ÇSoft cheeses']</v>
      </c>
      <c r="N1332" t="str">
        <f>SUBSTITUTE(Table2[[#This Row],[category_tags]],"'",CHAR(131),12)</f>
        <v>['Agricultural', 'Food', 'Preparation', 'Milk and milk products', 'Cheese', 'Soft cheesesÉ]</v>
      </c>
      <c r="O1332">
        <f>FIND(CHAR(130),Table2[[#This Row],[Column2]])</f>
        <v>77</v>
      </c>
      <c r="P1332">
        <f>FIND(CHAR(131),Table2[[#This Row],[Column3]])</f>
        <v>90</v>
      </c>
      <c r="Q1332" t="str">
        <f>IFERROR(MID(Table2[[#This Row],[category_tags]],Table2[[#This Row],[Column4]]+1,Table2[[#This Row],[Column5]]-Table2[[#This Row],[Column4]]-1),"")</f>
        <v>Soft cheeses</v>
      </c>
      <c r="R1332" t="str">
        <f>VLOOKUP(Table2[[#This Row],[ciqual_code]],brut_transformé!$D$2:$E$2480,2,FALSE)</f>
        <v>brut</v>
      </c>
      <c r="S1332" t="s">
        <v>5196</v>
      </c>
    </row>
    <row r="1333" spans="1:19" x14ac:dyDescent="0.2">
      <c r="A1333" t="s">
        <v>1331</v>
      </c>
      <c r="B1333">
        <v>26018</v>
      </c>
      <c r="C1333" t="s">
        <v>2481</v>
      </c>
      <c r="D1333">
        <v>3.68</v>
      </c>
      <c r="E1333" t="b">
        <v>0</v>
      </c>
      <c r="F1333" t="s">
        <v>2485</v>
      </c>
      <c r="G1333" t="s">
        <v>3818</v>
      </c>
      <c r="H1333" t="s">
        <v>4967</v>
      </c>
      <c r="I1333" t="s">
        <v>4969</v>
      </c>
      <c r="J1333" t="s">
        <v>4985</v>
      </c>
      <c r="K1333" t="s">
        <v>6376</v>
      </c>
      <c r="L1333" t="s">
        <v>6403</v>
      </c>
      <c r="M1333" t="str">
        <f>SUBSTITUTE(Table2[[#This Row],[category_tags]],"'",CHAR(130),11)</f>
        <v>['Agricultural', 'Food', 'Preparation', 'Meat, egg and fish', 'Fish, raw']</v>
      </c>
      <c r="N1333" t="str">
        <f>SUBSTITUTE(Table2[[#This Row],[category_tags]],"'",CHAR(131),12)</f>
        <v>['Agricultural', 'Food', 'Preparation', 'Meat, egg and fish', 'Fish, raw']</v>
      </c>
      <c r="O1333" t="e">
        <f>FIND(CHAR(130),Table2[[#This Row],[Column2]])</f>
        <v>#VALUE!</v>
      </c>
      <c r="P1333" t="e">
        <f>FIND(CHAR(131),Table2[[#This Row],[Column3]])</f>
        <v>#VALUE!</v>
      </c>
      <c r="Q1333" t="str">
        <f>IFERROR(MID(Table2[[#This Row],[category_tags]],Table2[[#This Row],[Column4]]+1,Table2[[#This Row],[Column5]]-Table2[[#This Row],[Column4]]-1),"")</f>
        <v/>
      </c>
      <c r="R1333" t="str">
        <f>VLOOKUP(Table2[[#This Row],[ciqual_code]],brut_transformé!$D$2:$E$2480,2,FALSE)</f>
        <v>transformé</v>
      </c>
      <c r="S1333" t="s">
        <v>5265</v>
      </c>
    </row>
    <row r="1334" spans="1:19" x14ac:dyDescent="0.2">
      <c r="A1334" t="s">
        <v>1332</v>
      </c>
      <c r="B1334">
        <v>26081</v>
      </c>
      <c r="C1334" t="s">
        <v>2481</v>
      </c>
      <c r="D1334">
        <v>3.56</v>
      </c>
      <c r="E1334" t="b">
        <v>0</v>
      </c>
      <c r="F1334" t="s">
        <v>2485</v>
      </c>
      <c r="G1334" t="s">
        <v>3819</v>
      </c>
      <c r="H1334" t="s">
        <v>4967</v>
      </c>
      <c r="I1334" t="s">
        <v>4969</v>
      </c>
      <c r="J1334" t="s">
        <v>4993</v>
      </c>
      <c r="K1334" t="s">
        <v>6376</v>
      </c>
      <c r="L1334" t="s">
        <v>6410</v>
      </c>
      <c r="M1334" t="str">
        <f>SUBSTITUTE(Table2[[#This Row],[category_tags]],"'",CHAR(130),11)</f>
        <v>['Agricultural', 'Food', 'Preparation', 'Meat, egg and fish', 'Fish, cooked']</v>
      </c>
      <c r="N1334" t="str">
        <f>SUBSTITUTE(Table2[[#This Row],[category_tags]],"'",CHAR(131),12)</f>
        <v>['Agricultural', 'Food', 'Preparation', 'Meat, egg and fish', 'Fish, cooked']</v>
      </c>
      <c r="O1334" t="e">
        <f>FIND(CHAR(130),Table2[[#This Row],[Column2]])</f>
        <v>#VALUE!</v>
      </c>
      <c r="P1334" t="e">
        <f>FIND(CHAR(131),Table2[[#This Row],[Column3]])</f>
        <v>#VALUE!</v>
      </c>
      <c r="Q1334" t="str">
        <f>IFERROR(MID(Table2[[#This Row],[category_tags]],Table2[[#This Row],[Column4]]+1,Table2[[#This Row],[Column5]]-Table2[[#This Row],[Column4]]-1),"")</f>
        <v/>
      </c>
      <c r="R1334" t="str">
        <f>VLOOKUP(Table2[[#This Row],[ciqual_code]],brut_transformé!$D$2:$E$2480,2,FALSE)</f>
        <v>transformé</v>
      </c>
      <c r="S1334" t="s">
        <v>5266</v>
      </c>
    </row>
    <row r="1335" spans="1:19" x14ac:dyDescent="0.2">
      <c r="A1335" t="s">
        <v>1333</v>
      </c>
      <c r="B1335">
        <v>26172</v>
      </c>
      <c r="C1335" t="s">
        <v>2481</v>
      </c>
      <c r="D1335">
        <v>3.68</v>
      </c>
      <c r="E1335" t="b">
        <v>0</v>
      </c>
      <c r="F1335" t="s">
        <v>2485</v>
      </c>
      <c r="G1335" t="s">
        <v>3820</v>
      </c>
      <c r="H1335" t="s">
        <v>4967</v>
      </c>
      <c r="I1335" t="s">
        <v>4969</v>
      </c>
      <c r="J1335" t="s">
        <v>4985</v>
      </c>
      <c r="K1335" t="s">
        <v>6376</v>
      </c>
      <c r="L1335" t="s">
        <v>6403</v>
      </c>
      <c r="M1335" t="str">
        <f>SUBSTITUTE(Table2[[#This Row],[category_tags]],"'",CHAR(130),11)</f>
        <v>['Agricultural', 'Food', 'Preparation', 'Meat, egg and fish', 'Fish, raw']</v>
      </c>
      <c r="N1335" t="str">
        <f>SUBSTITUTE(Table2[[#This Row],[category_tags]],"'",CHAR(131),12)</f>
        <v>['Agricultural', 'Food', 'Preparation', 'Meat, egg and fish', 'Fish, raw']</v>
      </c>
      <c r="O1335" t="e">
        <f>FIND(CHAR(130),Table2[[#This Row],[Column2]])</f>
        <v>#VALUE!</v>
      </c>
      <c r="P1335" t="e">
        <f>FIND(CHAR(131),Table2[[#This Row],[Column3]])</f>
        <v>#VALUE!</v>
      </c>
      <c r="Q1335" t="str">
        <f>IFERROR(MID(Table2[[#This Row],[category_tags]],Table2[[#This Row],[Column4]]+1,Table2[[#This Row],[Column5]]-Table2[[#This Row],[Column4]]-1),"")</f>
        <v/>
      </c>
      <c r="R1335" t="str">
        <f>VLOOKUP(Table2[[#This Row],[ciqual_code]],brut_transformé!$D$2:$E$2480,2,FALSE)</f>
        <v>transformé</v>
      </c>
      <c r="S1335" t="s">
        <v>5265</v>
      </c>
    </row>
    <row r="1336" spans="1:19" x14ac:dyDescent="0.2">
      <c r="A1336" t="s">
        <v>1334</v>
      </c>
      <c r="B1336">
        <v>20534</v>
      </c>
      <c r="C1336" t="s">
        <v>2481</v>
      </c>
      <c r="D1336">
        <v>3.66</v>
      </c>
      <c r="E1336" t="b">
        <v>0</v>
      </c>
      <c r="F1336" t="s">
        <v>2485</v>
      </c>
      <c r="G1336" t="s">
        <v>3821</v>
      </c>
      <c r="H1336" t="s">
        <v>4967</v>
      </c>
      <c r="I1336" t="s">
        <v>4969</v>
      </c>
      <c r="J1336" t="s">
        <v>5061</v>
      </c>
      <c r="K1336" t="s">
        <v>6375</v>
      </c>
      <c r="L1336" t="s">
        <v>6438</v>
      </c>
      <c r="M1336" t="str">
        <f>SUBSTITUTE(Table2[[#This Row],[category_tags]],"'",CHAR(130),11)</f>
        <v>['Agricultural', 'Food', 'Preparation', 'Fruits, vegetables, legumes and nuts', 'Legumes', ÇLegumes, raw']</v>
      </c>
      <c r="N1336" t="str">
        <f>SUBSTITUTE(Table2[[#This Row],[category_tags]],"'",CHAR(131),12)</f>
        <v>['Agricultural', 'Food', 'Preparation', 'Fruits, vegetables, legumes and nuts', 'Legumes', 'Legumes, rawÉ]</v>
      </c>
      <c r="O1336">
        <f>FIND(CHAR(130),Table2[[#This Row],[Column2]])</f>
        <v>92</v>
      </c>
      <c r="P1336">
        <f>FIND(CHAR(131),Table2[[#This Row],[Column3]])</f>
        <v>105</v>
      </c>
      <c r="Q1336" t="str">
        <f>IFERROR(MID(Table2[[#This Row],[category_tags]],Table2[[#This Row],[Column4]]+1,Table2[[#This Row],[Column5]]-Table2[[#This Row],[Column4]]-1),"")</f>
        <v>Legumes, raw</v>
      </c>
      <c r="R1336" t="str">
        <f>VLOOKUP(Table2[[#This Row],[ciqual_code]],brut_transformé!$D$2:$E$2480,2,FALSE)</f>
        <v>brut</v>
      </c>
      <c r="S1336" t="s">
        <v>5746</v>
      </c>
    </row>
    <row r="1337" spans="1:19" x14ac:dyDescent="0.2">
      <c r="A1337" t="s">
        <v>1335</v>
      </c>
      <c r="B1337">
        <v>15032</v>
      </c>
      <c r="C1337" t="s">
        <v>2481</v>
      </c>
      <c r="D1337">
        <v>4.3600000000000003</v>
      </c>
      <c r="E1337" t="b">
        <v>0</v>
      </c>
      <c r="F1337" t="s">
        <v>2485</v>
      </c>
      <c r="G1337" t="s">
        <v>3822</v>
      </c>
      <c r="H1337" t="s">
        <v>4967</v>
      </c>
      <c r="I1337" t="s">
        <v>4969</v>
      </c>
      <c r="J1337" t="s">
        <v>4982</v>
      </c>
      <c r="K1337" t="s">
        <v>6375</v>
      </c>
      <c r="L1337" t="s">
        <v>6400</v>
      </c>
      <c r="M1337" t="str">
        <f>SUBSTITUTE(Table2[[#This Row],[category_tags]],"'",CHAR(130),11)</f>
        <v>['Agricultural', 'Food', 'Preparation', 'Fruits, vegetables, legumes and nuts', 'Nuts and seeds']</v>
      </c>
      <c r="N1337" t="str">
        <f>SUBSTITUTE(Table2[[#This Row],[category_tags]],"'",CHAR(131),12)</f>
        <v>['Agricultural', 'Food', 'Preparation', 'Fruits, vegetables, legumes and nuts', 'Nuts and seeds']</v>
      </c>
      <c r="O1337" t="e">
        <f>FIND(CHAR(130),Table2[[#This Row],[Column2]])</f>
        <v>#VALUE!</v>
      </c>
      <c r="P1337" t="e">
        <f>FIND(CHAR(131),Table2[[#This Row],[Column3]])</f>
        <v>#VALUE!</v>
      </c>
      <c r="Q1337" t="str">
        <f>IFERROR(MID(Table2[[#This Row],[category_tags]],Table2[[#This Row],[Column4]]+1,Table2[[#This Row],[Column5]]-Table2[[#This Row],[Column4]]-1),"")</f>
        <v/>
      </c>
      <c r="R1337" t="str">
        <f>VLOOKUP(Table2[[#This Row],[ciqual_code]],brut_transformé!$D$2:$E$2480,2,FALSE)</f>
        <v>brut</v>
      </c>
      <c r="S1337" t="s">
        <v>5346</v>
      </c>
    </row>
    <row r="1338" spans="1:19" x14ac:dyDescent="0.2">
      <c r="A1338" t="s">
        <v>1336</v>
      </c>
      <c r="B1338">
        <v>15029</v>
      </c>
      <c r="C1338" t="s">
        <v>2481</v>
      </c>
      <c r="D1338">
        <v>4.87</v>
      </c>
      <c r="E1338" t="b">
        <v>0</v>
      </c>
      <c r="F1338" t="s">
        <v>2485</v>
      </c>
      <c r="G1338" t="s">
        <v>3823</v>
      </c>
      <c r="H1338" t="s">
        <v>4967</v>
      </c>
      <c r="I1338" t="s">
        <v>4969</v>
      </c>
      <c r="J1338" t="s">
        <v>4982</v>
      </c>
      <c r="K1338" t="s">
        <v>6375</v>
      </c>
      <c r="L1338" t="s">
        <v>6400</v>
      </c>
      <c r="M1338" t="str">
        <f>SUBSTITUTE(Table2[[#This Row],[category_tags]],"'",CHAR(130),11)</f>
        <v>['Agricultural', 'Food', 'Preparation', 'Fruits, vegetables, legumes and nuts', 'Nuts and seeds']</v>
      </c>
      <c r="N1338" t="str">
        <f>SUBSTITUTE(Table2[[#This Row],[category_tags]],"'",CHAR(131),12)</f>
        <v>['Agricultural', 'Food', 'Preparation', 'Fruits, vegetables, legumes and nuts', 'Nuts and seeds']</v>
      </c>
      <c r="O1338" t="e">
        <f>FIND(CHAR(130),Table2[[#This Row],[Column2]])</f>
        <v>#VALUE!</v>
      </c>
      <c r="P1338" t="e">
        <f>FIND(CHAR(131),Table2[[#This Row],[Column3]])</f>
        <v>#VALUE!</v>
      </c>
      <c r="Q1338" t="str">
        <f>IFERROR(MID(Table2[[#This Row],[category_tags]],Table2[[#This Row],[Column4]]+1,Table2[[#This Row],[Column5]]-Table2[[#This Row],[Column4]]-1),"")</f>
        <v/>
      </c>
      <c r="R1338" t="str">
        <f>VLOOKUP(Table2[[#This Row],[ciqual_code]],brut_transformé!$D$2:$E$2480,2,FALSE)</f>
        <v>brut</v>
      </c>
      <c r="S1338" t="s">
        <v>5346</v>
      </c>
    </row>
    <row r="1339" spans="1:19" x14ac:dyDescent="0.2">
      <c r="A1339" t="s">
        <v>1337</v>
      </c>
      <c r="B1339">
        <v>23024</v>
      </c>
      <c r="C1339" t="s">
        <v>2481</v>
      </c>
      <c r="D1339">
        <v>2.59</v>
      </c>
      <c r="E1339" t="b">
        <v>0</v>
      </c>
      <c r="F1339" t="s">
        <v>2485</v>
      </c>
      <c r="G1339" t="s">
        <v>3824</v>
      </c>
      <c r="H1339" t="s">
        <v>4967</v>
      </c>
      <c r="I1339" t="s">
        <v>4969</v>
      </c>
      <c r="J1339" t="s">
        <v>4990</v>
      </c>
      <c r="K1339" t="s">
        <v>6380</v>
      </c>
      <c r="L1339" t="s">
        <v>6407</v>
      </c>
      <c r="M1339" t="str">
        <f>SUBSTITUTE(Table2[[#This Row],[category_tags]],"'",CHAR(130),11)</f>
        <v>['Agricultural', 'Food', 'Preparation', 'Cereal products', 'Cakes']</v>
      </c>
      <c r="N1339" t="str">
        <f>SUBSTITUTE(Table2[[#This Row],[category_tags]],"'",CHAR(131),12)</f>
        <v>['Agricultural', 'Food', 'Preparation', 'Cereal products', 'Cakes']</v>
      </c>
      <c r="O1339" t="e">
        <f>FIND(CHAR(130),Table2[[#This Row],[Column2]])</f>
        <v>#VALUE!</v>
      </c>
      <c r="P1339" t="e">
        <f>FIND(CHAR(131),Table2[[#This Row],[Column3]])</f>
        <v>#VALUE!</v>
      </c>
      <c r="Q1339" t="str">
        <f>IFERROR(MID(Table2[[#This Row],[category_tags]],Table2[[#This Row],[Column4]]+1,Table2[[#This Row],[Column5]]-Table2[[#This Row],[Column4]]-1),"")</f>
        <v/>
      </c>
      <c r="R1339" t="str">
        <f>VLOOKUP(Table2[[#This Row],[ciqual_code]],brut_transformé!$D$2:$E$2480,2,FALSE)</f>
        <v>transformé</v>
      </c>
      <c r="S1339" t="s">
        <v>5747</v>
      </c>
    </row>
    <row r="1340" spans="1:19" x14ac:dyDescent="0.2">
      <c r="A1340" t="s">
        <v>1338</v>
      </c>
      <c r="B1340">
        <v>23027</v>
      </c>
      <c r="C1340" t="s">
        <v>2481</v>
      </c>
      <c r="D1340">
        <v>2.6</v>
      </c>
      <c r="E1340" t="b">
        <v>0</v>
      </c>
      <c r="F1340" t="s">
        <v>2485</v>
      </c>
      <c r="G1340" t="s">
        <v>3825</v>
      </c>
      <c r="H1340" t="s">
        <v>4967</v>
      </c>
      <c r="I1340" t="s">
        <v>4969</v>
      </c>
      <c r="J1340" t="s">
        <v>4995</v>
      </c>
      <c r="K1340" t="s">
        <v>6380</v>
      </c>
      <c r="L1340" t="s">
        <v>6412</v>
      </c>
      <c r="M1340" t="str">
        <f>SUBSTITUTE(Table2[[#This Row],[category_tags]],"'",CHAR(130),11)</f>
        <v>['Agricultural', 'Food', 'Preparation', 'Cereal products', 'Biscuits and breakfast cereals', ÇSweet biscuits']</v>
      </c>
      <c r="N1340" t="str">
        <f>SUBSTITUTE(Table2[[#This Row],[category_tags]],"'",CHAR(131),12)</f>
        <v>['Agricultural', 'Food', 'Preparation', 'Cereal products', 'Biscuits and breakfast cereals', 'Sweet biscuitsÉ]</v>
      </c>
      <c r="O1340">
        <f>FIND(CHAR(130),Table2[[#This Row],[Column2]])</f>
        <v>94</v>
      </c>
      <c r="P1340">
        <f>FIND(CHAR(131),Table2[[#This Row],[Column3]])</f>
        <v>109</v>
      </c>
      <c r="Q1340" t="str">
        <f>IFERROR(MID(Table2[[#This Row],[category_tags]],Table2[[#This Row],[Column4]]+1,Table2[[#This Row],[Column5]]-Table2[[#This Row],[Column4]]-1),"")</f>
        <v>Sweet biscuits</v>
      </c>
      <c r="R1340" t="str">
        <f>VLOOKUP(Table2[[#This Row],[ciqual_code]],brut_transformé!$D$2:$E$2480,2,FALSE)</f>
        <v>transformé</v>
      </c>
      <c r="S1340" t="s">
        <v>5748</v>
      </c>
    </row>
    <row r="1341" spans="1:19" x14ac:dyDescent="0.2">
      <c r="A1341" t="s">
        <v>1339</v>
      </c>
      <c r="B1341">
        <v>20051</v>
      </c>
      <c r="C1341" t="s">
        <v>2481</v>
      </c>
      <c r="D1341">
        <v>2.5299999999999998</v>
      </c>
      <c r="E1341" t="b">
        <v>0</v>
      </c>
      <c r="F1341" t="s">
        <v>2485</v>
      </c>
      <c r="G1341" t="s">
        <v>3826</v>
      </c>
      <c r="H1341" t="s">
        <v>4967</v>
      </c>
      <c r="I1341" t="s">
        <v>4969</v>
      </c>
      <c r="J1341" t="s">
        <v>4987</v>
      </c>
      <c r="K1341" t="s">
        <v>6375</v>
      </c>
      <c r="L1341" t="s">
        <v>6405</v>
      </c>
      <c r="M1341" t="str">
        <f>SUBSTITUTE(Table2[[#This Row],[category_tags]],"'",CHAR(130),11)</f>
        <v>['Agricultural', 'Food', 'Preparation', 'Fruits, vegetables, legumes and nuts', 'Vegetables', ÇVegetables, cooked']</v>
      </c>
      <c r="N1341" t="str">
        <f>SUBSTITUTE(Table2[[#This Row],[category_tags]],"'",CHAR(131),12)</f>
        <v>['Agricultural', 'Food', 'Preparation', 'Fruits, vegetables, legumes and nuts', 'Vegetables', 'Vegetables, cookedÉ]</v>
      </c>
      <c r="O1341">
        <f>FIND(CHAR(130),Table2[[#This Row],[Column2]])</f>
        <v>95</v>
      </c>
      <c r="P1341">
        <f>FIND(CHAR(131),Table2[[#This Row],[Column3]])</f>
        <v>114</v>
      </c>
      <c r="Q1341" t="str">
        <f>IFERROR(MID(Table2[[#This Row],[category_tags]],Table2[[#This Row],[Column4]]+1,Table2[[#This Row],[Column5]]-Table2[[#This Row],[Column4]]-1),"")</f>
        <v>Vegetables, cooked</v>
      </c>
      <c r="R1341" t="str">
        <f>VLOOKUP(Table2[[#This Row],[ciqual_code]],brut_transformé!$D$2:$E$2480,2,FALSE)</f>
        <v>transformé</v>
      </c>
      <c r="S1341" t="s">
        <v>5749</v>
      </c>
    </row>
    <row r="1342" spans="1:19" x14ac:dyDescent="0.2">
      <c r="A1342" t="s">
        <v>1340</v>
      </c>
      <c r="B1342">
        <v>20271</v>
      </c>
      <c r="C1342" t="s">
        <v>2481</v>
      </c>
      <c r="D1342">
        <v>2.89</v>
      </c>
      <c r="E1342" t="b">
        <v>0</v>
      </c>
      <c r="F1342" t="s">
        <v>2485</v>
      </c>
      <c r="G1342" t="s">
        <v>3827</v>
      </c>
      <c r="H1342" t="s">
        <v>4967</v>
      </c>
      <c r="I1342" t="s">
        <v>4969</v>
      </c>
      <c r="J1342" t="s">
        <v>4987</v>
      </c>
      <c r="K1342" t="s">
        <v>6375</v>
      </c>
      <c r="L1342" t="s">
        <v>6405</v>
      </c>
      <c r="M1342" t="str">
        <f>SUBSTITUTE(Table2[[#This Row],[category_tags]],"'",CHAR(130),11)</f>
        <v>['Agricultural', 'Food', 'Preparation', 'Fruits, vegetables, legumes and nuts', 'Vegetables', ÇVegetables, cooked']</v>
      </c>
      <c r="N1342" t="str">
        <f>SUBSTITUTE(Table2[[#This Row],[category_tags]],"'",CHAR(131),12)</f>
        <v>['Agricultural', 'Food', 'Preparation', 'Fruits, vegetables, legumes and nuts', 'Vegetables', 'Vegetables, cookedÉ]</v>
      </c>
      <c r="O1342">
        <f>FIND(CHAR(130),Table2[[#This Row],[Column2]])</f>
        <v>95</v>
      </c>
      <c r="P1342">
        <f>FIND(CHAR(131),Table2[[#This Row],[Column3]])</f>
        <v>114</v>
      </c>
      <c r="Q1342" t="str">
        <f>IFERROR(MID(Table2[[#This Row],[category_tags]],Table2[[#This Row],[Column4]]+1,Table2[[#This Row],[Column5]]-Table2[[#This Row],[Column4]]-1),"")</f>
        <v>Vegetables, cooked</v>
      </c>
      <c r="R1342" t="str">
        <f>VLOOKUP(Table2[[#This Row],[ciqual_code]],brut_transformé!$D$2:$E$2480,2,FALSE)</f>
        <v>transformé</v>
      </c>
      <c r="S1342" t="s">
        <v>5750</v>
      </c>
    </row>
    <row r="1343" spans="1:19" x14ac:dyDescent="0.2">
      <c r="A1343" t="s">
        <v>1341</v>
      </c>
      <c r="B1343">
        <v>13708</v>
      </c>
      <c r="C1343" t="s">
        <v>2481</v>
      </c>
      <c r="D1343">
        <v>2.1</v>
      </c>
      <c r="E1343" t="b">
        <v>0</v>
      </c>
      <c r="F1343" t="s">
        <v>2485</v>
      </c>
      <c r="G1343" t="s">
        <v>3828</v>
      </c>
      <c r="H1343" t="s">
        <v>4967</v>
      </c>
      <c r="I1343" t="s">
        <v>4969</v>
      </c>
      <c r="J1343" t="s">
        <v>4971</v>
      </c>
      <c r="K1343" t="s">
        <v>6375</v>
      </c>
      <c r="L1343" t="s">
        <v>6392</v>
      </c>
      <c r="M1343" t="str">
        <f>SUBSTITUTE(Table2[[#This Row],[category_tags]],"'",CHAR(130),11)</f>
        <v>['Agricultural', 'Food', 'Preparation', 'Fruits, vegetables, legumes and nuts', 'Fruits', ÇCanned fruits']</v>
      </c>
      <c r="N1343" t="str">
        <f>SUBSTITUTE(Table2[[#This Row],[category_tags]],"'",CHAR(131),12)</f>
        <v>['Agricultural', 'Food', 'Preparation', 'Fruits, vegetables, legumes and nuts', 'Fruits', 'Canned fruitsÉ]</v>
      </c>
      <c r="O1343">
        <f>FIND(CHAR(130),Table2[[#This Row],[Column2]])</f>
        <v>91</v>
      </c>
      <c r="P1343">
        <f>FIND(CHAR(131),Table2[[#This Row],[Column3]])</f>
        <v>105</v>
      </c>
      <c r="Q1343" t="str">
        <f>IFERROR(MID(Table2[[#This Row],[category_tags]],Table2[[#This Row],[Column4]]+1,Table2[[#This Row],[Column5]]-Table2[[#This Row],[Column4]]-1),"")</f>
        <v>Canned fruits</v>
      </c>
      <c r="R1343" t="str">
        <f>VLOOKUP(Table2[[#This Row],[ciqual_code]],brut_transformé!$D$2:$E$2480,2,FALSE)</f>
        <v>transformé</v>
      </c>
      <c r="S1343" t="s">
        <v>5751</v>
      </c>
    </row>
    <row r="1344" spans="1:19" x14ac:dyDescent="0.2">
      <c r="A1344" t="s">
        <v>1342</v>
      </c>
      <c r="B1344">
        <v>13709</v>
      </c>
      <c r="C1344" t="s">
        <v>2481</v>
      </c>
      <c r="D1344">
        <v>2.1</v>
      </c>
      <c r="E1344" t="b">
        <v>0</v>
      </c>
      <c r="F1344" t="s">
        <v>2485</v>
      </c>
      <c r="G1344" t="s">
        <v>3829</v>
      </c>
      <c r="H1344" t="s">
        <v>4967</v>
      </c>
      <c r="I1344" t="s">
        <v>4969</v>
      </c>
      <c r="J1344" t="s">
        <v>4971</v>
      </c>
      <c r="K1344" t="s">
        <v>6375</v>
      </c>
      <c r="L1344" t="s">
        <v>6392</v>
      </c>
      <c r="M1344" t="str">
        <f>SUBSTITUTE(Table2[[#This Row],[category_tags]],"'",CHAR(130),11)</f>
        <v>['Agricultural', 'Food', 'Preparation', 'Fruits, vegetables, legumes and nuts', 'Fruits', ÇCanned fruits']</v>
      </c>
      <c r="N1344" t="str">
        <f>SUBSTITUTE(Table2[[#This Row],[category_tags]],"'",CHAR(131),12)</f>
        <v>['Agricultural', 'Food', 'Preparation', 'Fruits, vegetables, legumes and nuts', 'Fruits', 'Canned fruitsÉ]</v>
      </c>
      <c r="O1344">
        <f>FIND(CHAR(130),Table2[[#This Row],[Column2]])</f>
        <v>91</v>
      </c>
      <c r="P1344">
        <f>FIND(CHAR(131),Table2[[#This Row],[Column3]])</f>
        <v>105</v>
      </c>
      <c r="Q1344" t="str">
        <f>IFERROR(MID(Table2[[#This Row],[category_tags]],Table2[[#This Row],[Column4]]+1,Table2[[#This Row],[Column5]]-Table2[[#This Row],[Column4]]-1),"")</f>
        <v>Canned fruits</v>
      </c>
      <c r="R1344" t="str">
        <f>VLOOKUP(Table2[[#This Row],[ciqual_code]],brut_transformé!$D$2:$E$2480,2,FALSE)</f>
        <v>transformé</v>
      </c>
      <c r="S1344" t="s">
        <v>5752</v>
      </c>
    </row>
    <row r="1345" spans="1:19" x14ac:dyDescent="0.2">
      <c r="A1345" t="s">
        <v>1343</v>
      </c>
      <c r="B1345">
        <v>13706</v>
      </c>
      <c r="C1345" t="s">
        <v>2481</v>
      </c>
      <c r="D1345">
        <v>2.1</v>
      </c>
      <c r="E1345" t="b">
        <v>0</v>
      </c>
      <c r="F1345" t="s">
        <v>2485</v>
      </c>
      <c r="G1345" t="s">
        <v>3830</v>
      </c>
      <c r="H1345" t="s">
        <v>4967</v>
      </c>
      <c r="I1345" t="s">
        <v>4969</v>
      </c>
      <c r="J1345" t="s">
        <v>4971</v>
      </c>
      <c r="K1345" t="s">
        <v>6375</v>
      </c>
      <c r="L1345" t="s">
        <v>6392</v>
      </c>
      <c r="M1345" t="str">
        <f>SUBSTITUTE(Table2[[#This Row],[category_tags]],"'",CHAR(130),11)</f>
        <v>['Agricultural', 'Food', 'Preparation', 'Fruits, vegetables, legumes and nuts', 'Fruits', ÇCanned fruits']</v>
      </c>
      <c r="N1345" t="str">
        <f>SUBSTITUTE(Table2[[#This Row],[category_tags]],"'",CHAR(131),12)</f>
        <v>['Agricultural', 'Food', 'Preparation', 'Fruits, vegetables, legumes and nuts', 'Fruits', 'Canned fruitsÉ]</v>
      </c>
      <c r="O1345">
        <f>FIND(CHAR(130),Table2[[#This Row],[Column2]])</f>
        <v>91</v>
      </c>
      <c r="P1345">
        <f>FIND(CHAR(131),Table2[[#This Row],[Column3]])</f>
        <v>105</v>
      </c>
      <c r="Q1345" t="str">
        <f>IFERROR(MID(Table2[[#This Row],[category_tags]],Table2[[#This Row],[Column4]]+1,Table2[[#This Row],[Column5]]-Table2[[#This Row],[Column4]]-1),"")</f>
        <v>Canned fruits</v>
      </c>
      <c r="R1345" t="str">
        <f>VLOOKUP(Table2[[#This Row],[ciqual_code]],brut_transformé!$D$2:$E$2480,2,FALSE)</f>
        <v>transformé</v>
      </c>
      <c r="S1345" t="s">
        <v>5753</v>
      </c>
    </row>
    <row r="1346" spans="1:19" x14ac:dyDescent="0.2">
      <c r="A1346" t="s">
        <v>1344</v>
      </c>
      <c r="B1346">
        <v>13707</v>
      </c>
      <c r="C1346" t="s">
        <v>2481</v>
      </c>
      <c r="D1346">
        <v>2.1</v>
      </c>
      <c r="E1346" t="b">
        <v>0</v>
      </c>
      <c r="F1346" t="s">
        <v>2485</v>
      </c>
      <c r="G1346" t="s">
        <v>3831</v>
      </c>
      <c r="H1346" t="s">
        <v>4967</v>
      </c>
      <c r="I1346" t="s">
        <v>4969</v>
      </c>
      <c r="J1346" t="s">
        <v>4971</v>
      </c>
      <c r="K1346" t="s">
        <v>6375</v>
      </c>
      <c r="L1346" t="s">
        <v>6392</v>
      </c>
      <c r="M1346" t="str">
        <f>SUBSTITUTE(Table2[[#This Row],[category_tags]],"'",CHAR(130),11)</f>
        <v>['Agricultural', 'Food', 'Preparation', 'Fruits, vegetables, legumes and nuts', 'Fruits', ÇCanned fruits']</v>
      </c>
      <c r="N1346" t="str">
        <f>SUBSTITUTE(Table2[[#This Row],[category_tags]],"'",CHAR(131),12)</f>
        <v>['Agricultural', 'Food', 'Preparation', 'Fruits, vegetables, legumes and nuts', 'Fruits', 'Canned fruitsÉ]</v>
      </c>
      <c r="O1346">
        <f>FIND(CHAR(130),Table2[[#This Row],[Column2]])</f>
        <v>91</v>
      </c>
      <c r="P1346">
        <f>FIND(CHAR(131),Table2[[#This Row],[Column3]])</f>
        <v>105</v>
      </c>
      <c r="Q1346" t="str">
        <f>IFERROR(MID(Table2[[#This Row],[category_tags]],Table2[[#This Row],[Column4]]+1,Table2[[#This Row],[Column5]]-Table2[[#This Row],[Column4]]-1),"")</f>
        <v>Canned fruits</v>
      </c>
      <c r="R1346" t="str">
        <f>VLOOKUP(Table2[[#This Row],[ciqual_code]],brut_transformé!$D$2:$E$2480,2,FALSE)</f>
        <v>transformé</v>
      </c>
      <c r="S1346" t="s">
        <v>5752</v>
      </c>
    </row>
    <row r="1347" spans="1:19" x14ac:dyDescent="0.2">
      <c r="A1347" t="s">
        <v>1345</v>
      </c>
      <c r="B1347">
        <v>20099</v>
      </c>
      <c r="C1347" t="s">
        <v>2481</v>
      </c>
      <c r="D1347">
        <v>2.5499999999999998</v>
      </c>
      <c r="E1347" t="b">
        <v>0</v>
      </c>
      <c r="F1347" t="s">
        <v>2485</v>
      </c>
      <c r="G1347" t="s">
        <v>3832</v>
      </c>
      <c r="H1347" t="s">
        <v>4967</v>
      </c>
      <c r="I1347" t="s">
        <v>4969</v>
      </c>
      <c r="J1347" t="s">
        <v>4988</v>
      </c>
      <c r="K1347" t="s">
        <v>6375</v>
      </c>
      <c r="L1347" t="s">
        <v>6405</v>
      </c>
      <c r="M1347" t="str">
        <f>SUBSTITUTE(Table2[[#This Row],[category_tags]],"'",CHAR(130),11)</f>
        <v>['Agricultural', 'Food', 'Preparation', 'Fruits, vegetables, legumes and nuts', 'Vegetables', ÇVegetables, raw']</v>
      </c>
      <c r="N1347" t="str">
        <f>SUBSTITUTE(Table2[[#This Row],[category_tags]],"'",CHAR(131),12)</f>
        <v>['Agricultural', 'Food', 'Preparation', 'Fruits, vegetables, legumes and nuts', 'Vegetables', 'Vegetables, rawÉ]</v>
      </c>
      <c r="O1347">
        <f>FIND(CHAR(130),Table2[[#This Row],[Column2]])</f>
        <v>95</v>
      </c>
      <c r="P1347">
        <f>FIND(CHAR(131),Table2[[#This Row],[Column3]])</f>
        <v>111</v>
      </c>
      <c r="Q1347" t="str">
        <f>IFERROR(MID(Table2[[#This Row],[category_tags]],Table2[[#This Row],[Column4]]+1,Table2[[#This Row],[Column5]]-Table2[[#This Row],[Column4]]-1),"")</f>
        <v>Vegetables, raw</v>
      </c>
      <c r="R1347" t="str">
        <f>VLOOKUP(Table2[[#This Row],[ciqual_code]],brut_transformé!$D$2:$E$2480,2,FALSE)</f>
        <v>brut</v>
      </c>
      <c r="S1347" t="s">
        <v>5349</v>
      </c>
    </row>
    <row r="1348" spans="1:19" x14ac:dyDescent="0.2">
      <c r="A1348" t="s">
        <v>1346</v>
      </c>
      <c r="B1348">
        <v>24631</v>
      </c>
      <c r="C1348" t="s">
        <v>2481</v>
      </c>
      <c r="D1348">
        <v>2.19</v>
      </c>
      <c r="E1348" t="b">
        <v>0</v>
      </c>
      <c r="F1348" t="s">
        <v>2485</v>
      </c>
      <c r="G1348" t="s">
        <v>3833</v>
      </c>
      <c r="H1348" t="s">
        <v>4967</v>
      </c>
      <c r="I1348" t="s">
        <v>4969</v>
      </c>
      <c r="J1348" t="s">
        <v>4990</v>
      </c>
      <c r="K1348" t="s">
        <v>6380</v>
      </c>
      <c r="L1348" t="s">
        <v>6407</v>
      </c>
      <c r="M1348" t="str">
        <f>SUBSTITUTE(Table2[[#This Row],[category_tags]],"'",CHAR(130),11)</f>
        <v>['Agricultural', 'Food', 'Preparation', 'Cereal products', 'Cakes']</v>
      </c>
      <c r="N1348" t="str">
        <f>SUBSTITUTE(Table2[[#This Row],[category_tags]],"'",CHAR(131),12)</f>
        <v>['Agricultural', 'Food', 'Preparation', 'Cereal products', 'Cakes']</v>
      </c>
      <c r="O1348" t="e">
        <f>FIND(CHAR(130),Table2[[#This Row],[Column2]])</f>
        <v>#VALUE!</v>
      </c>
      <c r="P1348" t="e">
        <f>FIND(CHAR(131),Table2[[#This Row],[Column3]])</f>
        <v>#VALUE!</v>
      </c>
      <c r="Q1348" t="str">
        <f>IFERROR(MID(Table2[[#This Row],[category_tags]],Table2[[#This Row],[Column4]]+1,Table2[[#This Row],[Column5]]-Table2[[#This Row],[Column4]]-1),"")</f>
        <v/>
      </c>
      <c r="R1348" t="str">
        <f>VLOOKUP(Table2[[#This Row],[ciqual_code]],brut_transformé!$D$2:$E$2480,2,FALSE)</f>
        <v>transformé</v>
      </c>
      <c r="S1348" t="s">
        <v>5754</v>
      </c>
    </row>
    <row r="1349" spans="1:19" x14ac:dyDescent="0.2">
      <c r="A1349" t="s">
        <v>1347</v>
      </c>
      <c r="B1349">
        <v>24632</v>
      </c>
      <c r="C1349" t="s">
        <v>2481</v>
      </c>
      <c r="D1349">
        <v>2.5499999999999998</v>
      </c>
      <c r="E1349" t="b">
        <v>0</v>
      </c>
      <c r="F1349" t="s">
        <v>2485</v>
      </c>
      <c r="G1349" t="s">
        <v>3834</v>
      </c>
      <c r="H1349" t="s">
        <v>4967</v>
      </c>
      <c r="I1349" t="s">
        <v>4969</v>
      </c>
      <c r="J1349" t="s">
        <v>4990</v>
      </c>
      <c r="K1349" t="s">
        <v>6380</v>
      </c>
      <c r="L1349" t="s">
        <v>6407</v>
      </c>
      <c r="M1349" t="str">
        <f>SUBSTITUTE(Table2[[#This Row],[category_tags]],"'",CHAR(130),11)</f>
        <v>['Agricultural', 'Food', 'Preparation', 'Cereal products', 'Cakes']</v>
      </c>
      <c r="N1349" t="str">
        <f>SUBSTITUTE(Table2[[#This Row],[category_tags]],"'",CHAR(131),12)</f>
        <v>['Agricultural', 'Food', 'Preparation', 'Cereal products', 'Cakes']</v>
      </c>
      <c r="O1349" t="e">
        <f>FIND(CHAR(130),Table2[[#This Row],[Column2]])</f>
        <v>#VALUE!</v>
      </c>
      <c r="P1349" t="e">
        <f>FIND(CHAR(131),Table2[[#This Row],[Column3]])</f>
        <v>#VALUE!</v>
      </c>
      <c r="Q1349" t="str">
        <f>IFERROR(MID(Table2[[#This Row],[category_tags]],Table2[[#This Row],[Column4]]+1,Table2[[#This Row],[Column5]]-Table2[[#This Row],[Column4]]-1),"")</f>
        <v/>
      </c>
      <c r="R1349" t="str">
        <f>VLOOKUP(Table2[[#This Row],[ciqual_code]],brut_transformé!$D$2:$E$2480,2,FALSE)</f>
        <v>transformé</v>
      </c>
      <c r="S1349" t="s">
        <v>5755</v>
      </c>
    </row>
    <row r="1350" spans="1:19" x14ac:dyDescent="0.2">
      <c r="A1350" t="s">
        <v>1348</v>
      </c>
      <c r="B1350">
        <v>24630</v>
      </c>
      <c r="C1350" t="s">
        <v>2481</v>
      </c>
      <c r="D1350">
        <v>2.13</v>
      </c>
      <c r="E1350" t="b">
        <v>0</v>
      </c>
      <c r="F1350" t="s">
        <v>2485</v>
      </c>
      <c r="G1350" t="s">
        <v>3835</v>
      </c>
      <c r="H1350" t="s">
        <v>4967</v>
      </c>
      <c r="I1350" t="s">
        <v>4969</v>
      </c>
      <c r="J1350" t="s">
        <v>4990</v>
      </c>
      <c r="K1350" t="s">
        <v>6380</v>
      </c>
      <c r="L1350" t="s">
        <v>6407</v>
      </c>
      <c r="M1350" t="str">
        <f>SUBSTITUTE(Table2[[#This Row],[category_tags]],"'",CHAR(130),11)</f>
        <v>['Agricultural', 'Food', 'Preparation', 'Cereal products', 'Cakes']</v>
      </c>
      <c r="N1350" t="str">
        <f>SUBSTITUTE(Table2[[#This Row],[category_tags]],"'",CHAR(131),12)</f>
        <v>['Agricultural', 'Food', 'Preparation', 'Cereal products', 'Cakes']</v>
      </c>
      <c r="O1350" t="e">
        <f>FIND(CHAR(130),Table2[[#This Row],[Column2]])</f>
        <v>#VALUE!</v>
      </c>
      <c r="P1350" t="e">
        <f>FIND(CHAR(131),Table2[[#This Row],[Column3]])</f>
        <v>#VALUE!</v>
      </c>
      <c r="Q1350" t="str">
        <f>IFERROR(MID(Table2[[#This Row],[category_tags]],Table2[[#This Row],[Column4]]+1,Table2[[#This Row],[Column5]]-Table2[[#This Row],[Column4]]-1),"")</f>
        <v/>
      </c>
      <c r="R1350" t="str">
        <f>VLOOKUP(Table2[[#This Row],[ciqual_code]],brut_transformé!$D$2:$E$2480,2,FALSE)</f>
        <v>transformé</v>
      </c>
      <c r="S1350" t="s">
        <v>5756</v>
      </c>
    </row>
    <row r="1351" spans="1:19" x14ac:dyDescent="0.2">
      <c r="A1351" t="s">
        <v>1349</v>
      </c>
      <c r="B1351">
        <v>20066</v>
      </c>
      <c r="C1351" t="s">
        <v>2481</v>
      </c>
      <c r="D1351">
        <v>2.4900000000000002</v>
      </c>
      <c r="E1351" t="b">
        <v>0</v>
      </c>
      <c r="F1351" t="s">
        <v>2485</v>
      </c>
      <c r="G1351" t="s">
        <v>3836</v>
      </c>
      <c r="H1351" t="s">
        <v>4967</v>
      </c>
      <c r="I1351" t="s">
        <v>4969</v>
      </c>
      <c r="J1351" t="s">
        <v>4987</v>
      </c>
      <c r="K1351" t="s">
        <v>6375</v>
      </c>
      <c r="L1351" t="s">
        <v>6405</v>
      </c>
      <c r="M1351" t="str">
        <f>SUBSTITUTE(Table2[[#This Row],[category_tags]],"'",CHAR(130),11)</f>
        <v>['Agricultural', 'Food', 'Preparation', 'Fruits, vegetables, legumes and nuts', 'Vegetables', ÇVegetables, cooked']</v>
      </c>
      <c r="N1351" t="str">
        <f>SUBSTITUTE(Table2[[#This Row],[category_tags]],"'",CHAR(131),12)</f>
        <v>['Agricultural', 'Food', 'Preparation', 'Fruits, vegetables, legumes and nuts', 'Vegetables', 'Vegetables, cookedÉ]</v>
      </c>
      <c r="O1351">
        <f>FIND(CHAR(130),Table2[[#This Row],[Column2]])</f>
        <v>95</v>
      </c>
      <c r="P1351">
        <f>FIND(CHAR(131),Table2[[#This Row],[Column3]])</f>
        <v>114</v>
      </c>
      <c r="Q1351" t="str">
        <f>IFERROR(MID(Table2[[#This Row],[category_tags]],Table2[[#This Row],[Column4]]+1,Table2[[#This Row],[Column5]]-Table2[[#This Row],[Column4]]-1),"")</f>
        <v>Vegetables, cooked</v>
      </c>
      <c r="R1351" t="str">
        <f>VLOOKUP(Table2[[#This Row],[ciqual_code]],brut_transformé!$D$2:$E$2480,2,FALSE)</f>
        <v>transformé</v>
      </c>
      <c r="S1351" t="s">
        <v>5757</v>
      </c>
    </row>
    <row r="1352" spans="1:19" x14ac:dyDescent="0.2">
      <c r="A1352" t="s">
        <v>1350</v>
      </c>
      <c r="B1352">
        <v>20049</v>
      </c>
      <c r="C1352" t="s">
        <v>2481</v>
      </c>
      <c r="D1352">
        <v>2.92</v>
      </c>
      <c r="E1352" t="b">
        <v>0</v>
      </c>
      <c r="F1352" t="s">
        <v>2485</v>
      </c>
      <c r="G1352" t="s">
        <v>3837</v>
      </c>
      <c r="H1352" t="s">
        <v>4967</v>
      </c>
      <c r="I1352" t="s">
        <v>4969</v>
      </c>
      <c r="J1352" t="s">
        <v>4987</v>
      </c>
      <c r="K1352" t="s">
        <v>6375</v>
      </c>
      <c r="L1352" t="s">
        <v>6405</v>
      </c>
      <c r="M1352" t="str">
        <f>SUBSTITUTE(Table2[[#This Row],[category_tags]],"'",CHAR(130),11)</f>
        <v>['Agricultural', 'Food', 'Preparation', 'Fruits, vegetables, legumes and nuts', 'Vegetables', ÇVegetables, cooked']</v>
      </c>
      <c r="N1352" t="str">
        <f>SUBSTITUTE(Table2[[#This Row],[category_tags]],"'",CHAR(131),12)</f>
        <v>['Agricultural', 'Food', 'Preparation', 'Fruits, vegetables, legumes and nuts', 'Vegetables', 'Vegetables, cookedÉ]</v>
      </c>
      <c r="O1352">
        <f>FIND(CHAR(130),Table2[[#This Row],[Column2]])</f>
        <v>95</v>
      </c>
      <c r="P1352">
        <f>FIND(CHAR(131),Table2[[#This Row],[Column3]])</f>
        <v>114</v>
      </c>
      <c r="Q1352" t="str">
        <f>IFERROR(MID(Table2[[#This Row],[category_tags]],Table2[[#This Row],[Column4]]+1,Table2[[#This Row],[Column5]]-Table2[[#This Row],[Column4]]-1),"")</f>
        <v>Vegetables, cooked</v>
      </c>
      <c r="R1352" t="str">
        <f>VLOOKUP(Table2[[#This Row],[ciqual_code]],brut_transformé!$D$2:$E$2480,2,FALSE)</f>
        <v>brut</v>
      </c>
      <c r="S1352" t="s">
        <v>5758</v>
      </c>
    </row>
    <row r="1353" spans="1:19" x14ac:dyDescent="0.2">
      <c r="A1353" t="s">
        <v>1351</v>
      </c>
      <c r="B1353">
        <v>20108</v>
      </c>
      <c r="C1353" t="s">
        <v>2481</v>
      </c>
      <c r="D1353">
        <v>2.67</v>
      </c>
      <c r="E1353" t="b">
        <v>0</v>
      </c>
      <c r="F1353" t="s">
        <v>2485</v>
      </c>
      <c r="G1353" t="s">
        <v>3838</v>
      </c>
      <c r="H1353" t="s">
        <v>4967</v>
      </c>
      <c r="I1353" t="s">
        <v>4969</v>
      </c>
      <c r="J1353" t="s">
        <v>4988</v>
      </c>
      <c r="K1353" t="s">
        <v>6375</v>
      </c>
      <c r="L1353" t="s">
        <v>6405</v>
      </c>
      <c r="M1353" t="str">
        <f>SUBSTITUTE(Table2[[#This Row],[category_tags]],"'",CHAR(130),11)</f>
        <v>['Agricultural', 'Food', 'Preparation', 'Fruits, vegetables, legumes and nuts', 'Vegetables', ÇVegetables, raw']</v>
      </c>
      <c r="N1353" t="str">
        <f>SUBSTITUTE(Table2[[#This Row],[category_tags]],"'",CHAR(131),12)</f>
        <v>['Agricultural', 'Food', 'Preparation', 'Fruits, vegetables, legumes and nuts', 'Vegetables', 'Vegetables, rawÉ]</v>
      </c>
      <c r="O1353">
        <f>FIND(CHAR(130),Table2[[#This Row],[Column2]])</f>
        <v>95</v>
      </c>
      <c r="P1353">
        <f>FIND(CHAR(131),Table2[[#This Row],[Column3]])</f>
        <v>111</v>
      </c>
      <c r="Q1353" t="str">
        <f>IFERROR(MID(Table2[[#This Row],[category_tags]],Table2[[#This Row],[Column4]]+1,Table2[[#This Row],[Column5]]-Table2[[#This Row],[Column4]]-1),"")</f>
        <v>Vegetables, raw</v>
      </c>
      <c r="R1353" t="str">
        <f>VLOOKUP(Table2[[#This Row],[ciqual_code]],brut_transformé!$D$2:$E$2480,2,FALSE)</f>
        <v>brut</v>
      </c>
      <c r="S1353" t="s">
        <v>5759</v>
      </c>
    </row>
    <row r="1354" spans="1:19" x14ac:dyDescent="0.2">
      <c r="A1354" t="s">
        <v>1352</v>
      </c>
      <c r="B1354">
        <v>20233</v>
      </c>
      <c r="C1354" t="s">
        <v>2481</v>
      </c>
      <c r="D1354">
        <v>2.69</v>
      </c>
      <c r="E1354" t="b">
        <v>0</v>
      </c>
      <c r="F1354" t="s">
        <v>2485</v>
      </c>
      <c r="G1354" t="s">
        <v>3839</v>
      </c>
      <c r="H1354" t="s">
        <v>4967</v>
      </c>
      <c r="I1354" t="s">
        <v>4969</v>
      </c>
      <c r="J1354" t="s">
        <v>4988</v>
      </c>
      <c r="K1354" t="s">
        <v>6375</v>
      </c>
      <c r="L1354" t="s">
        <v>6405</v>
      </c>
      <c r="M1354" t="str">
        <f>SUBSTITUTE(Table2[[#This Row],[category_tags]],"'",CHAR(130),11)</f>
        <v>['Agricultural', 'Food', 'Preparation', 'Fruits, vegetables, legumes and nuts', 'Vegetables', ÇVegetables, raw']</v>
      </c>
      <c r="N1354" t="str">
        <f>SUBSTITUTE(Table2[[#This Row],[category_tags]],"'",CHAR(131),12)</f>
        <v>['Agricultural', 'Food', 'Preparation', 'Fruits, vegetables, legumes and nuts', 'Vegetables', 'Vegetables, rawÉ]</v>
      </c>
      <c r="O1354">
        <f>FIND(CHAR(130),Table2[[#This Row],[Column2]])</f>
        <v>95</v>
      </c>
      <c r="P1354">
        <f>FIND(CHAR(131),Table2[[#This Row],[Column3]])</f>
        <v>111</v>
      </c>
      <c r="Q1354" t="str">
        <f>IFERROR(MID(Table2[[#This Row],[category_tags]],Table2[[#This Row],[Column4]]+1,Table2[[#This Row],[Column5]]-Table2[[#This Row],[Column4]]-1),"")</f>
        <v>Vegetables, raw</v>
      </c>
      <c r="R1354" t="str">
        <f>VLOOKUP(Table2[[#This Row],[ciqual_code]],brut_transformé!$D$2:$E$2480,2,FALSE)</f>
        <v>brut</v>
      </c>
      <c r="S1354" t="s">
        <v>5760</v>
      </c>
    </row>
    <row r="1355" spans="1:19" x14ac:dyDescent="0.2">
      <c r="A1355" t="s">
        <v>1353</v>
      </c>
      <c r="B1355">
        <v>9200</v>
      </c>
      <c r="C1355" t="s">
        <v>2481</v>
      </c>
      <c r="D1355">
        <v>2.85</v>
      </c>
      <c r="E1355" t="b">
        <v>0</v>
      </c>
      <c r="F1355" t="s">
        <v>2485</v>
      </c>
      <c r="G1355" t="s">
        <v>3840</v>
      </c>
      <c r="H1355" t="s">
        <v>4967</v>
      </c>
      <c r="I1355" t="s">
        <v>4969</v>
      </c>
      <c r="J1355" t="s">
        <v>4983</v>
      </c>
      <c r="K1355" t="s">
        <v>6380</v>
      </c>
      <c r="L1355" t="s">
        <v>6401</v>
      </c>
      <c r="M1355" t="str">
        <f>SUBSTITUTE(Table2[[#This Row],[category_tags]],"'",CHAR(130),11)</f>
        <v>['Agricultural', 'Food', 'Preparation', 'Cereal products', 'Pasta, rice and grains', ÇPasta, rice and grains, raw']</v>
      </c>
      <c r="N1355" t="str">
        <f>SUBSTITUTE(Table2[[#This Row],[category_tags]],"'",CHAR(131),12)</f>
        <v>['Agricultural', 'Food', 'Preparation', 'Cereal products', 'Pasta, rice and grains', 'Pasta, rice and grains, rawÉ]</v>
      </c>
      <c r="O1355">
        <f>FIND(CHAR(130),Table2[[#This Row],[Column2]])</f>
        <v>86</v>
      </c>
      <c r="P1355">
        <f>FIND(CHAR(131),Table2[[#This Row],[Column3]])</f>
        <v>114</v>
      </c>
      <c r="Q1355" t="str">
        <f>IFERROR(MID(Table2[[#This Row],[category_tags]],Table2[[#This Row],[Column4]]+1,Table2[[#This Row],[Column5]]-Table2[[#This Row],[Column4]]-1),"")</f>
        <v>Pasta, rice and grains, raw</v>
      </c>
      <c r="R1355" t="str">
        <f>VLOOKUP(Table2[[#This Row],[ciqual_code]],brut_transformé!$D$2:$E$2480,2,FALSE)</f>
        <v>brut</v>
      </c>
      <c r="S1355" t="s">
        <v>5761</v>
      </c>
    </row>
    <row r="1356" spans="1:19" x14ac:dyDescent="0.2">
      <c r="A1356" t="s">
        <v>1354</v>
      </c>
      <c r="B1356">
        <v>13090</v>
      </c>
      <c r="C1356" t="s">
        <v>2481</v>
      </c>
      <c r="D1356">
        <v>2.46</v>
      </c>
      <c r="E1356" t="b">
        <v>0</v>
      </c>
      <c r="F1356" t="s">
        <v>2485</v>
      </c>
      <c r="G1356" t="s">
        <v>3841</v>
      </c>
      <c r="H1356" t="s">
        <v>4967</v>
      </c>
      <c r="I1356" t="s">
        <v>4969</v>
      </c>
      <c r="J1356" t="s">
        <v>4972</v>
      </c>
      <c r="K1356" t="s">
        <v>6375</v>
      </c>
      <c r="L1356" t="s">
        <v>6392</v>
      </c>
      <c r="M1356" t="str">
        <f>SUBSTITUTE(Table2[[#This Row],[category_tags]],"'",CHAR(130),11)</f>
        <v>['Agricultural', 'Food', 'Preparation', 'Fruits, vegetables, legumes and nuts', 'Fruits', ÇFresh fruits']</v>
      </c>
      <c r="N1356" t="str">
        <f>SUBSTITUTE(Table2[[#This Row],[category_tags]],"'",CHAR(131),12)</f>
        <v>['Agricultural', 'Food', 'Preparation', 'Fruits, vegetables, legumes and nuts', 'Fruits', 'Fresh fruitsÉ]</v>
      </c>
      <c r="O1356">
        <f>FIND(CHAR(130),Table2[[#This Row],[Column2]])</f>
        <v>91</v>
      </c>
      <c r="P1356">
        <f>FIND(CHAR(131),Table2[[#This Row],[Column3]])</f>
        <v>104</v>
      </c>
      <c r="Q1356" t="str">
        <f>IFERROR(MID(Table2[[#This Row],[category_tags]],Table2[[#This Row],[Column4]]+1,Table2[[#This Row],[Column5]]-Table2[[#This Row],[Column4]]-1),"")</f>
        <v>Fresh fruits</v>
      </c>
      <c r="R1356" t="str">
        <f>VLOOKUP(Table2[[#This Row],[ciqual_code]],brut_transformé!$D$2:$E$2480,2,FALSE)</f>
        <v>brut</v>
      </c>
      <c r="S1356" t="s">
        <v>5391</v>
      </c>
    </row>
    <row r="1357" spans="1:19" x14ac:dyDescent="0.2">
      <c r="A1357" t="s">
        <v>1355</v>
      </c>
      <c r="B1357">
        <v>13025</v>
      </c>
      <c r="C1357" t="s">
        <v>2481</v>
      </c>
      <c r="D1357">
        <v>2.79</v>
      </c>
      <c r="E1357" t="b">
        <v>0</v>
      </c>
      <c r="F1357" t="s">
        <v>2485</v>
      </c>
      <c r="G1357" t="s">
        <v>3842</v>
      </c>
      <c r="H1357" t="s">
        <v>4967</v>
      </c>
      <c r="I1357" t="s">
        <v>4969</v>
      </c>
      <c r="J1357" t="s">
        <v>4972</v>
      </c>
      <c r="K1357" t="s">
        <v>6375</v>
      </c>
      <c r="L1357" t="s">
        <v>6392</v>
      </c>
      <c r="M1357" t="str">
        <f>SUBSTITUTE(Table2[[#This Row],[category_tags]],"'",CHAR(130),11)</f>
        <v>['Agricultural', 'Food', 'Preparation', 'Fruits, vegetables, legumes and nuts', 'Fruits', ÇFresh fruits']</v>
      </c>
      <c r="N1357" t="str">
        <f>SUBSTITUTE(Table2[[#This Row],[category_tags]],"'",CHAR(131),12)</f>
        <v>['Agricultural', 'Food', 'Preparation', 'Fruits, vegetables, legumes and nuts', 'Fruits', 'Fresh fruitsÉ]</v>
      </c>
      <c r="O1357">
        <f>FIND(CHAR(130),Table2[[#This Row],[Column2]])</f>
        <v>91</v>
      </c>
      <c r="P1357">
        <f>FIND(CHAR(131),Table2[[#This Row],[Column3]])</f>
        <v>104</v>
      </c>
      <c r="Q1357" t="str">
        <f>IFERROR(MID(Table2[[#This Row],[category_tags]],Table2[[#This Row],[Column4]]+1,Table2[[#This Row],[Column5]]-Table2[[#This Row],[Column4]]-1),"")</f>
        <v>Fresh fruits</v>
      </c>
      <c r="R1357" t="str">
        <f>VLOOKUP(Table2[[#This Row],[ciqual_code]],brut_transformé!$D$2:$E$2480,2,FALSE)</f>
        <v>brut</v>
      </c>
      <c r="S1357" t="s">
        <v>5762</v>
      </c>
    </row>
    <row r="1358" spans="1:19" x14ac:dyDescent="0.2">
      <c r="A1358" t="s">
        <v>1356</v>
      </c>
      <c r="B1358">
        <v>13025</v>
      </c>
      <c r="C1358" t="s">
        <v>2481</v>
      </c>
      <c r="D1358">
        <v>2.79</v>
      </c>
      <c r="E1358" t="b">
        <v>0</v>
      </c>
      <c r="F1358" t="s">
        <v>2485</v>
      </c>
      <c r="G1358" t="s">
        <v>3843</v>
      </c>
      <c r="H1358" t="s">
        <v>4967</v>
      </c>
      <c r="I1358" t="s">
        <v>4969</v>
      </c>
      <c r="J1358" t="s">
        <v>4972</v>
      </c>
      <c r="K1358" t="s">
        <v>6375</v>
      </c>
      <c r="L1358" t="s">
        <v>6392</v>
      </c>
      <c r="M1358" t="str">
        <f>SUBSTITUTE(Table2[[#This Row],[category_tags]],"'",CHAR(130),11)</f>
        <v>['Agricultural', 'Food', 'Preparation', 'Fruits, vegetables, legumes and nuts', 'Fruits', ÇFresh fruits']</v>
      </c>
      <c r="N1358" t="str">
        <f>SUBSTITUTE(Table2[[#This Row],[category_tags]],"'",CHAR(131),12)</f>
        <v>['Agricultural', 'Food', 'Preparation', 'Fruits, vegetables, legumes and nuts', 'Fruits', 'Fresh fruitsÉ]</v>
      </c>
      <c r="O1358">
        <f>FIND(CHAR(130),Table2[[#This Row],[Column2]])</f>
        <v>91</v>
      </c>
      <c r="P1358">
        <f>FIND(CHAR(131),Table2[[#This Row],[Column3]])</f>
        <v>104</v>
      </c>
      <c r="Q1358" t="str">
        <f>IFERROR(MID(Table2[[#This Row],[category_tags]],Table2[[#This Row],[Column4]]+1,Table2[[#This Row],[Column5]]-Table2[[#This Row],[Column4]]-1),"")</f>
        <v>Fresh fruits</v>
      </c>
      <c r="R1358" t="str">
        <f>VLOOKUP(Table2[[#This Row],[ciqual_code]],brut_transformé!$D$2:$E$2480,2,FALSE)</f>
        <v>brut</v>
      </c>
      <c r="S1358" t="s">
        <v>5763</v>
      </c>
    </row>
    <row r="1359" spans="1:19" x14ac:dyDescent="0.2">
      <c r="A1359" t="s">
        <v>1357</v>
      </c>
      <c r="B1359">
        <v>54031</v>
      </c>
      <c r="C1359" t="s">
        <v>2481</v>
      </c>
      <c r="D1359">
        <v>2.6</v>
      </c>
      <c r="E1359" t="b">
        <v>0</v>
      </c>
      <c r="F1359" t="s">
        <v>2485</v>
      </c>
      <c r="G1359" t="s">
        <v>3844</v>
      </c>
      <c r="H1359" t="s">
        <v>4967</v>
      </c>
      <c r="I1359" t="s">
        <v>4969</v>
      </c>
      <c r="J1359" t="s">
        <v>4992</v>
      </c>
      <c r="K1359" t="s">
        <v>6375</v>
      </c>
      <c r="L1359" t="s">
        <v>6409</v>
      </c>
      <c r="M1359" t="str">
        <f>SUBSTITUTE(Table2[[#This Row],[category_tags]],"'",CHAR(130),11)</f>
        <v>['Agricultural', 'Food', 'Preparation', 'Fruits, vegetables, legumes and nuts', 'Potatoes and other tubers']</v>
      </c>
      <c r="N1359" t="str">
        <f>SUBSTITUTE(Table2[[#This Row],[category_tags]],"'",CHAR(131),12)</f>
        <v>['Agricultural', 'Food', 'Preparation', 'Fruits, vegetables, legumes and nuts', 'Potatoes and other tubers']</v>
      </c>
      <c r="O1359" t="e">
        <f>FIND(CHAR(130),Table2[[#This Row],[Column2]])</f>
        <v>#VALUE!</v>
      </c>
      <c r="P1359" t="e">
        <f>FIND(CHAR(131),Table2[[#This Row],[Column3]])</f>
        <v>#VALUE!</v>
      </c>
      <c r="Q1359" t="str">
        <f>IFERROR(MID(Table2[[#This Row],[category_tags]],Table2[[#This Row],[Column4]]+1,Table2[[#This Row],[Column5]]-Table2[[#This Row],[Column4]]-1),"")</f>
        <v/>
      </c>
      <c r="R1359" t="str">
        <f>VLOOKUP(Table2[[#This Row],[ciqual_code]],brut_transformé!$D$2:$E$2480,2,FALSE)</f>
        <v>brut</v>
      </c>
      <c r="S1359" t="s">
        <v>5764</v>
      </c>
    </row>
    <row r="1360" spans="1:19" x14ac:dyDescent="0.2">
      <c r="A1360" t="s">
        <v>1358</v>
      </c>
      <c r="B1360">
        <v>54034</v>
      </c>
      <c r="C1360" t="s">
        <v>2481</v>
      </c>
      <c r="D1360">
        <v>2.95</v>
      </c>
      <c r="E1360" t="b">
        <v>0</v>
      </c>
      <c r="F1360" t="s">
        <v>2485</v>
      </c>
      <c r="G1360" t="s">
        <v>3845</v>
      </c>
      <c r="H1360" t="s">
        <v>4967</v>
      </c>
      <c r="I1360" t="s">
        <v>4969</v>
      </c>
      <c r="J1360" t="s">
        <v>4992</v>
      </c>
      <c r="K1360" t="s">
        <v>6375</v>
      </c>
      <c r="L1360" t="s">
        <v>6409</v>
      </c>
      <c r="M1360" t="str">
        <f>SUBSTITUTE(Table2[[#This Row],[category_tags]],"'",CHAR(130),11)</f>
        <v>['Agricultural', 'Food', 'Preparation', 'Fruits, vegetables, legumes and nuts', 'Potatoes and other tubers']</v>
      </c>
      <c r="N1360" t="str">
        <f>SUBSTITUTE(Table2[[#This Row],[category_tags]],"'",CHAR(131),12)</f>
        <v>['Agricultural', 'Food', 'Preparation', 'Fruits, vegetables, legumes and nuts', 'Potatoes and other tubers']</v>
      </c>
      <c r="O1360" t="e">
        <f>FIND(CHAR(130),Table2[[#This Row],[Column2]])</f>
        <v>#VALUE!</v>
      </c>
      <c r="P1360" t="e">
        <f>FIND(CHAR(131),Table2[[#This Row],[Column3]])</f>
        <v>#VALUE!</v>
      </c>
      <c r="Q1360" t="str">
        <f>IFERROR(MID(Table2[[#This Row],[category_tags]],Table2[[#This Row],[Column4]]+1,Table2[[#This Row],[Column5]]-Table2[[#This Row],[Column4]]-1),"")</f>
        <v/>
      </c>
      <c r="R1360" t="str">
        <f>VLOOKUP(Table2[[#This Row],[ciqual_code]],brut_transformé!$D$2:$E$2480,2,FALSE)</f>
        <v>brut</v>
      </c>
      <c r="S1360" t="s">
        <v>5765</v>
      </c>
    </row>
    <row r="1361" spans="1:19" x14ac:dyDescent="0.2">
      <c r="A1361" t="s">
        <v>1359</v>
      </c>
      <c r="B1361">
        <v>26102</v>
      </c>
      <c r="C1361" t="s">
        <v>2481</v>
      </c>
      <c r="D1361">
        <v>3.57</v>
      </c>
      <c r="E1361" t="b">
        <v>0</v>
      </c>
      <c r="F1361" t="s">
        <v>2485</v>
      </c>
      <c r="G1361" t="s">
        <v>3846</v>
      </c>
      <c r="H1361" t="s">
        <v>4967</v>
      </c>
      <c r="I1361" t="s">
        <v>4969</v>
      </c>
      <c r="J1361" t="s">
        <v>4985</v>
      </c>
      <c r="K1361" t="s">
        <v>6376</v>
      </c>
      <c r="L1361" t="s">
        <v>6403</v>
      </c>
      <c r="M1361" t="str">
        <f>SUBSTITUTE(Table2[[#This Row],[category_tags]],"'",CHAR(130),11)</f>
        <v>['Agricultural', 'Food', 'Preparation', 'Meat, egg and fish', 'Fish, raw']</v>
      </c>
      <c r="N1361" t="str">
        <f>SUBSTITUTE(Table2[[#This Row],[category_tags]],"'",CHAR(131),12)</f>
        <v>['Agricultural', 'Food', 'Preparation', 'Meat, egg and fish', 'Fish, raw']</v>
      </c>
      <c r="O1361" t="e">
        <f>FIND(CHAR(130),Table2[[#This Row],[Column2]])</f>
        <v>#VALUE!</v>
      </c>
      <c r="P1361" t="e">
        <f>FIND(CHAR(131),Table2[[#This Row],[Column3]])</f>
        <v>#VALUE!</v>
      </c>
      <c r="Q1361" t="str">
        <f>IFERROR(MID(Table2[[#This Row],[category_tags]],Table2[[#This Row],[Column4]]+1,Table2[[#This Row],[Column5]]-Table2[[#This Row],[Column4]]-1),"")</f>
        <v/>
      </c>
      <c r="R1361" t="str">
        <f>VLOOKUP(Table2[[#This Row],[ciqual_code]],brut_transformé!$D$2:$E$2480,2,FALSE)</f>
        <v>transformé</v>
      </c>
      <c r="S1361" t="s">
        <v>5353</v>
      </c>
    </row>
    <row r="1362" spans="1:19" x14ac:dyDescent="0.2">
      <c r="A1362" t="s">
        <v>1360</v>
      </c>
      <c r="B1362">
        <v>26123</v>
      </c>
      <c r="C1362" t="s">
        <v>2481</v>
      </c>
      <c r="D1362">
        <v>3.1</v>
      </c>
      <c r="E1362" t="b">
        <v>0</v>
      </c>
      <c r="F1362" t="s">
        <v>2485</v>
      </c>
      <c r="G1362" t="s">
        <v>3847</v>
      </c>
      <c r="H1362" t="s">
        <v>4967</v>
      </c>
      <c r="I1362" t="s">
        <v>4969</v>
      </c>
      <c r="J1362" t="s">
        <v>4974</v>
      </c>
      <c r="K1362" t="s">
        <v>6376</v>
      </c>
      <c r="L1362" t="s">
        <v>6393</v>
      </c>
      <c r="M1362" t="str">
        <f>SUBSTITUTE(Table2[[#This Row],[category_tags]],"'",CHAR(130),11)</f>
        <v>['Agricultural', 'Food', 'Preparation', 'Meat, egg and fish', 'Fish products']</v>
      </c>
      <c r="N1362" t="str">
        <f>SUBSTITUTE(Table2[[#This Row],[category_tags]],"'",CHAR(131),12)</f>
        <v>['Agricultural', 'Food', 'Preparation', 'Meat, egg and fish', 'Fish products']</v>
      </c>
      <c r="O1362" t="e">
        <f>FIND(CHAR(130),Table2[[#This Row],[Column2]])</f>
        <v>#VALUE!</v>
      </c>
      <c r="P1362" t="e">
        <f>FIND(CHAR(131),Table2[[#This Row],[Column3]])</f>
        <v>#VALUE!</v>
      </c>
      <c r="Q1362" t="str">
        <f>IFERROR(MID(Table2[[#This Row],[category_tags]],Table2[[#This Row],[Column4]]+1,Table2[[#This Row],[Column5]]-Table2[[#This Row],[Column4]]-1),"")</f>
        <v/>
      </c>
      <c r="R1362" t="str">
        <f>VLOOKUP(Table2[[#This Row],[ciqual_code]],brut_transformé!$D$2:$E$2480,2,FALSE)</f>
        <v>transformé</v>
      </c>
      <c r="S1362" t="s">
        <v>5766</v>
      </c>
    </row>
    <row r="1363" spans="1:19" x14ac:dyDescent="0.2">
      <c r="A1363" t="s">
        <v>1361</v>
      </c>
      <c r="B1363">
        <v>26051</v>
      </c>
      <c r="C1363" t="s">
        <v>2481</v>
      </c>
      <c r="D1363">
        <v>3.57</v>
      </c>
      <c r="E1363" t="b">
        <v>0</v>
      </c>
      <c r="F1363" t="s">
        <v>2485</v>
      </c>
      <c r="G1363" t="s">
        <v>3848</v>
      </c>
      <c r="H1363" t="s">
        <v>4967</v>
      </c>
      <c r="I1363" t="s">
        <v>4969</v>
      </c>
      <c r="J1363" t="s">
        <v>4985</v>
      </c>
      <c r="K1363" t="s">
        <v>6376</v>
      </c>
      <c r="L1363" t="s">
        <v>6403</v>
      </c>
      <c r="M1363" t="str">
        <f>SUBSTITUTE(Table2[[#This Row],[category_tags]],"'",CHAR(130),11)</f>
        <v>['Agricultural', 'Food', 'Preparation', 'Meat, egg and fish', 'Fish, raw']</v>
      </c>
      <c r="N1363" t="str">
        <f>SUBSTITUTE(Table2[[#This Row],[category_tags]],"'",CHAR(131),12)</f>
        <v>['Agricultural', 'Food', 'Preparation', 'Meat, egg and fish', 'Fish, raw']</v>
      </c>
      <c r="O1363" t="e">
        <f>FIND(CHAR(130),Table2[[#This Row],[Column2]])</f>
        <v>#VALUE!</v>
      </c>
      <c r="P1363" t="e">
        <f>FIND(CHAR(131),Table2[[#This Row],[Column3]])</f>
        <v>#VALUE!</v>
      </c>
      <c r="Q1363" t="str">
        <f>IFERROR(MID(Table2[[#This Row],[category_tags]],Table2[[#This Row],[Column4]]+1,Table2[[#This Row],[Column5]]-Table2[[#This Row],[Column4]]-1),"")</f>
        <v/>
      </c>
      <c r="R1363" t="str">
        <f>VLOOKUP(Table2[[#This Row],[ciqual_code]],brut_transformé!$D$2:$E$2480,2,FALSE)</f>
        <v>transformé</v>
      </c>
      <c r="S1363" t="s">
        <v>5353</v>
      </c>
    </row>
    <row r="1364" spans="1:19" x14ac:dyDescent="0.2">
      <c r="A1364" t="s">
        <v>1362</v>
      </c>
      <c r="B1364">
        <v>26097</v>
      </c>
      <c r="C1364" t="s">
        <v>2481</v>
      </c>
      <c r="D1364">
        <v>3.1</v>
      </c>
      <c r="E1364" t="b">
        <v>0</v>
      </c>
      <c r="F1364" t="s">
        <v>2485</v>
      </c>
      <c r="G1364" t="s">
        <v>3849</v>
      </c>
      <c r="H1364" t="s">
        <v>4967</v>
      </c>
      <c r="I1364" t="s">
        <v>4969</v>
      </c>
      <c r="J1364" t="s">
        <v>4974</v>
      </c>
      <c r="K1364" t="s">
        <v>6376</v>
      </c>
      <c r="L1364" t="s">
        <v>6393</v>
      </c>
      <c r="M1364" t="str">
        <f>SUBSTITUTE(Table2[[#This Row],[category_tags]],"'",CHAR(130),11)</f>
        <v>['Agricultural', 'Food', 'Preparation', 'Meat, egg and fish', 'Fish products']</v>
      </c>
      <c r="N1364" t="str">
        <f>SUBSTITUTE(Table2[[#This Row],[category_tags]],"'",CHAR(131),12)</f>
        <v>['Agricultural', 'Food', 'Preparation', 'Meat, egg and fish', 'Fish products']</v>
      </c>
      <c r="O1364" t="e">
        <f>FIND(CHAR(130),Table2[[#This Row],[Column2]])</f>
        <v>#VALUE!</v>
      </c>
      <c r="P1364" t="e">
        <f>FIND(CHAR(131),Table2[[#This Row],[Column3]])</f>
        <v>#VALUE!</v>
      </c>
      <c r="Q1364" t="str">
        <f>IFERROR(MID(Table2[[#This Row],[category_tags]],Table2[[#This Row],[Column4]]+1,Table2[[#This Row],[Column5]]-Table2[[#This Row],[Column4]]-1),"")</f>
        <v/>
      </c>
      <c r="R1364" t="str">
        <f>VLOOKUP(Table2[[#This Row],[ciqual_code]],brut_transformé!$D$2:$E$2480,2,FALSE)</f>
        <v>transformé</v>
      </c>
      <c r="S1364" t="s">
        <v>5767</v>
      </c>
    </row>
    <row r="1365" spans="1:19" x14ac:dyDescent="0.2">
      <c r="A1365" t="s">
        <v>1363</v>
      </c>
      <c r="B1365">
        <v>26096</v>
      </c>
      <c r="C1365" t="s">
        <v>2481</v>
      </c>
      <c r="D1365">
        <v>3.1</v>
      </c>
      <c r="E1365" t="b">
        <v>0</v>
      </c>
      <c r="F1365" t="s">
        <v>2485</v>
      </c>
      <c r="G1365" t="s">
        <v>3850</v>
      </c>
      <c r="H1365" t="s">
        <v>4967</v>
      </c>
      <c r="I1365" t="s">
        <v>4969</v>
      </c>
      <c r="J1365" t="s">
        <v>4974</v>
      </c>
      <c r="K1365" t="s">
        <v>6376</v>
      </c>
      <c r="L1365" t="s">
        <v>6393</v>
      </c>
      <c r="M1365" t="str">
        <f>SUBSTITUTE(Table2[[#This Row],[category_tags]],"'",CHAR(130),11)</f>
        <v>['Agricultural', 'Food', 'Preparation', 'Meat, egg and fish', 'Fish products']</v>
      </c>
      <c r="N1365" t="str">
        <f>SUBSTITUTE(Table2[[#This Row],[category_tags]],"'",CHAR(131),12)</f>
        <v>['Agricultural', 'Food', 'Preparation', 'Meat, egg and fish', 'Fish products']</v>
      </c>
      <c r="O1365" t="e">
        <f>FIND(CHAR(130),Table2[[#This Row],[Column2]])</f>
        <v>#VALUE!</v>
      </c>
      <c r="P1365" t="e">
        <f>FIND(CHAR(131),Table2[[#This Row],[Column3]])</f>
        <v>#VALUE!</v>
      </c>
      <c r="Q1365" t="str">
        <f>IFERROR(MID(Table2[[#This Row],[category_tags]],Table2[[#This Row],[Column4]]+1,Table2[[#This Row],[Column5]]-Table2[[#This Row],[Column4]]-1),"")</f>
        <v/>
      </c>
      <c r="R1365" t="str">
        <f>VLOOKUP(Table2[[#This Row],[ciqual_code]],brut_transformé!$D$2:$E$2480,2,FALSE)</f>
        <v>transformé</v>
      </c>
      <c r="S1365" t="s">
        <v>5767</v>
      </c>
    </row>
    <row r="1366" spans="1:19" x14ac:dyDescent="0.2">
      <c r="A1366" t="s">
        <v>1364</v>
      </c>
      <c r="B1366">
        <v>26086</v>
      </c>
      <c r="C1366" t="s">
        <v>2481</v>
      </c>
      <c r="D1366">
        <v>3.1</v>
      </c>
      <c r="E1366" t="b">
        <v>0</v>
      </c>
      <c r="F1366" t="s">
        <v>2485</v>
      </c>
      <c r="G1366" t="s">
        <v>3851</v>
      </c>
      <c r="H1366" t="s">
        <v>4967</v>
      </c>
      <c r="I1366" t="s">
        <v>4969</v>
      </c>
      <c r="J1366" t="s">
        <v>4974</v>
      </c>
      <c r="K1366" t="s">
        <v>6376</v>
      </c>
      <c r="L1366" t="s">
        <v>6393</v>
      </c>
      <c r="M1366" t="str">
        <f>SUBSTITUTE(Table2[[#This Row],[category_tags]],"'",CHAR(130),11)</f>
        <v>['Agricultural', 'Food', 'Preparation', 'Meat, egg and fish', 'Fish products']</v>
      </c>
      <c r="N1366" t="str">
        <f>SUBSTITUTE(Table2[[#This Row],[category_tags]],"'",CHAR(131),12)</f>
        <v>['Agricultural', 'Food', 'Preparation', 'Meat, egg and fish', 'Fish products']</v>
      </c>
      <c r="O1366" t="e">
        <f>FIND(CHAR(130),Table2[[#This Row],[Column2]])</f>
        <v>#VALUE!</v>
      </c>
      <c r="P1366" t="e">
        <f>FIND(CHAR(131),Table2[[#This Row],[Column3]])</f>
        <v>#VALUE!</v>
      </c>
      <c r="Q1366" t="str">
        <f>IFERROR(MID(Table2[[#This Row],[category_tags]],Table2[[#This Row],[Column4]]+1,Table2[[#This Row],[Column5]]-Table2[[#This Row],[Column4]]-1),"")</f>
        <v/>
      </c>
      <c r="R1366" t="str">
        <f>VLOOKUP(Table2[[#This Row],[ciqual_code]],brut_transformé!$D$2:$E$2480,2,FALSE)</f>
        <v>transformé</v>
      </c>
      <c r="S1366" t="s">
        <v>5767</v>
      </c>
    </row>
    <row r="1367" spans="1:19" x14ac:dyDescent="0.2">
      <c r="A1367" t="s">
        <v>1365</v>
      </c>
      <c r="B1367">
        <v>26020</v>
      </c>
      <c r="C1367" t="s">
        <v>2481</v>
      </c>
      <c r="D1367">
        <v>3.46</v>
      </c>
      <c r="E1367" t="b">
        <v>0</v>
      </c>
      <c r="F1367" t="s">
        <v>2485</v>
      </c>
      <c r="G1367" t="s">
        <v>3852</v>
      </c>
      <c r="H1367" t="s">
        <v>4967</v>
      </c>
      <c r="I1367" t="s">
        <v>4969</v>
      </c>
      <c r="J1367" t="s">
        <v>4993</v>
      </c>
      <c r="K1367" t="s">
        <v>6376</v>
      </c>
      <c r="L1367" t="s">
        <v>6410</v>
      </c>
      <c r="M1367" t="str">
        <f>SUBSTITUTE(Table2[[#This Row],[category_tags]],"'",CHAR(130),11)</f>
        <v>['Agricultural', 'Food', 'Preparation', 'Meat, egg and fish', 'Fish, cooked']</v>
      </c>
      <c r="N1367" t="str">
        <f>SUBSTITUTE(Table2[[#This Row],[category_tags]],"'",CHAR(131),12)</f>
        <v>['Agricultural', 'Food', 'Preparation', 'Meat, egg and fish', 'Fish, cooked']</v>
      </c>
      <c r="O1367" t="e">
        <f>FIND(CHAR(130),Table2[[#This Row],[Column2]])</f>
        <v>#VALUE!</v>
      </c>
      <c r="P1367" t="e">
        <f>FIND(CHAR(131),Table2[[#This Row],[Column3]])</f>
        <v>#VALUE!</v>
      </c>
      <c r="Q1367" t="str">
        <f>IFERROR(MID(Table2[[#This Row],[category_tags]],Table2[[#This Row],[Column4]]+1,Table2[[#This Row],[Column5]]-Table2[[#This Row],[Column4]]-1),"")</f>
        <v/>
      </c>
      <c r="R1367" t="str">
        <f>VLOOKUP(Table2[[#This Row],[ciqual_code]],brut_transformé!$D$2:$E$2480,2,FALSE)</f>
        <v>transformé</v>
      </c>
      <c r="S1367" t="s">
        <v>5768</v>
      </c>
    </row>
    <row r="1368" spans="1:19" x14ac:dyDescent="0.2">
      <c r="A1368" t="s">
        <v>1366</v>
      </c>
      <c r="B1368">
        <v>26087</v>
      </c>
      <c r="C1368" t="s">
        <v>2481</v>
      </c>
      <c r="D1368">
        <v>3.1</v>
      </c>
      <c r="E1368" t="b">
        <v>0</v>
      </c>
      <c r="F1368" t="s">
        <v>2485</v>
      </c>
      <c r="G1368" t="s">
        <v>3853</v>
      </c>
      <c r="H1368" t="s">
        <v>4967</v>
      </c>
      <c r="I1368" t="s">
        <v>4969</v>
      </c>
      <c r="J1368" t="s">
        <v>4993</v>
      </c>
      <c r="K1368" t="s">
        <v>6376</v>
      </c>
      <c r="L1368" t="s">
        <v>6410</v>
      </c>
      <c r="M1368" t="str">
        <f>SUBSTITUTE(Table2[[#This Row],[category_tags]],"'",CHAR(130),11)</f>
        <v>['Agricultural', 'Food', 'Preparation', 'Meat, egg and fish', 'Fish, cooked']</v>
      </c>
      <c r="N1368" t="str">
        <f>SUBSTITUTE(Table2[[#This Row],[category_tags]],"'",CHAR(131),12)</f>
        <v>['Agricultural', 'Food', 'Preparation', 'Meat, egg and fish', 'Fish, cooked']</v>
      </c>
      <c r="O1368" t="e">
        <f>FIND(CHAR(130),Table2[[#This Row],[Column2]])</f>
        <v>#VALUE!</v>
      </c>
      <c r="P1368" t="e">
        <f>FIND(CHAR(131),Table2[[#This Row],[Column3]])</f>
        <v>#VALUE!</v>
      </c>
      <c r="Q1368" t="str">
        <f>IFERROR(MID(Table2[[#This Row],[category_tags]],Table2[[#This Row],[Column4]]+1,Table2[[#This Row],[Column5]]-Table2[[#This Row],[Column4]]-1),"")</f>
        <v/>
      </c>
      <c r="R1368" t="str">
        <f>VLOOKUP(Table2[[#This Row],[ciqual_code]],brut_transformé!$D$2:$E$2480,2,FALSE)</f>
        <v>transformé</v>
      </c>
      <c r="S1368" t="s">
        <v>5769</v>
      </c>
    </row>
    <row r="1369" spans="1:19" x14ac:dyDescent="0.2">
      <c r="A1369" t="s">
        <v>1367</v>
      </c>
      <c r="B1369">
        <v>26186</v>
      </c>
      <c r="C1369" t="s">
        <v>2481</v>
      </c>
      <c r="D1369">
        <v>3.78</v>
      </c>
      <c r="E1369" t="b">
        <v>0</v>
      </c>
      <c r="F1369" t="s">
        <v>2485</v>
      </c>
      <c r="G1369" t="s">
        <v>3854</v>
      </c>
      <c r="H1369" t="s">
        <v>4967</v>
      </c>
      <c r="I1369" t="s">
        <v>4969</v>
      </c>
      <c r="J1369" t="s">
        <v>4974</v>
      </c>
      <c r="K1369" t="s">
        <v>6376</v>
      </c>
      <c r="L1369" t="s">
        <v>6393</v>
      </c>
      <c r="M1369" t="str">
        <f>SUBSTITUTE(Table2[[#This Row],[category_tags]],"'",CHAR(130),11)</f>
        <v>['Agricultural', 'Food', 'Preparation', 'Meat, egg and fish', 'Fish products']</v>
      </c>
      <c r="N1369" t="str">
        <f>SUBSTITUTE(Table2[[#This Row],[category_tags]],"'",CHAR(131),12)</f>
        <v>['Agricultural', 'Food', 'Preparation', 'Meat, egg and fish', 'Fish products']</v>
      </c>
      <c r="O1369" t="e">
        <f>FIND(CHAR(130),Table2[[#This Row],[Column2]])</f>
        <v>#VALUE!</v>
      </c>
      <c r="P1369" t="e">
        <f>FIND(CHAR(131),Table2[[#This Row],[Column3]])</f>
        <v>#VALUE!</v>
      </c>
      <c r="Q1369" t="str">
        <f>IFERROR(MID(Table2[[#This Row],[category_tags]],Table2[[#This Row],[Column4]]+1,Table2[[#This Row],[Column5]]-Table2[[#This Row],[Column4]]-1),"")</f>
        <v/>
      </c>
      <c r="R1369" t="str">
        <f>VLOOKUP(Table2[[#This Row],[ciqual_code]],brut_transformé!$D$2:$E$2480,2,FALSE)</f>
        <v>transformé</v>
      </c>
      <c r="S1369" t="s">
        <v>5353</v>
      </c>
    </row>
    <row r="1370" spans="1:19" x14ac:dyDescent="0.2">
      <c r="A1370" t="s">
        <v>1368</v>
      </c>
      <c r="B1370">
        <v>26019</v>
      </c>
      <c r="C1370" t="s">
        <v>2481</v>
      </c>
      <c r="D1370">
        <v>3.46</v>
      </c>
      <c r="E1370" t="b">
        <v>0</v>
      </c>
      <c r="F1370" t="s">
        <v>2485</v>
      </c>
      <c r="G1370" t="s">
        <v>3855</v>
      </c>
      <c r="H1370" t="s">
        <v>4967</v>
      </c>
      <c r="I1370" t="s">
        <v>4969</v>
      </c>
      <c r="J1370" t="s">
        <v>4993</v>
      </c>
      <c r="K1370" t="s">
        <v>6376</v>
      </c>
      <c r="L1370" t="s">
        <v>6410</v>
      </c>
      <c r="M1370" t="str">
        <f>SUBSTITUTE(Table2[[#This Row],[category_tags]],"'",CHAR(130),11)</f>
        <v>['Agricultural', 'Food', 'Preparation', 'Meat, egg and fish', 'Fish, cooked']</v>
      </c>
      <c r="N1370" t="str">
        <f>SUBSTITUTE(Table2[[#This Row],[category_tags]],"'",CHAR(131),12)</f>
        <v>['Agricultural', 'Food', 'Preparation', 'Meat, egg and fish', 'Fish, cooked']</v>
      </c>
      <c r="O1370" t="e">
        <f>FIND(CHAR(130),Table2[[#This Row],[Column2]])</f>
        <v>#VALUE!</v>
      </c>
      <c r="P1370" t="e">
        <f>FIND(CHAR(131),Table2[[#This Row],[Column3]])</f>
        <v>#VALUE!</v>
      </c>
      <c r="Q1370" t="str">
        <f>IFERROR(MID(Table2[[#This Row],[category_tags]],Table2[[#This Row],[Column4]]+1,Table2[[#This Row],[Column5]]-Table2[[#This Row],[Column4]]-1),"")</f>
        <v/>
      </c>
      <c r="R1370" t="str">
        <f>VLOOKUP(Table2[[#This Row],[ciqual_code]],brut_transformé!$D$2:$E$2480,2,FALSE)</f>
        <v>transformé</v>
      </c>
      <c r="S1370" t="s">
        <v>5770</v>
      </c>
    </row>
    <row r="1371" spans="1:19" x14ac:dyDescent="0.2">
      <c r="A1371" t="s">
        <v>1369</v>
      </c>
      <c r="B1371">
        <v>11034</v>
      </c>
      <c r="C1371" t="s">
        <v>2481</v>
      </c>
      <c r="D1371">
        <v>3.75</v>
      </c>
      <c r="E1371" t="b">
        <v>0</v>
      </c>
      <c r="F1371" t="s">
        <v>2485</v>
      </c>
      <c r="G1371" t="s">
        <v>3856</v>
      </c>
      <c r="H1371" t="s">
        <v>4967</v>
      </c>
      <c r="I1371" t="s">
        <v>4969</v>
      </c>
      <c r="J1371" t="s">
        <v>4978</v>
      </c>
      <c r="K1371" t="s">
        <v>6377</v>
      </c>
      <c r="L1371" t="s">
        <v>6397</v>
      </c>
      <c r="M1371" t="str">
        <f>SUBSTITUTE(Table2[[#This Row],[category_tags]],"'",CHAR(130),11)</f>
        <v>['Agricultural', 'Food', 'Preparation', 'Miscellaneous', 'Herbs', ÇDried herbs']</v>
      </c>
      <c r="N1371" t="str">
        <f>SUBSTITUTE(Table2[[#This Row],[category_tags]],"'",CHAR(131),12)</f>
        <v>['Agricultural', 'Food', 'Preparation', 'Miscellaneous', 'Herbs', 'Dried herbsÉ]</v>
      </c>
      <c r="O1371">
        <f>FIND(CHAR(130),Table2[[#This Row],[Column2]])</f>
        <v>67</v>
      </c>
      <c r="P1371">
        <f>FIND(CHAR(131),Table2[[#This Row],[Column3]])</f>
        <v>79</v>
      </c>
      <c r="Q1371" t="str">
        <f>IFERROR(MID(Table2[[#This Row],[category_tags]],Table2[[#This Row],[Column4]]+1,Table2[[#This Row],[Column5]]-Table2[[#This Row],[Column4]]-1),"")</f>
        <v>Dried herbs</v>
      </c>
      <c r="R1371" t="str">
        <f>VLOOKUP(Table2[[#This Row],[ciqual_code]],brut_transformé!$D$2:$E$2480,2,FALSE)</f>
        <v>brut</v>
      </c>
      <c r="S1371" t="s">
        <v>5159</v>
      </c>
    </row>
    <row r="1372" spans="1:19" x14ac:dyDescent="0.2">
      <c r="A1372" t="s">
        <v>1370</v>
      </c>
      <c r="B1372">
        <v>31039</v>
      </c>
      <c r="C1372" t="s">
        <v>2481</v>
      </c>
      <c r="D1372">
        <v>3.03</v>
      </c>
      <c r="E1372" t="b">
        <v>0</v>
      </c>
      <c r="F1372" t="s">
        <v>2485</v>
      </c>
      <c r="G1372" t="s">
        <v>3857</v>
      </c>
      <c r="H1372" t="s">
        <v>4967</v>
      </c>
      <c r="I1372" t="s">
        <v>4969</v>
      </c>
      <c r="J1372" t="s">
        <v>5044</v>
      </c>
      <c r="K1372" t="s">
        <v>6382</v>
      </c>
      <c r="L1372" t="s">
        <v>6432</v>
      </c>
      <c r="M1372" t="str">
        <f>SUBSTITUTE(Table2[[#This Row],[category_tags]],"'",CHAR(130),11)</f>
        <v>['Agricultural', 'Food', 'Preparation', 'Sugar and confectionery', 'Jams']</v>
      </c>
      <c r="N1372" t="str">
        <f>SUBSTITUTE(Table2[[#This Row],[category_tags]],"'",CHAR(131),12)</f>
        <v>['Agricultural', 'Food', 'Preparation', 'Sugar and confectionery', 'Jams']</v>
      </c>
      <c r="O1372" t="e">
        <f>FIND(CHAR(130),Table2[[#This Row],[Column2]])</f>
        <v>#VALUE!</v>
      </c>
      <c r="P1372" t="e">
        <f>FIND(CHAR(131),Table2[[#This Row],[Column3]])</f>
        <v>#VALUE!</v>
      </c>
      <c r="Q1372" t="str">
        <f>IFERROR(MID(Table2[[#This Row],[category_tags]],Table2[[#This Row],[Column4]]+1,Table2[[#This Row],[Column5]]-Table2[[#This Row],[Column4]]-1),"")</f>
        <v/>
      </c>
      <c r="R1372" t="str">
        <f>VLOOKUP(Table2[[#This Row],[ciqual_code]],brut_transformé!$D$2:$E$2480,2,FALSE)</f>
        <v>transformé</v>
      </c>
      <c r="S1372" t="s">
        <v>5771</v>
      </c>
    </row>
    <row r="1373" spans="1:19" x14ac:dyDescent="0.2">
      <c r="A1373" t="s">
        <v>1371</v>
      </c>
      <c r="B1373">
        <v>12030</v>
      </c>
      <c r="C1373" t="s">
        <v>2481</v>
      </c>
      <c r="D1373">
        <v>2.2400000000000002</v>
      </c>
      <c r="E1373" t="b">
        <v>0</v>
      </c>
      <c r="F1373" t="s">
        <v>2485</v>
      </c>
      <c r="G1373" t="s">
        <v>3858</v>
      </c>
      <c r="H1373" t="s">
        <v>4967</v>
      </c>
      <c r="I1373" t="s">
        <v>4969</v>
      </c>
      <c r="J1373" t="s">
        <v>5024</v>
      </c>
      <c r="K1373" t="s">
        <v>6381</v>
      </c>
      <c r="L1373" t="s">
        <v>6406</v>
      </c>
      <c r="M1373" t="str">
        <f>SUBSTITUTE(Table2[[#This Row],[category_tags]],"'",CHAR(130),11)</f>
        <v>['Agricultural', 'Food', 'Preparation', 'Milk and milk products', 'Cheese', ÇSoft cheeses']</v>
      </c>
      <c r="N1373" t="str">
        <f>SUBSTITUTE(Table2[[#This Row],[category_tags]],"'",CHAR(131),12)</f>
        <v>['Agricultural', 'Food', 'Preparation', 'Milk and milk products', 'Cheese', 'Soft cheesesÉ]</v>
      </c>
      <c r="O1373">
        <f>FIND(CHAR(130),Table2[[#This Row],[Column2]])</f>
        <v>77</v>
      </c>
      <c r="P1373">
        <f>FIND(CHAR(131),Table2[[#This Row],[Column3]])</f>
        <v>90</v>
      </c>
      <c r="Q1373" t="str">
        <f>IFERROR(MID(Table2[[#This Row],[category_tags]],Table2[[#This Row],[Column4]]+1,Table2[[#This Row],[Column5]]-Table2[[#This Row],[Column4]]-1),"")</f>
        <v>Soft cheeses</v>
      </c>
      <c r="R1373" t="str">
        <f>VLOOKUP(Table2[[#This Row],[ciqual_code]],brut_transformé!$D$2:$E$2480,2,FALSE)</f>
        <v>brut</v>
      </c>
      <c r="S1373" t="s">
        <v>5196</v>
      </c>
    </row>
    <row r="1374" spans="1:19" x14ac:dyDescent="0.2">
      <c r="A1374" t="s">
        <v>1372</v>
      </c>
      <c r="B1374">
        <v>12029</v>
      </c>
      <c r="C1374" t="s">
        <v>2481</v>
      </c>
      <c r="D1374">
        <v>2.2400000000000002</v>
      </c>
      <c r="E1374" t="b">
        <v>0</v>
      </c>
      <c r="F1374" t="s">
        <v>2485</v>
      </c>
      <c r="G1374" t="s">
        <v>3859</v>
      </c>
      <c r="H1374" t="s">
        <v>4967</v>
      </c>
      <c r="I1374" t="s">
        <v>4969</v>
      </c>
      <c r="J1374" t="s">
        <v>5024</v>
      </c>
      <c r="K1374" t="s">
        <v>6381</v>
      </c>
      <c r="L1374" t="s">
        <v>6406</v>
      </c>
      <c r="M1374" t="str">
        <f>SUBSTITUTE(Table2[[#This Row],[category_tags]],"'",CHAR(130),11)</f>
        <v>['Agricultural', 'Food', 'Preparation', 'Milk and milk products', 'Cheese', ÇSoft cheeses']</v>
      </c>
      <c r="N1374" t="str">
        <f>SUBSTITUTE(Table2[[#This Row],[category_tags]],"'",CHAR(131),12)</f>
        <v>['Agricultural', 'Food', 'Preparation', 'Milk and milk products', 'Cheese', 'Soft cheesesÉ]</v>
      </c>
      <c r="O1374">
        <f>FIND(CHAR(130),Table2[[#This Row],[Column2]])</f>
        <v>77</v>
      </c>
      <c r="P1374">
        <f>FIND(CHAR(131),Table2[[#This Row],[Column3]])</f>
        <v>90</v>
      </c>
      <c r="Q1374" t="str">
        <f>IFERROR(MID(Table2[[#This Row],[category_tags]],Table2[[#This Row],[Column4]]+1,Table2[[#This Row],[Column5]]-Table2[[#This Row],[Column4]]-1),"")</f>
        <v>Soft cheeses</v>
      </c>
      <c r="R1374" t="str">
        <f>VLOOKUP(Table2[[#This Row],[ciqual_code]],brut_transformé!$D$2:$E$2480,2,FALSE)</f>
        <v>brut</v>
      </c>
      <c r="S1374" t="s">
        <v>5196</v>
      </c>
    </row>
    <row r="1375" spans="1:19" x14ac:dyDescent="0.2">
      <c r="A1375" t="s">
        <v>1373</v>
      </c>
      <c r="B1375">
        <v>12036</v>
      </c>
      <c r="C1375" t="s">
        <v>2481</v>
      </c>
      <c r="D1375">
        <v>2.2400000000000002</v>
      </c>
      <c r="E1375" t="b">
        <v>0</v>
      </c>
      <c r="F1375" t="s">
        <v>2485</v>
      </c>
      <c r="G1375" t="s">
        <v>3860</v>
      </c>
      <c r="H1375" t="s">
        <v>4967</v>
      </c>
      <c r="I1375" t="s">
        <v>4969</v>
      </c>
      <c r="J1375" t="s">
        <v>5024</v>
      </c>
      <c r="K1375" t="s">
        <v>6381</v>
      </c>
      <c r="L1375" t="s">
        <v>6406</v>
      </c>
      <c r="M1375" t="str">
        <f>SUBSTITUTE(Table2[[#This Row],[category_tags]],"'",CHAR(130),11)</f>
        <v>['Agricultural', 'Food', 'Preparation', 'Milk and milk products', 'Cheese', ÇSoft cheeses']</v>
      </c>
      <c r="N1375" t="str">
        <f>SUBSTITUTE(Table2[[#This Row],[category_tags]],"'",CHAR(131),12)</f>
        <v>['Agricultural', 'Food', 'Preparation', 'Milk and milk products', 'Cheese', 'Soft cheesesÉ]</v>
      </c>
      <c r="O1375">
        <f>FIND(CHAR(130),Table2[[#This Row],[Column2]])</f>
        <v>77</v>
      </c>
      <c r="P1375">
        <f>FIND(CHAR(131),Table2[[#This Row],[Column3]])</f>
        <v>90</v>
      </c>
      <c r="Q1375" t="str">
        <f>IFERROR(MID(Table2[[#This Row],[category_tags]],Table2[[#This Row],[Column4]]+1,Table2[[#This Row],[Column5]]-Table2[[#This Row],[Column4]]-1),"")</f>
        <v>Soft cheeses</v>
      </c>
      <c r="R1375" t="str">
        <f>VLOOKUP(Table2[[#This Row],[ciqual_code]],brut_transformé!$D$2:$E$2480,2,FALSE)</f>
        <v>brut</v>
      </c>
      <c r="S1375" t="s">
        <v>5196</v>
      </c>
    </row>
    <row r="1376" spans="1:19" x14ac:dyDescent="0.2">
      <c r="A1376" t="s">
        <v>1374</v>
      </c>
      <c r="B1376">
        <v>1015</v>
      </c>
      <c r="C1376" t="s">
        <v>2481</v>
      </c>
      <c r="D1376">
        <v>3.41</v>
      </c>
      <c r="E1376" t="b">
        <v>0</v>
      </c>
      <c r="F1376" t="s">
        <v>2485</v>
      </c>
      <c r="G1376" t="s">
        <v>3861</v>
      </c>
      <c r="H1376" t="s">
        <v>4967</v>
      </c>
      <c r="I1376" t="s">
        <v>4969</v>
      </c>
      <c r="J1376" t="s">
        <v>4980</v>
      </c>
      <c r="K1376" t="s">
        <v>6378</v>
      </c>
      <c r="L1376" t="s">
        <v>6398</v>
      </c>
      <c r="M1376" t="str">
        <f>SUBSTITUTE(Table2[[#This Row],[category_tags]],"'",CHAR(130),11)</f>
        <v>['Agricultural', 'Food', 'Preparation', 'Beverages', 'Alcoholic beverages', ÇCocktails']</v>
      </c>
      <c r="N1376" t="str">
        <f>SUBSTITUTE(Table2[[#This Row],[category_tags]],"'",CHAR(131),12)</f>
        <v>['Agricultural', 'Food', 'Preparation', 'Beverages', 'Alcoholic beverages', 'CocktailsÉ]</v>
      </c>
      <c r="O1376">
        <f>FIND(CHAR(130),Table2[[#This Row],[Column2]])</f>
        <v>77</v>
      </c>
      <c r="P1376">
        <f>FIND(CHAR(131),Table2[[#This Row],[Column3]])</f>
        <v>87</v>
      </c>
      <c r="Q1376" t="str">
        <f>IFERROR(MID(Table2[[#This Row],[category_tags]],Table2[[#This Row],[Column4]]+1,Table2[[#This Row],[Column5]]-Table2[[#This Row],[Column4]]-1),"")</f>
        <v>Cocktails</v>
      </c>
      <c r="R1376" t="str">
        <f>VLOOKUP(Table2[[#This Row],[ciqual_code]],brut_transformé!$D$2:$E$2480,2,FALSE)</f>
        <v>brut</v>
      </c>
      <c r="S1376" t="s">
        <v>5772</v>
      </c>
    </row>
    <row r="1377" spans="1:19" x14ac:dyDescent="0.2">
      <c r="A1377" t="s">
        <v>1375</v>
      </c>
      <c r="B1377">
        <v>16713</v>
      </c>
      <c r="C1377" t="s">
        <v>2481</v>
      </c>
      <c r="D1377">
        <v>3.65</v>
      </c>
      <c r="E1377" t="b">
        <v>0</v>
      </c>
      <c r="F1377" t="s">
        <v>2485</v>
      </c>
      <c r="G1377" t="s">
        <v>3862</v>
      </c>
      <c r="H1377" t="s">
        <v>4967</v>
      </c>
      <c r="I1377" t="s">
        <v>4969</v>
      </c>
      <c r="J1377" t="s">
        <v>5001</v>
      </c>
      <c r="K1377" t="s">
        <v>6384</v>
      </c>
      <c r="L1377" t="s">
        <v>6416</v>
      </c>
      <c r="M1377" t="str">
        <f>SUBSTITUTE(Table2[[#This Row],[category_tags]],"'",CHAR(130),11)</f>
        <v>['Agricultural', 'Food', 'Preparation', 'Fats and oils', 'Butters']</v>
      </c>
      <c r="N1377" t="str">
        <f>SUBSTITUTE(Table2[[#This Row],[category_tags]],"'",CHAR(131),12)</f>
        <v>['Agricultural', 'Food', 'Preparation', 'Fats and oils', 'Butters']</v>
      </c>
      <c r="O1377" t="e">
        <f>FIND(CHAR(130),Table2[[#This Row],[Column2]])</f>
        <v>#VALUE!</v>
      </c>
      <c r="P1377" t="e">
        <f>FIND(CHAR(131),Table2[[#This Row],[Column3]])</f>
        <v>#VALUE!</v>
      </c>
      <c r="Q1377" t="str">
        <f>IFERROR(MID(Table2[[#This Row],[category_tags]],Table2[[#This Row],[Column4]]+1,Table2[[#This Row],[Column5]]-Table2[[#This Row],[Column4]]-1),"")</f>
        <v/>
      </c>
      <c r="R1377" t="str">
        <f>VLOOKUP(Table2[[#This Row],[ciqual_code]],brut_transformé!$D$2:$E$2480,2,FALSE)</f>
        <v>transformé</v>
      </c>
      <c r="S1377" t="s">
        <v>5171</v>
      </c>
    </row>
    <row r="1378" spans="1:19" x14ac:dyDescent="0.2">
      <c r="A1378" t="s">
        <v>1376</v>
      </c>
      <c r="B1378">
        <v>16712</v>
      </c>
      <c r="C1378" t="s">
        <v>2481</v>
      </c>
      <c r="D1378">
        <v>3.65</v>
      </c>
      <c r="E1378" t="b">
        <v>0</v>
      </c>
      <c r="F1378" t="s">
        <v>2485</v>
      </c>
      <c r="G1378" t="s">
        <v>3863</v>
      </c>
      <c r="H1378" t="s">
        <v>4967</v>
      </c>
      <c r="I1378" t="s">
        <v>4969</v>
      </c>
      <c r="J1378" t="s">
        <v>5001</v>
      </c>
      <c r="K1378" t="s">
        <v>6384</v>
      </c>
      <c r="L1378" t="s">
        <v>6416</v>
      </c>
      <c r="M1378" t="str">
        <f>SUBSTITUTE(Table2[[#This Row],[category_tags]],"'",CHAR(130),11)</f>
        <v>['Agricultural', 'Food', 'Preparation', 'Fats and oils', 'Butters']</v>
      </c>
      <c r="N1378" t="str">
        <f>SUBSTITUTE(Table2[[#This Row],[category_tags]],"'",CHAR(131),12)</f>
        <v>['Agricultural', 'Food', 'Preparation', 'Fats and oils', 'Butters']</v>
      </c>
      <c r="O1378" t="e">
        <f>FIND(CHAR(130),Table2[[#This Row],[Column2]])</f>
        <v>#VALUE!</v>
      </c>
      <c r="P1378" t="e">
        <f>FIND(CHAR(131),Table2[[#This Row],[Column3]])</f>
        <v>#VALUE!</v>
      </c>
      <c r="Q1378" t="str">
        <f>IFERROR(MID(Table2[[#This Row],[category_tags]],Table2[[#This Row],[Column4]]+1,Table2[[#This Row],[Column5]]-Table2[[#This Row],[Column4]]-1),"")</f>
        <v/>
      </c>
      <c r="R1378" t="str">
        <f>VLOOKUP(Table2[[#This Row],[ciqual_code]],brut_transformé!$D$2:$E$2480,2,FALSE)</f>
        <v>transformé</v>
      </c>
      <c r="S1378" t="s">
        <v>5171</v>
      </c>
    </row>
    <row r="1379" spans="1:19" x14ac:dyDescent="0.2">
      <c r="A1379" t="s">
        <v>1377</v>
      </c>
      <c r="B1379">
        <v>16743</v>
      </c>
      <c r="C1379" t="s">
        <v>2481</v>
      </c>
      <c r="D1379">
        <v>3.22</v>
      </c>
      <c r="E1379" t="b">
        <v>0</v>
      </c>
      <c r="F1379" t="s">
        <v>2485</v>
      </c>
      <c r="G1379" t="s">
        <v>3864</v>
      </c>
      <c r="H1379" t="s">
        <v>4967</v>
      </c>
      <c r="I1379" t="s">
        <v>4969</v>
      </c>
      <c r="J1379" t="s">
        <v>5075</v>
      </c>
      <c r="K1379" t="s">
        <v>6384</v>
      </c>
      <c r="L1379" t="s">
        <v>6444</v>
      </c>
      <c r="M1379" t="str">
        <f>SUBSTITUTE(Table2[[#This Row],[category_tags]],"'",CHAR(130),11)</f>
        <v>['Agricultural', 'Food', 'Preparation', 'Fats and oils', 'Margarines']</v>
      </c>
      <c r="N1379" t="str">
        <f>SUBSTITUTE(Table2[[#This Row],[category_tags]],"'",CHAR(131),12)</f>
        <v>['Agricultural', 'Food', 'Preparation', 'Fats and oils', 'Margarines']</v>
      </c>
      <c r="O1379" t="e">
        <f>FIND(CHAR(130),Table2[[#This Row],[Column2]])</f>
        <v>#VALUE!</v>
      </c>
      <c r="P1379" t="e">
        <f>FIND(CHAR(131),Table2[[#This Row],[Column3]])</f>
        <v>#VALUE!</v>
      </c>
      <c r="Q1379" t="str">
        <f>IFERROR(MID(Table2[[#This Row],[category_tags]],Table2[[#This Row],[Column4]]+1,Table2[[#This Row],[Column5]]-Table2[[#This Row],[Column4]]-1),"")</f>
        <v/>
      </c>
      <c r="R1379" t="str">
        <f>VLOOKUP(Table2[[#This Row],[ciqual_code]],brut_transformé!$D$2:$E$2480,2,FALSE)</f>
        <v>transformé</v>
      </c>
      <c r="S1379" t="s">
        <v>5773</v>
      </c>
    </row>
    <row r="1380" spans="1:19" x14ac:dyDescent="0.2">
      <c r="A1380" t="s">
        <v>1378</v>
      </c>
      <c r="B1380">
        <v>16744</v>
      </c>
      <c r="C1380" t="s">
        <v>2481</v>
      </c>
      <c r="D1380">
        <v>3.22</v>
      </c>
      <c r="E1380" t="b">
        <v>0</v>
      </c>
      <c r="F1380" t="s">
        <v>2485</v>
      </c>
      <c r="G1380" t="s">
        <v>3865</v>
      </c>
      <c r="H1380" t="s">
        <v>4967</v>
      </c>
      <c r="I1380" t="s">
        <v>4969</v>
      </c>
      <c r="J1380" t="s">
        <v>5075</v>
      </c>
      <c r="K1380" t="s">
        <v>6384</v>
      </c>
      <c r="L1380" t="s">
        <v>6444</v>
      </c>
      <c r="M1380" t="str">
        <f>SUBSTITUTE(Table2[[#This Row],[category_tags]],"'",CHAR(130),11)</f>
        <v>['Agricultural', 'Food', 'Preparation', 'Fats and oils', 'Margarines']</v>
      </c>
      <c r="N1380" t="str">
        <f>SUBSTITUTE(Table2[[#This Row],[category_tags]],"'",CHAR(131),12)</f>
        <v>['Agricultural', 'Food', 'Preparation', 'Fats and oils', 'Margarines']</v>
      </c>
      <c r="O1380" t="e">
        <f>FIND(CHAR(130),Table2[[#This Row],[Column2]])</f>
        <v>#VALUE!</v>
      </c>
      <c r="P1380" t="e">
        <f>FIND(CHAR(131),Table2[[#This Row],[Column3]])</f>
        <v>#VALUE!</v>
      </c>
      <c r="Q1380" t="str">
        <f>IFERROR(MID(Table2[[#This Row],[category_tags]],Table2[[#This Row],[Column4]]+1,Table2[[#This Row],[Column5]]-Table2[[#This Row],[Column4]]-1),"")</f>
        <v/>
      </c>
      <c r="R1380" t="str">
        <f>VLOOKUP(Table2[[#This Row],[ciqual_code]],brut_transformé!$D$2:$E$2480,2,FALSE)</f>
        <v>transformé</v>
      </c>
      <c r="S1380" t="s">
        <v>5773</v>
      </c>
    </row>
    <row r="1381" spans="1:19" x14ac:dyDescent="0.2">
      <c r="A1381" t="s">
        <v>1379</v>
      </c>
      <c r="B1381">
        <v>16745</v>
      </c>
      <c r="C1381" t="s">
        <v>2481</v>
      </c>
      <c r="D1381">
        <v>3.22</v>
      </c>
      <c r="E1381" t="b">
        <v>0</v>
      </c>
      <c r="F1381" t="s">
        <v>2485</v>
      </c>
      <c r="G1381" t="s">
        <v>3866</v>
      </c>
      <c r="H1381" t="s">
        <v>4967</v>
      </c>
      <c r="I1381" t="s">
        <v>4969</v>
      </c>
      <c r="J1381" t="s">
        <v>5075</v>
      </c>
      <c r="K1381" t="s">
        <v>6384</v>
      </c>
      <c r="L1381" t="s">
        <v>6444</v>
      </c>
      <c r="M1381" t="str">
        <f>SUBSTITUTE(Table2[[#This Row],[category_tags]],"'",CHAR(130),11)</f>
        <v>['Agricultural', 'Food', 'Preparation', 'Fats and oils', 'Margarines']</v>
      </c>
      <c r="N1381" t="str">
        <f>SUBSTITUTE(Table2[[#This Row],[category_tags]],"'",CHAR(131),12)</f>
        <v>['Agricultural', 'Food', 'Preparation', 'Fats and oils', 'Margarines']</v>
      </c>
      <c r="O1381" t="e">
        <f>FIND(CHAR(130),Table2[[#This Row],[Column2]])</f>
        <v>#VALUE!</v>
      </c>
      <c r="P1381" t="e">
        <f>FIND(CHAR(131),Table2[[#This Row],[Column3]])</f>
        <v>#VALUE!</v>
      </c>
      <c r="Q1381" t="str">
        <f>IFERROR(MID(Table2[[#This Row],[category_tags]],Table2[[#This Row],[Column4]]+1,Table2[[#This Row],[Column5]]-Table2[[#This Row],[Column4]]-1),"")</f>
        <v/>
      </c>
      <c r="R1381" t="str">
        <f>VLOOKUP(Table2[[#This Row],[ciqual_code]],brut_transformé!$D$2:$E$2480,2,FALSE)</f>
        <v>transformé</v>
      </c>
      <c r="S1381" t="s">
        <v>5773</v>
      </c>
    </row>
    <row r="1382" spans="1:19" x14ac:dyDescent="0.2">
      <c r="A1382" t="s">
        <v>1380</v>
      </c>
      <c r="B1382">
        <v>16746</v>
      </c>
      <c r="C1382" t="s">
        <v>2481</v>
      </c>
      <c r="D1382">
        <v>3.22</v>
      </c>
      <c r="E1382" t="b">
        <v>0</v>
      </c>
      <c r="F1382" t="s">
        <v>2485</v>
      </c>
      <c r="G1382" t="s">
        <v>3867</v>
      </c>
      <c r="H1382" t="s">
        <v>4967</v>
      </c>
      <c r="I1382" t="s">
        <v>4969</v>
      </c>
      <c r="J1382" t="s">
        <v>5075</v>
      </c>
      <c r="K1382" t="s">
        <v>6384</v>
      </c>
      <c r="L1382" t="s">
        <v>6444</v>
      </c>
      <c r="M1382" t="str">
        <f>SUBSTITUTE(Table2[[#This Row],[category_tags]],"'",CHAR(130),11)</f>
        <v>['Agricultural', 'Food', 'Preparation', 'Fats and oils', 'Margarines']</v>
      </c>
      <c r="N1382" t="str">
        <f>SUBSTITUTE(Table2[[#This Row],[category_tags]],"'",CHAR(131),12)</f>
        <v>['Agricultural', 'Food', 'Preparation', 'Fats and oils', 'Margarines']</v>
      </c>
      <c r="O1382" t="e">
        <f>FIND(CHAR(130),Table2[[#This Row],[Column2]])</f>
        <v>#VALUE!</v>
      </c>
      <c r="P1382" t="e">
        <f>FIND(CHAR(131),Table2[[#This Row],[Column3]])</f>
        <v>#VALUE!</v>
      </c>
      <c r="Q1382" t="str">
        <f>IFERROR(MID(Table2[[#This Row],[category_tags]],Table2[[#This Row],[Column4]]+1,Table2[[#This Row],[Column5]]-Table2[[#This Row],[Column4]]-1),"")</f>
        <v/>
      </c>
      <c r="R1382" t="str">
        <f>VLOOKUP(Table2[[#This Row],[ciqual_code]],brut_transformé!$D$2:$E$2480,2,FALSE)</f>
        <v>transformé</v>
      </c>
      <c r="S1382" t="s">
        <v>5773</v>
      </c>
    </row>
    <row r="1383" spans="1:19" x14ac:dyDescent="0.2">
      <c r="A1383" t="s">
        <v>1381</v>
      </c>
      <c r="B1383">
        <v>16080</v>
      </c>
      <c r="C1383" t="s">
        <v>2481</v>
      </c>
      <c r="D1383">
        <v>3.31</v>
      </c>
      <c r="E1383" t="b">
        <v>0</v>
      </c>
      <c r="F1383" t="s">
        <v>2485</v>
      </c>
      <c r="G1383" t="s">
        <v>3868</v>
      </c>
      <c r="H1383" t="s">
        <v>4967</v>
      </c>
      <c r="I1383" t="s">
        <v>4969</v>
      </c>
      <c r="J1383" t="s">
        <v>5002</v>
      </c>
      <c r="K1383" t="s">
        <v>6384</v>
      </c>
      <c r="L1383" t="s">
        <v>6417</v>
      </c>
      <c r="M1383" t="str">
        <f>SUBSTITUTE(Table2[[#This Row],[category_tags]],"'",CHAR(130),11)</f>
        <v>['Agricultural', 'Food', 'Preparation', 'Fats and oils', 'Vegetable oils']</v>
      </c>
      <c r="N1383" t="str">
        <f>SUBSTITUTE(Table2[[#This Row],[category_tags]],"'",CHAR(131),12)</f>
        <v>['Agricultural', 'Food', 'Preparation', 'Fats and oils', 'Vegetable oils']</v>
      </c>
      <c r="O1383" t="e">
        <f>FIND(CHAR(130),Table2[[#This Row],[Column2]])</f>
        <v>#VALUE!</v>
      </c>
      <c r="P1383" t="e">
        <f>FIND(CHAR(131),Table2[[#This Row],[Column3]])</f>
        <v>#VALUE!</v>
      </c>
      <c r="Q1383" t="str">
        <f>IFERROR(MID(Table2[[#This Row],[category_tags]],Table2[[#This Row],[Column4]]+1,Table2[[#This Row],[Column5]]-Table2[[#This Row],[Column4]]-1),"")</f>
        <v/>
      </c>
      <c r="R1383" t="str">
        <f>VLOOKUP(Table2[[#This Row],[ciqual_code]],brut_transformé!$D$2:$E$2480,2,FALSE)</f>
        <v>transformé</v>
      </c>
      <c r="S1383" t="s">
        <v>5774</v>
      </c>
    </row>
    <row r="1384" spans="1:19" x14ac:dyDescent="0.2">
      <c r="A1384" t="s">
        <v>1382</v>
      </c>
      <c r="B1384">
        <v>16742</v>
      </c>
      <c r="C1384" t="s">
        <v>2481</v>
      </c>
      <c r="D1384">
        <v>2.5099999999999998</v>
      </c>
      <c r="E1384" t="b">
        <v>0</v>
      </c>
      <c r="F1384" t="s">
        <v>2485</v>
      </c>
      <c r="G1384" t="s">
        <v>3869</v>
      </c>
      <c r="H1384" t="s">
        <v>4967</v>
      </c>
      <c r="I1384" t="s">
        <v>4969</v>
      </c>
      <c r="J1384" t="s">
        <v>5075</v>
      </c>
      <c r="K1384" t="s">
        <v>6384</v>
      </c>
      <c r="L1384" t="s">
        <v>6444</v>
      </c>
      <c r="M1384" t="str">
        <f>SUBSTITUTE(Table2[[#This Row],[category_tags]],"'",CHAR(130),11)</f>
        <v>['Agricultural', 'Food', 'Preparation', 'Fats and oils', 'Margarines']</v>
      </c>
      <c r="N1384" t="str">
        <f>SUBSTITUTE(Table2[[#This Row],[category_tags]],"'",CHAR(131),12)</f>
        <v>['Agricultural', 'Food', 'Preparation', 'Fats and oils', 'Margarines']</v>
      </c>
      <c r="O1384" t="e">
        <f>FIND(CHAR(130),Table2[[#This Row],[Column2]])</f>
        <v>#VALUE!</v>
      </c>
      <c r="P1384" t="e">
        <f>FIND(CHAR(131),Table2[[#This Row],[Column3]])</f>
        <v>#VALUE!</v>
      </c>
      <c r="Q1384" t="str">
        <f>IFERROR(MID(Table2[[#This Row],[category_tags]],Table2[[#This Row],[Column4]]+1,Table2[[#This Row],[Column5]]-Table2[[#This Row],[Column4]]-1),"")</f>
        <v/>
      </c>
      <c r="R1384" t="str">
        <f>VLOOKUP(Table2[[#This Row],[ciqual_code]],brut_transformé!$D$2:$E$2480,2,FALSE)</f>
        <v>transformé</v>
      </c>
      <c r="S1384" t="s">
        <v>5775</v>
      </c>
    </row>
    <row r="1385" spans="1:19" x14ac:dyDescent="0.2">
      <c r="A1385" t="s">
        <v>1383</v>
      </c>
      <c r="B1385">
        <v>16738</v>
      </c>
      <c r="C1385" t="s">
        <v>2481</v>
      </c>
      <c r="D1385">
        <v>2.5099999999999998</v>
      </c>
      <c r="E1385" t="b">
        <v>0</v>
      </c>
      <c r="F1385" t="s">
        <v>2485</v>
      </c>
      <c r="G1385" t="s">
        <v>3870</v>
      </c>
      <c r="H1385" t="s">
        <v>4967</v>
      </c>
      <c r="I1385" t="s">
        <v>4969</v>
      </c>
      <c r="J1385" t="s">
        <v>5075</v>
      </c>
      <c r="K1385" t="s">
        <v>6384</v>
      </c>
      <c r="L1385" t="s">
        <v>6444</v>
      </c>
      <c r="M1385" t="str">
        <f>SUBSTITUTE(Table2[[#This Row],[category_tags]],"'",CHAR(130),11)</f>
        <v>['Agricultural', 'Food', 'Preparation', 'Fats and oils', 'Margarines']</v>
      </c>
      <c r="N1385" t="str">
        <f>SUBSTITUTE(Table2[[#This Row],[category_tags]],"'",CHAR(131),12)</f>
        <v>['Agricultural', 'Food', 'Preparation', 'Fats and oils', 'Margarines']</v>
      </c>
      <c r="O1385" t="e">
        <f>FIND(CHAR(130),Table2[[#This Row],[Column2]])</f>
        <v>#VALUE!</v>
      </c>
      <c r="P1385" t="e">
        <f>FIND(CHAR(131),Table2[[#This Row],[Column3]])</f>
        <v>#VALUE!</v>
      </c>
      <c r="Q1385" t="str">
        <f>IFERROR(MID(Table2[[#This Row],[category_tags]],Table2[[#This Row],[Column4]]+1,Table2[[#This Row],[Column5]]-Table2[[#This Row],[Column4]]-1),"")</f>
        <v/>
      </c>
      <c r="R1385" t="str">
        <f>VLOOKUP(Table2[[#This Row],[ciqual_code]],brut_transformé!$D$2:$E$2480,2,FALSE)</f>
        <v>transformé</v>
      </c>
      <c r="S1385" t="s">
        <v>5776</v>
      </c>
    </row>
    <row r="1386" spans="1:19" x14ac:dyDescent="0.2">
      <c r="A1386" t="s">
        <v>1384</v>
      </c>
      <c r="B1386">
        <v>16740</v>
      </c>
      <c r="C1386" t="s">
        <v>2481</v>
      </c>
      <c r="D1386">
        <v>2.5099999999999998</v>
      </c>
      <c r="E1386" t="b">
        <v>0</v>
      </c>
      <c r="F1386" t="s">
        <v>2485</v>
      </c>
      <c r="G1386" t="s">
        <v>3871</v>
      </c>
      <c r="H1386" t="s">
        <v>4967</v>
      </c>
      <c r="I1386" t="s">
        <v>4969</v>
      </c>
      <c r="J1386" t="s">
        <v>5075</v>
      </c>
      <c r="K1386" t="s">
        <v>6384</v>
      </c>
      <c r="L1386" t="s">
        <v>6444</v>
      </c>
      <c r="M1386" t="str">
        <f>SUBSTITUTE(Table2[[#This Row],[category_tags]],"'",CHAR(130),11)</f>
        <v>['Agricultural', 'Food', 'Preparation', 'Fats and oils', 'Margarines']</v>
      </c>
      <c r="N1386" t="str">
        <f>SUBSTITUTE(Table2[[#This Row],[category_tags]],"'",CHAR(131),12)</f>
        <v>['Agricultural', 'Food', 'Preparation', 'Fats and oils', 'Margarines']</v>
      </c>
      <c r="O1386" t="e">
        <f>FIND(CHAR(130),Table2[[#This Row],[Column2]])</f>
        <v>#VALUE!</v>
      </c>
      <c r="P1386" t="e">
        <f>FIND(CHAR(131),Table2[[#This Row],[Column3]])</f>
        <v>#VALUE!</v>
      </c>
      <c r="Q1386" t="str">
        <f>IFERROR(MID(Table2[[#This Row],[category_tags]],Table2[[#This Row],[Column4]]+1,Table2[[#This Row],[Column5]]-Table2[[#This Row],[Column4]]-1),"")</f>
        <v/>
      </c>
      <c r="R1386" t="str">
        <f>VLOOKUP(Table2[[#This Row],[ciqual_code]],brut_transformé!$D$2:$E$2480,2,FALSE)</f>
        <v>transformé</v>
      </c>
      <c r="S1386" t="s">
        <v>5777</v>
      </c>
    </row>
    <row r="1387" spans="1:19" x14ac:dyDescent="0.2">
      <c r="A1387" t="s">
        <v>1385</v>
      </c>
      <c r="B1387">
        <v>16741</v>
      </c>
      <c r="C1387" t="s">
        <v>2481</v>
      </c>
      <c r="D1387">
        <v>3.31</v>
      </c>
      <c r="E1387" t="b">
        <v>0</v>
      </c>
      <c r="F1387" t="s">
        <v>2485</v>
      </c>
      <c r="G1387" t="s">
        <v>3872</v>
      </c>
      <c r="H1387" t="s">
        <v>4967</v>
      </c>
      <c r="I1387" t="s">
        <v>4969</v>
      </c>
      <c r="J1387" t="s">
        <v>5075</v>
      </c>
      <c r="K1387" t="s">
        <v>6384</v>
      </c>
      <c r="L1387" t="s">
        <v>6444</v>
      </c>
      <c r="M1387" t="str">
        <f>SUBSTITUTE(Table2[[#This Row],[category_tags]],"'",CHAR(130),11)</f>
        <v>['Agricultural', 'Food', 'Preparation', 'Fats and oils', 'Margarines']</v>
      </c>
      <c r="N1387" t="str">
        <f>SUBSTITUTE(Table2[[#This Row],[category_tags]],"'",CHAR(131),12)</f>
        <v>['Agricultural', 'Food', 'Preparation', 'Fats and oils', 'Margarines']</v>
      </c>
      <c r="O1387" t="e">
        <f>FIND(CHAR(130),Table2[[#This Row],[Column2]])</f>
        <v>#VALUE!</v>
      </c>
      <c r="P1387" t="e">
        <f>FIND(CHAR(131),Table2[[#This Row],[Column3]])</f>
        <v>#VALUE!</v>
      </c>
      <c r="Q1387" t="str">
        <f>IFERROR(MID(Table2[[#This Row],[category_tags]],Table2[[#This Row],[Column4]]+1,Table2[[#This Row],[Column5]]-Table2[[#This Row],[Column4]]-1),"")</f>
        <v/>
      </c>
      <c r="R1387" t="str">
        <f>VLOOKUP(Table2[[#This Row],[ciqual_code]],brut_transformé!$D$2:$E$2480,2,FALSE)</f>
        <v>transformé</v>
      </c>
      <c r="S1387" t="s">
        <v>5778</v>
      </c>
    </row>
    <row r="1388" spans="1:19" x14ac:dyDescent="0.2">
      <c r="A1388" t="s">
        <v>1386</v>
      </c>
      <c r="B1388">
        <v>16739</v>
      </c>
      <c r="C1388" t="s">
        <v>2481</v>
      </c>
      <c r="D1388">
        <v>3.31</v>
      </c>
      <c r="E1388" t="b">
        <v>0</v>
      </c>
      <c r="F1388" t="s">
        <v>2485</v>
      </c>
      <c r="G1388" t="s">
        <v>3873</v>
      </c>
      <c r="H1388" t="s">
        <v>4967</v>
      </c>
      <c r="I1388" t="s">
        <v>4969</v>
      </c>
      <c r="J1388" t="s">
        <v>5075</v>
      </c>
      <c r="K1388" t="s">
        <v>6384</v>
      </c>
      <c r="L1388" t="s">
        <v>6444</v>
      </c>
      <c r="M1388" t="str">
        <f>SUBSTITUTE(Table2[[#This Row],[category_tags]],"'",CHAR(130),11)</f>
        <v>['Agricultural', 'Food', 'Preparation', 'Fats and oils', 'Margarines']</v>
      </c>
      <c r="N1388" t="str">
        <f>SUBSTITUTE(Table2[[#This Row],[category_tags]],"'",CHAR(131),12)</f>
        <v>['Agricultural', 'Food', 'Preparation', 'Fats and oils', 'Margarines']</v>
      </c>
      <c r="O1388" t="e">
        <f>FIND(CHAR(130),Table2[[#This Row],[Column2]])</f>
        <v>#VALUE!</v>
      </c>
      <c r="P1388" t="e">
        <f>FIND(CHAR(131),Table2[[#This Row],[Column3]])</f>
        <v>#VALUE!</v>
      </c>
      <c r="Q1388" t="str">
        <f>IFERROR(MID(Table2[[#This Row],[category_tags]],Table2[[#This Row],[Column4]]+1,Table2[[#This Row],[Column5]]-Table2[[#This Row],[Column4]]-1),"")</f>
        <v/>
      </c>
      <c r="R1388" t="str">
        <f>VLOOKUP(Table2[[#This Row],[ciqual_code]],brut_transformé!$D$2:$E$2480,2,FALSE)</f>
        <v>transformé</v>
      </c>
      <c r="S1388" t="s">
        <v>5779</v>
      </c>
    </row>
    <row r="1389" spans="1:19" x14ac:dyDescent="0.2">
      <c r="A1389" t="s">
        <v>1387</v>
      </c>
      <c r="B1389">
        <v>16737</v>
      </c>
      <c r="C1389" t="s">
        <v>2481</v>
      </c>
      <c r="D1389">
        <v>3.31</v>
      </c>
      <c r="E1389" t="b">
        <v>0</v>
      </c>
      <c r="F1389" t="s">
        <v>2485</v>
      </c>
      <c r="G1389" t="s">
        <v>3874</v>
      </c>
      <c r="H1389" t="s">
        <v>4967</v>
      </c>
      <c r="I1389" t="s">
        <v>4969</v>
      </c>
      <c r="J1389" t="s">
        <v>5075</v>
      </c>
      <c r="K1389" t="s">
        <v>6384</v>
      </c>
      <c r="L1389" t="s">
        <v>6444</v>
      </c>
      <c r="M1389" t="str">
        <f>SUBSTITUTE(Table2[[#This Row],[category_tags]],"'",CHAR(130),11)</f>
        <v>['Agricultural', 'Food', 'Preparation', 'Fats and oils', 'Margarines']</v>
      </c>
      <c r="N1389" t="str">
        <f>SUBSTITUTE(Table2[[#This Row],[category_tags]],"'",CHAR(131),12)</f>
        <v>['Agricultural', 'Food', 'Preparation', 'Fats and oils', 'Margarines']</v>
      </c>
      <c r="O1389" t="e">
        <f>FIND(CHAR(130),Table2[[#This Row],[Column2]])</f>
        <v>#VALUE!</v>
      </c>
      <c r="P1389" t="e">
        <f>FIND(CHAR(131),Table2[[#This Row],[Column3]])</f>
        <v>#VALUE!</v>
      </c>
      <c r="Q1389" t="str">
        <f>IFERROR(MID(Table2[[#This Row],[category_tags]],Table2[[#This Row],[Column4]]+1,Table2[[#This Row],[Column5]]-Table2[[#This Row],[Column4]]-1),"")</f>
        <v/>
      </c>
      <c r="R1389" t="str">
        <f>VLOOKUP(Table2[[#This Row],[ciqual_code]],brut_transformé!$D$2:$E$2480,2,FALSE)</f>
        <v>transformé</v>
      </c>
      <c r="S1389" t="s">
        <v>5780</v>
      </c>
    </row>
    <row r="1390" spans="1:19" x14ac:dyDescent="0.2">
      <c r="A1390" t="s">
        <v>1388</v>
      </c>
      <c r="B1390">
        <v>16654</v>
      </c>
      <c r="C1390" t="s">
        <v>2481</v>
      </c>
      <c r="D1390">
        <v>3.31</v>
      </c>
      <c r="E1390" t="b">
        <v>0</v>
      </c>
      <c r="F1390" t="s">
        <v>2485</v>
      </c>
      <c r="G1390" t="s">
        <v>3875</v>
      </c>
      <c r="H1390" t="s">
        <v>4967</v>
      </c>
      <c r="I1390" t="s">
        <v>4969</v>
      </c>
      <c r="J1390" t="s">
        <v>5075</v>
      </c>
      <c r="K1390" t="s">
        <v>6384</v>
      </c>
      <c r="L1390" t="s">
        <v>6444</v>
      </c>
      <c r="M1390" t="str">
        <f>SUBSTITUTE(Table2[[#This Row],[category_tags]],"'",CHAR(130),11)</f>
        <v>['Agricultural', 'Food', 'Preparation', 'Fats and oils', 'Margarines']</v>
      </c>
      <c r="N1390" t="str">
        <f>SUBSTITUTE(Table2[[#This Row],[category_tags]],"'",CHAR(131),12)</f>
        <v>['Agricultural', 'Food', 'Preparation', 'Fats and oils', 'Margarines']</v>
      </c>
      <c r="O1390" t="e">
        <f>FIND(CHAR(130),Table2[[#This Row],[Column2]])</f>
        <v>#VALUE!</v>
      </c>
      <c r="P1390" t="e">
        <f>FIND(CHAR(131),Table2[[#This Row],[Column3]])</f>
        <v>#VALUE!</v>
      </c>
      <c r="Q1390" t="str">
        <f>IFERROR(MID(Table2[[#This Row],[category_tags]],Table2[[#This Row],[Column4]]+1,Table2[[#This Row],[Column5]]-Table2[[#This Row],[Column4]]-1),"")</f>
        <v/>
      </c>
      <c r="R1390" t="str">
        <f>VLOOKUP(Table2[[#This Row],[ciqual_code]],brut_transformé!$D$2:$E$2480,2,FALSE)</f>
        <v>transformé</v>
      </c>
      <c r="S1390" t="s">
        <v>5781</v>
      </c>
    </row>
    <row r="1391" spans="1:19" x14ac:dyDescent="0.2">
      <c r="A1391" t="s">
        <v>1389</v>
      </c>
      <c r="B1391">
        <v>16616</v>
      </c>
      <c r="C1391" t="s">
        <v>2481</v>
      </c>
      <c r="D1391">
        <v>3.31</v>
      </c>
      <c r="E1391" t="b">
        <v>0</v>
      </c>
      <c r="F1391" t="s">
        <v>2485</v>
      </c>
      <c r="G1391" t="s">
        <v>3876</v>
      </c>
      <c r="H1391" t="s">
        <v>4967</v>
      </c>
      <c r="I1391" t="s">
        <v>4969</v>
      </c>
      <c r="J1391" t="s">
        <v>5075</v>
      </c>
      <c r="K1391" t="s">
        <v>6384</v>
      </c>
      <c r="L1391" t="s">
        <v>6444</v>
      </c>
      <c r="M1391" t="str">
        <f>SUBSTITUTE(Table2[[#This Row],[category_tags]],"'",CHAR(130),11)</f>
        <v>['Agricultural', 'Food', 'Preparation', 'Fats and oils', 'Margarines']</v>
      </c>
      <c r="N1391" t="str">
        <f>SUBSTITUTE(Table2[[#This Row],[category_tags]],"'",CHAR(131),12)</f>
        <v>['Agricultural', 'Food', 'Preparation', 'Fats and oils', 'Margarines']</v>
      </c>
      <c r="O1391" t="e">
        <f>FIND(CHAR(130),Table2[[#This Row],[Column2]])</f>
        <v>#VALUE!</v>
      </c>
      <c r="P1391" t="e">
        <f>FIND(CHAR(131),Table2[[#This Row],[Column3]])</f>
        <v>#VALUE!</v>
      </c>
      <c r="Q1391" t="str">
        <f>IFERROR(MID(Table2[[#This Row],[category_tags]],Table2[[#This Row],[Column4]]+1,Table2[[#This Row],[Column5]]-Table2[[#This Row],[Column4]]-1),"")</f>
        <v/>
      </c>
      <c r="R1391" t="str">
        <f>VLOOKUP(Table2[[#This Row],[ciqual_code]],brut_transformé!$D$2:$E$2480,2,FALSE)</f>
        <v>transformé</v>
      </c>
      <c r="S1391" t="s">
        <v>5782</v>
      </c>
    </row>
    <row r="1392" spans="1:19" x14ac:dyDescent="0.2">
      <c r="A1392" t="s">
        <v>1390</v>
      </c>
      <c r="B1392">
        <v>16614</v>
      </c>
      <c r="C1392" t="s">
        <v>2481</v>
      </c>
      <c r="D1392">
        <v>2.5099999999999998</v>
      </c>
      <c r="E1392" t="b">
        <v>0</v>
      </c>
      <c r="F1392" t="s">
        <v>2485</v>
      </c>
      <c r="G1392" t="s">
        <v>3877</v>
      </c>
      <c r="H1392" t="s">
        <v>4967</v>
      </c>
      <c r="I1392" t="s">
        <v>4969</v>
      </c>
      <c r="J1392" t="s">
        <v>5075</v>
      </c>
      <c r="K1392" t="s">
        <v>6384</v>
      </c>
      <c r="L1392" t="s">
        <v>6444</v>
      </c>
      <c r="M1392" t="str">
        <f>SUBSTITUTE(Table2[[#This Row],[category_tags]],"'",CHAR(130),11)</f>
        <v>['Agricultural', 'Food', 'Preparation', 'Fats and oils', 'Margarines']</v>
      </c>
      <c r="N1392" t="str">
        <f>SUBSTITUTE(Table2[[#This Row],[category_tags]],"'",CHAR(131),12)</f>
        <v>['Agricultural', 'Food', 'Preparation', 'Fats and oils', 'Margarines']</v>
      </c>
      <c r="O1392" t="e">
        <f>FIND(CHAR(130),Table2[[#This Row],[Column2]])</f>
        <v>#VALUE!</v>
      </c>
      <c r="P1392" t="e">
        <f>FIND(CHAR(131),Table2[[#This Row],[Column3]])</f>
        <v>#VALUE!</v>
      </c>
      <c r="Q1392" t="str">
        <f>IFERROR(MID(Table2[[#This Row],[category_tags]],Table2[[#This Row],[Column4]]+1,Table2[[#This Row],[Column5]]-Table2[[#This Row],[Column4]]-1),"")</f>
        <v/>
      </c>
      <c r="R1392" t="str">
        <f>VLOOKUP(Table2[[#This Row],[ciqual_code]],brut_transformé!$D$2:$E$2480,2,FALSE)</f>
        <v>transformé</v>
      </c>
      <c r="S1392" t="s">
        <v>5783</v>
      </c>
    </row>
    <row r="1393" spans="1:19" x14ac:dyDescent="0.2">
      <c r="A1393" t="s">
        <v>1391</v>
      </c>
      <c r="B1393">
        <v>16734</v>
      </c>
      <c r="C1393" t="s">
        <v>2481</v>
      </c>
      <c r="D1393">
        <v>2.5099999999999998</v>
      </c>
      <c r="E1393" t="b">
        <v>0</v>
      </c>
      <c r="F1393" t="s">
        <v>2485</v>
      </c>
      <c r="G1393" t="s">
        <v>3878</v>
      </c>
      <c r="H1393" t="s">
        <v>4967</v>
      </c>
      <c r="I1393" t="s">
        <v>4969</v>
      </c>
      <c r="J1393" t="s">
        <v>5075</v>
      </c>
      <c r="K1393" t="s">
        <v>6384</v>
      </c>
      <c r="L1393" t="s">
        <v>6444</v>
      </c>
      <c r="M1393" t="str">
        <f>SUBSTITUTE(Table2[[#This Row],[category_tags]],"'",CHAR(130),11)</f>
        <v>['Agricultural', 'Food', 'Preparation', 'Fats and oils', 'Margarines']</v>
      </c>
      <c r="N1393" t="str">
        <f>SUBSTITUTE(Table2[[#This Row],[category_tags]],"'",CHAR(131),12)</f>
        <v>['Agricultural', 'Food', 'Preparation', 'Fats and oils', 'Margarines']</v>
      </c>
      <c r="O1393" t="e">
        <f>FIND(CHAR(130),Table2[[#This Row],[Column2]])</f>
        <v>#VALUE!</v>
      </c>
      <c r="P1393" t="e">
        <f>FIND(CHAR(131),Table2[[#This Row],[Column3]])</f>
        <v>#VALUE!</v>
      </c>
      <c r="Q1393" t="str">
        <f>IFERROR(MID(Table2[[#This Row],[category_tags]],Table2[[#This Row],[Column4]]+1,Table2[[#This Row],[Column5]]-Table2[[#This Row],[Column4]]-1),"")</f>
        <v/>
      </c>
      <c r="R1393" t="str">
        <f>VLOOKUP(Table2[[#This Row],[ciqual_code]],brut_transformé!$D$2:$E$2480,2,FALSE)</f>
        <v>transformé</v>
      </c>
      <c r="S1393" t="s">
        <v>5784</v>
      </c>
    </row>
    <row r="1394" spans="1:19" x14ac:dyDescent="0.2">
      <c r="A1394" t="s">
        <v>1392</v>
      </c>
      <c r="B1394">
        <v>16733</v>
      </c>
      <c r="C1394" t="s">
        <v>2481</v>
      </c>
      <c r="D1394">
        <v>3.31</v>
      </c>
      <c r="E1394" t="b">
        <v>0</v>
      </c>
      <c r="F1394" t="s">
        <v>2485</v>
      </c>
      <c r="G1394" t="s">
        <v>3879</v>
      </c>
      <c r="H1394" t="s">
        <v>4967</v>
      </c>
      <c r="I1394" t="s">
        <v>4969</v>
      </c>
      <c r="J1394" t="s">
        <v>5075</v>
      </c>
      <c r="K1394" t="s">
        <v>6384</v>
      </c>
      <c r="L1394" t="s">
        <v>6444</v>
      </c>
      <c r="M1394" t="str">
        <f>SUBSTITUTE(Table2[[#This Row],[category_tags]],"'",CHAR(130),11)</f>
        <v>['Agricultural', 'Food', 'Preparation', 'Fats and oils', 'Margarines']</v>
      </c>
      <c r="N1394" t="str">
        <f>SUBSTITUTE(Table2[[#This Row],[category_tags]],"'",CHAR(131),12)</f>
        <v>['Agricultural', 'Food', 'Preparation', 'Fats and oils', 'Margarines']</v>
      </c>
      <c r="O1394" t="e">
        <f>FIND(CHAR(130),Table2[[#This Row],[Column2]])</f>
        <v>#VALUE!</v>
      </c>
      <c r="P1394" t="e">
        <f>FIND(CHAR(131),Table2[[#This Row],[Column3]])</f>
        <v>#VALUE!</v>
      </c>
      <c r="Q1394" t="str">
        <f>IFERROR(MID(Table2[[#This Row],[category_tags]],Table2[[#This Row],[Column4]]+1,Table2[[#This Row],[Column5]]-Table2[[#This Row],[Column4]]-1),"")</f>
        <v/>
      </c>
      <c r="R1394" t="str">
        <f>VLOOKUP(Table2[[#This Row],[ciqual_code]],brut_transformé!$D$2:$E$2480,2,FALSE)</f>
        <v>transformé</v>
      </c>
      <c r="S1394" t="s">
        <v>5785</v>
      </c>
    </row>
    <row r="1395" spans="1:19" x14ac:dyDescent="0.2">
      <c r="A1395" t="s">
        <v>1393</v>
      </c>
      <c r="B1395">
        <v>16735</v>
      </c>
      <c r="C1395" t="s">
        <v>2481</v>
      </c>
      <c r="D1395">
        <v>3.31</v>
      </c>
      <c r="E1395" t="b">
        <v>0</v>
      </c>
      <c r="F1395" t="s">
        <v>2485</v>
      </c>
      <c r="G1395" t="s">
        <v>3880</v>
      </c>
      <c r="H1395" t="s">
        <v>4967</v>
      </c>
      <c r="I1395" t="s">
        <v>4969</v>
      </c>
      <c r="J1395" t="s">
        <v>5075</v>
      </c>
      <c r="K1395" t="s">
        <v>6384</v>
      </c>
      <c r="L1395" t="s">
        <v>6444</v>
      </c>
      <c r="M1395" t="str">
        <f>SUBSTITUTE(Table2[[#This Row],[category_tags]],"'",CHAR(130),11)</f>
        <v>['Agricultural', 'Food', 'Preparation', 'Fats and oils', 'Margarines']</v>
      </c>
      <c r="N1395" t="str">
        <f>SUBSTITUTE(Table2[[#This Row],[category_tags]],"'",CHAR(131),12)</f>
        <v>['Agricultural', 'Food', 'Preparation', 'Fats and oils', 'Margarines']</v>
      </c>
      <c r="O1395" t="e">
        <f>FIND(CHAR(130),Table2[[#This Row],[Column2]])</f>
        <v>#VALUE!</v>
      </c>
      <c r="P1395" t="e">
        <f>FIND(CHAR(131),Table2[[#This Row],[Column3]])</f>
        <v>#VALUE!</v>
      </c>
      <c r="Q1395" t="str">
        <f>IFERROR(MID(Table2[[#This Row],[category_tags]],Table2[[#This Row],[Column4]]+1,Table2[[#This Row],[Column5]]-Table2[[#This Row],[Column4]]-1),"")</f>
        <v/>
      </c>
      <c r="R1395" t="str">
        <f>VLOOKUP(Table2[[#This Row],[ciqual_code]],brut_transformé!$D$2:$E$2480,2,FALSE)</f>
        <v>transformé</v>
      </c>
      <c r="S1395" t="s">
        <v>5786</v>
      </c>
    </row>
    <row r="1396" spans="1:19" x14ac:dyDescent="0.2">
      <c r="A1396" t="s">
        <v>1394</v>
      </c>
      <c r="B1396">
        <v>16736</v>
      </c>
      <c r="C1396" t="s">
        <v>2481</v>
      </c>
      <c r="D1396">
        <v>3.31</v>
      </c>
      <c r="E1396" t="b">
        <v>0</v>
      </c>
      <c r="F1396" t="s">
        <v>2485</v>
      </c>
      <c r="G1396" t="s">
        <v>3881</v>
      </c>
      <c r="H1396" t="s">
        <v>4967</v>
      </c>
      <c r="I1396" t="s">
        <v>4969</v>
      </c>
      <c r="J1396" t="s">
        <v>5075</v>
      </c>
      <c r="K1396" t="s">
        <v>6384</v>
      </c>
      <c r="L1396" t="s">
        <v>6444</v>
      </c>
      <c r="M1396" t="str">
        <f>SUBSTITUTE(Table2[[#This Row],[category_tags]],"'",CHAR(130),11)</f>
        <v>['Agricultural', 'Food', 'Preparation', 'Fats and oils', 'Margarines']</v>
      </c>
      <c r="N1396" t="str">
        <f>SUBSTITUTE(Table2[[#This Row],[category_tags]],"'",CHAR(131),12)</f>
        <v>['Agricultural', 'Food', 'Preparation', 'Fats and oils', 'Margarines']</v>
      </c>
      <c r="O1396" t="e">
        <f>FIND(CHAR(130),Table2[[#This Row],[Column2]])</f>
        <v>#VALUE!</v>
      </c>
      <c r="P1396" t="e">
        <f>FIND(CHAR(131),Table2[[#This Row],[Column3]])</f>
        <v>#VALUE!</v>
      </c>
      <c r="Q1396" t="str">
        <f>IFERROR(MID(Table2[[#This Row],[category_tags]],Table2[[#This Row],[Column4]]+1,Table2[[#This Row],[Column5]]-Table2[[#This Row],[Column4]]-1),"")</f>
        <v/>
      </c>
      <c r="R1396" t="str">
        <f>VLOOKUP(Table2[[#This Row],[ciqual_code]],brut_transformé!$D$2:$E$2480,2,FALSE)</f>
        <v>transformé</v>
      </c>
      <c r="S1396" t="s">
        <v>5787</v>
      </c>
    </row>
    <row r="1397" spans="1:19" x14ac:dyDescent="0.2">
      <c r="A1397" t="s">
        <v>1395</v>
      </c>
      <c r="B1397">
        <v>16615</v>
      </c>
      <c r="C1397" t="s">
        <v>2481</v>
      </c>
      <c r="D1397">
        <v>3.31</v>
      </c>
      <c r="E1397" t="b">
        <v>0</v>
      </c>
      <c r="F1397" t="s">
        <v>2485</v>
      </c>
      <c r="G1397" t="s">
        <v>3882</v>
      </c>
      <c r="H1397" t="s">
        <v>4967</v>
      </c>
      <c r="I1397" t="s">
        <v>4969</v>
      </c>
      <c r="J1397" t="s">
        <v>5075</v>
      </c>
      <c r="K1397" t="s">
        <v>6384</v>
      </c>
      <c r="L1397" t="s">
        <v>6444</v>
      </c>
      <c r="M1397" t="str">
        <f>SUBSTITUTE(Table2[[#This Row],[category_tags]],"'",CHAR(130),11)</f>
        <v>['Agricultural', 'Food', 'Preparation', 'Fats and oils', 'Margarines']</v>
      </c>
      <c r="N1397" t="str">
        <f>SUBSTITUTE(Table2[[#This Row],[category_tags]],"'",CHAR(131),12)</f>
        <v>['Agricultural', 'Food', 'Preparation', 'Fats and oils', 'Margarines']</v>
      </c>
      <c r="O1397" t="e">
        <f>FIND(CHAR(130),Table2[[#This Row],[Column2]])</f>
        <v>#VALUE!</v>
      </c>
      <c r="P1397" t="e">
        <f>FIND(CHAR(131),Table2[[#This Row],[Column3]])</f>
        <v>#VALUE!</v>
      </c>
      <c r="Q1397" t="str">
        <f>IFERROR(MID(Table2[[#This Row],[category_tags]],Table2[[#This Row],[Column4]]+1,Table2[[#This Row],[Column5]]-Table2[[#This Row],[Column4]]-1),"")</f>
        <v/>
      </c>
      <c r="R1397" t="str">
        <f>VLOOKUP(Table2[[#This Row],[ciqual_code]],brut_transformé!$D$2:$E$2480,2,FALSE)</f>
        <v>transformé</v>
      </c>
      <c r="S1397" t="s">
        <v>5788</v>
      </c>
    </row>
    <row r="1398" spans="1:19" x14ac:dyDescent="0.2">
      <c r="A1398" t="s">
        <v>1396</v>
      </c>
      <c r="B1398">
        <v>11054</v>
      </c>
      <c r="C1398" t="s">
        <v>2481</v>
      </c>
      <c r="D1398">
        <v>2.4900000000000002</v>
      </c>
      <c r="E1398" t="b">
        <v>0</v>
      </c>
      <c r="F1398" t="s">
        <v>2485</v>
      </c>
      <c r="G1398" t="s">
        <v>3883</v>
      </c>
      <c r="H1398" t="s">
        <v>4967</v>
      </c>
      <c r="I1398" t="s">
        <v>4969</v>
      </c>
      <c r="J1398" t="s">
        <v>5068</v>
      </c>
      <c r="K1398" t="s">
        <v>6377</v>
      </c>
      <c r="L1398" t="s">
        <v>6434</v>
      </c>
      <c r="M1398" t="str">
        <f>SUBSTITUTE(Table2[[#This Row],[category_tags]],"'",CHAR(130),11)</f>
        <v>['Agricultural', 'Food', 'Preparation', 'Miscellaneous', 'Sauces', ÇCondiment sauces']</v>
      </c>
      <c r="N1398" t="str">
        <f>SUBSTITUTE(Table2[[#This Row],[category_tags]],"'",CHAR(131),12)</f>
        <v>['Agricultural', 'Food', 'Preparation', 'Miscellaneous', 'Sauces', 'Condiment saucesÉ]</v>
      </c>
      <c r="O1398">
        <f>FIND(CHAR(130),Table2[[#This Row],[Column2]])</f>
        <v>68</v>
      </c>
      <c r="P1398">
        <f>FIND(CHAR(131),Table2[[#This Row],[Column3]])</f>
        <v>85</v>
      </c>
      <c r="Q1398" t="str">
        <f>IFERROR(MID(Table2[[#This Row],[category_tags]],Table2[[#This Row],[Column4]]+1,Table2[[#This Row],[Column5]]-Table2[[#This Row],[Column4]]-1),"")</f>
        <v>Condiment sauces</v>
      </c>
      <c r="R1398" t="str">
        <f>VLOOKUP(Table2[[#This Row],[ciqual_code]],brut_transformé!$D$2:$E$2480,2,FALSE)</f>
        <v>transformé</v>
      </c>
      <c r="S1398" t="s">
        <v>5789</v>
      </c>
    </row>
    <row r="1399" spans="1:19" x14ac:dyDescent="0.2">
      <c r="A1399" t="s">
        <v>1397</v>
      </c>
      <c r="B1399">
        <v>11079</v>
      </c>
      <c r="C1399" t="s">
        <v>2481</v>
      </c>
      <c r="D1399">
        <v>2.92</v>
      </c>
      <c r="E1399" t="b">
        <v>0</v>
      </c>
      <c r="F1399" t="s">
        <v>2485</v>
      </c>
      <c r="G1399" t="s">
        <v>3884</v>
      </c>
      <c r="H1399" t="s">
        <v>4967</v>
      </c>
      <c r="I1399" t="s">
        <v>4969</v>
      </c>
      <c r="J1399" t="s">
        <v>5068</v>
      </c>
      <c r="K1399" t="s">
        <v>6377</v>
      </c>
      <c r="L1399" t="s">
        <v>6434</v>
      </c>
      <c r="M1399" t="str">
        <f>SUBSTITUTE(Table2[[#This Row],[category_tags]],"'",CHAR(130),11)</f>
        <v>['Agricultural', 'Food', 'Preparation', 'Miscellaneous', 'Sauces', ÇCondiment sauces']</v>
      </c>
      <c r="N1399" t="str">
        <f>SUBSTITUTE(Table2[[#This Row],[category_tags]],"'",CHAR(131),12)</f>
        <v>['Agricultural', 'Food', 'Preparation', 'Miscellaneous', 'Sauces', 'Condiment saucesÉ]</v>
      </c>
      <c r="O1399">
        <f>FIND(CHAR(130),Table2[[#This Row],[Column2]])</f>
        <v>68</v>
      </c>
      <c r="P1399">
        <f>FIND(CHAR(131),Table2[[#This Row],[Column3]])</f>
        <v>85</v>
      </c>
      <c r="Q1399" t="str">
        <f>IFERROR(MID(Table2[[#This Row],[category_tags]],Table2[[#This Row],[Column4]]+1,Table2[[#This Row],[Column5]]-Table2[[#This Row],[Column4]]-1),"")</f>
        <v>Condiment sauces</v>
      </c>
      <c r="R1399" t="str">
        <f>VLOOKUP(Table2[[#This Row],[ciqual_code]],brut_transformé!$D$2:$E$2480,2,FALSE)</f>
        <v>transformé</v>
      </c>
      <c r="S1399" t="s">
        <v>5789</v>
      </c>
    </row>
    <row r="1400" spans="1:19" x14ac:dyDescent="0.2">
      <c r="A1400" t="s">
        <v>1398</v>
      </c>
      <c r="B1400">
        <v>15048</v>
      </c>
      <c r="C1400" t="s">
        <v>2481</v>
      </c>
      <c r="D1400">
        <v>3.19</v>
      </c>
      <c r="E1400" t="b">
        <v>0</v>
      </c>
      <c r="F1400" t="s">
        <v>2485</v>
      </c>
      <c r="G1400" t="s">
        <v>3885</v>
      </c>
      <c r="H1400" t="s">
        <v>4967</v>
      </c>
      <c r="I1400" t="s">
        <v>4969</v>
      </c>
      <c r="J1400" t="s">
        <v>4982</v>
      </c>
      <c r="K1400" t="s">
        <v>6375</v>
      </c>
      <c r="L1400" t="s">
        <v>6400</v>
      </c>
      <c r="M1400" t="str">
        <f>SUBSTITUTE(Table2[[#This Row],[category_tags]],"'",CHAR(130),11)</f>
        <v>['Agricultural', 'Food', 'Preparation', 'Fruits, vegetables, legumes and nuts', 'Nuts and seeds']</v>
      </c>
      <c r="N1400" t="str">
        <f>SUBSTITUTE(Table2[[#This Row],[category_tags]],"'",CHAR(131),12)</f>
        <v>['Agricultural', 'Food', 'Preparation', 'Fruits, vegetables, legumes and nuts', 'Nuts and seeds']</v>
      </c>
      <c r="O1400" t="e">
        <f>FIND(CHAR(130),Table2[[#This Row],[Column2]])</f>
        <v>#VALUE!</v>
      </c>
      <c r="P1400" t="e">
        <f>FIND(CHAR(131),Table2[[#This Row],[Column3]])</f>
        <v>#VALUE!</v>
      </c>
      <c r="Q1400" t="str">
        <f>IFERROR(MID(Table2[[#This Row],[category_tags]],Table2[[#This Row],[Column4]]+1,Table2[[#This Row],[Column5]]-Table2[[#This Row],[Column4]]-1),"")</f>
        <v/>
      </c>
      <c r="R1400" t="str">
        <f>VLOOKUP(Table2[[#This Row],[ciqual_code]],brut_transformé!$D$2:$E$2480,2,FALSE)</f>
        <v>transformé</v>
      </c>
      <c r="S1400" t="s">
        <v>5790</v>
      </c>
    </row>
    <row r="1401" spans="1:19" x14ac:dyDescent="0.2">
      <c r="A1401" t="s">
        <v>1399</v>
      </c>
      <c r="B1401">
        <v>15049</v>
      </c>
      <c r="C1401" t="s">
        <v>2481</v>
      </c>
      <c r="D1401">
        <v>3.68</v>
      </c>
      <c r="E1401" t="b">
        <v>0</v>
      </c>
      <c r="F1401" t="s">
        <v>2485</v>
      </c>
      <c r="G1401" t="s">
        <v>3886</v>
      </c>
      <c r="H1401" t="s">
        <v>4967</v>
      </c>
      <c r="I1401" t="s">
        <v>4969</v>
      </c>
      <c r="J1401" t="s">
        <v>4982</v>
      </c>
      <c r="K1401" t="s">
        <v>6375</v>
      </c>
      <c r="L1401" t="s">
        <v>6400</v>
      </c>
      <c r="M1401" t="str">
        <f>SUBSTITUTE(Table2[[#This Row],[category_tags]],"'",CHAR(130),11)</f>
        <v>['Agricultural', 'Food', 'Preparation', 'Fruits, vegetables, legumes and nuts', 'Nuts and seeds']</v>
      </c>
      <c r="N1401" t="str">
        <f>SUBSTITUTE(Table2[[#This Row],[category_tags]],"'",CHAR(131),12)</f>
        <v>['Agricultural', 'Food', 'Preparation', 'Fruits, vegetables, legumes and nuts', 'Nuts and seeds']</v>
      </c>
      <c r="O1401" t="e">
        <f>FIND(CHAR(130),Table2[[#This Row],[Column2]])</f>
        <v>#VALUE!</v>
      </c>
      <c r="P1401" t="e">
        <f>FIND(CHAR(131),Table2[[#This Row],[Column3]])</f>
        <v>#VALUE!</v>
      </c>
      <c r="Q1401" t="str">
        <f>IFERROR(MID(Table2[[#This Row],[category_tags]],Table2[[#This Row],[Column4]]+1,Table2[[#This Row],[Column5]]-Table2[[#This Row],[Column4]]-1),"")</f>
        <v/>
      </c>
      <c r="R1401" t="str">
        <f>VLOOKUP(Table2[[#This Row],[ciqual_code]],brut_transformé!$D$2:$E$2480,2,FALSE)</f>
        <v>transformé</v>
      </c>
      <c r="S1401" t="s">
        <v>5790</v>
      </c>
    </row>
    <row r="1402" spans="1:19" x14ac:dyDescent="0.2">
      <c r="A1402" t="s">
        <v>1400</v>
      </c>
      <c r="B1402">
        <v>15018</v>
      </c>
      <c r="C1402" t="s">
        <v>2481</v>
      </c>
      <c r="D1402">
        <v>3.68</v>
      </c>
      <c r="E1402" t="b">
        <v>0</v>
      </c>
      <c r="F1402" t="s">
        <v>2485</v>
      </c>
      <c r="G1402" t="s">
        <v>3887</v>
      </c>
      <c r="H1402" t="s">
        <v>4967</v>
      </c>
      <c r="I1402" t="s">
        <v>4969</v>
      </c>
      <c r="J1402" t="s">
        <v>4982</v>
      </c>
      <c r="K1402" t="s">
        <v>6375</v>
      </c>
      <c r="L1402" t="s">
        <v>6400</v>
      </c>
      <c r="M1402" t="str">
        <f>SUBSTITUTE(Table2[[#This Row],[category_tags]],"'",CHAR(130),11)</f>
        <v>['Agricultural', 'Food', 'Preparation', 'Fruits, vegetables, legumes and nuts', 'Nuts and seeds']</v>
      </c>
      <c r="N1402" t="str">
        <f>SUBSTITUTE(Table2[[#This Row],[category_tags]],"'",CHAR(131),12)</f>
        <v>['Agricultural', 'Food', 'Preparation', 'Fruits, vegetables, legumes and nuts', 'Nuts and seeds']</v>
      </c>
      <c r="O1402" t="e">
        <f>FIND(CHAR(130),Table2[[#This Row],[Column2]])</f>
        <v>#VALUE!</v>
      </c>
      <c r="P1402" t="e">
        <f>FIND(CHAR(131),Table2[[#This Row],[Column3]])</f>
        <v>#VALUE!</v>
      </c>
      <c r="Q1402" t="str">
        <f>IFERROR(MID(Table2[[#This Row],[category_tags]],Table2[[#This Row],[Column4]]+1,Table2[[#This Row],[Column5]]-Table2[[#This Row],[Column4]]-1),"")</f>
        <v/>
      </c>
      <c r="R1402" t="str">
        <f>VLOOKUP(Table2[[#This Row],[ciqual_code]],brut_transformé!$D$2:$E$2480,2,FALSE)</f>
        <v>transformé</v>
      </c>
      <c r="S1402" t="s">
        <v>5790</v>
      </c>
    </row>
    <row r="1403" spans="1:19" x14ac:dyDescent="0.2">
      <c r="A1403" t="s">
        <v>1401</v>
      </c>
      <c r="B1403">
        <v>9612</v>
      </c>
      <c r="C1403" t="s">
        <v>2481</v>
      </c>
      <c r="D1403">
        <v>2.4700000000000002</v>
      </c>
      <c r="E1403" t="b">
        <v>0</v>
      </c>
      <c r="F1403" t="s">
        <v>2485</v>
      </c>
      <c r="G1403" t="s">
        <v>3888</v>
      </c>
      <c r="H1403" t="s">
        <v>4967</v>
      </c>
      <c r="I1403" t="s">
        <v>4969</v>
      </c>
      <c r="J1403" t="s">
        <v>4983</v>
      </c>
      <c r="K1403" t="s">
        <v>6380</v>
      </c>
      <c r="L1403" t="s">
        <v>6401</v>
      </c>
      <c r="M1403" t="str">
        <f>SUBSTITUTE(Table2[[#This Row],[category_tags]],"'",CHAR(130),11)</f>
        <v>['Agricultural', 'Food', 'Preparation', 'Cereal products', 'Pasta, rice and grains', ÇPasta, rice and grains, raw']</v>
      </c>
      <c r="N1403" t="str">
        <f>SUBSTITUTE(Table2[[#This Row],[category_tags]],"'",CHAR(131),12)</f>
        <v>['Agricultural', 'Food', 'Preparation', 'Cereal products', 'Pasta, rice and grains', 'Pasta, rice and grains, rawÉ]</v>
      </c>
      <c r="O1403">
        <f>FIND(CHAR(130),Table2[[#This Row],[Column2]])</f>
        <v>86</v>
      </c>
      <c r="P1403">
        <f>FIND(CHAR(131),Table2[[#This Row],[Column3]])</f>
        <v>114</v>
      </c>
      <c r="Q1403" t="str">
        <f>IFERROR(MID(Table2[[#This Row],[category_tags]],Table2[[#This Row],[Column4]]+1,Table2[[#This Row],[Column5]]-Table2[[#This Row],[Column4]]-1),"")</f>
        <v>Pasta, rice and grains, raw</v>
      </c>
      <c r="R1403" t="str">
        <f>VLOOKUP(Table2[[#This Row],[ciqual_code]],brut_transformé!$D$2:$E$2480,2,FALSE)</f>
        <v>transformé</v>
      </c>
      <c r="S1403" t="s">
        <v>5791</v>
      </c>
    </row>
    <row r="1404" spans="1:19" x14ac:dyDescent="0.2">
      <c r="A1404" t="s">
        <v>1402</v>
      </c>
      <c r="B1404">
        <v>31067</v>
      </c>
      <c r="C1404" t="s">
        <v>2481</v>
      </c>
      <c r="D1404">
        <v>3.68</v>
      </c>
      <c r="E1404" t="b">
        <v>0</v>
      </c>
      <c r="F1404" t="s">
        <v>2485</v>
      </c>
      <c r="G1404" t="s">
        <v>3889</v>
      </c>
      <c r="H1404" t="s">
        <v>4967</v>
      </c>
      <c r="I1404" t="s">
        <v>4969</v>
      </c>
      <c r="J1404" t="s">
        <v>5057</v>
      </c>
      <c r="K1404" t="s">
        <v>6382</v>
      </c>
      <c r="L1404" t="s">
        <v>6437</v>
      </c>
      <c r="M1404" t="str">
        <f>SUBSTITUTE(Table2[[#This Row],[category_tags]],"'",CHAR(130),11)</f>
        <v>['Agricultural', 'Food', 'Preparation', 'Sugar and confectionery', 'Sugars and honey']</v>
      </c>
      <c r="N1404" t="str">
        <f>SUBSTITUTE(Table2[[#This Row],[category_tags]],"'",CHAR(131),12)</f>
        <v>['Agricultural', 'Food', 'Preparation', 'Sugar and confectionery', 'Sugars and honey']</v>
      </c>
      <c r="O1404" t="e">
        <f>FIND(CHAR(130),Table2[[#This Row],[Column2]])</f>
        <v>#VALUE!</v>
      </c>
      <c r="P1404" t="e">
        <f>FIND(CHAR(131),Table2[[#This Row],[Column3]])</f>
        <v>#VALUE!</v>
      </c>
      <c r="Q1404" t="str">
        <f>IFERROR(MID(Table2[[#This Row],[category_tags]],Table2[[#This Row],[Column4]]+1,Table2[[#This Row],[Column5]]-Table2[[#This Row],[Column4]]-1),"")</f>
        <v/>
      </c>
      <c r="R1404" t="str">
        <f>VLOOKUP(Table2[[#This Row],[ciqual_code]],brut_transformé!$D$2:$E$2480,2,FALSE)</f>
        <v>transformé</v>
      </c>
      <c r="S1404" t="s">
        <v>5792</v>
      </c>
    </row>
    <row r="1405" spans="1:19" x14ac:dyDescent="0.2">
      <c r="A1405" t="s">
        <v>1403</v>
      </c>
      <c r="B1405">
        <v>13026</v>
      </c>
      <c r="C1405" t="s">
        <v>2481</v>
      </c>
      <c r="D1405">
        <v>2.81</v>
      </c>
      <c r="E1405" t="b">
        <v>0</v>
      </c>
      <c r="F1405" t="s">
        <v>2485</v>
      </c>
      <c r="G1405" t="s">
        <v>3890</v>
      </c>
      <c r="H1405" t="s">
        <v>4967</v>
      </c>
      <c r="I1405" t="s">
        <v>4969</v>
      </c>
      <c r="J1405" t="s">
        <v>4972</v>
      </c>
      <c r="K1405" t="s">
        <v>6375</v>
      </c>
      <c r="L1405" t="s">
        <v>6392</v>
      </c>
      <c r="M1405" t="str">
        <f>SUBSTITUTE(Table2[[#This Row],[category_tags]],"'",CHAR(130),11)</f>
        <v>['Agricultural', 'Food', 'Preparation', 'Fruits, vegetables, legumes and nuts', 'Fruits', ÇFresh fruits']</v>
      </c>
      <c r="N1405" t="str">
        <f>SUBSTITUTE(Table2[[#This Row],[category_tags]],"'",CHAR(131),12)</f>
        <v>['Agricultural', 'Food', 'Preparation', 'Fruits, vegetables, legumes and nuts', 'Fruits', 'Fresh fruitsÉ]</v>
      </c>
      <c r="O1405">
        <f>FIND(CHAR(130),Table2[[#This Row],[Column2]])</f>
        <v>91</v>
      </c>
      <c r="P1405">
        <f>FIND(CHAR(131),Table2[[#This Row],[Column3]])</f>
        <v>104</v>
      </c>
      <c r="Q1405" t="str">
        <f>IFERROR(MID(Table2[[#This Row],[category_tags]],Table2[[#This Row],[Column4]]+1,Table2[[#This Row],[Column5]]-Table2[[#This Row],[Column4]]-1),"")</f>
        <v>Fresh fruits</v>
      </c>
      <c r="R1405" t="str">
        <f>VLOOKUP(Table2[[#This Row],[ciqual_code]],brut_transformé!$D$2:$E$2480,2,FALSE)</f>
        <v>brut</v>
      </c>
      <c r="S1405" t="s">
        <v>5793</v>
      </c>
    </row>
    <row r="1406" spans="1:19" x14ac:dyDescent="0.2">
      <c r="A1406" t="s">
        <v>1404</v>
      </c>
      <c r="B1406">
        <v>13742</v>
      </c>
      <c r="C1406" t="s">
        <v>2481</v>
      </c>
      <c r="D1406">
        <v>2.57</v>
      </c>
      <c r="E1406" t="b">
        <v>0</v>
      </c>
      <c r="F1406" t="s">
        <v>2485</v>
      </c>
      <c r="G1406" t="s">
        <v>3891</v>
      </c>
      <c r="H1406" t="s">
        <v>4967</v>
      </c>
      <c r="I1406" t="s">
        <v>4969</v>
      </c>
      <c r="J1406" t="s">
        <v>4972</v>
      </c>
      <c r="K1406" t="s">
        <v>6375</v>
      </c>
      <c r="L1406" t="s">
        <v>6392</v>
      </c>
      <c r="M1406" t="str">
        <f>SUBSTITUTE(Table2[[#This Row],[category_tags]],"'",CHAR(130),11)</f>
        <v>['Agricultural', 'Food', 'Preparation', 'Fruits, vegetables, legumes and nuts', 'Fruits', ÇFresh fruits']</v>
      </c>
      <c r="N1406" t="str">
        <f>SUBSTITUTE(Table2[[#This Row],[category_tags]],"'",CHAR(131),12)</f>
        <v>['Agricultural', 'Food', 'Preparation', 'Fruits, vegetables, legumes and nuts', 'Fruits', 'Fresh fruitsÉ]</v>
      </c>
      <c r="O1406">
        <f>FIND(CHAR(130),Table2[[#This Row],[Column2]])</f>
        <v>91</v>
      </c>
      <c r="P1406">
        <f>FIND(CHAR(131),Table2[[#This Row],[Column3]])</f>
        <v>104</v>
      </c>
      <c r="Q1406" t="str">
        <f>IFERROR(MID(Table2[[#This Row],[category_tags]],Table2[[#This Row],[Column4]]+1,Table2[[#This Row],[Column5]]-Table2[[#This Row],[Column4]]-1),"")</f>
        <v>Fresh fruits</v>
      </c>
      <c r="R1406" t="str">
        <f>VLOOKUP(Table2[[#This Row],[ciqual_code]],brut_transformé!$D$2:$E$2480,2,FALSE)</f>
        <v>brut</v>
      </c>
      <c r="S1406" t="s">
        <v>5793</v>
      </c>
    </row>
    <row r="1407" spans="1:19" x14ac:dyDescent="0.2">
      <c r="A1407" t="s">
        <v>1405</v>
      </c>
      <c r="B1407">
        <v>51500</v>
      </c>
      <c r="C1407" t="s">
        <v>2481</v>
      </c>
      <c r="D1407">
        <v>3.75</v>
      </c>
      <c r="E1407" t="b">
        <v>0</v>
      </c>
      <c r="F1407" t="s">
        <v>2485</v>
      </c>
      <c r="G1407" t="s">
        <v>3892</v>
      </c>
      <c r="H1407" t="s">
        <v>4967</v>
      </c>
      <c r="I1407" t="s">
        <v>4969</v>
      </c>
      <c r="J1407" t="s">
        <v>4978</v>
      </c>
      <c r="K1407" t="s">
        <v>6377</v>
      </c>
      <c r="L1407" t="s">
        <v>6397</v>
      </c>
      <c r="M1407" t="str">
        <f>SUBSTITUTE(Table2[[#This Row],[category_tags]],"'",CHAR(130),11)</f>
        <v>['Agricultural', 'Food', 'Preparation', 'Miscellaneous', 'Herbs', ÇDried herbs']</v>
      </c>
      <c r="N1407" t="str">
        <f>SUBSTITUTE(Table2[[#This Row],[category_tags]],"'",CHAR(131),12)</f>
        <v>['Agricultural', 'Food', 'Preparation', 'Miscellaneous', 'Herbs', 'Dried herbsÉ]</v>
      </c>
      <c r="O1407">
        <f>FIND(CHAR(130),Table2[[#This Row],[Column2]])</f>
        <v>67</v>
      </c>
      <c r="P1407">
        <f>FIND(CHAR(131),Table2[[#This Row],[Column3]])</f>
        <v>79</v>
      </c>
      <c r="Q1407" t="str">
        <f>IFERROR(MID(Table2[[#This Row],[category_tags]],Table2[[#This Row],[Column4]]+1,Table2[[#This Row],[Column5]]-Table2[[#This Row],[Column4]]-1),"")</f>
        <v>Dried herbs</v>
      </c>
      <c r="R1407" t="str">
        <f>VLOOKUP(Table2[[#This Row],[ciqual_code]],brut_transformé!$D$2:$E$2480,2,FALSE)</f>
        <v>brut</v>
      </c>
      <c r="S1407" t="s">
        <v>5794</v>
      </c>
    </row>
    <row r="1408" spans="1:19" x14ac:dyDescent="0.2">
      <c r="A1408" t="s">
        <v>1406</v>
      </c>
      <c r="B1408">
        <v>11027</v>
      </c>
      <c r="C1408" t="s">
        <v>2481</v>
      </c>
      <c r="D1408">
        <v>3.18</v>
      </c>
      <c r="E1408" t="b">
        <v>0</v>
      </c>
      <c r="F1408" t="s">
        <v>2485</v>
      </c>
      <c r="G1408" t="s">
        <v>3893</v>
      </c>
      <c r="H1408" t="s">
        <v>4967</v>
      </c>
      <c r="I1408" t="s">
        <v>4969</v>
      </c>
      <c r="J1408" t="s">
        <v>4979</v>
      </c>
      <c r="K1408" t="s">
        <v>6377</v>
      </c>
      <c r="L1408" t="s">
        <v>6397</v>
      </c>
      <c r="M1408" t="str">
        <f>SUBSTITUTE(Table2[[#This Row],[category_tags]],"'",CHAR(130),11)</f>
        <v>['Agricultural', 'Food', 'Preparation', 'Miscellaneous', 'Herbs', ÇFresh herbs']</v>
      </c>
      <c r="N1408" t="str">
        <f>SUBSTITUTE(Table2[[#This Row],[category_tags]],"'",CHAR(131),12)</f>
        <v>['Agricultural', 'Food', 'Preparation', 'Miscellaneous', 'Herbs', 'Fresh herbsÉ]</v>
      </c>
      <c r="O1408">
        <f>FIND(CHAR(130),Table2[[#This Row],[Column2]])</f>
        <v>67</v>
      </c>
      <c r="P1408">
        <f>FIND(CHAR(131),Table2[[#This Row],[Column3]])</f>
        <v>79</v>
      </c>
      <c r="Q1408" t="str">
        <f>IFERROR(MID(Table2[[#This Row],[category_tags]],Table2[[#This Row],[Column4]]+1,Table2[[#This Row],[Column5]]-Table2[[#This Row],[Column4]]-1),"")</f>
        <v>Fresh herbs</v>
      </c>
      <c r="R1408" t="str">
        <f>VLOOKUP(Table2[[#This Row],[ciqual_code]],brut_transformé!$D$2:$E$2480,2,FALSE)</f>
        <v>brut</v>
      </c>
      <c r="S1408" t="s">
        <v>5120</v>
      </c>
    </row>
    <row r="1409" spans="1:19" x14ac:dyDescent="0.2">
      <c r="A1409" t="s">
        <v>1407</v>
      </c>
      <c r="B1409">
        <v>30156</v>
      </c>
      <c r="C1409" t="s">
        <v>2481</v>
      </c>
      <c r="D1409">
        <v>2.5299999999999998</v>
      </c>
      <c r="E1409" t="b">
        <v>0</v>
      </c>
      <c r="F1409" t="s">
        <v>2485</v>
      </c>
      <c r="G1409" t="s">
        <v>3894</v>
      </c>
      <c r="H1409" t="s">
        <v>4967</v>
      </c>
      <c r="I1409" t="s">
        <v>4969</v>
      </c>
      <c r="J1409" t="s">
        <v>5039</v>
      </c>
      <c r="K1409" t="s">
        <v>6376</v>
      </c>
      <c r="L1409" t="s">
        <v>6404</v>
      </c>
      <c r="M1409" t="str">
        <f>SUBSTITUTE(Table2[[#This Row],[category_tags]],"'",CHAR(130),11)</f>
        <v>['Agricultural', 'Food', 'Preparation', 'Meat, egg and fish', 'Delicatessen meat', ÇSausages']</v>
      </c>
      <c r="N1409" t="str">
        <f>SUBSTITUTE(Table2[[#This Row],[category_tags]],"'",CHAR(131),12)</f>
        <v>['Agricultural', 'Food', 'Preparation', 'Meat, egg and fish', 'Delicatessen meat', 'SausagesÉ]</v>
      </c>
      <c r="O1409">
        <f>FIND(CHAR(130),Table2[[#This Row],[Column2]])</f>
        <v>84</v>
      </c>
      <c r="P1409">
        <f>FIND(CHAR(131),Table2[[#This Row],[Column3]])</f>
        <v>93</v>
      </c>
      <c r="Q1409" t="str">
        <f>IFERROR(MID(Table2[[#This Row],[category_tags]],Table2[[#This Row],[Column4]]+1,Table2[[#This Row],[Column5]]-Table2[[#This Row],[Column4]]-1),"")</f>
        <v>Sausages</v>
      </c>
      <c r="R1409" t="str">
        <f>VLOOKUP(Table2[[#This Row],[ciqual_code]],brut_transformé!$D$2:$E$2480,2,FALSE)</f>
        <v>transformé</v>
      </c>
      <c r="S1409" t="s">
        <v>5795</v>
      </c>
    </row>
    <row r="1410" spans="1:19" x14ac:dyDescent="0.2">
      <c r="A1410" t="s">
        <v>1408</v>
      </c>
      <c r="B1410">
        <v>30155</v>
      </c>
      <c r="C1410" t="s">
        <v>2481</v>
      </c>
      <c r="D1410">
        <v>2.54</v>
      </c>
      <c r="E1410" t="b">
        <v>0</v>
      </c>
      <c r="F1410" t="s">
        <v>2485</v>
      </c>
      <c r="G1410" t="s">
        <v>3895</v>
      </c>
      <c r="H1410" t="s">
        <v>4967</v>
      </c>
      <c r="I1410" t="s">
        <v>4969</v>
      </c>
      <c r="J1410" t="s">
        <v>5039</v>
      </c>
      <c r="K1410" t="s">
        <v>6376</v>
      </c>
      <c r="L1410" t="s">
        <v>6404</v>
      </c>
      <c r="M1410" t="str">
        <f>SUBSTITUTE(Table2[[#This Row],[category_tags]],"'",CHAR(130),11)</f>
        <v>['Agricultural', 'Food', 'Preparation', 'Meat, egg and fish', 'Delicatessen meat', ÇSausages']</v>
      </c>
      <c r="N1410" t="str">
        <f>SUBSTITUTE(Table2[[#This Row],[category_tags]],"'",CHAR(131),12)</f>
        <v>['Agricultural', 'Food', 'Preparation', 'Meat, egg and fish', 'Delicatessen meat', 'SausagesÉ]</v>
      </c>
      <c r="O1410">
        <f>FIND(CHAR(130),Table2[[#This Row],[Column2]])</f>
        <v>84</v>
      </c>
      <c r="P1410">
        <f>FIND(CHAR(131),Table2[[#This Row],[Column3]])</f>
        <v>93</v>
      </c>
      <c r="Q1410" t="str">
        <f>IFERROR(MID(Table2[[#This Row],[category_tags]],Table2[[#This Row],[Column4]]+1,Table2[[#This Row],[Column5]]-Table2[[#This Row],[Column4]]-1),"")</f>
        <v>Sausages</v>
      </c>
      <c r="R1410" t="str">
        <f>VLOOKUP(Table2[[#This Row],[ciqual_code]],brut_transformé!$D$2:$E$2480,2,FALSE)</f>
        <v>transformé</v>
      </c>
      <c r="S1410" t="s">
        <v>5796</v>
      </c>
    </row>
    <row r="1411" spans="1:19" x14ac:dyDescent="0.2">
      <c r="A1411" t="s">
        <v>1409</v>
      </c>
      <c r="B1411">
        <v>30154</v>
      </c>
      <c r="C1411" t="s">
        <v>2481</v>
      </c>
      <c r="D1411">
        <v>2.3199999999999998</v>
      </c>
      <c r="E1411" t="b">
        <v>0</v>
      </c>
      <c r="F1411" t="s">
        <v>2485</v>
      </c>
      <c r="G1411" t="s">
        <v>3896</v>
      </c>
      <c r="H1411" t="s">
        <v>4967</v>
      </c>
      <c r="I1411" t="s">
        <v>4969</v>
      </c>
      <c r="J1411" t="s">
        <v>5039</v>
      </c>
      <c r="K1411" t="s">
        <v>6376</v>
      </c>
      <c r="L1411" t="s">
        <v>6404</v>
      </c>
      <c r="M1411" t="str">
        <f>SUBSTITUTE(Table2[[#This Row],[category_tags]],"'",CHAR(130),11)</f>
        <v>['Agricultural', 'Food', 'Preparation', 'Meat, egg and fish', 'Delicatessen meat', ÇSausages']</v>
      </c>
      <c r="N1411" t="str">
        <f>SUBSTITUTE(Table2[[#This Row],[category_tags]],"'",CHAR(131),12)</f>
        <v>['Agricultural', 'Food', 'Preparation', 'Meat, egg and fish', 'Delicatessen meat', 'SausagesÉ]</v>
      </c>
      <c r="O1411">
        <f>FIND(CHAR(130),Table2[[#This Row],[Column2]])</f>
        <v>84</v>
      </c>
      <c r="P1411">
        <f>FIND(CHAR(131),Table2[[#This Row],[Column3]])</f>
        <v>93</v>
      </c>
      <c r="Q1411" t="str">
        <f>IFERROR(MID(Table2[[#This Row],[category_tags]],Table2[[#This Row],[Column4]]+1,Table2[[#This Row],[Column5]]-Table2[[#This Row],[Column4]]-1),"")</f>
        <v>Sausages</v>
      </c>
      <c r="R1411" t="str">
        <f>VLOOKUP(Table2[[#This Row],[ciqual_code]],brut_transformé!$D$2:$E$2480,2,FALSE)</f>
        <v>transformé</v>
      </c>
      <c r="S1411" t="s">
        <v>5797</v>
      </c>
    </row>
    <row r="1412" spans="1:19" x14ac:dyDescent="0.2">
      <c r="A1412" t="s">
        <v>1410</v>
      </c>
      <c r="B1412">
        <v>30150</v>
      </c>
      <c r="C1412" t="s">
        <v>2481</v>
      </c>
      <c r="D1412">
        <v>2.3199999999999998</v>
      </c>
      <c r="E1412" t="b">
        <v>0</v>
      </c>
      <c r="F1412" t="s">
        <v>2485</v>
      </c>
      <c r="G1412" t="s">
        <v>3897</v>
      </c>
      <c r="H1412" t="s">
        <v>4967</v>
      </c>
      <c r="I1412" t="s">
        <v>4969</v>
      </c>
      <c r="J1412" t="s">
        <v>5039</v>
      </c>
      <c r="K1412" t="s">
        <v>6376</v>
      </c>
      <c r="L1412" t="s">
        <v>6404</v>
      </c>
      <c r="M1412" t="str">
        <f>SUBSTITUTE(Table2[[#This Row],[category_tags]],"'",CHAR(130),11)</f>
        <v>['Agricultural', 'Food', 'Preparation', 'Meat, egg and fish', 'Delicatessen meat', ÇSausages']</v>
      </c>
      <c r="N1412" t="str">
        <f>SUBSTITUTE(Table2[[#This Row],[category_tags]],"'",CHAR(131),12)</f>
        <v>['Agricultural', 'Food', 'Preparation', 'Meat, egg and fish', 'Delicatessen meat', 'SausagesÉ]</v>
      </c>
      <c r="O1412">
        <f>FIND(CHAR(130),Table2[[#This Row],[Column2]])</f>
        <v>84</v>
      </c>
      <c r="P1412">
        <f>FIND(CHAR(131),Table2[[#This Row],[Column3]])</f>
        <v>93</v>
      </c>
      <c r="Q1412" t="str">
        <f>IFERROR(MID(Table2[[#This Row],[category_tags]],Table2[[#This Row],[Column4]]+1,Table2[[#This Row],[Column5]]-Table2[[#This Row],[Column4]]-1),"")</f>
        <v>Sausages</v>
      </c>
      <c r="R1412" t="str">
        <f>VLOOKUP(Table2[[#This Row],[ciqual_code]],brut_transformé!$D$2:$E$2480,2,FALSE)</f>
        <v>transformé</v>
      </c>
      <c r="S1412" t="s">
        <v>5798</v>
      </c>
    </row>
    <row r="1413" spans="1:19" x14ac:dyDescent="0.2">
      <c r="A1413" t="s">
        <v>1411</v>
      </c>
      <c r="B1413">
        <v>30153</v>
      </c>
      <c r="C1413" t="s">
        <v>2481</v>
      </c>
      <c r="D1413">
        <v>2.3199999999999998</v>
      </c>
      <c r="E1413" t="b">
        <v>0</v>
      </c>
      <c r="F1413" t="s">
        <v>2485</v>
      </c>
      <c r="G1413" t="s">
        <v>3898</v>
      </c>
      <c r="H1413" t="s">
        <v>4967</v>
      </c>
      <c r="I1413" t="s">
        <v>4969</v>
      </c>
      <c r="J1413" t="s">
        <v>5039</v>
      </c>
      <c r="K1413" t="s">
        <v>6376</v>
      </c>
      <c r="L1413" t="s">
        <v>6404</v>
      </c>
      <c r="M1413" t="str">
        <f>SUBSTITUTE(Table2[[#This Row],[category_tags]],"'",CHAR(130),11)</f>
        <v>['Agricultural', 'Food', 'Preparation', 'Meat, egg and fish', 'Delicatessen meat', ÇSausages']</v>
      </c>
      <c r="N1413" t="str">
        <f>SUBSTITUTE(Table2[[#This Row],[category_tags]],"'",CHAR(131),12)</f>
        <v>['Agricultural', 'Food', 'Preparation', 'Meat, egg and fish', 'Delicatessen meat', 'SausagesÉ]</v>
      </c>
      <c r="O1413">
        <f>FIND(CHAR(130),Table2[[#This Row],[Column2]])</f>
        <v>84</v>
      </c>
      <c r="P1413">
        <f>FIND(CHAR(131),Table2[[#This Row],[Column3]])</f>
        <v>93</v>
      </c>
      <c r="Q1413" t="str">
        <f>IFERROR(MID(Table2[[#This Row],[category_tags]],Table2[[#This Row],[Column4]]+1,Table2[[#This Row],[Column5]]-Table2[[#This Row],[Column4]]-1),"")</f>
        <v>Sausages</v>
      </c>
      <c r="R1413" t="str">
        <f>VLOOKUP(Table2[[#This Row],[ciqual_code]],brut_transformé!$D$2:$E$2480,2,FALSE)</f>
        <v>transformé</v>
      </c>
      <c r="S1413" t="s">
        <v>5798</v>
      </c>
    </row>
    <row r="1414" spans="1:19" x14ac:dyDescent="0.2">
      <c r="A1414" t="s">
        <v>1412</v>
      </c>
      <c r="B1414">
        <v>30152</v>
      </c>
      <c r="C1414" t="s">
        <v>2481</v>
      </c>
      <c r="D1414">
        <v>2.31</v>
      </c>
      <c r="E1414" t="b">
        <v>0</v>
      </c>
      <c r="F1414" t="s">
        <v>2485</v>
      </c>
      <c r="G1414" t="s">
        <v>3899</v>
      </c>
      <c r="H1414" t="s">
        <v>4967</v>
      </c>
      <c r="I1414" t="s">
        <v>4969</v>
      </c>
      <c r="J1414" t="s">
        <v>5039</v>
      </c>
      <c r="K1414" t="s">
        <v>6376</v>
      </c>
      <c r="L1414" t="s">
        <v>6404</v>
      </c>
      <c r="M1414" t="str">
        <f>SUBSTITUTE(Table2[[#This Row],[category_tags]],"'",CHAR(130),11)</f>
        <v>['Agricultural', 'Food', 'Preparation', 'Meat, egg and fish', 'Delicatessen meat', ÇSausages']</v>
      </c>
      <c r="N1414" t="str">
        <f>SUBSTITUTE(Table2[[#This Row],[category_tags]],"'",CHAR(131),12)</f>
        <v>['Agricultural', 'Food', 'Preparation', 'Meat, egg and fish', 'Delicatessen meat', 'SausagesÉ]</v>
      </c>
      <c r="O1414">
        <f>FIND(CHAR(130),Table2[[#This Row],[Column2]])</f>
        <v>84</v>
      </c>
      <c r="P1414">
        <f>FIND(CHAR(131),Table2[[#This Row],[Column3]])</f>
        <v>93</v>
      </c>
      <c r="Q1414" t="str">
        <f>IFERROR(MID(Table2[[#This Row],[category_tags]],Table2[[#This Row],[Column4]]+1,Table2[[#This Row],[Column5]]-Table2[[#This Row],[Column4]]-1),"")</f>
        <v>Sausages</v>
      </c>
      <c r="R1414" t="str">
        <f>VLOOKUP(Table2[[#This Row],[ciqual_code]],brut_transformé!$D$2:$E$2480,2,FALSE)</f>
        <v>transformé</v>
      </c>
      <c r="S1414" t="s">
        <v>5799</v>
      </c>
    </row>
    <row r="1415" spans="1:19" x14ac:dyDescent="0.2">
      <c r="A1415" t="s">
        <v>1413</v>
      </c>
      <c r="B1415">
        <v>24520</v>
      </c>
      <c r="C1415" t="s">
        <v>2481</v>
      </c>
      <c r="D1415">
        <v>2.4700000000000002</v>
      </c>
      <c r="E1415" t="b">
        <v>0</v>
      </c>
      <c r="F1415" t="s">
        <v>2485</v>
      </c>
      <c r="G1415" t="s">
        <v>3900</v>
      </c>
      <c r="H1415" t="s">
        <v>4967</v>
      </c>
      <c r="I1415" t="s">
        <v>4969</v>
      </c>
      <c r="J1415" t="s">
        <v>4995</v>
      </c>
      <c r="K1415" t="s">
        <v>6380</v>
      </c>
      <c r="L1415" t="s">
        <v>6412</v>
      </c>
      <c r="M1415" t="str">
        <f>SUBSTITUTE(Table2[[#This Row],[category_tags]],"'",CHAR(130),11)</f>
        <v>['Agricultural', 'Food', 'Preparation', 'Cereal products', 'Biscuits and breakfast cereals', ÇSweet biscuits']</v>
      </c>
      <c r="N1415" t="str">
        <f>SUBSTITUTE(Table2[[#This Row],[category_tags]],"'",CHAR(131),12)</f>
        <v>['Agricultural', 'Food', 'Preparation', 'Cereal products', 'Biscuits and breakfast cereals', 'Sweet biscuitsÉ]</v>
      </c>
      <c r="O1415">
        <f>FIND(CHAR(130),Table2[[#This Row],[Column2]])</f>
        <v>94</v>
      </c>
      <c r="P1415">
        <f>FIND(CHAR(131),Table2[[#This Row],[Column3]])</f>
        <v>109</v>
      </c>
      <c r="Q1415" t="str">
        <f>IFERROR(MID(Table2[[#This Row],[category_tags]],Table2[[#This Row],[Column4]]+1,Table2[[#This Row],[Column5]]-Table2[[#This Row],[Column4]]-1),"")</f>
        <v>Sweet biscuits</v>
      </c>
      <c r="R1415" t="str">
        <f>VLOOKUP(Table2[[#This Row],[ciqual_code]],brut_transformé!$D$2:$E$2480,2,FALSE)</f>
        <v>transformé</v>
      </c>
      <c r="S1415" t="s">
        <v>5800</v>
      </c>
    </row>
    <row r="1416" spans="1:19" x14ac:dyDescent="0.2">
      <c r="A1416" t="s">
        <v>1414</v>
      </c>
      <c r="B1416">
        <v>26095</v>
      </c>
      <c r="C1416" t="s">
        <v>2481</v>
      </c>
      <c r="D1416">
        <v>3.57</v>
      </c>
      <c r="E1416" t="b">
        <v>0</v>
      </c>
      <c r="F1416" t="s">
        <v>2485</v>
      </c>
      <c r="G1416" t="s">
        <v>3901</v>
      </c>
      <c r="H1416" t="s">
        <v>4967</v>
      </c>
      <c r="I1416" t="s">
        <v>4969</v>
      </c>
      <c r="J1416" t="s">
        <v>4985</v>
      </c>
      <c r="K1416" t="s">
        <v>6376</v>
      </c>
      <c r="L1416" t="s">
        <v>6403</v>
      </c>
      <c r="M1416" t="str">
        <f>SUBSTITUTE(Table2[[#This Row],[category_tags]],"'",CHAR(130),11)</f>
        <v>['Agricultural', 'Food', 'Preparation', 'Meat, egg and fish', 'Fish, raw']</v>
      </c>
      <c r="N1416" t="str">
        <f>SUBSTITUTE(Table2[[#This Row],[category_tags]],"'",CHAR(131),12)</f>
        <v>['Agricultural', 'Food', 'Preparation', 'Meat, egg and fish', 'Fish, raw']</v>
      </c>
      <c r="O1416" t="e">
        <f>FIND(CHAR(130),Table2[[#This Row],[Column2]])</f>
        <v>#VALUE!</v>
      </c>
      <c r="P1416" t="e">
        <f>FIND(CHAR(131),Table2[[#This Row],[Column3]])</f>
        <v>#VALUE!</v>
      </c>
      <c r="Q1416" t="str">
        <f>IFERROR(MID(Table2[[#This Row],[category_tags]],Table2[[#This Row],[Column4]]+1,Table2[[#This Row],[Column5]]-Table2[[#This Row],[Column4]]-1),"")</f>
        <v/>
      </c>
      <c r="R1416" t="str">
        <f>VLOOKUP(Table2[[#This Row],[ciqual_code]],brut_transformé!$D$2:$E$2480,2,FALSE)</f>
        <v>transformé</v>
      </c>
      <c r="S1416" t="s">
        <v>5503</v>
      </c>
    </row>
    <row r="1417" spans="1:19" x14ac:dyDescent="0.2">
      <c r="A1417" t="s">
        <v>1415</v>
      </c>
      <c r="B1417">
        <v>26022</v>
      </c>
      <c r="C1417" t="s">
        <v>2481</v>
      </c>
      <c r="D1417">
        <v>3.46</v>
      </c>
      <c r="E1417" t="b">
        <v>0</v>
      </c>
      <c r="F1417" t="s">
        <v>2485</v>
      </c>
      <c r="G1417" t="s">
        <v>3902</v>
      </c>
      <c r="H1417" t="s">
        <v>4967</v>
      </c>
      <c r="I1417" t="s">
        <v>4969</v>
      </c>
      <c r="J1417" t="s">
        <v>4993</v>
      </c>
      <c r="K1417" t="s">
        <v>6376</v>
      </c>
      <c r="L1417" t="s">
        <v>6410</v>
      </c>
      <c r="M1417" t="str">
        <f>SUBSTITUTE(Table2[[#This Row],[category_tags]],"'",CHAR(130),11)</f>
        <v>['Agricultural', 'Food', 'Preparation', 'Meat, egg and fish', 'Fish, cooked']</v>
      </c>
      <c r="N1417" t="str">
        <f>SUBSTITUTE(Table2[[#This Row],[category_tags]],"'",CHAR(131),12)</f>
        <v>['Agricultural', 'Food', 'Preparation', 'Meat, egg and fish', 'Fish, cooked']</v>
      </c>
      <c r="O1417" t="e">
        <f>FIND(CHAR(130),Table2[[#This Row],[Column2]])</f>
        <v>#VALUE!</v>
      </c>
      <c r="P1417" t="e">
        <f>FIND(CHAR(131),Table2[[#This Row],[Column3]])</f>
        <v>#VALUE!</v>
      </c>
      <c r="Q1417" t="str">
        <f>IFERROR(MID(Table2[[#This Row],[category_tags]],Table2[[#This Row],[Column4]]+1,Table2[[#This Row],[Column5]]-Table2[[#This Row],[Column4]]-1),"")</f>
        <v/>
      </c>
      <c r="R1417" t="str">
        <f>VLOOKUP(Table2[[#This Row],[ciqual_code]],brut_transformé!$D$2:$E$2480,2,FALSE)</f>
        <v>transformé</v>
      </c>
      <c r="S1417" t="s">
        <v>5308</v>
      </c>
    </row>
    <row r="1418" spans="1:19" x14ac:dyDescent="0.2">
      <c r="A1418" t="s">
        <v>1416</v>
      </c>
      <c r="B1418">
        <v>26021</v>
      </c>
      <c r="C1418" t="s">
        <v>2481</v>
      </c>
      <c r="D1418">
        <v>3.46</v>
      </c>
      <c r="E1418" t="b">
        <v>0</v>
      </c>
      <c r="F1418" t="s">
        <v>2485</v>
      </c>
      <c r="G1418" t="s">
        <v>3903</v>
      </c>
      <c r="H1418" t="s">
        <v>4967</v>
      </c>
      <c r="I1418" t="s">
        <v>4969</v>
      </c>
      <c r="J1418" t="s">
        <v>4993</v>
      </c>
      <c r="K1418" t="s">
        <v>6376</v>
      </c>
      <c r="L1418" t="s">
        <v>6410</v>
      </c>
      <c r="M1418" t="str">
        <f>SUBSTITUTE(Table2[[#This Row],[category_tags]],"'",CHAR(130),11)</f>
        <v>['Agricultural', 'Food', 'Preparation', 'Meat, egg and fish', 'Fish, cooked']</v>
      </c>
      <c r="N1418" t="str">
        <f>SUBSTITUTE(Table2[[#This Row],[category_tags]],"'",CHAR(131),12)</f>
        <v>['Agricultural', 'Food', 'Preparation', 'Meat, egg and fish', 'Fish, cooked']</v>
      </c>
      <c r="O1418" t="e">
        <f>FIND(CHAR(130),Table2[[#This Row],[Column2]])</f>
        <v>#VALUE!</v>
      </c>
      <c r="P1418" t="e">
        <f>FIND(CHAR(131),Table2[[#This Row],[Column3]])</f>
        <v>#VALUE!</v>
      </c>
      <c r="Q1418" t="str">
        <f>IFERROR(MID(Table2[[#This Row],[category_tags]],Table2[[#This Row],[Column4]]+1,Table2[[#This Row],[Column5]]-Table2[[#This Row],[Column4]]-1),"")</f>
        <v/>
      </c>
      <c r="R1418" t="str">
        <f>VLOOKUP(Table2[[#This Row],[ciqual_code]],brut_transformé!$D$2:$E$2480,2,FALSE)</f>
        <v>transformé</v>
      </c>
      <c r="S1418" t="s">
        <v>5504</v>
      </c>
    </row>
    <row r="1419" spans="1:19" x14ac:dyDescent="0.2">
      <c r="A1419" t="s">
        <v>1417</v>
      </c>
      <c r="B1419">
        <v>26124</v>
      </c>
      <c r="C1419" t="s">
        <v>2481</v>
      </c>
      <c r="D1419">
        <v>3.46</v>
      </c>
      <c r="E1419" t="b">
        <v>0</v>
      </c>
      <c r="F1419" t="s">
        <v>2485</v>
      </c>
      <c r="G1419" t="s">
        <v>3904</v>
      </c>
      <c r="H1419" t="s">
        <v>4967</v>
      </c>
      <c r="I1419" t="s">
        <v>4969</v>
      </c>
      <c r="J1419" t="s">
        <v>4974</v>
      </c>
      <c r="K1419" t="s">
        <v>6376</v>
      </c>
      <c r="L1419" t="s">
        <v>6393</v>
      </c>
      <c r="M1419" t="str">
        <f>SUBSTITUTE(Table2[[#This Row],[category_tags]],"'",CHAR(130),11)</f>
        <v>['Agricultural', 'Food', 'Preparation', 'Meat, egg and fish', 'Fish products']</v>
      </c>
      <c r="N1419" t="str">
        <f>SUBSTITUTE(Table2[[#This Row],[category_tags]],"'",CHAR(131),12)</f>
        <v>['Agricultural', 'Food', 'Preparation', 'Meat, egg and fish', 'Fish products']</v>
      </c>
      <c r="O1419" t="e">
        <f>FIND(CHAR(130),Table2[[#This Row],[Column2]])</f>
        <v>#VALUE!</v>
      </c>
      <c r="P1419" t="e">
        <f>FIND(CHAR(131),Table2[[#This Row],[Column3]])</f>
        <v>#VALUE!</v>
      </c>
      <c r="Q1419" t="str">
        <f>IFERROR(MID(Table2[[#This Row],[category_tags]],Table2[[#This Row],[Column4]]+1,Table2[[#This Row],[Column5]]-Table2[[#This Row],[Column4]]-1),"")</f>
        <v/>
      </c>
      <c r="R1419" t="str">
        <f>VLOOKUP(Table2[[#This Row],[ciqual_code]],brut_transformé!$D$2:$E$2480,2,FALSE)</f>
        <v>transformé</v>
      </c>
      <c r="S1419" t="s">
        <v>5801</v>
      </c>
    </row>
    <row r="1420" spans="1:19" x14ac:dyDescent="0.2">
      <c r="A1420" t="s">
        <v>1418</v>
      </c>
      <c r="B1420">
        <v>26233</v>
      </c>
      <c r="C1420" t="s">
        <v>2481</v>
      </c>
      <c r="D1420">
        <v>3.68</v>
      </c>
      <c r="E1420" t="b">
        <v>0</v>
      </c>
      <c r="F1420" t="s">
        <v>2485</v>
      </c>
      <c r="G1420" t="s">
        <v>3905</v>
      </c>
      <c r="H1420" t="s">
        <v>4967</v>
      </c>
      <c r="I1420" t="s">
        <v>4969</v>
      </c>
      <c r="J1420" t="s">
        <v>4985</v>
      </c>
      <c r="K1420" t="s">
        <v>6376</v>
      </c>
      <c r="L1420" t="s">
        <v>6403</v>
      </c>
      <c r="M1420" t="str">
        <f>SUBSTITUTE(Table2[[#This Row],[category_tags]],"'",CHAR(130),11)</f>
        <v>['Agricultural', 'Food', 'Preparation', 'Meat, egg and fish', 'Fish, raw']</v>
      </c>
      <c r="N1420" t="str">
        <f>SUBSTITUTE(Table2[[#This Row],[category_tags]],"'",CHAR(131),12)</f>
        <v>['Agricultural', 'Food', 'Preparation', 'Meat, egg and fish', 'Fish, raw']</v>
      </c>
      <c r="O1420" t="e">
        <f>FIND(CHAR(130),Table2[[#This Row],[Column2]])</f>
        <v>#VALUE!</v>
      </c>
      <c r="P1420" t="e">
        <f>FIND(CHAR(131),Table2[[#This Row],[Column3]])</f>
        <v>#VALUE!</v>
      </c>
      <c r="Q1420" t="str">
        <f>IFERROR(MID(Table2[[#This Row],[category_tags]],Table2[[#This Row],[Column4]]+1,Table2[[#This Row],[Column5]]-Table2[[#This Row],[Column4]]-1),"")</f>
        <v/>
      </c>
      <c r="R1420" t="str">
        <f>VLOOKUP(Table2[[#This Row],[ciqual_code]],brut_transformé!$D$2:$E$2480,2,FALSE)</f>
        <v>transformé</v>
      </c>
      <c r="S1420" t="s">
        <v>5802</v>
      </c>
    </row>
    <row r="1421" spans="1:19" x14ac:dyDescent="0.2">
      <c r="A1421" t="s">
        <v>1419</v>
      </c>
      <c r="B1421">
        <v>26044</v>
      </c>
      <c r="C1421" t="s">
        <v>2481</v>
      </c>
      <c r="D1421">
        <v>3.68</v>
      </c>
      <c r="E1421" t="b">
        <v>0</v>
      </c>
      <c r="F1421" t="s">
        <v>2485</v>
      </c>
      <c r="G1421" t="s">
        <v>3906</v>
      </c>
      <c r="H1421" t="s">
        <v>4967</v>
      </c>
      <c r="I1421" t="s">
        <v>4969</v>
      </c>
      <c r="J1421" t="s">
        <v>4985</v>
      </c>
      <c r="K1421" t="s">
        <v>6376</v>
      </c>
      <c r="L1421" t="s">
        <v>6403</v>
      </c>
      <c r="M1421" t="str">
        <f>SUBSTITUTE(Table2[[#This Row],[category_tags]],"'",CHAR(130),11)</f>
        <v>['Agricultural', 'Food', 'Preparation', 'Meat, egg and fish', 'Fish, raw']</v>
      </c>
      <c r="N1421" t="str">
        <f>SUBSTITUTE(Table2[[#This Row],[category_tags]],"'",CHAR(131),12)</f>
        <v>['Agricultural', 'Food', 'Preparation', 'Meat, egg and fish', 'Fish, raw']</v>
      </c>
      <c r="O1421" t="e">
        <f>FIND(CHAR(130),Table2[[#This Row],[Column2]])</f>
        <v>#VALUE!</v>
      </c>
      <c r="P1421" t="e">
        <f>FIND(CHAR(131),Table2[[#This Row],[Column3]])</f>
        <v>#VALUE!</v>
      </c>
      <c r="Q1421" t="str">
        <f>IFERROR(MID(Table2[[#This Row],[category_tags]],Table2[[#This Row],[Column4]]+1,Table2[[#This Row],[Column5]]-Table2[[#This Row],[Column4]]-1),"")</f>
        <v/>
      </c>
      <c r="R1421" t="str">
        <f>VLOOKUP(Table2[[#This Row],[ciqual_code]],brut_transformé!$D$2:$E$2480,2,FALSE)</f>
        <v>transformé</v>
      </c>
      <c r="S1421" t="s">
        <v>5803</v>
      </c>
    </row>
    <row r="1422" spans="1:19" x14ac:dyDescent="0.2">
      <c r="A1422" t="s">
        <v>1420</v>
      </c>
      <c r="B1422">
        <v>26120</v>
      </c>
      <c r="C1422" t="s">
        <v>2481</v>
      </c>
      <c r="D1422">
        <v>3.56</v>
      </c>
      <c r="E1422" t="b">
        <v>0</v>
      </c>
      <c r="F1422" t="s">
        <v>2485</v>
      </c>
      <c r="G1422" t="s">
        <v>3907</v>
      </c>
      <c r="H1422" t="s">
        <v>4967</v>
      </c>
      <c r="I1422" t="s">
        <v>4969</v>
      </c>
      <c r="J1422" t="s">
        <v>4993</v>
      </c>
      <c r="K1422" t="s">
        <v>6376</v>
      </c>
      <c r="L1422" t="s">
        <v>6410</v>
      </c>
      <c r="M1422" t="str">
        <f>SUBSTITUTE(Table2[[#This Row],[category_tags]],"'",CHAR(130),11)</f>
        <v>['Agricultural', 'Food', 'Preparation', 'Meat, egg and fish', 'Fish, cooked']</v>
      </c>
      <c r="N1422" t="str">
        <f>SUBSTITUTE(Table2[[#This Row],[category_tags]],"'",CHAR(131),12)</f>
        <v>['Agricultural', 'Food', 'Preparation', 'Meat, egg and fish', 'Fish, cooked']</v>
      </c>
      <c r="O1422" t="e">
        <f>FIND(CHAR(130),Table2[[#This Row],[Column2]])</f>
        <v>#VALUE!</v>
      </c>
      <c r="P1422" t="e">
        <f>FIND(CHAR(131),Table2[[#This Row],[Column3]])</f>
        <v>#VALUE!</v>
      </c>
      <c r="Q1422" t="str">
        <f>IFERROR(MID(Table2[[#This Row],[category_tags]],Table2[[#This Row],[Column4]]+1,Table2[[#This Row],[Column5]]-Table2[[#This Row],[Column4]]-1),"")</f>
        <v/>
      </c>
      <c r="R1422" t="str">
        <f>VLOOKUP(Table2[[#This Row],[ciqual_code]],brut_transformé!$D$2:$E$2480,2,FALSE)</f>
        <v>transformé</v>
      </c>
      <c r="S1422" t="s">
        <v>5804</v>
      </c>
    </row>
    <row r="1423" spans="1:19" x14ac:dyDescent="0.2">
      <c r="A1423" t="s">
        <v>1421</v>
      </c>
      <c r="B1423">
        <v>26048</v>
      </c>
      <c r="C1423" t="s">
        <v>2481</v>
      </c>
      <c r="D1423">
        <v>3.68</v>
      </c>
      <c r="E1423" t="b">
        <v>0</v>
      </c>
      <c r="F1423" t="s">
        <v>2485</v>
      </c>
      <c r="G1423" t="s">
        <v>3908</v>
      </c>
      <c r="H1423" t="s">
        <v>4967</v>
      </c>
      <c r="I1423" t="s">
        <v>4969</v>
      </c>
      <c r="J1423" t="s">
        <v>4985</v>
      </c>
      <c r="K1423" t="s">
        <v>6376</v>
      </c>
      <c r="L1423" t="s">
        <v>6403</v>
      </c>
      <c r="M1423" t="str">
        <f>SUBSTITUTE(Table2[[#This Row],[category_tags]],"'",CHAR(130),11)</f>
        <v>['Agricultural', 'Food', 'Preparation', 'Meat, egg and fish', 'Fish, raw']</v>
      </c>
      <c r="N1423" t="str">
        <f>SUBSTITUTE(Table2[[#This Row],[category_tags]],"'",CHAR(131),12)</f>
        <v>['Agricultural', 'Food', 'Preparation', 'Meat, egg and fish', 'Fish, raw']</v>
      </c>
      <c r="O1423" t="e">
        <f>FIND(CHAR(130),Table2[[#This Row],[Column2]])</f>
        <v>#VALUE!</v>
      </c>
      <c r="P1423" t="e">
        <f>FIND(CHAR(131),Table2[[#This Row],[Column3]])</f>
        <v>#VALUE!</v>
      </c>
      <c r="Q1423" t="str">
        <f>IFERROR(MID(Table2[[#This Row],[category_tags]],Table2[[#This Row],[Column4]]+1,Table2[[#This Row],[Column5]]-Table2[[#This Row],[Column4]]-1),"")</f>
        <v/>
      </c>
      <c r="R1423" t="str">
        <f>VLOOKUP(Table2[[#This Row],[ciqual_code]],brut_transformé!$D$2:$E$2480,2,FALSE)</f>
        <v>transformé</v>
      </c>
      <c r="S1423" t="s">
        <v>5805</v>
      </c>
    </row>
    <row r="1424" spans="1:19" x14ac:dyDescent="0.2">
      <c r="A1424" t="s">
        <v>1422</v>
      </c>
      <c r="B1424">
        <v>26178</v>
      </c>
      <c r="C1424" t="s">
        <v>2481</v>
      </c>
      <c r="D1424">
        <v>3.68</v>
      </c>
      <c r="E1424" t="b">
        <v>0</v>
      </c>
      <c r="F1424" t="s">
        <v>2485</v>
      </c>
      <c r="G1424" t="s">
        <v>3909</v>
      </c>
      <c r="H1424" t="s">
        <v>4967</v>
      </c>
      <c r="I1424" t="s">
        <v>4969</v>
      </c>
      <c r="J1424" t="s">
        <v>4985</v>
      </c>
      <c r="K1424" t="s">
        <v>6376</v>
      </c>
      <c r="L1424" t="s">
        <v>6403</v>
      </c>
      <c r="M1424" t="str">
        <f>SUBSTITUTE(Table2[[#This Row],[category_tags]],"'",CHAR(130),11)</f>
        <v>['Agricultural', 'Food', 'Preparation', 'Meat, egg and fish', 'Fish, raw']</v>
      </c>
      <c r="N1424" t="str">
        <f>SUBSTITUTE(Table2[[#This Row],[category_tags]],"'",CHAR(131),12)</f>
        <v>['Agricultural', 'Food', 'Preparation', 'Meat, egg and fish', 'Fish, raw']</v>
      </c>
      <c r="O1424" t="e">
        <f>FIND(CHAR(130),Table2[[#This Row],[Column2]])</f>
        <v>#VALUE!</v>
      </c>
      <c r="P1424" t="e">
        <f>FIND(CHAR(131),Table2[[#This Row],[Column3]])</f>
        <v>#VALUE!</v>
      </c>
      <c r="Q1424" t="str">
        <f>IFERROR(MID(Table2[[#This Row],[category_tags]],Table2[[#This Row],[Column4]]+1,Table2[[#This Row],[Column5]]-Table2[[#This Row],[Column4]]-1),"")</f>
        <v/>
      </c>
      <c r="R1424" t="str">
        <f>VLOOKUP(Table2[[#This Row],[ciqual_code]],brut_transformé!$D$2:$E$2480,2,FALSE)</f>
        <v>transformé</v>
      </c>
      <c r="S1424" t="s">
        <v>5295</v>
      </c>
    </row>
    <row r="1425" spans="1:19" x14ac:dyDescent="0.2">
      <c r="A1425" t="s">
        <v>1423</v>
      </c>
      <c r="B1425">
        <v>20272</v>
      </c>
      <c r="C1425" t="s">
        <v>2481</v>
      </c>
      <c r="D1425">
        <v>2.74</v>
      </c>
      <c r="E1425" t="b">
        <v>0</v>
      </c>
      <c r="F1425" t="s">
        <v>2485</v>
      </c>
      <c r="G1425" t="s">
        <v>3910</v>
      </c>
      <c r="H1425" t="s">
        <v>4967</v>
      </c>
      <c r="I1425" t="s">
        <v>4969</v>
      </c>
      <c r="J1425" t="s">
        <v>4988</v>
      </c>
      <c r="K1425" t="s">
        <v>6375</v>
      </c>
      <c r="L1425" t="s">
        <v>6405</v>
      </c>
      <c r="M1425" t="str">
        <f>SUBSTITUTE(Table2[[#This Row],[category_tags]],"'",CHAR(130),11)</f>
        <v>['Agricultural', 'Food', 'Preparation', 'Fruits, vegetables, legumes and nuts', 'Vegetables', ÇVegetables, raw']</v>
      </c>
      <c r="N1425" t="str">
        <f>SUBSTITUTE(Table2[[#This Row],[category_tags]],"'",CHAR(131),12)</f>
        <v>['Agricultural', 'Food', 'Preparation', 'Fruits, vegetables, legumes and nuts', 'Vegetables', 'Vegetables, rawÉ]</v>
      </c>
      <c r="O1425">
        <f>FIND(CHAR(130),Table2[[#This Row],[Column2]])</f>
        <v>95</v>
      </c>
      <c r="P1425">
        <f>FIND(CHAR(131),Table2[[#This Row],[Column3]])</f>
        <v>111</v>
      </c>
      <c r="Q1425" t="str">
        <f>IFERROR(MID(Table2[[#This Row],[category_tags]],Table2[[#This Row],[Column4]]+1,Table2[[#This Row],[Column5]]-Table2[[#This Row],[Column4]]-1),"")</f>
        <v>Vegetables, raw</v>
      </c>
      <c r="R1425" t="str">
        <f>VLOOKUP(Table2[[#This Row],[ciqual_code]],brut_transformé!$D$2:$E$2480,2,FALSE)</f>
        <v>brut</v>
      </c>
      <c r="S1425" t="s">
        <v>5806</v>
      </c>
    </row>
    <row r="1426" spans="1:19" x14ac:dyDescent="0.2">
      <c r="A1426" t="s">
        <v>1424</v>
      </c>
      <c r="B1426">
        <v>31008</v>
      </c>
      <c r="C1426" t="s">
        <v>2481</v>
      </c>
      <c r="D1426">
        <v>3.68</v>
      </c>
      <c r="E1426" t="b">
        <v>0</v>
      </c>
      <c r="F1426" t="s">
        <v>2485</v>
      </c>
      <c r="G1426" t="s">
        <v>3911</v>
      </c>
      <c r="H1426" t="s">
        <v>4967</v>
      </c>
      <c r="I1426" t="s">
        <v>4969</v>
      </c>
      <c r="J1426" t="s">
        <v>5057</v>
      </c>
      <c r="K1426" t="s">
        <v>6382</v>
      </c>
      <c r="L1426" t="s">
        <v>6437</v>
      </c>
      <c r="M1426" t="str">
        <f>SUBSTITUTE(Table2[[#This Row],[category_tags]],"'",CHAR(130),11)</f>
        <v>['Agricultural', 'Food', 'Preparation', 'Sugar and confectionery', 'Sugars and honey']</v>
      </c>
      <c r="N1426" t="str">
        <f>SUBSTITUTE(Table2[[#This Row],[category_tags]],"'",CHAR(131),12)</f>
        <v>['Agricultural', 'Food', 'Preparation', 'Sugar and confectionery', 'Sugars and honey']</v>
      </c>
      <c r="O1426" t="e">
        <f>FIND(CHAR(130),Table2[[#This Row],[Column2]])</f>
        <v>#VALUE!</v>
      </c>
      <c r="P1426" t="e">
        <f>FIND(CHAR(131),Table2[[#This Row],[Column3]])</f>
        <v>#VALUE!</v>
      </c>
      <c r="Q1426" t="str">
        <f>IFERROR(MID(Table2[[#This Row],[category_tags]],Table2[[#This Row],[Column4]]+1,Table2[[#This Row],[Column5]]-Table2[[#This Row],[Column4]]-1),"")</f>
        <v/>
      </c>
      <c r="R1426" t="str">
        <f>VLOOKUP(Table2[[#This Row],[ciqual_code]],brut_transformé!$D$2:$E$2480,2,FALSE)</f>
        <v>transformé</v>
      </c>
      <c r="S1426" t="s">
        <v>5792</v>
      </c>
    </row>
    <row r="1427" spans="1:19" x14ac:dyDescent="0.2">
      <c r="A1427" t="s">
        <v>1425</v>
      </c>
      <c r="B1427">
        <v>26242</v>
      </c>
      <c r="C1427" t="s">
        <v>2481</v>
      </c>
      <c r="D1427">
        <v>2.89</v>
      </c>
      <c r="E1427" t="b">
        <v>0</v>
      </c>
      <c r="F1427" t="s">
        <v>2485</v>
      </c>
      <c r="G1427" t="s">
        <v>3912</v>
      </c>
      <c r="H1427" t="s">
        <v>4967</v>
      </c>
      <c r="I1427" t="s">
        <v>4969</v>
      </c>
      <c r="J1427" t="s">
        <v>4974</v>
      </c>
      <c r="K1427" t="s">
        <v>6376</v>
      </c>
      <c r="L1427" t="s">
        <v>6393</v>
      </c>
      <c r="M1427" t="str">
        <f>SUBSTITUTE(Table2[[#This Row],[category_tags]],"'",CHAR(130),11)</f>
        <v>['Agricultural', 'Food', 'Preparation', 'Meat, egg and fish', 'Fish products']</v>
      </c>
      <c r="N1427" t="str">
        <f>SUBSTITUTE(Table2[[#This Row],[category_tags]],"'",CHAR(131),12)</f>
        <v>['Agricultural', 'Food', 'Preparation', 'Meat, egg and fish', 'Fish products']</v>
      </c>
      <c r="O1427" t="e">
        <f>FIND(CHAR(130),Table2[[#This Row],[Column2]])</f>
        <v>#VALUE!</v>
      </c>
      <c r="P1427" t="e">
        <f>FIND(CHAR(131),Table2[[#This Row],[Column3]])</f>
        <v>#VALUE!</v>
      </c>
      <c r="Q1427" t="str">
        <f>IFERROR(MID(Table2[[#This Row],[category_tags]],Table2[[#This Row],[Column4]]+1,Table2[[#This Row],[Column5]]-Table2[[#This Row],[Column4]]-1),"")</f>
        <v/>
      </c>
      <c r="R1427" t="str">
        <f>VLOOKUP(Table2[[#This Row],[ciqual_code]],brut_transformé!$D$2:$E$2480,2,FALSE)</f>
        <v>transformé</v>
      </c>
      <c r="S1427" t="s">
        <v>5807</v>
      </c>
    </row>
    <row r="1428" spans="1:19" x14ac:dyDescent="0.2">
      <c r="A1428" t="s">
        <v>1426</v>
      </c>
      <c r="B1428">
        <v>26245</v>
      </c>
      <c r="C1428" t="s">
        <v>2481</v>
      </c>
      <c r="D1428">
        <v>2.89</v>
      </c>
      <c r="E1428" t="b">
        <v>0</v>
      </c>
      <c r="F1428" t="s">
        <v>2485</v>
      </c>
      <c r="G1428" t="s">
        <v>3913</v>
      </c>
      <c r="H1428" t="s">
        <v>4967</v>
      </c>
      <c r="I1428" t="s">
        <v>4969</v>
      </c>
      <c r="J1428" t="s">
        <v>4974</v>
      </c>
      <c r="K1428" t="s">
        <v>6376</v>
      </c>
      <c r="L1428" t="s">
        <v>6393</v>
      </c>
      <c r="M1428" t="str">
        <f>SUBSTITUTE(Table2[[#This Row],[category_tags]],"'",CHAR(130),11)</f>
        <v>['Agricultural', 'Food', 'Preparation', 'Meat, egg and fish', 'Fish products']</v>
      </c>
      <c r="N1428" t="str">
        <f>SUBSTITUTE(Table2[[#This Row],[category_tags]],"'",CHAR(131),12)</f>
        <v>['Agricultural', 'Food', 'Preparation', 'Meat, egg and fish', 'Fish products']</v>
      </c>
      <c r="O1428" t="e">
        <f>FIND(CHAR(130),Table2[[#This Row],[Column2]])</f>
        <v>#VALUE!</v>
      </c>
      <c r="P1428" t="e">
        <f>FIND(CHAR(131),Table2[[#This Row],[Column3]])</f>
        <v>#VALUE!</v>
      </c>
      <c r="Q1428" t="str">
        <f>IFERROR(MID(Table2[[#This Row],[category_tags]],Table2[[#This Row],[Column4]]+1,Table2[[#This Row],[Column5]]-Table2[[#This Row],[Column4]]-1),"")</f>
        <v/>
      </c>
      <c r="R1428" t="str">
        <f>VLOOKUP(Table2[[#This Row],[ciqual_code]],brut_transformé!$D$2:$E$2480,2,FALSE)</f>
        <v>transformé</v>
      </c>
      <c r="S1428" t="s">
        <v>5807</v>
      </c>
    </row>
    <row r="1429" spans="1:19" x14ac:dyDescent="0.2">
      <c r="A1429" t="s">
        <v>1427</v>
      </c>
      <c r="B1429">
        <v>9330</v>
      </c>
      <c r="C1429" t="s">
        <v>2481</v>
      </c>
      <c r="E1429" t="b">
        <v>0</v>
      </c>
      <c r="F1429" t="s">
        <v>2485</v>
      </c>
      <c r="G1429" t="s">
        <v>3914</v>
      </c>
      <c r="H1429" t="s">
        <v>4967</v>
      </c>
      <c r="I1429" t="s">
        <v>4969</v>
      </c>
      <c r="J1429" t="s">
        <v>4983</v>
      </c>
      <c r="K1429" t="s">
        <v>6380</v>
      </c>
      <c r="L1429" t="s">
        <v>6401</v>
      </c>
      <c r="M1429" t="str">
        <f>SUBSTITUTE(Table2[[#This Row],[category_tags]],"'",CHAR(130),11)</f>
        <v>['Agricultural', 'Food', 'Preparation', 'Cereal products', 'Pasta, rice and grains', ÇPasta, rice and grains, raw']</v>
      </c>
      <c r="N1429" t="str">
        <f>SUBSTITUTE(Table2[[#This Row],[category_tags]],"'",CHAR(131),12)</f>
        <v>['Agricultural', 'Food', 'Preparation', 'Cereal products', 'Pasta, rice and grains', 'Pasta, rice and grains, rawÉ]</v>
      </c>
      <c r="O1429">
        <f>FIND(CHAR(130),Table2[[#This Row],[Column2]])</f>
        <v>86</v>
      </c>
      <c r="P1429">
        <f>FIND(CHAR(131),Table2[[#This Row],[Column3]])</f>
        <v>114</v>
      </c>
      <c r="Q1429" t="str">
        <f>IFERROR(MID(Table2[[#This Row],[category_tags]],Table2[[#This Row],[Column4]]+1,Table2[[#This Row],[Column5]]-Table2[[#This Row],[Column4]]-1),"")</f>
        <v>Pasta, rice and grains, raw</v>
      </c>
      <c r="R1429" t="str">
        <f>VLOOKUP(Table2[[#This Row],[ciqual_code]],brut_transformé!$D$2:$E$2480,2,FALSE)</f>
        <v>brut</v>
      </c>
      <c r="S1429" t="s">
        <v>5808</v>
      </c>
    </row>
    <row r="1430" spans="1:19" x14ac:dyDescent="0.2">
      <c r="A1430" t="s">
        <v>1428</v>
      </c>
      <c r="B1430">
        <v>9331</v>
      </c>
      <c r="C1430" t="s">
        <v>2481</v>
      </c>
      <c r="E1430" t="b">
        <v>0</v>
      </c>
      <c r="F1430" t="s">
        <v>2485</v>
      </c>
      <c r="G1430" t="s">
        <v>3915</v>
      </c>
      <c r="H1430" t="s">
        <v>4967</v>
      </c>
      <c r="I1430" t="s">
        <v>4969</v>
      </c>
      <c r="J1430" t="s">
        <v>5009</v>
      </c>
      <c r="K1430" t="s">
        <v>6380</v>
      </c>
      <c r="L1430" t="s">
        <v>6401</v>
      </c>
      <c r="M1430" t="str">
        <f>SUBSTITUTE(Table2[[#This Row],[category_tags]],"'",CHAR(130),11)</f>
        <v>['Agricultural', 'Food', 'Preparation', 'Cereal products', 'Pasta, rice and grains', ÇPasta, rice and grains, cooked']</v>
      </c>
      <c r="N1430" t="str">
        <f>SUBSTITUTE(Table2[[#This Row],[category_tags]],"'",CHAR(131),12)</f>
        <v>['Agricultural', 'Food', 'Preparation', 'Cereal products', 'Pasta, rice and grains', 'Pasta, rice and grains, cookedÉ]</v>
      </c>
      <c r="O1430">
        <f>FIND(CHAR(130),Table2[[#This Row],[Column2]])</f>
        <v>86</v>
      </c>
      <c r="P1430">
        <f>FIND(CHAR(131),Table2[[#This Row],[Column3]])</f>
        <v>117</v>
      </c>
      <c r="Q1430" t="str">
        <f>IFERROR(MID(Table2[[#This Row],[category_tags]],Table2[[#This Row],[Column4]]+1,Table2[[#This Row],[Column5]]-Table2[[#This Row],[Column4]]-1),"")</f>
        <v>Pasta, rice and grains, cooked</v>
      </c>
      <c r="R1430" t="str">
        <f>VLOOKUP(Table2[[#This Row],[ciqual_code]],brut_transformé!$D$2:$E$2480,2,FALSE)</f>
        <v>brut</v>
      </c>
      <c r="S1430" t="s">
        <v>5809</v>
      </c>
    </row>
    <row r="1431" spans="1:19" x14ac:dyDescent="0.2">
      <c r="A1431" t="s">
        <v>1429</v>
      </c>
      <c r="B1431">
        <v>39001</v>
      </c>
      <c r="C1431" t="s">
        <v>2481</v>
      </c>
      <c r="D1431">
        <v>1.95</v>
      </c>
      <c r="E1431" t="b">
        <v>0</v>
      </c>
      <c r="F1431" t="s">
        <v>2485</v>
      </c>
      <c r="G1431" t="s">
        <v>3916</v>
      </c>
      <c r="H1431" t="s">
        <v>4967</v>
      </c>
      <c r="I1431" t="s">
        <v>4969</v>
      </c>
      <c r="J1431" t="s">
        <v>5050</v>
      </c>
      <c r="K1431" t="s">
        <v>6381</v>
      </c>
      <c r="L1431" t="s">
        <v>6422</v>
      </c>
      <c r="M1431" t="str">
        <f>SUBSTITUTE(Table2[[#This Row],[category_tags]],"'",CHAR(130),11)</f>
        <v>['Agricultural', 'Food', 'Preparation', 'Milk and milk products', 'Dairy products and deserts', ÇDairy desserts']</v>
      </c>
      <c r="N1431" t="str">
        <f>SUBSTITUTE(Table2[[#This Row],[category_tags]],"'",CHAR(131),12)</f>
        <v>['Agricultural', 'Food', 'Preparation', 'Milk and milk products', 'Dairy products and deserts', 'Dairy dessertsÉ]</v>
      </c>
      <c r="O1431">
        <f>FIND(CHAR(130),Table2[[#This Row],[Column2]])</f>
        <v>97</v>
      </c>
      <c r="P1431">
        <f>FIND(CHAR(131),Table2[[#This Row],[Column3]])</f>
        <v>112</v>
      </c>
      <c r="Q1431" t="str">
        <f>IFERROR(MID(Table2[[#This Row],[category_tags]],Table2[[#This Row],[Column4]]+1,Table2[[#This Row],[Column5]]-Table2[[#This Row],[Column4]]-1),"")</f>
        <v>Dairy desserts</v>
      </c>
      <c r="R1431" t="str">
        <f>VLOOKUP(Table2[[#This Row],[ciqual_code]],brut_transformé!$D$2:$E$2480,2,FALSE)</f>
        <v>transformé</v>
      </c>
      <c r="S1431" t="s">
        <v>5810</v>
      </c>
    </row>
    <row r="1432" spans="1:19" x14ac:dyDescent="0.2">
      <c r="A1432" t="s">
        <v>1430</v>
      </c>
      <c r="B1432">
        <v>24666</v>
      </c>
      <c r="C1432" t="s">
        <v>2481</v>
      </c>
      <c r="D1432">
        <v>2.13</v>
      </c>
      <c r="E1432" t="b">
        <v>0</v>
      </c>
      <c r="F1432" t="s">
        <v>2485</v>
      </c>
      <c r="G1432" t="s">
        <v>3917</v>
      </c>
      <c r="H1432" t="s">
        <v>4967</v>
      </c>
      <c r="I1432" t="s">
        <v>4969</v>
      </c>
      <c r="J1432" t="s">
        <v>4990</v>
      </c>
      <c r="K1432" t="s">
        <v>6380</v>
      </c>
      <c r="L1432" t="s">
        <v>6407</v>
      </c>
      <c r="M1432" t="str">
        <f>SUBSTITUTE(Table2[[#This Row],[category_tags]],"'",CHAR(130),11)</f>
        <v>['Agricultural', 'Food', 'Preparation', 'Cereal products', 'Cakes']</v>
      </c>
      <c r="N1432" t="str">
        <f>SUBSTITUTE(Table2[[#This Row],[category_tags]],"'",CHAR(131),12)</f>
        <v>['Agricultural', 'Food', 'Preparation', 'Cereal products', 'Cakes']</v>
      </c>
      <c r="O1432" t="e">
        <f>FIND(CHAR(130),Table2[[#This Row],[Column2]])</f>
        <v>#VALUE!</v>
      </c>
      <c r="P1432" t="e">
        <f>FIND(CHAR(131),Table2[[#This Row],[Column3]])</f>
        <v>#VALUE!</v>
      </c>
      <c r="Q1432" t="str">
        <f>IFERROR(MID(Table2[[#This Row],[category_tags]],Table2[[#This Row],[Column4]]+1,Table2[[#This Row],[Column5]]-Table2[[#This Row],[Column4]]-1),"")</f>
        <v/>
      </c>
      <c r="R1432" t="str">
        <f>VLOOKUP(Table2[[#This Row],[ciqual_code]],brut_transformé!$D$2:$E$2480,2,FALSE)</f>
        <v>transformé</v>
      </c>
      <c r="S1432" t="s">
        <v>5811</v>
      </c>
    </row>
    <row r="1433" spans="1:19" x14ac:dyDescent="0.2">
      <c r="A1433" t="s">
        <v>1431</v>
      </c>
      <c r="B1433">
        <v>12737</v>
      </c>
      <c r="C1433" t="s">
        <v>2481</v>
      </c>
      <c r="D1433">
        <v>2.2400000000000002</v>
      </c>
      <c r="E1433" t="b">
        <v>0</v>
      </c>
      <c r="F1433" t="s">
        <v>2485</v>
      </c>
      <c r="G1433" t="s">
        <v>3918</v>
      </c>
      <c r="H1433" t="s">
        <v>4967</v>
      </c>
      <c r="I1433" t="s">
        <v>4969</v>
      </c>
      <c r="J1433" t="s">
        <v>4989</v>
      </c>
      <c r="K1433" t="s">
        <v>6381</v>
      </c>
      <c r="L1433" t="s">
        <v>6406</v>
      </c>
      <c r="M1433" t="str">
        <f>SUBSTITUTE(Table2[[#This Row],[category_tags]],"'",CHAR(130),11)</f>
        <v>['Agricultural', 'Food', 'Preparation', 'Milk and milk products', 'Cheese', ÇSemihard cheeses']</v>
      </c>
      <c r="N1433" t="str">
        <f>SUBSTITUTE(Table2[[#This Row],[category_tags]],"'",CHAR(131),12)</f>
        <v>['Agricultural', 'Food', 'Preparation', 'Milk and milk products', 'Cheese', 'Semihard cheesesÉ]</v>
      </c>
      <c r="O1433">
        <f>FIND(CHAR(130),Table2[[#This Row],[Column2]])</f>
        <v>77</v>
      </c>
      <c r="P1433">
        <f>FIND(CHAR(131),Table2[[#This Row],[Column3]])</f>
        <v>94</v>
      </c>
      <c r="Q1433" t="str">
        <f>IFERROR(MID(Table2[[#This Row],[category_tags]],Table2[[#This Row],[Column4]]+1,Table2[[#This Row],[Column5]]-Table2[[#This Row],[Column4]]-1),"")</f>
        <v>Semihard cheeses</v>
      </c>
      <c r="R1433" t="str">
        <f>VLOOKUP(Table2[[#This Row],[ciqual_code]],brut_transformé!$D$2:$E$2480,2,FALSE)</f>
        <v>brut</v>
      </c>
      <c r="S1433" t="s">
        <v>5128</v>
      </c>
    </row>
    <row r="1434" spans="1:19" x14ac:dyDescent="0.2">
      <c r="A1434" t="s">
        <v>1432</v>
      </c>
      <c r="B1434">
        <v>12742</v>
      </c>
      <c r="C1434" t="s">
        <v>2481</v>
      </c>
      <c r="D1434">
        <v>2.2400000000000002</v>
      </c>
      <c r="E1434" t="b">
        <v>0</v>
      </c>
      <c r="F1434" t="s">
        <v>2485</v>
      </c>
      <c r="G1434" t="s">
        <v>3919</v>
      </c>
      <c r="H1434" t="s">
        <v>4967</v>
      </c>
      <c r="I1434" t="s">
        <v>4969</v>
      </c>
      <c r="J1434" t="s">
        <v>4989</v>
      </c>
      <c r="K1434" t="s">
        <v>6381</v>
      </c>
      <c r="L1434" t="s">
        <v>6406</v>
      </c>
      <c r="M1434" t="str">
        <f>SUBSTITUTE(Table2[[#This Row],[category_tags]],"'",CHAR(130),11)</f>
        <v>['Agricultural', 'Food', 'Preparation', 'Milk and milk products', 'Cheese', ÇSemihard cheeses']</v>
      </c>
      <c r="N1434" t="str">
        <f>SUBSTITUTE(Table2[[#This Row],[category_tags]],"'",CHAR(131),12)</f>
        <v>['Agricultural', 'Food', 'Preparation', 'Milk and milk products', 'Cheese', 'Semihard cheesesÉ]</v>
      </c>
      <c r="O1434">
        <f>FIND(CHAR(130),Table2[[#This Row],[Column2]])</f>
        <v>77</v>
      </c>
      <c r="P1434">
        <f>FIND(CHAR(131),Table2[[#This Row],[Column3]])</f>
        <v>94</v>
      </c>
      <c r="Q1434" t="str">
        <f>IFERROR(MID(Table2[[#This Row],[category_tags]],Table2[[#This Row],[Column4]]+1,Table2[[#This Row],[Column5]]-Table2[[#This Row],[Column4]]-1),"")</f>
        <v>Semihard cheeses</v>
      </c>
      <c r="R1434" t="str">
        <f>VLOOKUP(Table2[[#This Row],[ciqual_code]],brut_transformé!$D$2:$E$2480,2,FALSE)</f>
        <v>brut</v>
      </c>
      <c r="S1434" t="s">
        <v>5128</v>
      </c>
    </row>
    <row r="1435" spans="1:19" x14ac:dyDescent="0.2">
      <c r="A1435" t="s">
        <v>1433</v>
      </c>
      <c r="B1435">
        <v>12735</v>
      </c>
      <c r="C1435" t="s">
        <v>2481</v>
      </c>
      <c r="D1435">
        <v>2.2400000000000002</v>
      </c>
      <c r="E1435" t="b">
        <v>0</v>
      </c>
      <c r="F1435" t="s">
        <v>2485</v>
      </c>
      <c r="G1435" s="1" t="s">
        <v>3920</v>
      </c>
      <c r="H1435" t="s">
        <v>4967</v>
      </c>
      <c r="I1435" t="s">
        <v>4969</v>
      </c>
      <c r="J1435" t="s">
        <v>4989</v>
      </c>
      <c r="K1435" t="s">
        <v>6381</v>
      </c>
      <c r="L1435" t="s">
        <v>6406</v>
      </c>
      <c r="M1435" t="str">
        <f>SUBSTITUTE(Table2[[#This Row],[category_tags]],"'",CHAR(130),11)</f>
        <v>['Agricultural', 'Food', 'Preparation', 'Milk and milk products', 'Cheese', ÇSemihard cheeses']</v>
      </c>
      <c r="N1435" t="str">
        <f>SUBSTITUTE(Table2[[#This Row],[category_tags]],"'",CHAR(131),12)</f>
        <v>['Agricultural', 'Food', 'Preparation', 'Milk and milk products', 'Cheese', 'Semihard cheesesÉ]</v>
      </c>
      <c r="O1435">
        <f>FIND(CHAR(130),Table2[[#This Row],[Column2]])</f>
        <v>77</v>
      </c>
      <c r="P1435">
        <f>FIND(CHAR(131),Table2[[#This Row],[Column3]])</f>
        <v>94</v>
      </c>
      <c r="Q1435" t="str">
        <f>IFERROR(MID(Table2[[#This Row],[category_tags]],Table2[[#This Row],[Column4]]+1,Table2[[#This Row],[Column5]]-Table2[[#This Row],[Column4]]-1),"")</f>
        <v>Semihard cheeses</v>
      </c>
      <c r="R1435" t="str">
        <f>VLOOKUP(Table2[[#This Row],[ciqual_code]],brut_transformé!$D$2:$E$2480,2,FALSE)</f>
        <v>brut</v>
      </c>
      <c r="S1435" t="s">
        <v>5128</v>
      </c>
    </row>
    <row r="1436" spans="1:19" x14ac:dyDescent="0.2">
      <c r="A1436" t="s">
        <v>1434</v>
      </c>
      <c r="B1436">
        <v>12738</v>
      </c>
      <c r="C1436" t="s">
        <v>2481</v>
      </c>
      <c r="D1436">
        <v>2.2400000000000002</v>
      </c>
      <c r="E1436" t="b">
        <v>0</v>
      </c>
      <c r="F1436" t="s">
        <v>2485</v>
      </c>
      <c r="G1436" t="s">
        <v>3921</v>
      </c>
      <c r="H1436" t="s">
        <v>4967</v>
      </c>
      <c r="I1436" t="s">
        <v>4969</v>
      </c>
      <c r="J1436" t="s">
        <v>4989</v>
      </c>
      <c r="K1436" t="s">
        <v>6381</v>
      </c>
      <c r="L1436" t="s">
        <v>6406</v>
      </c>
      <c r="M1436" t="str">
        <f>SUBSTITUTE(Table2[[#This Row],[category_tags]],"'",CHAR(130),11)</f>
        <v>['Agricultural', 'Food', 'Preparation', 'Milk and milk products', 'Cheese', ÇSemihard cheeses']</v>
      </c>
      <c r="N1436" t="str">
        <f>SUBSTITUTE(Table2[[#This Row],[category_tags]],"'",CHAR(131),12)</f>
        <v>['Agricultural', 'Food', 'Preparation', 'Milk and milk products', 'Cheese', 'Semihard cheesesÉ]</v>
      </c>
      <c r="O1436">
        <f>FIND(CHAR(130),Table2[[#This Row],[Column2]])</f>
        <v>77</v>
      </c>
      <c r="P1436">
        <f>FIND(CHAR(131),Table2[[#This Row],[Column3]])</f>
        <v>94</v>
      </c>
      <c r="Q1436" t="str">
        <f>IFERROR(MID(Table2[[#This Row],[category_tags]],Table2[[#This Row],[Column4]]+1,Table2[[#This Row],[Column5]]-Table2[[#This Row],[Column4]]-1),"")</f>
        <v>Semihard cheeses</v>
      </c>
      <c r="R1436" t="str">
        <f>VLOOKUP(Table2[[#This Row],[ciqual_code]],brut_transformé!$D$2:$E$2480,2,FALSE)</f>
        <v>brut</v>
      </c>
      <c r="S1436" t="s">
        <v>5128</v>
      </c>
    </row>
    <row r="1437" spans="1:19" x14ac:dyDescent="0.2">
      <c r="A1437" t="s">
        <v>1435</v>
      </c>
      <c r="B1437">
        <v>12740</v>
      </c>
      <c r="C1437" t="s">
        <v>2481</v>
      </c>
      <c r="D1437">
        <v>2.2400000000000002</v>
      </c>
      <c r="E1437" t="b">
        <v>0</v>
      </c>
      <c r="F1437" t="s">
        <v>2485</v>
      </c>
      <c r="G1437" t="s">
        <v>3922</v>
      </c>
      <c r="H1437" t="s">
        <v>4967</v>
      </c>
      <c r="I1437" t="s">
        <v>4969</v>
      </c>
      <c r="J1437" t="s">
        <v>4989</v>
      </c>
      <c r="K1437" t="s">
        <v>6381</v>
      </c>
      <c r="L1437" t="s">
        <v>6406</v>
      </c>
      <c r="M1437" t="str">
        <f>SUBSTITUTE(Table2[[#This Row],[category_tags]],"'",CHAR(130),11)</f>
        <v>['Agricultural', 'Food', 'Preparation', 'Milk and milk products', 'Cheese', ÇSemihard cheeses']</v>
      </c>
      <c r="N1437" t="str">
        <f>SUBSTITUTE(Table2[[#This Row],[category_tags]],"'",CHAR(131),12)</f>
        <v>['Agricultural', 'Food', 'Preparation', 'Milk and milk products', 'Cheese', 'Semihard cheesesÉ]</v>
      </c>
      <c r="O1437">
        <f>FIND(CHAR(130),Table2[[#This Row],[Column2]])</f>
        <v>77</v>
      </c>
      <c r="P1437">
        <f>FIND(CHAR(131),Table2[[#This Row],[Column3]])</f>
        <v>94</v>
      </c>
      <c r="Q1437" t="str">
        <f>IFERROR(MID(Table2[[#This Row],[category_tags]],Table2[[#This Row],[Column4]]+1,Table2[[#This Row],[Column5]]-Table2[[#This Row],[Column4]]-1),"")</f>
        <v>Semihard cheeses</v>
      </c>
      <c r="R1437" t="str">
        <f>VLOOKUP(Table2[[#This Row],[ciqual_code]],brut_transformé!$D$2:$E$2480,2,FALSE)</f>
        <v>brut</v>
      </c>
      <c r="S1437" t="s">
        <v>5128</v>
      </c>
    </row>
    <row r="1438" spans="1:19" x14ac:dyDescent="0.2">
      <c r="A1438" t="s">
        <v>1436</v>
      </c>
      <c r="B1438">
        <v>20916</v>
      </c>
      <c r="C1438" t="s">
        <v>2481</v>
      </c>
      <c r="D1438">
        <v>2.52</v>
      </c>
      <c r="E1438" t="b">
        <v>0</v>
      </c>
      <c r="F1438" t="s">
        <v>2485</v>
      </c>
      <c r="G1438" t="s">
        <v>3923</v>
      </c>
      <c r="H1438" t="s">
        <v>4967</v>
      </c>
      <c r="I1438" t="s">
        <v>4969</v>
      </c>
      <c r="J1438" t="s">
        <v>4998</v>
      </c>
      <c r="K1438" t="s">
        <v>6377</v>
      </c>
      <c r="L1438" t="s">
        <v>6414</v>
      </c>
      <c r="M1438" t="str">
        <f>SUBSTITUTE(Table2[[#This Row],[category_tags]],"'",CHAR(130),11)</f>
        <v>['Agricultural', 'Food', 'Preparation', 'Miscellaneous', 'Miscellaneous ingredients']</v>
      </c>
      <c r="N1438" t="str">
        <f>SUBSTITUTE(Table2[[#This Row],[category_tags]],"'",CHAR(131),12)</f>
        <v>['Agricultural', 'Food', 'Preparation', 'Miscellaneous', 'Miscellaneous ingredients']</v>
      </c>
      <c r="O1438" t="e">
        <f>FIND(CHAR(130),Table2[[#This Row],[Column2]])</f>
        <v>#VALUE!</v>
      </c>
      <c r="P1438" t="e">
        <f>FIND(CHAR(131),Table2[[#This Row],[Column3]])</f>
        <v>#VALUE!</v>
      </c>
      <c r="Q1438" t="str">
        <f>IFERROR(MID(Table2[[#This Row],[category_tags]],Table2[[#This Row],[Column4]]+1,Table2[[#This Row],[Column5]]-Table2[[#This Row],[Column4]]-1),"")</f>
        <v/>
      </c>
      <c r="R1438" t="str">
        <f>VLOOKUP(Table2[[#This Row],[ciqual_code]],brut_transformé!$D$2:$E$2480,2,FALSE)</f>
        <v>transformé</v>
      </c>
      <c r="S1438" t="s">
        <v>5812</v>
      </c>
    </row>
    <row r="1439" spans="1:19" x14ac:dyDescent="0.2">
      <c r="A1439" t="s">
        <v>1437</v>
      </c>
      <c r="B1439">
        <v>12051</v>
      </c>
      <c r="C1439" t="s">
        <v>2481</v>
      </c>
      <c r="D1439">
        <v>2.2400000000000002</v>
      </c>
      <c r="E1439" t="b">
        <v>0</v>
      </c>
      <c r="F1439" t="s">
        <v>2485</v>
      </c>
      <c r="G1439" t="s">
        <v>3924</v>
      </c>
      <c r="H1439" t="s">
        <v>4967</v>
      </c>
      <c r="I1439" t="s">
        <v>4969</v>
      </c>
      <c r="J1439" t="s">
        <v>5024</v>
      </c>
      <c r="K1439" t="s">
        <v>6381</v>
      </c>
      <c r="L1439" t="s">
        <v>6406</v>
      </c>
      <c r="M1439" t="str">
        <f>SUBSTITUTE(Table2[[#This Row],[category_tags]],"'",CHAR(130),11)</f>
        <v>['Agricultural', 'Food', 'Preparation', 'Milk and milk products', 'Cheese', ÇSoft cheeses']</v>
      </c>
      <c r="N1439" t="str">
        <f>SUBSTITUTE(Table2[[#This Row],[category_tags]],"'",CHAR(131),12)</f>
        <v>['Agricultural', 'Food', 'Preparation', 'Milk and milk products', 'Cheese', 'Soft cheesesÉ]</v>
      </c>
      <c r="O1439">
        <f>FIND(CHAR(130),Table2[[#This Row],[Column2]])</f>
        <v>77</v>
      </c>
      <c r="P1439">
        <f>FIND(CHAR(131),Table2[[#This Row],[Column3]])</f>
        <v>90</v>
      </c>
      <c r="Q1439" t="str">
        <f>IFERROR(MID(Table2[[#This Row],[category_tags]],Table2[[#This Row],[Column4]]+1,Table2[[#This Row],[Column5]]-Table2[[#This Row],[Column4]]-1),"")</f>
        <v>Soft cheeses</v>
      </c>
      <c r="R1439" t="str">
        <f>VLOOKUP(Table2[[#This Row],[ciqual_code]],brut_transformé!$D$2:$E$2480,2,FALSE)</f>
        <v>brut</v>
      </c>
      <c r="S1439" t="s">
        <v>5196</v>
      </c>
    </row>
    <row r="1440" spans="1:19" x14ac:dyDescent="0.2">
      <c r="A1440" t="s">
        <v>1438</v>
      </c>
      <c r="B1440">
        <v>12743</v>
      </c>
      <c r="C1440" t="s">
        <v>2481</v>
      </c>
      <c r="D1440">
        <v>2.2400000000000002</v>
      </c>
      <c r="E1440" t="b">
        <v>0</v>
      </c>
      <c r="F1440" t="s">
        <v>2485</v>
      </c>
      <c r="G1440" t="s">
        <v>3925</v>
      </c>
      <c r="H1440" t="s">
        <v>4967</v>
      </c>
      <c r="I1440" t="s">
        <v>4969</v>
      </c>
      <c r="J1440" t="s">
        <v>4989</v>
      </c>
      <c r="K1440" t="s">
        <v>6381</v>
      </c>
      <c r="L1440" t="s">
        <v>6406</v>
      </c>
      <c r="M1440" t="str">
        <f>SUBSTITUTE(Table2[[#This Row],[category_tags]],"'",CHAR(130),11)</f>
        <v>['Agricultural', 'Food', 'Preparation', 'Milk and milk products', 'Cheese', ÇSemihard cheeses']</v>
      </c>
      <c r="N1440" t="str">
        <f>SUBSTITUTE(Table2[[#This Row],[category_tags]],"'",CHAR(131),12)</f>
        <v>['Agricultural', 'Food', 'Preparation', 'Milk and milk products', 'Cheese', 'Semihard cheesesÉ]</v>
      </c>
      <c r="O1440">
        <f>FIND(CHAR(130),Table2[[#This Row],[Column2]])</f>
        <v>77</v>
      </c>
      <c r="P1440">
        <f>FIND(CHAR(131),Table2[[#This Row],[Column3]])</f>
        <v>94</v>
      </c>
      <c r="Q1440" t="str">
        <f>IFERROR(MID(Table2[[#This Row],[category_tags]],Table2[[#This Row],[Column4]]+1,Table2[[#This Row],[Column5]]-Table2[[#This Row],[Column4]]-1),"")</f>
        <v>Semihard cheeses</v>
      </c>
      <c r="R1440" t="str">
        <f>VLOOKUP(Table2[[#This Row],[ciqual_code]],brut_transformé!$D$2:$E$2480,2,FALSE)</f>
        <v>brut</v>
      </c>
      <c r="S1440" t="s">
        <v>5128</v>
      </c>
    </row>
    <row r="1441" spans="1:19" x14ac:dyDescent="0.2">
      <c r="A1441" t="s">
        <v>1439</v>
      </c>
      <c r="B1441">
        <v>30789</v>
      </c>
      <c r="C1441" t="s">
        <v>2481</v>
      </c>
      <c r="D1441">
        <v>2.36</v>
      </c>
      <c r="E1441" t="b">
        <v>0</v>
      </c>
      <c r="F1441" t="s">
        <v>2485</v>
      </c>
      <c r="G1441" t="s">
        <v>3926</v>
      </c>
      <c r="H1441" t="s">
        <v>4967</v>
      </c>
      <c r="I1441" t="s">
        <v>4969</v>
      </c>
      <c r="J1441" t="s">
        <v>4986</v>
      </c>
      <c r="K1441" t="s">
        <v>6376</v>
      </c>
      <c r="L1441" t="s">
        <v>6404</v>
      </c>
      <c r="M1441" t="str">
        <f>SUBSTITUTE(Table2[[#This Row],[category_tags]],"'",CHAR(130),11)</f>
        <v>['Agricultural', 'Food', 'Preparation', 'Meat, egg and fish', 'Delicatessen meat']</v>
      </c>
      <c r="N1441" t="str">
        <f>SUBSTITUTE(Table2[[#This Row],[category_tags]],"'",CHAR(131),12)</f>
        <v>['Agricultural', 'Food', 'Preparation', 'Meat, egg and fish', 'Delicatessen meat']</v>
      </c>
      <c r="O1441" t="e">
        <f>FIND(CHAR(130),Table2[[#This Row],[Column2]])</f>
        <v>#VALUE!</v>
      </c>
      <c r="P1441" t="e">
        <f>FIND(CHAR(131),Table2[[#This Row],[Column3]])</f>
        <v>#VALUE!</v>
      </c>
      <c r="Q1441" t="str">
        <f>IFERROR(MID(Table2[[#This Row],[category_tags]],Table2[[#This Row],[Column4]]+1,Table2[[#This Row],[Column5]]-Table2[[#This Row],[Column4]]-1),"")</f>
        <v/>
      </c>
      <c r="R1441" t="str">
        <f>VLOOKUP(Table2[[#This Row],[ciqual_code]],brut_transformé!$D$2:$E$2480,2,FALSE)</f>
        <v>transformé</v>
      </c>
      <c r="S1441" t="s">
        <v>5813</v>
      </c>
    </row>
    <row r="1442" spans="1:19" x14ac:dyDescent="0.2">
      <c r="A1442" t="s">
        <v>1440</v>
      </c>
      <c r="B1442">
        <v>30797</v>
      </c>
      <c r="C1442" t="s">
        <v>2481</v>
      </c>
      <c r="D1442">
        <v>2.33</v>
      </c>
      <c r="E1442" t="b">
        <v>0</v>
      </c>
      <c r="F1442" t="s">
        <v>2485</v>
      </c>
      <c r="G1442" t="s">
        <v>3927</v>
      </c>
      <c r="H1442" t="s">
        <v>4967</v>
      </c>
      <c r="I1442" t="s">
        <v>4969</v>
      </c>
      <c r="J1442" t="s">
        <v>4986</v>
      </c>
      <c r="K1442" t="s">
        <v>6376</v>
      </c>
      <c r="L1442" t="s">
        <v>6404</v>
      </c>
      <c r="M1442" t="str">
        <f>SUBSTITUTE(Table2[[#This Row],[category_tags]],"'",CHAR(130),11)</f>
        <v>['Agricultural', 'Food', 'Preparation', 'Meat, egg and fish', 'Delicatessen meat']</v>
      </c>
      <c r="N1442" t="str">
        <f>SUBSTITUTE(Table2[[#This Row],[category_tags]],"'",CHAR(131),12)</f>
        <v>['Agricultural', 'Food', 'Preparation', 'Meat, egg and fish', 'Delicatessen meat']</v>
      </c>
      <c r="O1442" t="e">
        <f>FIND(CHAR(130),Table2[[#This Row],[Column2]])</f>
        <v>#VALUE!</v>
      </c>
      <c r="P1442" t="e">
        <f>FIND(CHAR(131),Table2[[#This Row],[Column3]])</f>
        <v>#VALUE!</v>
      </c>
      <c r="Q1442" t="str">
        <f>IFERROR(MID(Table2[[#This Row],[category_tags]],Table2[[#This Row],[Column4]]+1,Table2[[#This Row],[Column5]]-Table2[[#This Row],[Column4]]-1),"")</f>
        <v/>
      </c>
      <c r="R1442" t="str">
        <f>VLOOKUP(Table2[[#This Row],[ciqual_code]],brut_transformé!$D$2:$E$2480,2,FALSE)</f>
        <v>transformé</v>
      </c>
      <c r="S1442" t="s">
        <v>5813</v>
      </c>
    </row>
    <row r="1443" spans="1:19" x14ac:dyDescent="0.2">
      <c r="A1443" t="s">
        <v>1441</v>
      </c>
      <c r="B1443">
        <v>30791</v>
      </c>
      <c r="C1443" t="s">
        <v>2481</v>
      </c>
      <c r="D1443">
        <v>2.33</v>
      </c>
      <c r="E1443" t="b">
        <v>0</v>
      </c>
      <c r="F1443" t="s">
        <v>2485</v>
      </c>
      <c r="G1443" t="s">
        <v>3928</v>
      </c>
      <c r="H1443" t="s">
        <v>4967</v>
      </c>
      <c r="I1443" t="s">
        <v>4969</v>
      </c>
      <c r="J1443" t="s">
        <v>4986</v>
      </c>
      <c r="K1443" t="s">
        <v>6376</v>
      </c>
      <c r="L1443" t="s">
        <v>6404</v>
      </c>
      <c r="M1443" t="str">
        <f>SUBSTITUTE(Table2[[#This Row],[category_tags]],"'",CHAR(130),11)</f>
        <v>['Agricultural', 'Food', 'Preparation', 'Meat, egg and fish', 'Delicatessen meat']</v>
      </c>
      <c r="N1443" t="str">
        <f>SUBSTITUTE(Table2[[#This Row],[category_tags]],"'",CHAR(131),12)</f>
        <v>['Agricultural', 'Food', 'Preparation', 'Meat, egg and fish', 'Delicatessen meat']</v>
      </c>
      <c r="O1443" t="e">
        <f>FIND(CHAR(130),Table2[[#This Row],[Column2]])</f>
        <v>#VALUE!</v>
      </c>
      <c r="P1443" t="e">
        <f>FIND(CHAR(131),Table2[[#This Row],[Column3]])</f>
        <v>#VALUE!</v>
      </c>
      <c r="Q1443" t="str">
        <f>IFERROR(MID(Table2[[#This Row],[category_tags]],Table2[[#This Row],[Column4]]+1,Table2[[#This Row],[Column5]]-Table2[[#This Row],[Column4]]-1),"")</f>
        <v/>
      </c>
      <c r="R1443" t="str">
        <f>VLOOKUP(Table2[[#This Row],[ciqual_code]],brut_transformé!$D$2:$E$2480,2,FALSE)</f>
        <v>transformé</v>
      </c>
      <c r="S1443" t="s">
        <v>5813</v>
      </c>
    </row>
    <row r="1444" spans="1:19" x14ac:dyDescent="0.2">
      <c r="A1444" t="s">
        <v>1442</v>
      </c>
      <c r="B1444">
        <v>30790</v>
      </c>
      <c r="C1444" t="s">
        <v>2481</v>
      </c>
      <c r="D1444">
        <v>2.33</v>
      </c>
      <c r="E1444" t="b">
        <v>0</v>
      </c>
      <c r="F1444" t="s">
        <v>2485</v>
      </c>
      <c r="G1444" t="s">
        <v>3929</v>
      </c>
      <c r="H1444" t="s">
        <v>4967</v>
      </c>
      <c r="I1444" t="s">
        <v>4969</v>
      </c>
      <c r="J1444" t="s">
        <v>4986</v>
      </c>
      <c r="K1444" t="s">
        <v>6376</v>
      </c>
      <c r="L1444" t="s">
        <v>6404</v>
      </c>
      <c r="M1444" t="str">
        <f>SUBSTITUTE(Table2[[#This Row],[category_tags]],"'",CHAR(130),11)</f>
        <v>['Agricultural', 'Food', 'Preparation', 'Meat, egg and fish', 'Delicatessen meat']</v>
      </c>
      <c r="N1444" t="str">
        <f>SUBSTITUTE(Table2[[#This Row],[category_tags]],"'",CHAR(131),12)</f>
        <v>['Agricultural', 'Food', 'Preparation', 'Meat, egg and fish', 'Delicatessen meat']</v>
      </c>
      <c r="O1444" t="e">
        <f>FIND(CHAR(130),Table2[[#This Row],[Column2]])</f>
        <v>#VALUE!</v>
      </c>
      <c r="P1444" t="e">
        <f>FIND(CHAR(131),Table2[[#This Row],[Column3]])</f>
        <v>#VALUE!</v>
      </c>
      <c r="Q1444" t="str">
        <f>IFERROR(MID(Table2[[#This Row],[category_tags]],Table2[[#This Row],[Column4]]+1,Table2[[#This Row],[Column5]]-Table2[[#This Row],[Column4]]-1),"")</f>
        <v/>
      </c>
      <c r="R1444" t="str">
        <f>VLOOKUP(Table2[[#This Row],[ciqual_code]],brut_transformé!$D$2:$E$2480,2,FALSE)</f>
        <v>transformé</v>
      </c>
      <c r="S1444" t="s">
        <v>5813</v>
      </c>
    </row>
    <row r="1445" spans="1:19" x14ac:dyDescent="0.2">
      <c r="A1445" t="s">
        <v>1443</v>
      </c>
      <c r="B1445">
        <v>26024</v>
      </c>
      <c r="C1445" t="s">
        <v>2481</v>
      </c>
      <c r="D1445">
        <v>3.74</v>
      </c>
      <c r="E1445" t="b">
        <v>0</v>
      </c>
      <c r="F1445" t="s">
        <v>2485</v>
      </c>
      <c r="G1445" t="s">
        <v>3930</v>
      </c>
      <c r="H1445" t="s">
        <v>4967</v>
      </c>
      <c r="I1445" t="s">
        <v>4969</v>
      </c>
      <c r="J1445" t="s">
        <v>4993</v>
      </c>
      <c r="K1445" t="s">
        <v>6376</v>
      </c>
      <c r="L1445" t="s">
        <v>6410</v>
      </c>
      <c r="M1445" t="str">
        <f>SUBSTITUTE(Table2[[#This Row],[category_tags]],"'",CHAR(130),11)</f>
        <v>['Agricultural', 'Food', 'Preparation', 'Meat, egg and fish', 'Fish, cooked']</v>
      </c>
      <c r="N1445" t="str">
        <f>SUBSTITUTE(Table2[[#This Row],[category_tags]],"'",CHAR(131),12)</f>
        <v>['Agricultural', 'Food', 'Preparation', 'Meat, egg and fish', 'Fish, cooked']</v>
      </c>
      <c r="O1445" t="e">
        <f>FIND(CHAR(130),Table2[[#This Row],[Column2]])</f>
        <v>#VALUE!</v>
      </c>
      <c r="P1445" t="e">
        <f>FIND(CHAR(131),Table2[[#This Row],[Column3]])</f>
        <v>#VALUE!</v>
      </c>
      <c r="Q1445" t="str">
        <f>IFERROR(MID(Table2[[#This Row],[category_tags]],Table2[[#This Row],[Column4]]+1,Table2[[#This Row],[Column5]]-Table2[[#This Row],[Column4]]-1),"")</f>
        <v/>
      </c>
      <c r="R1445" t="str">
        <f>VLOOKUP(Table2[[#This Row],[ciqual_code]],brut_transformé!$D$2:$E$2480,2,FALSE)</f>
        <v>transformé</v>
      </c>
      <c r="S1445" t="s">
        <v>5266</v>
      </c>
    </row>
    <row r="1446" spans="1:19" x14ac:dyDescent="0.2">
      <c r="A1446" t="s">
        <v>1444</v>
      </c>
      <c r="B1446">
        <v>26098</v>
      </c>
      <c r="C1446" t="s">
        <v>2481</v>
      </c>
      <c r="D1446">
        <v>3.78</v>
      </c>
      <c r="E1446" t="b">
        <v>0</v>
      </c>
      <c r="F1446" t="s">
        <v>2485</v>
      </c>
      <c r="G1446" t="s">
        <v>3931</v>
      </c>
      <c r="H1446" t="s">
        <v>4967</v>
      </c>
      <c r="I1446" t="s">
        <v>4969</v>
      </c>
      <c r="J1446" t="s">
        <v>4985</v>
      </c>
      <c r="K1446" t="s">
        <v>6376</v>
      </c>
      <c r="L1446" t="s">
        <v>6403</v>
      </c>
      <c r="M1446" t="str">
        <f>SUBSTITUTE(Table2[[#This Row],[category_tags]],"'",CHAR(130),11)</f>
        <v>['Agricultural', 'Food', 'Preparation', 'Meat, egg and fish', 'Fish, raw']</v>
      </c>
      <c r="N1446" t="str">
        <f>SUBSTITUTE(Table2[[#This Row],[category_tags]],"'",CHAR(131),12)</f>
        <v>['Agricultural', 'Food', 'Preparation', 'Meat, egg and fish', 'Fish, raw']</v>
      </c>
      <c r="O1446" t="e">
        <f>FIND(CHAR(130),Table2[[#This Row],[Column2]])</f>
        <v>#VALUE!</v>
      </c>
      <c r="P1446" t="e">
        <f>FIND(CHAR(131),Table2[[#This Row],[Column3]])</f>
        <v>#VALUE!</v>
      </c>
      <c r="Q1446" t="str">
        <f>IFERROR(MID(Table2[[#This Row],[category_tags]],Table2[[#This Row],[Column4]]+1,Table2[[#This Row],[Column5]]-Table2[[#This Row],[Column4]]-1),"")</f>
        <v/>
      </c>
      <c r="R1446" t="str">
        <f>VLOOKUP(Table2[[#This Row],[ciqual_code]],brut_transformé!$D$2:$E$2480,2,FALSE)</f>
        <v>transformé</v>
      </c>
      <c r="S1446" t="s">
        <v>5265</v>
      </c>
    </row>
    <row r="1447" spans="1:19" x14ac:dyDescent="0.2">
      <c r="A1447" t="s">
        <v>1445</v>
      </c>
      <c r="B1447">
        <v>10014</v>
      </c>
      <c r="C1447" t="s">
        <v>2481</v>
      </c>
      <c r="D1447">
        <v>2.85</v>
      </c>
      <c r="E1447" t="b">
        <v>0</v>
      </c>
      <c r="F1447" t="s">
        <v>2485</v>
      </c>
      <c r="G1447" t="s">
        <v>3932</v>
      </c>
      <c r="H1447" t="s">
        <v>4967</v>
      </c>
      <c r="I1447" t="s">
        <v>4969</v>
      </c>
      <c r="J1447" t="s">
        <v>5033</v>
      </c>
      <c r="K1447" t="s">
        <v>6376</v>
      </c>
      <c r="L1447" t="s">
        <v>6429</v>
      </c>
      <c r="M1447" t="str">
        <f>SUBSTITUTE(Table2[[#This Row],[category_tags]],"'",CHAR(130),11)</f>
        <v>['Agricultural', 'Food', 'Preparation', 'Meat, egg and fish', 'Seafood, raw']</v>
      </c>
      <c r="N1447" t="str">
        <f>SUBSTITUTE(Table2[[#This Row],[category_tags]],"'",CHAR(131),12)</f>
        <v>['Agricultural', 'Food', 'Preparation', 'Meat, egg and fish', 'Seafood, raw']</v>
      </c>
      <c r="O1447" t="e">
        <f>FIND(CHAR(130),Table2[[#This Row],[Column2]])</f>
        <v>#VALUE!</v>
      </c>
      <c r="P1447" t="e">
        <f>FIND(CHAR(131),Table2[[#This Row],[Column3]])</f>
        <v>#VALUE!</v>
      </c>
      <c r="Q1447" t="str">
        <f>IFERROR(MID(Table2[[#This Row],[category_tags]],Table2[[#This Row],[Column4]]+1,Table2[[#This Row],[Column5]]-Table2[[#This Row],[Column4]]-1),"")</f>
        <v/>
      </c>
      <c r="R1447" t="str">
        <f>VLOOKUP(Table2[[#This Row],[ciqual_code]],brut_transformé!$D$2:$E$2480,2,FALSE)</f>
        <v>brut</v>
      </c>
      <c r="S1447" t="s">
        <v>5814</v>
      </c>
    </row>
    <row r="1448" spans="1:19" x14ac:dyDescent="0.2">
      <c r="A1448" t="s">
        <v>1446</v>
      </c>
      <c r="B1448">
        <v>10026</v>
      </c>
      <c r="C1448" t="s">
        <v>2481</v>
      </c>
      <c r="D1448">
        <v>2.85</v>
      </c>
      <c r="E1448" t="b">
        <v>0</v>
      </c>
      <c r="F1448" t="s">
        <v>2485</v>
      </c>
      <c r="G1448" t="s">
        <v>3933</v>
      </c>
      <c r="H1448" t="s">
        <v>4967</v>
      </c>
      <c r="I1448" t="s">
        <v>4969</v>
      </c>
      <c r="J1448" t="s">
        <v>5033</v>
      </c>
      <c r="K1448" t="s">
        <v>6376</v>
      </c>
      <c r="L1448" t="s">
        <v>6429</v>
      </c>
      <c r="M1448" t="str">
        <f>SUBSTITUTE(Table2[[#This Row],[category_tags]],"'",CHAR(130),11)</f>
        <v>['Agricultural', 'Food', 'Preparation', 'Meat, egg and fish', 'Seafood, raw']</v>
      </c>
      <c r="N1448" t="str">
        <f>SUBSTITUTE(Table2[[#This Row],[category_tags]],"'",CHAR(131),12)</f>
        <v>['Agricultural', 'Food', 'Preparation', 'Meat, egg and fish', 'Seafood, raw']</v>
      </c>
      <c r="O1448" t="e">
        <f>FIND(CHAR(130),Table2[[#This Row],[Column2]])</f>
        <v>#VALUE!</v>
      </c>
      <c r="P1448" t="e">
        <f>FIND(CHAR(131),Table2[[#This Row],[Column3]])</f>
        <v>#VALUE!</v>
      </c>
      <c r="Q1448" t="str">
        <f>IFERROR(MID(Table2[[#This Row],[category_tags]],Table2[[#This Row],[Column4]]+1,Table2[[#This Row],[Column5]]-Table2[[#This Row],[Column4]]-1),"")</f>
        <v/>
      </c>
      <c r="R1448" t="str">
        <f>VLOOKUP(Table2[[#This Row],[ciqual_code]],brut_transformé!$D$2:$E$2480,2,FALSE)</f>
        <v>brut</v>
      </c>
      <c r="S1448" t="s">
        <v>5814</v>
      </c>
    </row>
    <row r="1449" spans="1:19" x14ac:dyDescent="0.2">
      <c r="A1449" t="s">
        <v>1447</v>
      </c>
      <c r="B1449">
        <v>10028</v>
      </c>
      <c r="C1449" t="s">
        <v>2481</v>
      </c>
      <c r="D1449">
        <v>2.83</v>
      </c>
      <c r="E1449" t="b">
        <v>0</v>
      </c>
      <c r="F1449" t="s">
        <v>2485</v>
      </c>
      <c r="G1449" t="s">
        <v>3934</v>
      </c>
      <c r="H1449" t="s">
        <v>4967</v>
      </c>
      <c r="I1449" t="s">
        <v>4969</v>
      </c>
      <c r="J1449" t="s">
        <v>4974</v>
      </c>
      <c r="K1449" t="s">
        <v>6376</v>
      </c>
      <c r="L1449" t="s">
        <v>6393</v>
      </c>
      <c r="M1449" t="str">
        <f>SUBSTITUTE(Table2[[#This Row],[category_tags]],"'",CHAR(130),11)</f>
        <v>['Agricultural', 'Food', 'Preparation', 'Meat, egg and fish', 'Fish products']</v>
      </c>
      <c r="N1449" t="str">
        <f>SUBSTITUTE(Table2[[#This Row],[category_tags]],"'",CHAR(131),12)</f>
        <v>['Agricultural', 'Food', 'Preparation', 'Meat, egg and fish', 'Fish products']</v>
      </c>
      <c r="O1449" t="e">
        <f>FIND(CHAR(130),Table2[[#This Row],[Column2]])</f>
        <v>#VALUE!</v>
      </c>
      <c r="P1449" t="e">
        <f>FIND(CHAR(131),Table2[[#This Row],[Column3]])</f>
        <v>#VALUE!</v>
      </c>
      <c r="Q1449" t="str">
        <f>IFERROR(MID(Table2[[#This Row],[category_tags]],Table2[[#This Row],[Column4]]+1,Table2[[#This Row],[Column5]]-Table2[[#This Row],[Column4]]-1),"")</f>
        <v/>
      </c>
      <c r="R1449" t="str">
        <f>VLOOKUP(Table2[[#This Row],[ciqual_code]],brut_transformé!$D$2:$E$2480,2,FALSE)</f>
        <v>transformé</v>
      </c>
      <c r="S1449" t="s">
        <v>5815</v>
      </c>
    </row>
    <row r="1450" spans="1:19" x14ac:dyDescent="0.2">
      <c r="A1450" t="s">
        <v>1448</v>
      </c>
      <c r="B1450">
        <v>10013</v>
      </c>
      <c r="C1450" t="s">
        <v>2481</v>
      </c>
      <c r="D1450">
        <v>2.9</v>
      </c>
      <c r="E1450" t="b">
        <v>0</v>
      </c>
      <c r="F1450" t="s">
        <v>2485</v>
      </c>
      <c r="G1450" t="s">
        <v>3935</v>
      </c>
      <c r="H1450" t="s">
        <v>4967</v>
      </c>
      <c r="I1450" t="s">
        <v>4969</v>
      </c>
      <c r="J1450" t="s">
        <v>5032</v>
      </c>
      <c r="K1450" t="s">
        <v>6376</v>
      </c>
      <c r="L1450" t="s">
        <v>6428</v>
      </c>
      <c r="M1450" t="str">
        <f>SUBSTITUTE(Table2[[#This Row],[category_tags]],"'",CHAR(130),11)</f>
        <v>['Agricultural', 'Food', 'Preparation', 'Meat, egg and fish', 'Seafood, cooked']</v>
      </c>
      <c r="N1450" t="str">
        <f>SUBSTITUTE(Table2[[#This Row],[category_tags]],"'",CHAR(131),12)</f>
        <v>['Agricultural', 'Food', 'Preparation', 'Meat, egg and fish', 'Seafood, cooked']</v>
      </c>
      <c r="O1450" t="e">
        <f>FIND(CHAR(130),Table2[[#This Row],[Column2]])</f>
        <v>#VALUE!</v>
      </c>
      <c r="P1450" t="e">
        <f>FIND(CHAR(131),Table2[[#This Row],[Column3]])</f>
        <v>#VALUE!</v>
      </c>
      <c r="Q1450" t="str">
        <f>IFERROR(MID(Table2[[#This Row],[category_tags]],Table2[[#This Row],[Column4]]+1,Table2[[#This Row],[Column5]]-Table2[[#This Row],[Column4]]-1),"")</f>
        <v/>
      </c>
      <c r="R1450" t="str">
        <f>VLOOKUP(Table2[[#This Row],[ciqual_code]],brut_transformé!$D$2:$E$2480,2,FALSE)</f>
        <v>brut</v>
      </c>
      <c r="S1450" t="s">
        <v>5816</v>
      </c>
    </row>
    <row r="1451" spans="1:19" x14ac:dyDescent="0.2">
      <c r="A1451" t="s">
        <v>1449</v>
      </c>
      <c r="B1451">
        <v>10081</v>
      </c>
      <c r="C1451" t="s">
        <v>2481</v>
      </c>
      <c r="D1451">
        <v>2.86</v>
      </c>
      <c r="E1451" t="b">
        <v>0</v>
      </c>
      <c r="F1451" t="s">
        <v>2485</v>
      </c>
      <c r="G1451" t="s">
        <v>3936</v>
      </c>
      <c r="H1451" t="s">
        <v>4967</v>
      </c>
      <c r="I1451" t="s">
        <v>4969</v>
      </c>
      <c r="J1451" t="s">
        <v>4974</v>
      </c>
      <c r="K1451" t="s">
        <v>6376</v>
      </c>
      <c r="L1451" t="s">
        <v>6393</v>
      </c>
      <c r="M1451" t="str">
        <f>SUBSTITUTE(Table2[[#This Row],[category_tags]],"'",CHAR(130),11)</f>
        <v>['Agricultural', 'Food', 'Preparation', 'Meat, egg and fish', 'Fish products']</v>
      </c>
      <c r="N1451" t="str">
        <f>SUBSTITUTE(Table2[[#This Row],[category_tags]],"'",CHAR(131),12)</f>
        <v>['Agricultural', 'Food', 'Preparation', 'Meat, egg and fish', 'Fish products']</v>
      </c>
      <c r="O1451" t="e">
        <f>FIND(CHAR(130),Table2[[#This Row],[Column2]])</f>
        <v>#VALUE!</v>
      </c>
      <c r="P1451" t="e">
        <f>FIND(CHAR(131),Table2[[#This Row],[Column3]])</f>
        <v>#VALUE!</v>
      </c>
      <c r="Q1451" t="str">
        <f>IFERROR(MID(Table2[[#This Row],[category_tags]],Table2[[#This Row],[Column4]]+1,Table2[[#This Row],[Column5]]-Table2[[#This Row],[Column4]]-1),"")</f>
        <v/>
      </c>
      <c r="R1451" t="str">
        <f>VLOOKUP(Table2[[#This Row],[ciqual_code]],brut_transformé!$D$2:$E$2480,2,FALSE)</f>
        <v>transformé</v>
      </c>
      <c r="S1451" t="s">
        <v>5817</v>
      </c>
    </row>
    <row r="1452" spans="1:19" x14ac:dyDescent="0.2">
      <c r="A1452" t="s">
        <v>1450</v>
      </c>
      <c r="B1452">
        <v>10083</v>
      </c>
      <c r="C1452" t="s">
        <v>2481</v>
      </c>
      <c r="D1452">
        <v>3.13</v>
      </c>
      <c r="E1452" t="b">
        <v>0</v>
      </c>
      <c r="F1452" t="s">
        <v>2485</v>
      </c>
      <c r="G1452" t="s">
        <v>3937</v>
      </c>
      <c r="H1452" t="s">
        <v>4967</v>
      </c>
      <c r="I1452" t="s">
        <v>4969</v>
      </c>
      <c r="J1452" t="s">
        <v>5026</v>
      </c>
      <c r="K1452" t="s">
        <v>6379</v>
      </c>
      <c r="L1452" t="s">
        <v>6399</v>
      </c>
      <c r="M1452" t="str">
        <f>SUBSTITUTE(Table2[[#This Row],[category_tags]],"'",CHAR(130),11)</f>
        <v>['Agricultural', 'Food', 'Preparation', 'Starters and dishes', 'Dishes', ÇFish dishes, no garnish']</v>
      </c>
      <c r="N1452" t="str">
        <f>SUBSTITUTE(Table2[[#This Row],[category_tags]],"'",CHAR(131),12)</f>
        <v>['Agricultural', 'Food', 'Preparation', 'Starters and dishes', 'Dishes', 'Fish dishes, no garnishÉ]</v>
      </c>
      <c r="O1452">
        <f>FIND(CHAR(130),Table2[[#This Row],[Column2]])</f>
        <v>74</v>
      </c>
      <c r="P1452">
        <f>FIND(CHAR(131),Table2[[#This Row],[Column3]])</f>
        <v>98</v>
      </c>
      <c r="Q1452" t="str">
        <f>IFERROR(MID(Table2[[#This Row],[category_tags]],Table2[[#This Row],[Column4]]+1,Table2[[#This Row],[Column5]]-Table2[[#This Row],[Column4]]-1),"")</f>
        <v>Fish dishes, no garnish</v>
      </c>
      <c r="R1452" t="str">
        <f>VLOOKUP(Table2[[#This Row],[ciqual_code]],brut_transformé!$D$2:$E$2480,2,FALSE)</f>
        <v>transformé</v>
      </c>
      <c r="S1452" t="s">
        <v>5818</v>
      </c>
    </row>
    <row r="1453" spans="1:19" x14ac:dyDescent="0.2">
      <c r="A1453" t="s">
        <v>1451</v>
      </c>
      <c r="B1453">
        <v>10082</v>
      </c>
      <c r="C1453" t="s">
        <v>2481</v>
      </c>
      <c r="D1453">
        <v>2.69</v>
      </c>
      <c r="E1453" t="b">
        <v>0</v>
      </c>
      <c r="F1453" t="s">
        <v>2485</v>
      </c>
      <c r="G1453" t="s">
        <v>3938</v>
      </c>
      <c r="H1453" t="s">
        <v>4967</v>
      </c>
      <c r="I1453" t="s">
        <v>4969</v>
      </c>
      <c r="J1453" t="s">
        <v>5026</v>
      </c>
      <c r="K1453" t="s">
        <v>6379</v>
      </c>
      <c r="L1453" t="s">
        <v>6399</v>
      </c>
      <c r="M1453" t="str">
        <f>SUBSTITUTE(Table2[[#This Row],[category_tags]],"'",CHAR(130),11)</f>
        <v>['Agricultural', 'Food', 'Preparation', 'Starters and dishes', 'Dishes', ÇFish dishes, no garnish']</v>
      </c>
      <c r="N1453" t="str">
        <f>SUBSTITUTE(Table2[[#This Row],[category_tags]],"'",CHAR(131),12)</f>
        <v>['Agricultural', 'Food', 'Preparation', 'Starters and dishes', 'Dishes', 'Fish dishes, no garnishÉ]</v>
      </c>
      <c r="O1453">
        <f>FIND(CHAR(130),Table2[[#This Row],[Column2]])</f>
        <v>74</v>
      </c>
      <c r="P1453">
        <f>FIND(CHAR(131),Table2[[#This Row],[Column3]])</f>
        <v>98</v>
      </c>
      <c r="Q1453" t="str">
        <f>IFERROR(MID(Table2[[#This Row],[category_tags]],Table2[[#This Row],[Column4]]+1,Table2[[#This Row],[Column5]]-Table2[[#This Row],[Column4]]-1),"")</f>
        <v>Fish dishes, no garnish</v>
      </c>
      <c r="R1453" t="str">
        <f>VLOOKUP(Table2[[#This Row],[ciqual_code]],brut_transformé!$D$2:$E$2480,2,FALSE)</f>
        <v>transformé</v>
      </c>
      <c r="S1453" t="s">
        <v>5818</v>
      </c>
    </row>
    <row r="1454" spans="1:19" x14ac:dyDescent="0.2">
      <c r="A1454" t="s">
        <v>1452</v>
      </c>
      <c r="B1454">
        <v>25123</v>
      </c>
      <c r="C1454" t="s">
        <v>2481</v>
      </c>
      <c r="D1454">
        <v>2.62</v>
      </c>
      <c r="E1454" t="b">
        <v>0</v>
      </c>
      <c r="F1454" t="s">
        <v>2485</v>
      </c>
      <c r="G1454" t="s">
        <v>3939</v>
      </c>
      <c r="H1454" t="s">
        <v>4967</v>
      </c>
      <c r="I1454" t="s">
        <v>4969</v>
      </c>
      <c r="J1454" t="s">
        <v>5011</v>
      </c>
      <c r="K1454" t="s">
        <v>6379</v>
      </c>
      <c r="L1454" t="s">
        <v>6399</v>
      </c>
      <c r="M1454" t="str">
        <f>SUBSTITUTE(Table2[[#This Row],[category_tags]],"'",CHAR(130),11)</f>
        <v>['Agricultural', 'Food', 'Preparation', 'Starters and dishes', 'Dishes', ÇMeat dishes, with vegetables/legume']</v>
      </c>
      <c r="N1454" t="str">
        <f>SUBSTITUTE(Table2[[#This Row],[category_tags]],"'",CHAR(131),12)</f>
        <v>['Agricultural', 'Food', 'Preparation', 'Starters and dishes', 'Dishes', 'Meat dishes, with vegetables/legumeÉ]</v>
      </c>
      <c r="O1454">
        <f>FIND(CHAR(130),Table2[[#This Row],[Column2]])</f>
        <v>74</v>
      </c>
      <c r="P1454">
        <f>FIND(CHAR(131),Table2[[#This Row],[Column3]])</f>
        <v>110</v>
      </c>
      <c r="Q1454" t="str">
        <f>IFERROR(MID(Table2[[#This Row],[category_tags]],Table2[[#This Row],[Column4]]+1,Table2[[#This Row],[Column5]]-Table2[[#This Row],[Column4]]-1),"")</f>
        <v>Meat dishes, with vegetables/legume</v>
      </c>
      <c r="R1454" t="str">
        <f>VLOOKUP(Table2[[#This Row],[ciqual_code]],brut_transformé!$D$2:$E$2480,2,FALSE)</f>
        <v>transformé</v>
      </c>
      <c r="S1454" t="s">
        <v>5819</v>
      </c>
    </row>
    <row r="1455" spans="1:19" x14ac:dyDescent="0.2">
      <c r="A1455" t="s">
        <v>1453</v>
      </c>
      <c r="B1455">
        <v>19852</v>
      </c>
      <c r="C1455" t="s">
        <v>2481</v>
      </c>
      <c r="D1455">
        <v>4.32</v>
      </c>
      <c r="E1455" t="b">
        <v>0</v>
      </c>
      <c r="F1455" t="s">
        <v>2485</v>
      </c>
      <c r="G1455" t="s">
        <v>3940</v>
      </c>
      <c r="H1455" t="s">
        <v>4967</v>
      </c>
      <c r="I1455" t="s">
        <v>4969</v>
      </c>
      <c r="J1455" t="s">
        <v>5041</v>
      </c>
      <c r="K1455" t="s">
        <v>6381</v>
      </c>
      <c r="L1455" t="s">
        <v>6422</v>
      </c>
      <c r="M1455" t="str">
        <f>SUBSTITUTE(Table2[[#This Row],[category_tags]],"'",CHAR(130),11)</f>
        <v>['Agricultural', 'Food', 'Preparation', 'Milk and milk products', 'Dairy products and deserts', ÇOther desserts']</v>
      </c>
      <c r="N1455" t="str">
        <f>SUBSTITUTE(Table2[[#This Row],[category_tags]],"'",CHAR(131),12)</f>
        <v>['Agricultural', 'Food', 'Preparation', 'Milk and milk products', 'Dairy products and deserts', 'Other dessertsÉ]</v>
      </c>
      <c r="O1455">
        <f>FIND(CHAR(130),Table2[[#This Row],[Column2]])</f>
        <v>97</v>
      </c>
      <c r="P1455">
        <f>FIND(CHAR(131),Table2[[#This Row],[Column3]])</f>
        <v>112</v>
      </c>
      <c r="Q1455" t="str">
        <f>IFERROR(MID(Table2[[#This Row],[category_tags]],Table2[[#This Row],[Column4]]+1,Table2[[#This Row],[Column5]]-Table2[[#This Row],[Column4]]-1),"")</f>
        <v>Other desserts</v>
      </c>
      <c r="R1455" t="str">
        <f>VLOOKUP(Table2[[#This Row],[ciqual_code]],brut_transformé!$D$2:$E$2480,2,FALSE)</f>
        <v>transformé</v>
      </c>
      <c r="S1455" t="s">
        <v>5820</v>
      </c>
    </row>
    <row r="1456" spans="1:19" x14ac:dyDescent="0.2">
      <c r="A1456" t="s">
        <v>1454</v>
      </c>
      <c r="B1456">
        <v>39206</v>
      </c>
      <c r="C1456" t="s">
        <v>2481</v>
      </c>
      <c r="D1456">
        <v>2.5</v>
      </c>
      <c r="E1456" t="b">
        <v>0</v>
      </c>
      <c r="F1456" t="s">
        <v>2485</v>
      </c>
      <c r="G1456" t="s">
        <v>3941</v>
      </c>
      <c r="H1456" t="s">
        <v>4967</v>
      </c>
      <c r="I1456" t="s">
        <v>4969</v>
      </c>
      <c r="J1456" t="s">
        <v>5050</v>
      </c>
      <c r="K1456" t="s">
        <v>6381</v>
      </c>
      <c r="L1456" t="s">
        <v>6422</v>
      </c>
      <c r="M1456" t="str">
        <f>SUBSTITUTE(Table2[[#This Row],[category_tags]],"'",CHAR(130),11)</f>
        <v>['Agricultural', 'Food', 'Preparation', 'Milk and milk products', 'Dairy products and deserts', ÇDairy desserts']</v>
      </c>
      <c r="N1456" t="str">
        <f>SUBSTITUTE(Table2[[#This Row],[category_tags]],"'",CHAR(131),12)</f>
        <v>['Agricultural', 'Food', 'Preparation', 'Milk and milk products', 'Dairy products and deserts', 'Dairy dessertsÉ]</v>
      </c>
      <c r="O1456">
        <f>FIND(CHAR(130),Table2[[#This Row],[Column2]])</f>
        <v>97</v>
      </c>
      <c r="P1456">
        <f>FIND(CHAR(131),Table2[[#This Row],[Column3]])</f>
        <v>112</v>
      </c>
      <c r="Q1456" t="str">
        <f>IFERROR(MID(Table2[[#This Row],[category_tags]],Table2[[#This Row],[Column4]]+1,Table2[[#This Row],[Column5]]-Table2[[#This Row],[Column4]]-1),"")</f>
        <v>Dairy desserts</v>
      </c>
      <c r="R1456" t="str">
        <f>VLOOKUP(Table2[[#This Row],[ciqual_code]],brut_transformé!$D$2:$E$2480,2,FALSE)</f>
        <v>transformé</v>
      </c>
      <c r="S1456" t="s">
        <v>5821</v>
      </c>
    </row>
    <row r="1457" spans="1:19" x14ac:dyDescent="0.2">
      <c r="A1457" t="s">
        <v>1455</v>
      </c>
      <c r="B1457">
        <v>39210</v>
      </c>
      <c r="C1457" t="s">
        <v>2481</v>
      </c>
      <c r="D1457">
        <v>2.5</v>
      </c>
      <c r="E1457" t="b">
        <v>0</v>
      </c>
      <c r="F1457" t="s">
        <v>2485</v>
      </c>
      <c r="G1457" t="s">
        <v>3942</v>
      </c>
      <c r="H1457" t="s">
        <v>4967</v>
      </c>
      <c r="I1457" t="s">
        <v>4969</v>
      </c>
      <c r="J1457" t="s">
        <v>5041</v>
      </c>
      <c r="K1457" t="s">
        <v>6381</v>
      </c>
      <c r="L1457" t="s">
        <v>6422</v>
      </c>
      <c r="M1457" t="str">
        <f>SUBSTITUTE(Table2[[#This Row],[category_tags]],"'",CHAR(130),11)</f>
        <v>['Agricultural', 'Food', 'Preparation', 'Milk and milk products', 'Dairy products and deserts', ÇOther desserts']</v>
      </c>
      <c r="N1457" t="str">
        <f>SUBSTITUTE(Table2[[#This Row],[category_tags]],"'",CHAR(131),12)</f>
        <v>['Agricultural', 'Food', 'Preparation', 'Milk and milk products', 'Dairy products and deserts', 'Other dessertsÉ]</v>
      </c>
      <c r="O1457">
        <f>FIND(CHAR(130),Table2[[#This Row],[Column2]])</f>
        <v>97</v>
      </c>
      <c r="P1457">
        <f>FIND(CHAR(131),Table2[[#This Row],[Column3]])</f>
        <v>112</v>
      </c>
      <c r="Q1457" t="str">
        <f>IFERROR(MID(Table2[[#This Row],[category_tags]],Table2[[#This Row],[Column4]]+1,Table2[[#This Row],[Column5]]-Table2[[#This Row],[Column4]]-1),"")</f>
        <v>Other desserts</v>
      </c>
      <c r="R1457" t="str">
        <f>VLOOKUP(Table2[[#This Row],[ciqual_code]],brut_transformé!$D$2:$E$2480,2,FALSE)</f>
        <v>transformé</v>
      </c>
      <c r="S1457" t="s">
        <v>5821</v>
      </c>
    </row>
    <row r="1458" spans="1:19" x14ac:dyDescent="0.2">
      <c r="A1458" t="s">
        <v>1456</v>
      </c>
      <c r="B1458">
        <v>39228</v>
      </c>
      <c r="C1458" t="s">
        <v>2481</v>
      </c>
      <c r="D1458">
        <v>3.65</v>
      </c>
      <c r="E1458" t="b">
        <v>0</v>
      </c>
      <c r="F1458" t="s">
        <v>2485</v>
      </c>
      <c r="G1458" t="s">
        <v>3943</v>
      </c>
      <c r="H1458" t="s">
        <v>4967</v>
      </c>
      <c r="I1458" t="s">
        <v>4969</v>
      </c>
      <c r="J1458" t="s">
        <v>5050</v>
      </c>
      <c r="K1458" t="s">
        <v>6381</v>
      </c>
      <c r="L1458" t="s">
        <v>6422</v>
      </c>
      <c r="M1458" t="str">
        <f>SUBSTITUTE(Table2[[#This Row],[category_tags]],"'",CHAR(130),11)</f>
        <v>['Agricultural', 'Food', 'Preparation', 'Milk and milk products', 'Dairy products and deserts', ÇDairy desserts']</v>
      </c>
      <c r="N1458" t="str">
        <f>SUBSTITUTE(Table2[[#This Row],[category_tags]],"'",CHAR(131),12)</f>
        <v>['Agricultural', 'Food', 'Preparation', 'Milk and milk products', 'Dairy products and deserts', 'Dairy dessertsÉ]</v>
      </c>
      <c r="O1458">
        <f>FIND(CHAR(130),Table2[[#This Row],[Column2]])</f>
        <v>97</v>
      </c>
      <c r="P1458">
        <f>FIND(CHAR(131),Table2[[#This Row],[Column3]])</f>
        <v>112</v>
      </c>
      <c r="Q1458" t="str">
        <f>IFERROR(MID(Table2[[#This Row],[category_tags]],Table2[[#This Row],[Column4]]+1,Table2[[#This Row],[Column5]]-Table2[[#This Row],[Column4]]-1),"")</f>
        <v>Dairy desserts</v>
      </c>
      <c r="R1458" t="str">
        <f>VLOOKUP(Table2[[#This Row],[ciqual_code]],brut_transformé!$D$2:$E$2480,2,FALSE)</f>
        <v>transformé</v>
      </c>
      <c r="S1458" t="s">
        <v>5820</v>
      </c>
    </row>
    <row r="1459" spans="1:19" x14ac:dyDescent="0.2">
      <c r="A1459" t="s">
        <v>1457</v>
      </c>
      <c r="B1459">
        <v>8315</v>
      </c>
      <c r="C1459" t="s">
        <v>2481</v>
      </c>
      <c r="D1459">
        <v>2.5099999999999998</v>
      </c>
      <c r="E1459" t="b">
        <v>0</v>
      </c>
      <c r="F1459" t="s">
        <v>2485</v>
      </c>
      <c r="G1459" t="s">
        <v>3944</v>
      </c>
      <c r="H1459" t="s">
        <v>4967</v>
      </c>
      <c r="I1459" t="s">
        <v>4969</v>
      </c>
      <c r="J1459" t="s">
        <v>5043</v>
      </c>
      <c r="K1459" t="s">
        <v>6376</v>
      </c>
      <c r="L1459" t="s">
        <v>6404</v>
      </c>
      <c r="M1459" t="str">
        <f>SUBSTITUTE(Table2[[#This Row],[category_tags]],"'",CHAR(130),11)</f>
        <v>['Agricultural', 'Food', 'Preparation', 'Meat, egg and fish', 'Delicatessen meat', ÇPates and terrines']</v>
      </c>
      <c r="N1459" t="str">
        <f>SUBSTITUTE(Table2[[#This Row],[category_tags]],"'",CHAR(131),12)</f>
        <v>['Agricultural', 'Food', 'Preparation', 'Meat, egg and fish', 'Delicatessen meat', 'Pates and terrinesÉ]</v>
      </c>
      <c r="O1459">
        <f>FIND(CHAR(130),Table2[[#This Row],[Column2]])</f>
        <v>84</v>
      </c>
      <c r="P1459">
        <f>FIND(CHAR(131),Table2[[#This Row],[Column3]])</f>
        <v>103</v>
      </c>
      <c r="Q1459" t="str">
        <f>IFERROR(MID(Table2[[#This Row],[category_tags]],Table2[[#This Row],[Column4]]+1,Table2[[#This Row],[Column5]]-Table2[[#This Row],[Column4]]-1),"")</f>
        <v>Pates and terrines</v>
      </c>
      <c r="R1459" t="str">
        <f>VLOOKUP(Table2[[#This Row],[ciqual_code]],brut_transformé!$D$2:$E$2480,2,FALSE)</f>
        <v>transformé</v>
      </c>
      <c r="S1459" t="s">
        <v>5822</v>
      </c>
    </row>
    <row r="1460" spans="1:19" x14ac:dyDescent="0.2">
      <c r="A1460" t="s">
        <v>1458</v>
      </c>
      <c r="B1460">
        <v>8313</v>
      </c>
      <c r="C1460" t="s">
        <v>2481</v>
      </c>
      <c r="D1460">
        <v>2.78</v>
      </c>
      <c r="E1460" t="b">
        <v>0</v>
      </c>
      <c r="F1460" t="s">
        <v>2485</v>
      </c>
      <c r="G1460" t="s">
        <v>3945</v>
      </c>
      <c r="H1460" t="s">
        <v>4967</v>
      </c>
      <c r="I1460" t="s">
        <v>4969</v>
      </c>
      <c r="J1460" t="s">
        <v>5043</v>
      </c>
      <c r="K1460" t="s">
        <v>6376</v>
      </c>
      <c r="L1460" t="s">
        <v>6404</v>
      </c>
      <c r="M1460" t="str">
        <f>SUBSTITUTE(Table2[[#This Row],[category_tags]],"'",CHAR(130),11)</f>
        <v>['Agricultural', 'Food', 'Preparation', 'Meat, egg and fish', 'Delicatessen meat', ÇPates and terrines']</v>
      </c>
      <c r="N1460" t="str">
        <f>SUBSTITUTE(Table2[[#This Row],[category_tags]],"'",CHAR(131),12)</f>
        <v>['Agricultural', 'Food', 'Preparation', 'Meat, egg and fish', 'Delicatessen meat', 'Pates and terrinesÉ]</v>
      </c>
      <c r="O1460">
        <f>FIND(CHAR(130),Table2[[#This Row],[Column2]])</f>
        <v>84</v>
      </c>
      <c r="P1460">
        <f>FIND(CHAR(131),Table2[[#This Row],[Column3]])</f>
        <v>103</v>
      </c>
      <c r="Q1460" t="str">
        <f>IFERROR(MID(Table2[[#This Row],[category_tags]],Table2[[#This Row],[Column4]]+1,Table2[[#This Row],[Column5]]-Table2[[#This Row],[Column4]]-1),"")</f>
        <v>Pates and terrines</v>
      </c>
      <c r="R1460" t="str">
        <f>VLOOKUP(Table2[[#This Row],[ciqual_code]],brut_transformé!$D$2:$E$2480,2,FALSE)</f>
        <v>transformé</v>
      </c>
      <c r="S1460" t="s">
        <v>5823</v>
      </c>
    </row>
    <row r="1461" spans="1:19" x14ac:dyDescent="0.2">
      <c r="A1461" t="s">
        <v>1459</v>
      </c>
      <c r="B1461">
        <v>8312</v>
      </c>
      <c r="C1461" t="s">
        <v>2481</v>
      </c>
      <c r="D1461">
        <v>2.78</v>
      </c>
      <c r="E1461" t="b">
        <v>0</v>
      </c>
      <c r="F1461" t="s">
        <v>2485</v>
      </c>
      <c r="G1461" t="s">
        <v>3946</v>
      </c>
      <c r="H1461" t="s">
        <v>4967</v>
      </c>
      <c r="I1461" t="s">
        <v>4969</v>
      </c>
      <c r="J1461" t="s">
        <v>5043</v>
      </c>
      <c r="K1461" t="s">
        <v>6376</v>
      </c>
      <c r="L1461" t="s">
        <v>6404</v>
      </c>
      <c r="M1461" t="str">
        <f>SUBSTITUTE(Table2[[#This Row],[category_tags]],"'",CHAR(130),11)</f>
        <v>['Agricultural', 'Food', 'Preparation', 'Meat, egg and fish', 'Delicatessen meat', ÇPates and terrines']</v>
      </c>
      <c r="N1461" t="str">
        <f>SUBSTITUTE(Table2[[#This Row],[category_tags]],"'",CHAR(131),12)</f>
        <v>['Agricultural', 'Food', 'Preparation', 'Meat, egg and fish', 'Delicatessen meat', 'Pates and terrinesÉ]</v>
      </c>
      <c r="O1461">
        <f>FIND(CHAR(130),Table2[[#This Row],[Column2]])</f>
        <v>84</v>
      </c>
      <c r="P1461">
        <f>FIND(CHAR(131),Table2[[#This Row],[Column3]])</f>
        <v>103</v>
      </c>
      <c r="Q1461" t="str">
        <f>IFERROR(MID(Table2[[#This Row],[category_tags]],Table2[[#This Row],[Column4]]+1,Table2[[#This Row],[Column5]]-Table2[[#This Row],[Column4]]-1),"")</f>
        <v>Pates and terrines</v>
      </c>
      <c r="R1461" t="str">
        <f>VLOOKUP(Table2[[#This Row],[ciqual_code]],brut_transformé!$D$2:$E$2480,2,FALSE)</f>
        <v>transformé</v>
      </c>
      <c r="S1461" t="s">
        <v>5823</v>
      </c>
    </row>
    <row r="1462" spans="1:19" x14ac:dyDescent="0.2">
      <c r="A1462" t="s">
        <v>1460</v>
      </c>
      <c r="B1462">
        <v>39235</v>
      </c>
      <c r="C1462" t="s">
        <v>2481</v>
      </c>
      <c r="D1462">
        <v>2.5</v>
      </c>
      <c r="E1462" t="b">
        <v>0</v>
      </c>
      <c r="F1462" t="s">
        <v>2485</v>
      </c>
      <c r="G1462" t="s">
        <v>3947</v>
      </c>
      <c r="H1462" t="s">
        <v>4967</v>
      </c>
      <c r="I1462" t="s">
        <v>4969</v>
      </c>
      <c r="J1462" t="s">
        <v>5050</v>
      </c>
      <c r="K1462" t="s">
        <v>6381</v>
      </c>
      <c r="L1462" t="s">
        <v>6422</v>
      </c>
      <c r="M1462" t="str">
        <f>SUBSTITUTE(Table2[[#This Row],[category_tags]],"'",CHAR(130),11)</f>
        <v>['Agricultural', 'Food', 'Preparation', 'Milk and milk products', 'Dairy products and deserts', ÇDairy desserts']</v>
      </c>
      <c r="N1462" t="str">
        <f>SUBSTITUTE(Table2[[#This Row],[category_tags]],"'",CHAR(131),12)</f>
        <v>['Agricultural', 'Food', 'Preparation', 'Milk and milk products', 'Dairy products and deserts', 'Dairy dessertsÉ]</v>
      </c>
      <c r="O1462">
        <f>FIND(CHAR(130),Table2[[#This Row],[Column2]])</f>
        <v>97</v>
      </c>
      <c r="P1462">
        <f>FIND(CHAR(131),Table2[[#This Row],[Column3]])</f>
        <v>112</v>
      </c>
      <c r="Q1462" t="str">
        <f>IFERROR(MID(Table2[[#This Row],[category_tags]],Table2[[#This Row],[Column4]]+1,Table2[[#This Row],[Column5]]-Table2[[#This Row],[Column4]]-1),"")</f>
        <v>Dairy desserts</v>
      </c>
      <c r="R1462" t="str">
        <f>VLOOKUP(Table2[[#This Row],[ciqual_code]],brut_transformé!$D$2:$E$2480,2,FALSE)</f>
        <v>transformé</v>
      </c>
      <c r="S1462" t="s">
        <v>5824</v>
      </c>
    </row>
    <row r="1463" spans="1:19" x14ac:dyDescent="0.2">
      <c r="A1463" t="s">
        <v>1461</v>
      </c>
      <c r="B1463">
        <v>11013</v>
      </c>
      <c r="C1463" t="s">
        <v>2481</v>
      </c>
      <c r="D1463">
        <v>2.4700000000000002</v>
      </c>
      <c r="E1463" t="b">
        <v>0</v>
      </c>
      <c r="F1463" t="s">
        <v>2485</v>
      </c>
      <c r="G1463" t="s">
        <v>3948</v>
      </c>
      <c r="H1463" t="s">
        <v>4967</v>
      </c>
      <c r="I1463" t="s">
        <v>4969</v>
      </c>
      <c r="J1463" t="s">
        <v>5076</v>
      </c>
      <c r="K1463" t="s">
        <v>6377</v>
      </c>
      <c r="L1463" t="s">
        <v>6445</v>
      </c>
      <c r="M1463" t="str">
        <f>SUBSTITUTE(Table2[[#This Row],[category_tags]],"'",CHAR(130),11)</f>
        <v>['Agricultural', 'Food', 'Preparation', 'Miscellaneous', 'Condiments']</v>
      </c>
      <c r="N1463" t="str">
        <f>SUBSTITUTE(Table2[[#This Row],[category_tags]],"'",CHAR(131),12)</f>
        <v>['Agricultural', 'Food', 'Preparation', 'Miscellaneous', 'Condiments']</v>
      </c>
      <c r="O1463" t="e">
        <f>FIND(CHAR(130),Table2[[#This Row],[Column2]])</f>
        <v>#VALUE!</v>
      </c>
      <c r="P1463" t="e">
        <f>FIND(CHAR(131),Table2[[#This Row],[Column3]])</f>
        <v>#VALUE!</v>
      </c>
      <c r="Q1463" t="str">
        <f>IFERROR(MID(Table2[[#This Row],[category_tags]],Table2[[#This Row],[Column4]]+1,Table2[[#This Row],[Column5]]-Table2[[#This Row],[Column4]]-1),"")</f>
        <v/>
      </c>
      <c r="R1463" t="str">
        <f>VLOOKUP(Table2[[#This Row],[ciqual_code]],brut_transformé!$D$2:$E$2480,2,FALSE)</f>
        <v>transformé</v>
      </c>
      <c r="S1463" t="s">
        <v>5825</v>
      </c>
    </row>
    <row r="1464" spans="1:19" x14ac:dyDescent="0.2">
      <c r="A1464" t="s">
        <v>1462</v>
      </c>
      <c r="B1464">
        <v>11021</v>
      </c>
      <c r="C1464" t="s">
        <v>2481</v>
      </c>
      <c r="D1464">
        <v>2.21</v>
      </c>
      <c r="E1464" t="b">
        <v>0</v>
      </c>
      <c r="F1464" t="s">
        <v>2485</v>
      </c>
      <c r="G1464" t="s">
        <v>3949</v>
      </c>
      <c r="H1464" t="s">
        <v>4967</v>
      </c>
      <c r="I1464" t="s">
        <v>4969</v>
      </c>
      <c r="J1464" t="s">
        <v>5076</v>
      </c>
      <c r="K1464" t="s">
        <v>6377</v>
      </c>
      <c r="L1464" t="s">
        <v>6445</v>
      </c>
      <c r="M1464" t="str">
        <f>SUBSTITUTE(Table2[[#This Row],[category_tags]],"'",CHAR(130),11)</f>
        <v>['Agricultural', 'Food', 'Preparation', 'Miscellaneous', 'Condiments']</v>
      </c>
      <c r="N1464" t="str">
        <f>SUBSTITUTE(Table2[[#This Row],[category_tags]],"'",CHAR(131),12)</f>
        <v>['Agricultural', 'Food', 'Preparation', 'Miscellaneous', 'Condiments']</v>
      </c>
      <c r="O1464" t="e">
        <f>FIND(CHAR(130),Table2[[#This Row],[Column2]])</f>
        <v>#VALUE!</v>
      </c>
      <c r="P1464" t="e">
        <f>FIND(CHAR(131),Table2[[#This Row],[Column3]])</f>
        <v>#VALUE!</v>
      </c>
      <c r="Q1464" t="str">
        <f>IFERROR(MID(Table2[[#This Row],[category_tags]],Table2[[#This Row],[Column4]]+1,Table2[[#This Row],[Column5]]-Table2[[#This Row],[Column4]]-1),"")</f>
        <v/>
      </c>
      <c r="R1464" t="str">
        <f>VLOOKUP(Table2[[#This Row],[ciqual_code]],brut_transformé!$D$2:$E$2480,2,FALSE)</f>
        <v>transformé</v>
      </c>
      <c r="S1464" t="s">
        <v>5826</v>
      </c>
    </row>
    <row r="1465" spans="1:19" x14ac:dyDescent="0.2">
      <c r="A1465" t="s">
        <v>1463</v>
      </c>
      <c r="B1465">
        <v>21003</v>
      </c>
      <c r="C1465" t="s">
        <v>2481</v>
      </c>
      <c r="D1465">
        <v>3.17</v>
      </c>
      <c r="E1465" t="b">
        <v>0</v>
      </c>
      <c r="F1465" t="s">
        <v>2485</v>
      </c>
      <c r="G1465" t="s">
        <v>3950</v>
      </c>
      <c r="H1465" t="s">
        <v>4967</v>
      </c>
      <c r="I1465" t="s">
        <v>4969</v>
      </c>
      <c r="J1465" t="s">
        <v>4977</v>
      </c>
      <c r="K1465" t="s">
        <v>6376</v>
      </c>
      <c r="L1465" t="s">
        <v>6396</v>
      </c>
      <c r="M1465" t="str">
        <f>SUBSTITUTE(Table2[[#This Row],[category_tags]],"'",CHAR(130),11)</f>
        <v>['Agricultural', 'Food', 'Preparation', 'Meat, egg and fish', 'Raw meat', ÇLamb and mutton']</v>
      </c>
      <c r="N1465" t="str">
        <f>SUBSTITUTE(Table2[[#This Row],[category_tags]],"'",CHAR(131),12)</f>
        <v>['Agricultural', 'Food', 'Preparation', 'Meat, egg and fish', 'Raw meat', 'Lamb and muttonÉ]</v>
      </c>
      <c r="O1465">
        <f>FIND(CHAR(130),Table2[[#This Row],[Column2]])</f>
        <v>75</v>
      </c>
      <c r="P1465">
        <f>FIND(CHAR(131),Table2[[#This Row],[Column3]])</f>
        <v>91</v>
      </c>
      <c r="Q1465" t="str">
        <f>IFERROR(MID(Table2[[#This Row],[category_tags]],Table2[[#This Row],[Column4]]+1,Table2[[#This Row],[Column5]]-Table2[[#This Row],[Column4]]-1),"")</f>
        <v>Lamb and mutton</v>
      </c>
      <c r="R1465" t="str">
        <f>VLOOKUP(Table2[[#This Row],[ciqual_code]],brut_transformé!$D$2:$E$2480,2,FALSE)</f>
        <v>transformé</v>
      </c>
      <c r="S1465" t="s">
        <v>5102</v>
      </c>
    </row>
    <row r="1466" spans="1:19" x14ac:dyDescent="0.2">
      <c r="A1466" t="s">
        <v>1464</v>
      </c>
      <c r="B1466">
        <v>21006</v>
      </c>
      <c r="C1466" t="s">
        <v>2481</v>
      </c>
      <c r="D1466">
        <v>3.17</v>
      </c>
      <c r="E1466" t="b">
        <v>0</v>
      </c>
      <c r="F1466" t="s">
        <v>2485</v>
      </c>
      <c r="G1466" t="s">
        <v>3951</v>
      </c>
      <c r="H1466" t="s">
        <v>4967</v>
      </c>
      <c r="I1466" t="s">
        <v>4969</v>
      </c>
      <c r="J1466" t="s">
        <v>4977</v>
      </c>
      <c r="K1466" t="s">
        <v>6376</v>
      </c>
      <c r="L1466" t="s">
        <v>6396</v>
      </c>
      <c r="M1466" t="str">
        <f>SUBSTITUTE(Table2[[#This Row],[category_tags]],"'",CHAR(130),11)</f>
        <v>['Agricultural', 'Food', 'Preparation', 'Meat, egg and fish', 'Raw meat', ÇLamb and mutton']</v>
      </c>
      <c r="N1466" t="str">
        <f>SUBSTITUTE(Table2[[#This Row],[category_tags]],"'",CHAR(131),12)</f>
        <v>['Agricultural', 'Food', 'Preparation', 'Meat, egg and fish', 'Raw meat', 'Lamb and muttonÉ]</v>
      </c>
      <c r="O1466">
        <f>FIND(CHAR(130),Table2[[#This Row],[Column2]])</f>
        <v>75</v>
      </c>
      <c r="P1466">
        <f>FIND(CHAR(131),Table2[[#This Row],[Column3]])</f>
        <v>91</v>
      </c>
      <c r="Q1466" t="str">
        <f>IFERROR(MID(Table2[[#This Row],[category_tags]],Table2[[#This Row],[Column4]]+1,Table2[[#This Row],[Column5]]-Table2[[#This Row],[Column4]]-1),"")</f>
        <v>Lamb and mutton</v>
      </c>
      <c r="R1466" t="str">
        <f>VLOOKUP(Table2[[#This Row],[ciqual_code]],brut_transformé!$D$2:$E$2480,2,FALSE)</f>
        <v>transformé</v>
      </c>
      <c r="S1466" t="s">
        <v>5100</v>
      </c>
    </row>
    <row r="1467" spans="1:19" x14ac:dyDescent="0.2">
      <c r="A1467" t="s">
        <v>1465</v>
      </c>
      <c r="B1467">
        <v>21004</v>
      </c>
      <c r="C1467" t="s">
        <v>2481</v>
      </c>
      <c r="D1467">
        <v>2.73</v>
      </c>
      <c r="E1467" t="b">
        <v>0</v>
      </c>
      <c r="F1467" t="s">
        <v>2485</v>
      </c>
      <c r="G1467" t="s">
        <v>3952</v>
      </c>
      <c r="H1467" t="s">
        <v>4967</v>
      </c>
      <c r="I1467" t="s">
        <v>4969</v>
      </c>
      <c r="J1467" t="s">
        <v>4977</v>
      </c>
      <c r="K1467" t="s">
        <v>6376</v>
      </c>
      <c r="L1467" t="s">
        <v>6396</v>
      </c>
      <c r="M1467" t="str">
        <f>SUBSTITUTE(Table2[[#This Row],[category_tags]],"'",CHAR(130),11)</f>
        <v>['Agricultural', 'Food', 'Preparation', 'Meat, egg and fish', 'Raw meat', ÇLamb and mutton']</v>
      </c>
      <c r="N1467" t="str">
        <f>SUBSTITUTE(Table2[[#This Row],[category_tags]],"'",CHAR(131),12)</f>
        <v>['Agricultural', 'Food', 'Preparation', 'Meat, egg and fish', 'Raw meat', 'Lamb and muttonÉ]</v>
      </c>
      <c r="O1467">
        <f>FIND(CHAR(130),Table2[[#This Row],[Column2]])</f>
        <v>75</v>
      </c>
      <c r="P1467">
        <f>FIND(CHAR(131),Table2[[#This Row],[Column3]])</f>
        <v>91</v>
      </c>
      <c r="Q1467" t="str">
        <f>IFERROR(MID(Table2[[#This Row],[category_tags]],Table2[[#This Row],[Column4]]+1,Table2[[#This Row],[Column5]]-Table2[[#This Row],[Column4]]-1),"")</f>
        <v>Lamb and mutton</v>
      </c>
      <c r="R1467" t="str">
        <f>VLOOKUP(Table2[[#This Row],[ciqual_code]],brut_transformé!$D$2:$E$2480,2,FALSE)</f>
        <v>transformé</v>
      </c>
      <c r="S1467" t="s">
        <v>5827</v>
      </c>
    </row>
    <row r="1468" spans="1:19" x14ac:dyDescent="0.2">
      <c r="A1468" t="s">
        <v>1466</v>
      </c>
      <c r="B1468">
        <v>21005</v>
      </c>
      <c r="C1468" t="s">
        <v>2481</v>
      </c>
      <c r="D1468">
        <v>2.73</v>
      </c>
      <c r="E1468" t="b">
        <v>0</v>
      </c>
      <c r="F1468" t="s">
        <v>2485</v>
      </c>
      <c r="G1468" t="s">
        <v>3953</v>
      </c>
      <c r="H1468" t="s">
        <v>4967</v>
      </c>
      <c r="I1468" t="s">
        <v>4969</v>
      </c>
      <c r="J1468" t="s">
        <v>4977</v>
      </c>
      <c r="K1468" t="s">
        <v>6376</v>
      </c>
      <c r="L1468" t="s">
        <v>6396</v>
      </c>
      <c r="M1468" t="str">
        <f>SUBSTITUTE(Table2[[#This Row],[category_tags]],"'",CHAR(130),11)</f>
        <v>['Agricultural', 'Food', 'Preparation', 'Meat, egg and fish', 'Raw meat', ÇLamb and mutton']</v>
      </c>
      <c r="N1468" t="str">
        <f>SUBSTITUTE(Table2[[#This Row],[category_tags]],"'",CHAR(131),12)</f>
        <v>['Agricultural', 'Food', 'Preparation', 'Meat, egg and fish', 'Raw meat', 'Lamb and muttonÉ]</v>
      </c>
      <c r="O1468">
        <f>FIND(CHAR(130),Table2[[#This Row],[Column2]])</f>
        <v>75</v>
      </c>
      <c r="P1468">
        <f>FIND(CHAR(131),Table2[[#This Row],[Column3]])</f>
        <v>91</v>
      </c>
      <c r="Q1468" t="str">
        <f>IFERROR(MID(Table2[[#This Row],[category_tags]],Table2[[#This Row],[Column4]]+1,Table2[[#This Row],[Column5]]-Table2[[#This Row],[Column4]]-1),"")</f>
        <v>Lamb and mutton</v>
      </c>
      <c r="R1468" t="str">
        <f>VLOOKUP(Table2[[#This Row],[ciqual_code]],brut_transformé!$D$2:$E$2480,2,FALSE)</f>
        <v>transformé</v>
      </c>
      <c r="S1468" t="s">
        <v>5827</v>
      </c>
    </row>
    <row r="1469" spans="1:19" x14ac:dyDescent="0.2">
      <c r="A1469" t="s">
        <v>1467</v>
      </c>
      <c r="B1469">
        <v>21001</v>
      </c>
      <c r="C1469" t="s">
        <v>2481</v>
      </c>
      <c r="D1469">
        <v>3.17</v>
      </c>
      <c r="E1469" t="b">
        <v>0</v>
      </c>
      <c r="F1469" t="s">
        <v>2485</v>
      </c>
      <c r="G1469" t="s">
        <v>3954</v>
      </c>
      <c r="H1469" t="s">
        <v>4967</v>
      </c>
      <c r="I1469" t="s">
        <v>4969</v>
      </c>
      <c r="J1469" t="s">
        <v>4977</v>
      </c>
      <c r="K1469" t="s">
        <v>6376</v>
      </c>
      <c r="L1469" t="s">
        <v>6396</v>
      </c>
      <c r="M1469" t="str">
        <f>SUBSTITUTE(Table2[[#This Row],[category_tags]],"'",CHAR(130),11)</f>
        <v>['Agricultural', 'Food', 'Preparation', 'Meat, egg and fish', 'Raw meat', ÇLamb and mutton']</v>
      </c>
      <c r="N1469" t="str">
        <f>SUBSTITUTE(Table2[[#This Row],[category_tags]],"'",CHAR(131),12)</f>
        <v>['Agricultural', 'Food', 'Preparation', 'Meat, egg and fish', 'Raw meat', 'Lamb and muttonÉ]</v>
      </c>
      <c r="O1469">
        <f>FIND(CHAR(130),Table2[[#This Row],[Column2]])</f>
        <v>75</v>
      </c>
      <c r="P1469">
        <f>FIND(CHAR(131),Table2[[#This Row],[Column3]])</f>
        <v>91</v>
      </c>
      <c r="Q1469" t="str">
        <f>IFERROR(MID(Table2[[#This Row],[category_tags]],Table2[[#This Row],[Column4]]+1,Table2[[#This Row],[Column5]]-Table2[[#This Row],[Column4]]-1),"")</f>
        <v>Lamb and mutton</v>
      </c>
      <c r="R1469" t="str">
        <f>VLOOKUP(Table2[[#This Row],[ciqual_code]],brut_transformé!$D$2:$E$2480,2,FALSE)</f>
        <v>transformé</v>
      </c>
      <c r="S1469" t="s">
        <v>5102</v>
      </c>
    </row>
    <row r="1470" spans="1:19" x14ac:dyDescent="0.2">
      <c r="A1470" t="s">
        <v>1468</v>
      </c>
      <c r="B1470">
        <v>19590</v>
      </c>
      <c r="C1470" t="s">
        <v>2481</v>
      </c>
      <c r="D1470">
        <v>1.88</v>
      </c>
      <c r="E1470" t="b">
        <v>0</v>
      </c>
      <c r="F1470" t="s">
        <v>2485</v>
      </c>
      <c r="G1470" t="s">
        <v>3955</v>
      </c>
      <c r="H1470" t="s">
        <v>4967</v>
      </c>
      <c r="I1470" t="s">
        <v>4969</v>
      </c>
      <c r="J1470" t="s">
        <v>5060</v>
      </c>
      <c r="K1470" t="s">
        <v>6381</v>
      </c>
      <c r="L1470" t="s">
        <v>6406</v>
      </c>
      <c r="M1470" t="str">
        <f>SUBSTITUTE(Table2[[#This Row],[category_tags]],"'",CHAR(130),11)</f>
        <v>['Agricultural', 'Food', 'Preparation', 'Milk and milk products', 'Cheese', ÇUncured cheeses and similar']</v>
      </c>
      <c r="N1470" t="str">
        <f>SUBSTITUTE(Table2[[#This Row],[category_tags]],"'",CHAR(131),12)</f>
        <v>['Agricultural', 'Food', 'Preparation', 'Milk and milk products', 'Cheese', 'Uncured cheeses and similarÉ]</v>
      </c>
      <c r="O1470">
        <f>FIND(CHAR(130),Table2[[#This Row],[Column2]])</f>
        <v>77</v>
      </c>
      <c r="P1470">
        <f>FIND(CHAR(131),Table2[[#This Row],[Column3]])</f>
        <v>105</v>
      </c>
      <c r="Q1470" t="str">
        <f>IFERROR(MID(Table2[[#This Row],[category_tags]],Table2[[#This Row],[Column4]]+1,Table2[[#This Row],[Column5]]-Table2[[#This Row],[Column4]]-1),"")</f>
        <v>Uncured cheeses and similar</v>
      </c>
      <c r="R1470" t="str">
        <f>VLOOKUP(Table2[[#This Row],[ciqual_code]],brut_transformé!$D$2:$E$2480,2,FALSE)</f>
        <v>transformé</v>
      </c>
      <c r="S1470" t="s">
        <v>5196</v>
      </c>
    </row>
    <row r="1471" spans="1:19" x14ac:dyDescent="0.2">
      <c r="A1471" t="s">
        <v>1469</v>
      </c>
      <c r="B1471">
        <v>32109</v>
      </c>
      <c r="C1471" t="s">
        <v>2481</v>
      </c>
      <c r="D1471">
        <v>3.55</v>
      </c>
      <c r="E1471" t="b">
        <v>0</v>
      </c>
      <c r="F1471" t="s">
        <v>2485</v>
      </c>
      <c r="G1471" t="s">
        <v>3956</v>
      </c>
      <c r="H1471" t="s">
        <v>4967</v>
      </c>
      <c r="I1471" t="s">
        <v>4969</v>
      </c>
      <c r="J1471" t="s">
        <v>5023</v>
      </c>
      <c r="K1471" t="s">
        <v>6380</v>
      </c>
      <c r="L1471" t="s">
        <v>6412</v>
      </c>
      <c r="M1471" t="str">
        <f>SUBSTITUTE(Table2[[#This Row],[category_tags]],"'",CHAR(130),11)</f>
        <v>['Agricultural', 'Food', 'Preparation', 'Cereal products', 'Biscuits and breakfast cereals', ÇBreakfast cereals']</v>
      </c>
      <c r="N1471" t="str">
        <f>SUBSTITUTE(Table2[[#This Row],[category_tags]],"'",CHAR(131),12)</f>
        <v>['Agricultural', 'Food', 'Preparation', 'Cereal products', 'Biscuits and breakfast cereals', 'Breakfast cerealsÉ]</v>
      </c>
      <c r="O1471">
        <f>FIND(CHAR(130),Table2[[#This Row],[Column2]])</f>
        <v>94</v>
      </c>
      <c r="P1471">
        <f>FIND(CHAR(131),Table2[[#This Row],[Column3]])</f>
        <v>112</v>
      </c>
      <c r="Q1471" t="str">
        <f>IFERROR(MID(Table2[[#This Row],[category_tags]],Table2[[#This Row],[Column4]]+1,Table2[[#This Row],[Column5]]-Table2[[#This Row],[Column4]]-1),"")</f>
        <v>Breakfast cereals</v>
      </c>
      <c r="R1471" t="str">
        <f>VLOOKUP(Table2[[#This Row],[ciqual_code]],brut_transformé!$D$2:$E$2480,2,FALSE)</f>
        <v>transformé</v>
      </c>
      <c r="S1471" t="s">
        <v>5828</v>
      </c>
    </row>
    <row r="1472" spans="1:19" x14ac:dyDescent="0.2">
      <c r="A1472" t="s">
        <v>1470</v>
      </c>
      <c r="B1472">
        <v>32112</v>
      </c>
      <c r="C1472" t="s">
        <v>2481</v>
      </c>
      <c r="D1472">
        <v>3.31</v>
      </c>
      <c r="E1472" t="b">
        <v>0</v>
      </c>
      <c r="F1472" t="s">
        <v>2485</v>
      </c>
      <c r="G1472" s="1" t="s">
        <v>3957</v>
      </c>
      <c r="H1472" t="s">
        <v>4967</v>
      </c>
      <c r="I1472" t="s">
        <v>4969</v>
      </c>
      <c r="J1472" t="s">
        <v>5023</v>
      </c>
      <c r="K1472" t="s">
        <v>6380</v>
      </c>
      <c r="L1472" t="s">
        <v>6412</v>
      </c>
      <c r="M1472" t="str">
        <f>SUBSTITUTE(Table2[[#This Row],[category_tags]],"'",CHAR(130),11)</f>
        <v>['Agricultural', 'Food', 'Preparation', 'Cereal products', 'Biscuits and breakfast cereals', ÇBreakfast cereals']</v>
      </c>
      <c r="N1472" t="str">
        <f>SUBSTITUTE(Table2[[#This Row],[category_tags]],"'",CHAR(131),12)</f>
        <v>['Agricultural', 'Food', 'Preparation', 'Cereal products', 'Biscuits and breakfast cereals', 'Breakfast cerealsÉ]</v>
      </c>
      <c r="O1472">
        <f>FIND(CHAR(130),Table2[[#This Row],[Column2]])</f>
        <v>94</v>
      </c>
      <c r="P1472">
        <f>FIND(CHAR(131),Table2[[#This Row],[Column3]])</f>
        <v>112</v>
      </c>
      <c r="Q1472" t="str">
        <f>IFERROR(MID(Table2[[#This Row],[category_tags]],Table2[[#This Row],[Column4]]+1,Table2[[#This Row],[Column5]]-Table2[[#This Row],[Column4]]-1),"")</f>
        <v>Breakfast cereals</v>
      </c>
      <c r="R1472" t="str">
        <f>VLOOKUP(Table2[[#This Row],[ciqual_code]],brut_transformé!$D$2:$E$2480,2,FALSE)</f>
        <v>transformé</v>
      </c>
      <c r="S1472" t="s">
        <v>5829</v>
      </c>
    </row>
    <row r="1473" spans="1:19" x14ac:dyDescent="0.2">
      <c r="A1473" t="s">
        <v>1471</v>
      </c>
      <c r="B1473">
        <v>32108</v>
      </c>
      <c r="C1473" t="s">
        <v>2481</v>
      </c>
      <c r="D1473">
        <v>3.71999999999999</v>
      </c>
      <c r="E1473" t="b">
        <v>0</v>
      </c>
      <c r="F1473" t="s">
        <v>2485</v>
      </c>
      <c r="G1473" t="s">
        <v>3958</v>
      </c>
      <c r="H1473" t="s">
        <v>4967</v>
      </c>
      <c r="I1473" t="s">
        <v>4969</v>
      </c>
      <c r="J1473" t="s">
        <v>5023</v>
      </c>
      <c r="K1473" t="s">
        <v>6380</v>
      </c>
      <c r="L1473" t="s">
        <v>6412</v>
      </c>
      <c r="M1473" t="str">
        <f>SUBSTITUTE(Table2[[#This Row],[category_tags]],"'",CHAR(130),11)</f>
        <v>['Agricultural', 'Food', 'Preparation', 'Cereal products', 'Biscuits and breakfast cereals', ÇBreakfast cereals']</v>
      </c>
      <c r="N1473" t="str">
        <f>SUBSTITUTE(Table2[[#This Row],[category_tags]],"'",CHAR(131),12)</f>
        <v>['Agricultural', 'Food', 'Preparation', 'Cereal products', 'Biscuits and breakfast cereals', 'Breakfast cerealsÉ]</v>
      </c>
      <c r="O1473">
        <f>FIND(CHAR(130),Table2[[#This Row],[Column2]])</f>
        <v>94</v>
      </c>
      <c r="P1473">
        <f>FIND(CHAR(131),Table2[[#This Row],[Column3]])</f>
        <v>112</v>
      </c>
      <c r="Q1473" t="str">
        <f>IFERROR(MID(Table2[[#This Row],[category_tags]],Table2[[#This Row],[Column4]]+1,Table2[[#This Row],[Column5]]-Table2[[#This Row],[Column4]]-1),"")</f>
        <v>Breakfast cereals</v>
      </c>
      <c r="R1473" t="str">
        <f>VLOOKUP(Table2[[#This Row],[ciqual_code]],brut_transformé!$D$2:$E$2480,2,FALSE)</f>
        <v>transformé</v>
      </c>
      <c r="S1473" t="s">
        <v>5829</v>
      </c>
    </row>
    <row r="1474" spans="1:19" x14ac:dyDescent="0.2">
      <c r="A1474" t="s">
        <v>1472</v>
      </c>
      <c r="B1474">
        <v>32111</v>
      </c>
      <c r="C1474" t="s">
        <v>2481</v>
      </c>
      <c r="D1474">
        <v>3.71999999999999</v>
      </c>
      <c r="E1474" t="b">
        <v>0</v>
      </c>
      <c r="F1474" t="s">
        <v>2485</v>
      </c>
      <c r="G1474" t="s">
        <v>3959</v>
      </c>
      <c r="H1474" t="s">
        <v>4967</v>
      </c>
      <c r="I1474" t="s">
        <v>4969</v>
      </c>
      <c r="J1474" t="s">
        <v>5023</v>
      </c>
      <c r="K1474" t="s">
        <v>6380</v>
      </c>
      <c r="L1474" t="s">
        <v>6412</v>
      </c>
      <c r="M1474" t="str">
        <f>SUBSTITUTE(Table2[[#This Row],[category_tags]],"'",CHAR(130),11)</f>
        <v>['Agricultural', 'Food', 'Preparation', 'Cereal products', 'Biscuits and breakfast cereals', ÇBreakfast cereals']</v>
      </c>
      <c r="N1474" t="str">
        <f>SUBSTITUTE(Table2[[#This Row],[category_tags]],"'",CHAR(131),12)</f>
        <v>['Agricultural', 'Food', 'Preparation', 'Cereal products', 'Biscuits and breakfast cereals', 'Breakfast cerealsÉ]</v>
      </c>
      <c r="O1474">
        <f>FIND(CHAR(130),Table2[[#This Row],[Column2]])</f>
        <v>94</v>
      </c>
      <c r="P1474">
        <f>FIND(CHAR(131),Table2[[#This Row],[Column3]])</f>
        <v>112</v>
      </c>
      <c r="Q1474" t="str">
        <f>IFERROR(MID(Table2[[#This Row],[category_tags]],Table2[[#This Row],[Column4]]+1,Table2[[#This Row],[Column5]]-Table2[[#This Row],[Column4]]-1),"")</f>
        <v>Breakfast cereals</v>
      </c>
      <c r="R1474" t="str">
        <f>VLOOKUP(Table2[[#This Row],[ciqual_code]],brut_transformé!$D$2:$E$2480,2,FALSE)</f>
        <v>transformé</v>
      </c>
      <c r="S1474" t="s">
        <v>5829</v>
      </c>
    </row>
    <row r="1475" spans="1:19" x14ac:dyDescent="0.2">
      <c r="A1475" t="s">
        <v>1473</v>
      </c>
      <c r="B1475">
        <v>32138</v>
      </c>
      <c r="C1475" t="s">
        <v>2481</v>
      </c>
      <c r="D1475">
        <v>3.71999999999999</v>
      </c>
      <c r="E1475" t="b">
        <v>0</v>
      </c>
      <c r="F1475" t="s">
        <v>2485</v>
      </c>
      <c r="G1475" t="s">
        <v>3960</v>
      </c>
      <c r="H1475" t="s">
        <v>4967</v>
      </c>
      <c r="I1475" t="s">
        <v>4969</v>
      </c>
      <c r="J1475" t="s">
        <v>5023</v>
      </c>
      <c r="K1475" t="s">
        <v>6380</v>
      </c>
      <c r="L1475" t="s">
        <v>6412</v>
      </c>
      <c r="M1475" t="str">
        <f>SUBSTITUTE(Table2[[#This Row],[category_tags]],"'",CHAR(130),11)</f>
        <v>['Agricultural', 'Food', 'Preparation', 'Cereal products', 'Biscuits and breakfast cereals', ÇBreakfast cereals']</v>
      </c>
      <c r="N1475" t="str">
        <f>SUBSTITUTE(Table2[[#This Row],[category_tags]],"'",CHAR(131),12)</f>
        <v>['Agricultural', 'Food', 'Preparation', 'Cereal products', 'Biscuits and breakfast cereals', 'Breakfast cerealsÉ]</v>
      </c>
      <c r="O1475">
        <f>FIND(CHAR(130),Table2[[#This Row],[Column2]])</f>
        <v>94</v>
      </c>
      <c r="P1475">
        <f>FIND(CHAR(131),Table2[[#This Row],[Column3]])</f>
        <v>112</v>
      </c>
      <c r="Q1475" t="str">
        <f>IFERROR(MID(Table2[[#This Row],[category_tags]],Table2[[#This Row],[Column4]]+1,Table2[[#This Row],[Column5]]-Table2[[#This Row],[Column4]]-1),"")</f>
        <v>Breakfast cereals</v>
      </c>
      <c r="R1475" t="str">
        <f>VLOOKUP(Table2[[#This Row],[ciqual_code]],brut_transformé!$D$2:$E$2480,2,FALSE)</f>
        <v>transformé</v>
      </c>
      <c r="S1475" t="s">
        <v>5829</v>
      </c>
    </row>
    <row r="1476" spans="1:19" x14ac:dyDescent="0.2">
      <c r="A1476" t="s">
        <v>1474</v>
      </c>
      <c r="B1476">
        <v>32110</v>
      </c>
      <c r="C1476" t="s">
        <v>2481</v>
      </c>
      <c r="D1476">
        <v>3.71999999999999</v>
      </c>
      <c r="E1476" t="b">
        <v>0</v>
      </c>
      <c r="F1476" t="s">
        <v>2485</v>
      </c>
      <c r="G1476" t="s">
        <v>3961</v>
      </c>
      <c r="H1476" t="s">
        <v>4967</v>
      </c>
      <c r="I1476" t="s">
        <v>4969</v>
      </c>
      <c r="J1476" t="s">
        <v>5023</v>
      </c>
      <c r="K1476" t="s">
        <v>6380</v>
      </c>
      <c r="L1476" t="s">
        <v>6412</v>
      </c>
      <c r="M1476" t="str">
        <f>SUBSTITUTE(Table2[[#This Row],[category_tags]],"'",CHAR(130),11)</f>
        <v>['Agricultural', 'Food', 'Preparation', 'Cereal products', 'Biscuits and breakfast cereals', ÇBreakfast cereals']</v>
      </c>
      <c r="N1476" t="str">
        <f>SUBSTITUTE(Table2[[#This Row],[category_tags]],"'",CHAR(131),12)</f>
        <v>['Agricultural', 'Food', 'Preparation', 'Cereal products', 'Biscuits and breakfast cereals', 'Breakfast cerealsÉ]</v>
      </c>
      <c r="O1476">
        <f>FIND(CHAR(130),Table2[[#This Row],[Column2]])</f>
        <v>94</v>
      </c>
      <c r="P1476">
        <f>FIND(CHAR(131),Table2[[#This Row],[Column3]])</f>
        <v>112</v>
      </c>
      <c r="Q1476" t="str">
        <f>IFERROR(MID(Table2[[#This Row],[category_tags]],Table2[[#This Row],[Column4]]+1,Table2[[#This Row],[Column5]]-Table2[[#This Row],[Column4]]-1),"")</f>
        <v>Breakfast cereals</v>
      </c>
      <c r="R1476" t="str">
        <f>VLOOKUP(Table2[[#This Row],[ciqual_code]],brut_transformé!$D$2:$E$2480,2,FALSE)</f>
        <v>transformé</v>
      </c>
      <c r="S1476" t="s">
        <v>5829</v>
      </c>
    </row>
    <row r="1477" spans="1:19" x14ac:dyDescent="0.2">
      <c r="A1477" t="s">
        <v>1475</v>
      </c>
      <c r="B1477">
        <v>32113</v>
      </c>
      <c r="C1477" t="s">
        <v>2481</v>
      </c>
      <c r="D1477">
        <v>3.71999999999999</v>
      </c>
      <c r="E1477" t="b">
        <v>0</v>
      </c>
      <c r="F1477" t="s">
        <v>2485</v>
      </c>
      <c r="G1477" t="s">
        <v>3962</v>
      </c>
      <c r="H1477" t="s">
        <v>4967</v>
      </c>
      <c r="I1477" t="s">
        <v>4969</v>
      </c>
      <c r="J1477" t="s">
        <v>5023</v>
      </c>
      <c r="K1477" t="s">
        <v>6380</v>
      </c>
      <c r="L1477" t="s">
        <v>6412</v>
      </c>
      <c r="M1477" t="str">
        <f>SUBSTITUTE(Table2[[#This Row],[category_tags]],"'",CHAR(130),11)</f>
        <v>['Agricultural', 'Food', 'Preparation', 'Cereal products', 'Biscuits and breakfast cereals', ÇBreakfast cereals']</v>
      </c>
      <c r="N1477" t="str">
        <f>SUBSTITUTE(Table2[[#This Row],[category_tags]],"'",CHAR(131),12)</f>
        <v>['Agricultural', 'Food', 'Preparation', 'Cereal products', 'Biscuits and breakfast cereals', 'Breakfast cerealsÉ]</v>
      </c>
      <c r="O1477">
        <f>FIND(CHAR(130),Table2[[#This Row],[Column2]])</f>
        <v>94</v>
      </c>
      <c r="P1477">
        <f>FIND(CHAR(131),Table2[[#This Row],[Column3]])</f>
        <v>112</v>
      </c>
      <c r="Q1477" t="str">
        <f>IFERROR(MID(Table2[[#This Row],[category_tags]],Table2[[#This Row],[Column4]]+1,Table2[[#This Row],[Column5]]-Table2[[#This Row],[Column4]]-1),"")</f>
        <v>Breakfast cereals</v>
      </c>
      <c r="R1477" t="str">
        <f>VLOOKUP(Table2[[#This Row],[ciqual_code]],brut_transformé!$D$2:$E$2480,2,FALSE)</f>
        <v>transformé</v>
      </c>
      <c r="S1477" t="s">
        <v>5829</v>
      </c>
    </row>
    <row r="1478" spans="1:19" x14ac:dyDescent="0.2">
      <c r="A1478" t="s">
        <v>1476</v>
      </c>
      <c r="B1478">
        <v>32128</v>
      </c>
      <c r="C1478" t="s">
        <v>2481</v>
      </c>
      <c r="D1478">
        <v>3.71999999999999</v>
      </c>
      <c r="E1478" t="b">
        <v>0</v>
      </c>
      <c r="F1478" t="s">
        <v>2485</v>
      </c>
      <c r="G1478" t="s">
        <v>3963</v>
      </c>
      <c r="H1478" t="s">
        <v>4967</v>
      </c>
      <c r="I1478" t="s">
        <v>4969</v>
      </c>
      <c r="J1478" t="s">
        <v>5023</v>
      </c>
      <c r="K1478" t="s">
        <v>6380</v>
      </c>
      <c r="L1478" t="s">
        <v>6412</v>
      </c>
      <c r="M1478" t="str">
        <f>SUBSTITUTE(Table2[[#This Row],[category_tags]],"'",CHAR(130),11)</f>
        <v>['Agricultural', 'Food', 'Preparation', 'Cereal products', 'Biscuits and breakfast cereals', ÇBreakfast cereals']</v>
      </c>
      <c r="N1478" t="str">
        <f>SUBSTITUTE(Table2[[#This Row],[category_tags]],"'",CHAR(131),12)</f>
        <v>['Agricultural', 'Food', 'Preparation', 'Cereal products', 'Biscuits and breakfast cereals', 'Breakfast cerealsÉ]</v>
      </c>
      <c r="O1478">
        <f>FIND(CHAR(130),Table2[[#This Row],[Column2]])</f>
        <v>94</v>
      </c>
      <c r="P1478">
        <f>FIND(CHAR(131),Table2[[#This Row],[Column3]])</f>
        <v>112</v>
      </c>
      <c r="Q1478" t="str">
        <f>IFERROR(MID(Table2[[#This Row],[category_tags]],Table2[[#This Row],[Column4]]+1,Table2[[#This Row],[Column5]]-Table2[[#This Row],[Column4]]-1),"")</f>
        <v>Breakfast cereals</v>
      </c>
      <c r="R1478" t="str">
        <f>VLOOKUP(Table2[[#This Row],[ciqual_code]],brut_transformé!$D$2:$E$2480,2,FALSE)</f>
        <v>transformé</v>
      </c>
      <c r="S1478" t="s">
        <v>5829</v>
      </c>
    </row>
    <row r="1479" spans="1:19" x14ac:dyDescent="0.2">
      <c r="A1479" t="s">
        <v>1477</v>
      </c>
      <c r="B1479">
        <v>7256</v>
      </c>
      <c r="C1479" t="s">
        <v>2481</v>
      </c>
      <c r="D1479">
        <v>2.34</v>
      </c>
      <c r="E1479" t="b">
        <v>0</v>
      </c>
      <c r="F1479" t="s">
        <v>2485</v>
      </c>
      <c r="G1479" t="s">
        <v>3964</v>
      </c>
      <c r="H1479" t="s">
        <v>4967</v>
      </c>
      <c r="I1479" t="s">
        <v>4969</v>
      </c>
      <c r="J1479" t="s">
        <v>4991</v>
      </c>
      <c r="K1479" t="s">
        <v>6380</v>
      </c>
      <c r="L1479" t="s">
        <v>6408</v>
      </c>
      <c r="M1479" t="str">
        <f>SUBSTITUTE(Table2[[#This Row],[category_tags]],"'",CHAR(130),11)</f>
        <v>['Agricultural', 'Food', 'Preparation', 'Cereal products', 'Breads and pastries', ÇBreads']</v>
      </c>
      <c r="N1479" t="str">
        <f>SUBSTITUTE(Table2[[#This Row],[category_tags]],"'",CHAR(131),12)</f>
        <v>['Agricultural', 'Food', 'Preparation', 'Cereal products', 'Breads and pastries', 'BreadsÉ]</v>
      </c>
      <c r="O1479">
        <f>FIND(CHAR(130),Table2[[#This Row],[Column2]])</f>
        <v>83</v>
      </c>
      <c r="P1479">
        <f>FIND(CHAR(131),Table2[[#This Row],[Column3]])</f>
        <v>90</v>
      </c>
      <c r="Q1479" t="str">
        <f>IFERROR(MID(Table2[[#This Row],[category_tags]],Table2[[#This Row],[Column4]]+1,Table2[[#This Row],[Column5]]-Table2[[#This Row],[Column4]]-1),"")</f>
        <v>Breads</v>
      </c>
      <c r="R1479" t="str">
        <f>VLOOKUP(Table2[[#This Row],[ciqual_code]],brut_transformé!$D$2:$E$2480,2,FALSE)</f>
        <v>transformé</v>
      </c>
      <c r="S1479" t="s">
        <v>5830</v>
      </c>
    </row>
    <row r="1480" spans="1:19" x14ac:dyDescent="0.2">
      <c r="A1480" t="s">
        <v>1478</v>
      </c>
      <c r="B1480">
        <v>7257</v>
      </c>
      <c r="C1480" t="s">
        <v>2481</v>
      </c>
      <c r="D1480">
        <v>2.52</v>
      </c>
      <c r="E1480" t="b">
        <v>0</v>
      </c>
      <c r="F1480" t="s">
        <v>2485</v>
      </c>
      <c r="G1480" t="s">
        <v>3965</v>
      </c>
      <c r="H1480" t="s">
        <v>4967</v>
      </c>
      <c r="I1480" t="s">
        <v>4969</v>
      </c>
      <c r="J1480" t="s">
        <v>4991</v>
      </c>
      <c r="K1480" t="s">
        <v>6380</v>
      </c>
      <c r="L1480" t="s">
        <v>6408</v>
      </c>
      <c r="M1480" t="str">
        <f>SUBSTITUTE(Table2[[#This Row],[category_tags]],"'",CHAR(130),11)</f>
        <v>['Agricultural', 'Food', 'Preparation', 'Cereal products', 'Breads and pastries', ÇBreads']</v>
      </c>
      <c r="N1480" t="str">
        <f>SUBSTITUTE(Table2[[#This Row],[category_tags]],"'",CHAR(131),12)</f>
        <v>['Agricultural', 'Food', 'Preparation', 'Cereal products', 'Breads and pastries', 'BreadsÉ]</v>
      </c>
      <c r="O1480">
        <f>FIND(CHAR(130),Table2[[#This Row],[Column2]])</f>
        <v>83</v>
      </c>
      <c r="P1480">
        <f>FIND(CHAR(131),Table2[[#This Row],[Column3]])</f>
        <v>90</v>
      </c>
      <c r="Q1480" t="str">
        <f>IFERROR(MID(Table2[[#This Row],[category_tags]],Table2[[#This Row],[Column4]]+1,Table2[[#This Row],[Column5]]-Table2[[#This Row],[Column4]]-1),"")</f>
        <v>Breads</v>
      </c>
      <c r="R1480" t="str">
        <f>VLOOKUP(Table2[[#This Row],[ciqual_code]],brut_transformé!$D$2:$E$2480,2,FALSE)</f>
        <v>transformé</v>
      </c>
      <c r="S1480" t="s">
        <v>5831</v>
      </c>
    </row>
    <row r="1481" spans="1:19" x14ac:dyDescent="0.2">
      <c r="A1481" t="s">
        <v>1479</v>
      </c>
      <c r="B1481">
        <v>23950</v>
      </c>
      <c r="C1481" t="s">
        <v>2481</v>
      </c>
      <c r="D1481">
        <v>2.19</v>
      </c>
      <c r="E1481" t="b">
        <v>0</v>
      </c>
      <c r="F1481" t="s">
        <v>2485</v>
      </c>
      <c r="G1481" t="s">
        <v>3966</v>
      </c>
      <c r="H1481" t="s">
        <v>4967</v>
      </c>
      <c r="I1481" t="s">
        <v>4969</v>
      </c>
      <c r="J1481" t="s">
        <v>4990</v>
      </c>
      <c r="K1481" t="s">
        <v>6380</v>
      </c>
      <c r="L1481" t="s">
        <v>6407</v>
      </c>
      <c r="M1481" t="str">
        <f>SUBSTITUTE(Table2[[#This Row],[category_tags]],"'",CHAR(130),11)</f>
        <v>['Agricultural', 'Food', 'Preparation', 'Cereal products', 'Cakes']</v>
      </c>
      <c r="N1481" t="str">
        <f>SUBSTITUTE(Table2[[#This Row],[category_tags]],"'",CHAR(131),12)</f>
        <v>['Agricultural', 'Food', 'Preparation', 'Cereal products', 'Cakes']</v>
      </c>
      <c r="O1481" t="e">
        <f>FIND(CHAR(130),Table2[[#This Row],[Column2]])</f>
        <v>#VALUE!</v>
      </c>
      <c r="P1481" t="e">
        <f>FIND(CHAR(131),Table2[[#This Row],[Column3]])</f>
        <v>#VALUE!</v>
      </c>
      <c r="Q1481" t="str">
        <f>IFERROR(MID(Table2[[#This Row],[category_tags]],Table2[[#This Row],[Column4]]+1,Table2[[#This Row],[Column5]]-Table2[[#This Row],[Column4]]-1),"")</f>
        <v/>
      </c>
      <c r="R1481" t="str">
        <f>VLOOKUP(Table2[[#This Row],[ciqual_code]],brut_transformé!$D$2:$E$2480,2,FALSE)</f>
        <v>transformé</v>
      </c>
      <c r="S1481" t="s">
        <v>5832</v>
      </c>
    </row>
    <row r="1482" spans="1:19" x14ac:dyDescent="0.2">
      <c r="A1482" t="s">
        <v>1480</v>
      </c>
      <c r="B1482">
        <v>26091</v>
      </c>
      <c r="C1482" t="s">
        <v>2481</v>
      </c>
      <c r="D1482">
        <v>3.64</v>
      </c>
      <c r="E1482" t="b">
        <v>0</v>
      </c>
      <c r="F1482" t="s">
        <v>2485</v>
      </c>
      <c r="G1482" t="s">
        <v>3967</v>
      </c>
      <c r="H1482" t="s">
        <v>4967</v>
      </c>
      <c r="I1482" t="s">
        <v>4969</v>
      </c>
      <c r="J1482" t="s">
        <v>4985</v>
      </c>
      <c r="K1482" t="s">
        <v>6376</v>
      </c>
      <c r="L1482" t="s">
        <v>6403</v>
      </c>
      <c r="M1482" t="str">
        <f>SUBSTITUTE(Table2[[#This Row],[category_tags]],"'",CHAR(130),11)</f>
        <v>['Agricultural', 'Food', 'Preparation', 'Meat, egg and fish', 'Fish, raw']</v>
      </c>
      <c r="N1482" t="str">
        <f>SUBSTITUTE(Table2[[#This Row],[category_tags]],"'",CHAR(131),12)</f>
        <v>['Agricultural', 'Food', 'Preparation', 'Meat, egg and fish', 'Fish, raw']</v>
      </c>
      <c r="O1482" t="e">
        <f>FIND(CHAR(130),Table2[[#This Row],[Column2]])</f>
        <v>#VALUE!</v>
      </c>
      <c r="P1482" t="e">
        <f>FIND(CHAR(131),Table2[[#This Row],[Column3]])</f>
        <v>#VALUE!</v>
      </c>
      <c r="Q1482" t="str">
        <f>IFERROR(MID(Table2[[#This Row],[category_tags]],Table2[[#This Row],[Column4]]+1,Table2[[#This Row],[Column5]]-Table2[[#This Row],[Column4]]-1),"")</f>
        <v/>
      </c>
      <c r="R1482" t="str">
        <f>VLOOKUP(Table2[[#This Row],[ciqual_code]],brut_transformé!$D$2:$E$2480,2,FALSE)</f>
        <v>transformé</v>
      </c>
      <c r="S1482" t="s">
        <v>5503</v>
      </c>
    </row>
    <row r="1483" spans="1:19" x14ac:dyDescent="0.2">
      <c r="A1483" t="s">
        <v>1481</v>
      </c>
      <c r="B1483">
        <v>26026</v>
      </c>
      <c r="C1483" t="s">
        <v>2481</v>
      </c>
      <c r="D1483">
        <v>3.52</v>
      </c>
      <c r="E1483" t="b">
        <v>0</v>
      </c>
      <c r="F1483" t="s">
        <v>2485</v>
      </c>
      <c r="G1483" t="s">
        <v>3968</v>
      </c>
      <c r="H1483" t="s">
        <v>4967</v>
      </c>
      <c r="I1483" t="s">
        <v>4969</v>
      </c>
      <c r="J1483" t="s">
        <v>4993</v>
      </c>
      <c r="K1483" t="s">
        <v>6376</v>
      </c>
      <c r="L1483" t="s">
        <v>6410</v>
      </c>
      <c r="M1483" t="str">
        <f>SUBSTITUTE(Table2[[#This Row],[category_tags]],"'",CHAR(130),11)</f>
        <v>['Agricultural', 'Food', 'Preparation', 'Meat, egg and fish', 'Fish, cooked']</v>
      </c>
      <c r="N1483" t="str">
        <f>SUBSTITUTE(Table2[[#This Row],[category_tags]],"'",CHAR(131),12)</f>
        <v>['Agricultural', 'Food', 'Preparation', 'Meat, egg and fish', 'Fish, cooked']</v>
      </c>
      <c r="O1483" t="e">
        <f>FIND(CHAR(130),Table2[[#This Row],[Column2]])</f>
        <v>#VALUE!</v>
      </c>
      <c r="P1483" t="e">
        <f>FIND(CHAR(131),Table2[[#This Row],[Column3]])</f>
        <v>#VALUE!</v>
      </c>
      <c r="Q1483" t="str">
        <f>IFERROR(MID(Table2[[#This Row],[category_tags]],Table2[[#This Row],[Column4]]+1,Table2[[#This Row],[Column5]]-Table2[[#This Row],[Column4]]-1),"")</f>
        <v/>
      </c>
      <c r="R1483" t="str">
        <f>VLOOKUP(Table2[[#This Row],[ciqual_code]],brut_transformé!$D$2:$E$2480,2,FALSE)</f>
        <v>transformé</v>
      </c>
      <c r="S1483" t="s">
        <v>5308</v>
      </c>
    </row>
    <row r="1484" spans="1:19" x14ac:dyDescent="0.2">
      <c r="A1484" t="s">
        <v>1482</v>
      </c>
      <c r="B1484">
        <v>32135</v>
      </c>
      <c r="C1484" t="s">
        <v>2481</v>
      </c>
      <c r="D1484">
        <v>4.03</v>
      </c>
      <c r="E1484" t="b">
        <v>0</v>
      </c>
      <c r="F1484" t="s">
        <v>2485</v>
      </c>
      <c r="G1484" t="s">
        <v>3969</v>
      </c>
      <c r="H1484" t="s">
        <v>4967</v>
      </c>
      <c r="I1484" t="s">
        <v>4969</v>
      </c>
      <c r="J1484" t="s">
        <v>5023</v>
      </c>
      <c r="K1484" t="s">
        <v>6380</v>
      </c>
      <c r="L1484" t="s">
        <v>6412</v>
      </c>
      <c r="M1484" t="str">
        <f>SUBSTITUTE(Table2[[#This Row],[category_tags]],"'",CHAR(130),11)</f>
        <v>['Agricultural', 'Food', 'Preparation', 'Cereal products', 'Biscuits and breakfast cereals', ÇBreakfast cereals']</v>
      </c>
      <c r="N1484" t="str">
        <f>SUBSTITUTE(Table2[[#This Row],[category_tags]],"'",CHAR(131),12)</f>
        <v>['Agricultural', 'Food', 'Preparation', 'Cereal products', 'Biscuits and breakfast cereals', 'Breakfast cerealsÉ]</v>
      </c>
      <c r="O1484">
        <f>FIND(CHAR(130),Table2[[#This Row],[Column2]])</f>
        <v>94</v>
      </c>
      <c r="P1484">
        <f>FIND(CHAR(131),Table2[[#This Row],[Column3]])</f>
        <v>112</v>
      </c>
      <c r="Q1484" t="str">
        <f>IFERROR(MID(Table2[[#This Row],[category_tags]],Table2[[#This Row],[Column4]]+1,Table2[[#This Row],[Column5]]-Table2[[#This Row],[Column4]]-1),"")</f>
        <v>Breakfast cereals</v>
      </c>
      <c r="R1484" t="str">
        <f>VLOOKUP(Table2[[#This Row],[ciqual_code]],brut_transformé!$D$2:$E$2480,2,FALSE)</f>
        <v>transformé</v>
      </c>
      <c r="S1484" t="s">
        <v>5241</v>
      </c>
    </row>
    <row r="1485" spans="1:19" x14ac:dyDescent="0.2">
      <c r="A1485" t="s">
        <v>1483</v>
      </c>
      <c r="B1485">
        <v>12039</v>
      </c>
      <c r="C1485" t="s">
        <v>2481</v>
      </c>
      <c r="D1485">
        <v>2.2400000000000002</v>
      </c>
      <c r="E1485" t="b">
        <v>0</v>
      </c>
      <c r="F1485" t="s">
        <v>2485</v>
      </c>
      <c r="G1485" t="s">
        <v>3970</v>
      </c>
      <c r="H1485" t="s">
        <v>4967</v>
      </c>
      <c r="I1485" t="s">
        <v>4969</v>
      </c>
      <c r="J1485" t="s">
        <v>5024</v>
      </c>
      <c r="K1485" t="s">
        <v>6381</v>
      </c>
      <c r="L1485" t="s">
        <v>6406</v>
      </c>
      <c r="M1485" t="str">
        <f>SUBSTITUTE(Table2[[#This Row],[category_tags]],"'",CHAR(130),11)</f>
        <v>['Agricultural', 'Food', 'Preparation', 'Milk and milk products', 'Cheese', ÇSoft cheeses']</v>
      </c>
      <c r="N1485" t="str">
        <f>SUBSTITUTE(Table2[[#This Row],[category_tags]],"'",CHAR(131),12)</f>
        <v>['Agricultural', 'Food', 'Preparation', 'Milk and milk products', 'Cheese', 'Soft cheesesÉ]</v>
      </c>
      <c r="O1485">
        <f>FIND(CHAR(130),Table2[[#This Row],[Column2]])</f>
        <v>77</v>
      </c>
      <c r="P1485">
        <f>FIND(CHAR(131),Table2[[#This Row],[Column3]])</f>
        <v>90</v>
      </c>
      <c r="Q1485" t="str">
        <f>IFERROR(MID(Table2[[#This Row],[category_tags]],Table2[[#This Row],[Column4]]+1,Table2[[#This Row],[Column5]]-Table2[[#This Row],[Column4]]-1),"")</f>
        <v>Soft cheeses</v>
      </c>
      <c r="R1485" t="str">
        <f>VLOOKUP(Table2[[#This Row],[ciqual_code]],brut_transformé!$D$2:$E$2480,2,FALSE)</f>
        <v>brut</v>
      </c>
      <c r="S1485" t="s">
        <v>5196</v>
      </c>
    </row>
    <row r="1486" spans="1:19" x14ac:dyDescent="0.2">
      <c r="A1486" t="s">
        <v>1484</v>
      </c>
      <c r="B1486">
        <v>13029</v>
      </c>
      <c r="C1486" t="s">
        <v>2481</v>
      </c>
      <c r="D1486">
        <v>3.12</v>
      </c>
      <c r="E1486" t="b">
        <v>0</v>
      </c>
      <c r="F1486" t="s">
        <v>2485</v>
      </c>
      <c r="G1486" s="1" t="s">
        <v>3971</v>
      </c>
      <c r="H1486" t="s">
        <v>4967</v>
      </c>
      <c r="I1486" t="s">
        <v>4969</v>
      </c>
      <c r="J1486" t="s">
        <v>4972</v>
      </c>
      <c r="K1486" t="s">
        <v>6375</v>
      </c>
      <c r="L1486" t="s">
        <v>6392</v>
      </c>
      <c r="M1486" t="str">
        <f>SUBSTITUTE(Table2[[#This Row],[category_tags]],"'",CHAR(130),11)</f>
        <v>['Agricultural', 'Food', 'Preparation', 'Fruits, vegetables, legumes and nuts', 'Fruits', ÇFresh fruits']</v>
      </c>
      <c r="N1486" t="str">
        <f>SUBSTITUTE(Table2[[#This Row],[category_tags]],"'",CHAR(131),12)</f>
        <v>['Agricultural', 'Food', 'Preparation', 'Fruits, vegetables, legumes and nuts', 'Fruits', 'Fresh fruitsÉ]</v>
      </c>
      <c r="O1486">
        <f>FIND(CHAR(130),Table2[[#This Row],[Column2]])</f>
        <v>91</v>
      </c>
      <c r="P1486">
        <f>FIND(CHAR(131),Table2[[#This Row],[Column3]])</f>
        <v>104</v>
      </c>
      <c r="Q1486" t="str">
        <f>IFERROR(MID(Table2[[#This Row],[category_tags]],Table2[[#This Row],[Column4]]+1,Table2[[#This Row],[Column5]]-Table2[[#This Row],[Column4]]-1),"")</f>
        <v>Fresh fruits</v>
      </c>
      <c r="R1486" t="str">
        <f>VLOOKUP(Table2[[#This Row],[ciqual_code]],brut_transformé!$D$2:$E$2480,2,FALSE)</f>
        <v>brut</v>
      </c>
      <c r="S1486" t="s">
        <v>5833</v>
      </c>
    </row>
    <row r="1487" spans="1:19" x14ac:dyDescent="0.2">
      <c r="A1487" t="s">
        <v>1485</v>
      </c>
      <c r="B1487">
        <v>13150</v>
      </c>
      <c r="C1487" t="s">
        <v>2481</v>
      </c>
      <c r="D1487">
        <v>3.58</v>
      </c>
      <c r="E1487" t="b">
        <v>0</v>
      </c>
      <c r="F1487" t="s">
        <v>2485</v>
      </c>
      <c r="G1487" t="s">
        <v>3972</v>
      </c>
      <c r="H1487" t="s">
        <v>4967</v>
      </c>
      <c r="I1487" t="s">
        <v>4969</v>
      </c>
      <c r="J1487" t="s">
        <v>4972</v>
      </c>
      <c r="K1487" t="s">
        <v>6375</v>
      </c>
      <c r="L1487" t="s">
        <v>6392</v>
      </c>
      <c r="M1487" t="str">
        <f>SUBSTITUTE(Table2[[#This Row],[category_tags]],"'",CHAR(130),11)</f>
        <v>['Agricultural', 'Food', 'Preparation', 'Fruits, vegetables, legumes and nuts', 'Fruits', ÇFresh fruits']</v>
      </c>
      <c r="N1487" t="str">
        <f>SUBSTITUTE(Table2[[#This Row],[category_tags]],"'",CHAR(131),12)</f>
        <v>['Agricultural', 'Food', 'Preparation', 'Fruits, vegetables, legumes and nuts', 'Fruits', 'Fresh fruitsÉ]</v>
      </c>
      <c r="O1487">
        <f>FIND(CHAR(130),Table2[[#This Row],[Column2]])</f>
        <v>91</v>
      </c>
      <c r="P1487">
        <f>FIND(CHAR(131),Table2[[#This Row],[Column3]])</f>
        <v>104</v>
      </c>
      <c r="Q1487" t="str">
        <f>IFERROR(MID(Table2[[#This Row],[category_tags]],Table2[[#This Row],[Column4]]+1,Table2[[#This Row],[Column5]]-Table2[[#This Row],[Column4]]-1),"")</f>
        <v>Fresh fruits</v>
      </c>
      <c r="R1487" t="str">
        <f>VLOOKUP(Table2[[#This Row],[ciqual_code]],brut_transformé!$D$2:$E$2480,2,FALSE)</f>
        <v>transformé</v>
      </c>
      <c r="S1487" t="s">
        <v>5834</v>
      </c>
    </row>
    <row r="1488" spans="1:19" x14ac:dyDescent="0.2">
      <c r="A1488" t="s">
        <v>1486</v>
      </c>
      <c r="B1488">
        <v>13071</v>
      </c>
      <c r="C1488" t="s">
        <v>2481</v>
      </c>
      <c r="D1488">
        <v>3.12</v>
      </c>
      <c r="E1488" t="b">
        <v>0</v>
      </c>
      <c r="F1488" t="s">
        <v>2485</v>
      </c>
      <c r="G1488" t="s">
        <v>3973</v>
      </c>
      <c r="H1488" t="s">
        <v>4967</v>
      </c>
      <c r="I1488" t="s">
        <v>4969</v>
      </c>
      <c r="J1488" t="s">
        <v>4972</v>
      </c>
      <c r="K1488" t="s">
        <v>6375</v>
      </c>
      <c r="L1488" t="s">
        <v>6392</v>
      </c>
      <c r="M1488" t="str">
        <f>SUBSTITUTE(Table2[[#This Row],[category_tags]],"'",CHAR(130),11)</f>
        <v>['Agricultural', 'Food', 'Preparation', 'Fruits, vegetables, legumes and nuts', 'Fruits', ÇFresh fruits']</v>
      </c>
      <c r="N1488" t="str">
        <f>SUBSTITUTE(Table2[[#This Row],[category_tags]],"'",CHAR(131),12)</f>
        <v>['Agricultural', 'Food', 'Preparation', 'Fruits, vegetables, legumes and nuts', 'Fruits', 'Fresh fruitsÉ]</v>
      </c>
      <c r="O1488">
        <f>FIND(CHAR(130),Table2[[#This Row],[Column2]])</f>
        <v>91</v>
      </c>
      <c r="P1488">
        <f>FIND(CHAR(131),Table2[[#This Row],[Column3]])</f>
        <v>104</v>
      </c>
      <c r="Q1488" t="str">
        <f>IFERROR(MID(Table2[[#This Row],[category_tags]],Table2[[#This Row],[Column4]]+1,Table2[[#This Row],[Column5]]-Table2[[#This Row],[Column4]]-1),"")</f>
        <v>Fresh fruits</v>
      </c>
      <c r="R1488" t="str">
        <f>VLOOKUP(Table2[[#This Row],[ciqual_code]],brut_transformé!$D$2:$E$2480,2,FALSE)</f>
        <v>brut</v>
      </c>
      <c r="S1488" t="s">
        <v>5835</v>
      </c>
    </row>
    <row r="1489" spans="1:19" x14ac:dyDescent="0.2">
      <c r="A1489" t="s">
        <v>1487</v>
      </c>
      <c r="B1489">
        <v>25610</v>
      </c>
      <c r="C1489" t="s">
        <v>2481</v>
      </c>
      <c r="D1489">
        <v>2.21</v>
      </c>
      <c r="E1489" t="b">
        <v>0</v>
      </c>
      <c r="F1489" t="s">
        <v>2485</v>
      </c>
      <c r="G1489" t="s">
        <v>3974</v>
      </c>
      <c r="H1489" t="s">
        <v>4967</v>
      </c>
      <c r="I1489" t="s">
        <v>4969</v>
      </c>
      <c r="J1489" t="s">
        <v>4986</v>
      </c>
      <c r="K1489" t="s">
        <v>6376</v>
      </c>
      <c r="L1489" t="s">
        <v>6404</v>
      </c>
      <c r="M1489" t="str">
        <f>SUBSTITUTE(Table2[[#This Row],[category_tags]],"'",CHAR(130),11)</f>
        <v>['Agricultural', 'Food', 'Preparation', 'Meat, egg and fish', 'Delicatessen meat']</v>
      </c>
      <c r="N1489" t="str">
        <f>SUBSTITUTE(Table2[[#This Row],[category_tags]],"'",CHAR(131),12)</f>
        <v>['Agricultural', 'Food', 'Preparation', 'Meat, egg and fish', 'Delicatessen meat']</v>
      </c>
      <c r="O1489" t="e">
        <f>FIND(CHAR(130),Table2[[#This Row],[Column2]])</f>
        <v>#VALUE!</v>
      </c>
      <c r="P1489" t="e">
        <f>FIND(CHAR(131),Table2[[#This Row],[Column3]])</f>
        <v>#VALUE!</v>
      </c>
      <c r="Q1489" t="str">
        <f>IFERROR(MID(Table2[[#This Row],[category_tags]],Table2[[#This Row],[Column4]]+1,Table2[[#This Row],[Column5]]-Table2[[#This Row],[Column4]]-1),"")</f>
        <v/>
      </c>
      <c r="R1489" t="str">
        <f>VLOOKUP(Table2[[#This Row],[ciqual_code]],brut_transformé!$D$2:$E$2480,2,FALSE)</f>
        <v>transformé</v>
      </c>
      <c r="S1489" t="s">
        <v>5836</v>
      </c>
    </row>
    <row r="1490" spans="1:19" x14ac:dyDescent="0.2">
      <c r="A1490" t="s">
        <v>1488</v>
      </c>
      <c r="B1490">
        <v>8406</v>
      </c>
      <c r="C1490" t="s">
        <v>2481</v>
      </c>
      <c r="D1490">
        <v>2.92</v>
      </c>
      <c r="E1490" t="b">
        <v>0</v>
      </c>
      <c r="F1490" t="s">
        <v>2485</v>
      </c>
      <c r="G1490" t="s">
        <v>3975</v>
      </c>
      <c r="H1490" t="s">
        <v>4967</v>
      </c>
      <c r="I1490" t="s">
        <v>4969</v>
      </c>
      <c r="J1490" t="s">
        <v>4986</v>
      </c>
      <c r="K1490" t="s">
        <v>6376</v>
      </c>
      <c r="L1490" t="s">
        <v>6404</v>
      </c>
      <c r="M1490" t="str">
        <f>SUBSTITUTE(Table2[[#This Row],[category_tags]],"'",CHAR(130),11)</f>
        <v>['Agricultural', 'Food', 'Preparation', 'Meat, egg and fish', 'Delicatessen meat']</v>
      </c>
      <c r="N1490" t="str">
        <f>SUBSTITUTE(Table2[[#This Row],[category_tags]],"'",CHAR(131),12)</f>
        <v>['Agricultural', 'Food', 'Preparation', 'Meat, egg and fish', 'Delicatessen meat']</v>
      </c>
      <c r="O1490" t="e">
        <f>FIND(CHAR(130),Table2[[#This Row],[Column2]])</f>
        <v>#VALUE!</v>
      </c>
      <c r="P1490" t="e">
        <f>FIND(CHAR(131),Table2[[#This Row],[Column3]])</f>
        <v>#VALUE!</v>
      </c>
      <c r="Q1490" t="str">
        <f>IFERROR(MID(Table2[[#This Row],[category_tags]],Table2[[#This Row],[Column4]]+1,Table2[[#This Row],[Column5]]-Table2[[#This Row],[Column4]]-1),"")</f>
        <v/>
      </c>
      <c r="R1490" t="str">
        <f>VLOOKUP(Table2[[#This Row],[ciqual_code]],brut_transformé!$D$2:$E$2480,2,FALSE)</f>
        <v>transformé</v>
      </c>
      <c r="S1490" t="s">
        <v>5837</v>
      </c>
    </row>
    <row r="1491" spans="1:19" x14ac:dyDescent="0.2">
      <c r="A1491" t="s">
        <v>1489</v>
      </c>
      <c r="B1491">
        <v>13028</v>
      </c>
      <c r="C1491" t="s">
        <v>2481</v>
      </c>
      <c r="D1491">
        <v>2.79</v>
      </c>
      <c r="E1491" t="b">
        <v>0</v>
      </c>
      <c r="F1491" t="s">
        <v>2485</v>
      </c>
      <c r="G1491" t="s">
        <v>3976</v>
      </c>
      <c r="H1491" t="s">
        <v>4967</v>
      </c>
      <c r="I1491" t="s">
        <v>4969</v>
      </c>
      <c r="J1491" t="s">
        <v>4972</v>
      </c>
      <c r="K1491" t="s">
        <v>6375</v>
      </c>
      <c r="L1491" t="s">
        <v>6392</v>
      </c>
      <c r="M1491" t="str">
        <f>SUBSTITUTE(Table2[[#This Row],[category_tags]],"'",CHAR(130),11)</f>
        <v>['Agricultural', 'Food', 'Preparation', 'Fruits, vegetables, legumes and nuts', 'Fruits', ÇFresh fruits']</v>
      </c>
      <c r="N1491" t="str">
        <f>SUBSTITUTE(Table2[[#This Row],[category_tags]],"'",CHAR(131),12)</f>
        <v>['Agricultural', 'Food', 'Preparation', 'Fruits, vegetables, legumes and nuts', 'Fruits', 'Fresh fruitsÉ]</v>
      </c>
      <c r="O1491">
        <f>FIND(CHAR(130),Table2[[#This Row],[Column2]])</f>
        <v>91</v>
      </c>
      <c r="P1491">
        <f>FIND(CHAR(131),Table2[[#This Row],[Column3]])</f>
        <v>104</v>
      </c>
      <c r="Q1491" t="str">
        <f>IFERROR(MID(Table2[[#This Row],[category_tags]],Table2[[#This Row],[Column4]]+1,Table2[[#This Row],[Column5]]-Table2[[#This Row],[Column4]]-1),"")</f>
        <v>Fresh fruits</v>
      </c>
      <c r="R1491" t="str">
        <f>VLOOKUP(Table2[[#This Row],[ciqual_code]],brut_transformé!$D$2:$E$2480,2,FALSE)</f>
        <v>brut</v>
      </c>
      <c r="S1491" t="s">
        <v>5838</v>
      </c>
    </row>
    <row r="1492" spans="1:19" x14ac:dyDescent="0.2">
      <c r="A1492" t="s">
        <v>1490</v>
      </c>
      <c r="B1492">
        <v>13132</v>
      </c>
      <c r="C1492" t="s">
        <v>2481</v>
      </c>
      <c r="D1492">
        <v>3.29</v>
      </c>
      <c r="E1492" t="b">
        <v>0</v>
      </c>
      <c r="F1492" t="s">
        <v>2485</v>
      </c>
      <c r="G1492" t="s">
        <v>3977</v>
      </c>
      <c r="H1492" t="s">
        <v>4967</v>
      </c>
      <c r="I1492" t="s">
        <v>4969</v>
      </c>
      <c r="J1492" t="s">
        <v>4972</v>
      </c>
      <c r="K1492" t="s">
        <v>6375</v>
      </c>
      <c r="L1492" t="s">
        <v>6392</v>
      </c>
      <c r="M1492" t="str">
        <f>SUBSTITUTE(Table2[[#This Row],[category_tags]],"'",CHAR(130),11)</f>
        <v>['Agricultural', 'Food', 'Preparation', 'Fruits, vegetables, legumes and nuts', 'Fruits', ÇFresh fruits']</v>
      </c>
      <c r="N1492" t="str">
        <f>SUBSTITUTE(Table2[[#This Row],[category_tags]],"'",CHAR(131),12)</f>
        <v>['Agricultural', 'Food', 'Preparation', 'Fruits, vegetables, legumes and nuts', 'Fruits', 'Fresh fruitsÉ]</v>
      </c>
      <c r="O1492">
        <f>FIND(CHAR(130),Table2[[#This Row],[Column2]])</f>
        <v>91</v>
      </c>
      <c r="P1492">
        <f>FIND(CHAR(131),Table2[[#This Row],[Column3]])</f>
        <v>104</v>
      </c>
      <c r="Q1492" t="str">
        <f>IFERROR(MID(Table2[[#This Row],[category_tags]],Table2[[#This Row],[Column4]]+1,Table2[[#This Row],[Column5]]-Table2[[#This Row],[Column4]]-1),"")</f>
        <v>Fresh fruits</v>
      </c>
      <c r="R1492" t="str">
        <f>VLOOKUP(Table2[[#This Row],[ciqual_code]],brut_transformé!$D$2:$E$2480,2,FALSE)</f>
        <v>transformé</v>
      </c>
      <c r="S1492" t="s">
        <v>5839</v>
      </c>
    </row>
    <row r="1493" spans="1:19" x14ac:dyDescent="0.2">
      <c r="A1493" t="s">
        <v>1491</v>
      </c>
      <c r="B1493">
        <v>25124</v>
      </c>
      <c r="C1493" t="s">
        <v>2481</v>
      </c>
      <c r="D1493">
        <v>2.62</v>
      </c>
      <c r="E1493" t="b">
        <v>0</v>
      </c>
      <c r="F1493" t="s">
        <v>2485</v>
      </c>
      <c r="G1493" t="s">
        <v>3978</v>
      </c>
      <c r="H1493" t="s">
        <v>4967</v>
      </c>
      <c r="I1493" t="s">
        <v>4969</v>
      </c>
      <c r="J1493" t="s">
        <v>5011</v>
      </c>
      <c r="K1493" t="s">
        <v>6379</v>
      </c>
      <c r="L1493" t="s">
        <v>6399</v>
      </c>
      <c r="M1493" t="str">
        <f>SUBSTITUTE(Table2[[#This Row],[category_tags]],"'",CHAR(130),11)</f>
        <v>['Agricultural', 'Food', 'Preparation', 'Starters and dishes', 'Dishes', ÇMeat dishes, with vegetables/legume']</v>
      </c>
      <c r="N1493" t="str">
        <f>SUBSTITUTE(Table2[[#This Row],[category_tags]],"'",CHAR(131),12)</f>
        <v>['Agricultural', 'Food', 'Preparation', 'Starters and dishes', 'Dishes', 'Meat dishes, with vegetables/legumeÉ]</v>
      </c>
      <c r="O1493">
        <f>FIND(CHAR(130),Table2[[#This Row],[Column2]])</f>
        <v>74</v>
      </c>
      <c r="P1493">
        <f>FIND(CHAR(131),Table2[[#This Row],[Column3]])</f>
        <v>110</v>
      </c>
      <c r="Q1493" t="str">
        <f>IFERROR(MID(Table2[[#This Row],[category_tags]],Table2[[#This Row],[Column4]]+1,Table2[[#This Row],[Column5]]-Table2[[#This Row],[Column4]]-1),"")</f>
        <v>Meat dishes, with vegetables/legume</v>
      </c>
      <c r="R1493" t="str">
        <f>VLOOKUP(Table2[[#This Row],[ciqual_code]],brut_transformé!$D$2:$E$2480,2,FALSE)</f>
        <v>transformé</v>
      </c>
      <c r="S1493" t="s">
        <v>5840</v>
      </c>
    </row>
    <row r="1494" spans="1:19" x14ac:dyDescent="0.2">
      <c r="A1494" t="s">
        <v>1492</v>
      </c>
      <c r="B1494">
        <v>20033</v>
      </c>
      <c r="C1494" t="s">
        <v>2481</v>
      </c>
      <c r="D1494">
        <v>2.92</v>
      </c>
      <c r="E1494" t="b">
        <v>0</v>
      </c>
      <c r="F1494" t="s">
        <v>2485</v>
      </c>
      <c r="G1494" t="s">
        <v>3979</v>
      </c>
      <c r="H1494" t="s">
        <v>4967</v>
      </c>
      <c r="I1494" t="s">
        <v>4969</v>
      </c>
      <c r="J1494" t="s">
        <v>4987</v>
      </c>
      <c r="K1494" t="s">
        <v>6375</v>
      </c>
      <c r="L1494" t="s">
        <v>6405</v>
      </c>
      <c r="M1494" t="str">
        <f>SUBSTITUTE(Table2[[#This Row],[category_tags]],"'",CHAR(130),11)</f>
        <v>['Agricultural', 'Food', 'Preparation', 'Fruits, vegetables, legumes and nuts', 'Vegetables', ÇVegetables, cooked']</v>
      </c>
      <c r="N1494" t="str">
        <f>SUBSTITUTE(Table2[[#This Row],[category_tags]],"'",CHAR(131),12)</f>
        <v>['Agricultural', 'Food', 'Preparation', 'Fruits, vegetables, legumes and nuts', 'Vegetables', 'Vegetables, cookedÉ]</v>
      </c>
      <c r="O1494">
        <f>FIND(CHAR(130),Table2[[#This Row],[Column2]])</f>
        <v>95</v>
      </c>
      <c r="P1494">
        <f>FIND(CHAR(131),Table2[[#This Row],[Column3]])</f>
        <v>114</v>
      </c>
      <c r="Q1494" t="str">
        <f>IFERROR(MID(Table2[[#This Row],[category_tags]],Table2[[#This Row],[Column4]]+1,Table2[[#This Row],[Column5]]-Table2[[#This Row],[Column4]]-1),"")</f>
        <v>Vegetables, cooked</v>
      </c>
      <c r="R1494" t="str">
        <f>VLOOKUP(Table2[[#This Row],[ciqual_code]],brut_transformé!$D$2:$E$2480,2,FALSE)</f>
        <v>brut</v>
      </c>
      <c r="S1494" t="s">
        <v>5301</v>
      </c>
    </row>
    <row r="1495" spans="1:19" x14ac:dyDescent="0.2">
      <c r="A1495" t="s">
        <v>1493</v>
      </c>
      <c r="B1495">
        <v>20064</v>
      </c>
      <c r="C1495" t="s">
        <v>2481</v>
      </c>
      <c r="D1495">
        <v>2.4300000000000002</v>
      </c>
      <c r="E1495" t="b">
        <v>0</v>
      </c>
      <c r="F1495" t="s">
        <v>2485</v>
      </c>
      <c r="G1495" t="s">
        <v>3980</v>
      </c>
      <c r="H1495" t="s">
        <v>4967</v>
      </c>
      <c r="I1495" t="s">
        <v>4969</v>
      </c>
      <c r="J1495" t="s">
        <v>4988</v>
      </c>
      <c r="K1495" t="s">
        <v>6375</v>
      </c>
      <c r="L1495" t="s">
        <v>6405</v>
      </c>
      <c r="M1495" t="str">
        <f>SUBSTITUTE(Table2[[#This Row],[category_tags]],"'",CHAR(130),11)</f>
        <v>['Agricultural', 'Food', 'Preparation', 'Fruits, vegetables, legumes and nuts', 'Vegetables', ÇVegetables, raw']</v>
      </c>
      <c r="N1495" t="str">
        <f>SUBSTITUTE(Table2[[#This Row],[category_tags]],"'",CHAR(131),12)</f>
        <v>['Agricultural', 'Food', 'Preparation', 'Fruits, vegetables, legumes and nuts', 'Vegetables', 'Vegetables, rawÉ]</v>
      </c>
      <c r="O1495">
        <f>FIND(CHAR(130),Table2[[#This Row],[Column2]])</f>
        <v>95</v>
      </c>
      <c r="P1495">
        <f>FIND(CHAR(131),Table2[[#This Row],[Column3]])</f>
        <v>111</v>
      </c>
      <c r="Q1495" t="str">
        <f>IFERROR(MID(Table2[[#This Row],[category_tags]],Table2[[#This Row],[Column4]]+1,Table2[[#This Row],[Column5]]-Table2[[#This Row],[Column4]]-1),"")</f>
        <v>Vegetables, raw</v>
      </c>
      <c r="R1495" t="str">
        <f>VLOOKUP(Table2[[#This Row],[ciqual_code]],brut_transformé!$D$2:$E$2480,2,FALSE)</f>
        <v>brut</v>
      </c>
      <c r="S1495" t="s">
        <v>5300</v>
      </c>
    </row>
    <row r="1496" spans="1:19" x14ac:dyDescent="0.2">
      <c r="A1496" t="s">
        <v>1494</v>
      </c>
      <c r="B1496">
        <v>20234</v>
      </c>
      <c r="C1496" t="s">
        <v>2481</v>
      </c>
      <c r="D1496">
        <v>2.95</v>
      </c>
      <c r="E1496" t="b">
        <v>0</v>
      </c>
      <c r="F1496" t="s">
        <v>2485</v>
      </c>
      <c r="G1496" t="s">
        <v>3981</v>
      </c>
      <c r="H1496" t="s">
        <v>4967</v>
      </c>
      <c r="I1496" t="s">
        <v>4969</v>
      </c>
      <c r="J1496" t="s">
        <v>4988</v>
      </c>
      <c r="K1496" t="s">
        <v>6375</v>
      </c>
      <c r="L1496" t="s">
        <v>6405</v>
      </c>
      <c r="M1496" t="str">
        <f>SUBSTITUTE(Table2[[#This Row],[category_tags]],"'",CHAR(130),11)</f>
        <v>['Agricultural', 'Food', 'Preparation', 'Fruits, vegetables, legumes and nuts', 'Vegetables', ÇVegetables, raw']</v>
      </c>
      <c r="N1496" t="str">
        <f>SUBSTITUTE(Table2[[#This Row],[category_tags]],"'",CHAR(131),12)</f>
        <v>['Agricultural', 'Food', 'Preparation', 'Fruits, vegetables, legumes and nuts', 'Vegetables', 'Vegetables, rawÉ]</v>
      </c>
      <c r="O1496">
        <f>FIND(CHAR(130),Table2[[#This Row],[Column2]])</f>
        <v>95</v>
      </c>
      <c r="P1496">
        <f>FIND(CHAR(131),Table2[[#This Row],[Column3]])</f>
        <v>111</v>
      </c>
      <c r="Q1496" t="str">
        <f>IFERROR(MID(Table2[[#This Row],[category_tags]],Table2[[#This Row],[Column4]]+1,Table2[[#This Row],[Column5]]-Table2[[#This Row],[Column4]]-1),"")</f>
        <v>Vegetables, raw</v>
      </c>
      <c r="R1496" t="str">
        <f>VLOOKUP(Table2[[#This Row],[ciqual_code]],brut_transformé!$D$2:$E$2480,2,FALSE)</f>
        <v>transformé</v>
      </c>
      <c r="S1496" t="s">
        <v>5303</v>
      </c>
    </row>
    <row r="1497" spans="1:19" x14ac:dyDescent="0.2">
      <c r="A1497" t="s">
        <v>1495</v>
      </c>
      <c r="B1497">
        <v>2060</v>
      </c>
      <c r="C1497" t="s">
        <v>2481</v>
      </c>
      <c r="D1497">
        <v>3.68</v>
      </c>
      <c r="E1497" t="b">
        <v>0</v>
      </c>
      <c r="F1497" t="s">
        <v>2485</v>
      </c>
      <c r="G1497" t="s">
        <v>3982</v>
      </c>
      <c r="H1497" t="s">
        <v>4967</v>
      </c>
      <c r="I1497" t="s">
        <v>4969</v>
      </c>
      <c r="J1497" t="s">
        <v>5077</v>
      </c>
      <c r="K1497" t="s">
        <v>6378</v>
      </c>
      <c r="L1497" t="s">
        <v>6420</v>
      </c>
      <c r="M1497" t="str">
        <f>SUBSTITUTE(Table2[[#This Row],[category_tags]],"'",CHAR(130),11)</f>
        <v>['Agricultural', 'Food', 'Preparation', 'Beverages', 'Non-alcoholic beverages', ÇNectars']</v>
      </c>
      <c r="N1497" t="str">
        <f>SUBSTITUTE(Table2[[#This Row],[category_tags]],"'",CHAR(131),12)</f>
        <v>['Agricultural', 'Food', 'Preparation', 'Beverages', 'Non-alcoholic beverages', 'NectarsÉ]</v>
      </c>
      <c r="O1497">
        <f>FIND(CHAR(130),Table2[[#This Row],[Column2]])</f>
        <v>81</v>
      </c>
      <c r="P1497">
        <f>FIND(CHAR(131),Table2[[#This Row],[Column3]])</f>
        <v>89</v>
      </c>
      <c r="Q1497" t="str">
        <f>IFERROR(MID(Table2[[#This Row],[category_tags]],Table2[[#This Row],[Column4]]+1,Table2[[#This Row],[Column5]]-Table2[[#This Row],[Column4]]-1),"")</f>
        <v>Nectars</v>
      </c>
      <c r="R1497" t="str">
        <f>VLOOKUP(Table2[[#This Row],[ciqual_code]],brut_transformé!$D$2:$E$2480,2,FALSE)</f>
        <v>transformé</v>
      </c>
      <c r="S1497" t="s">
        <v>5685</v>
      </c>
    </row>
    <row r="1498" spans="1:19" x14ac:dyDescent="0.2">
      <c r="A1498" t="s">
        <v>1496</v>
      </c>
      <c r="B1498">
        <v>2061</v>
      </c>
      <c r="C1498" t="s">
        <v>2481</v>
      </c>
      <c r="D1498">
        <v>3.68</v>
      </c>
      <c r="E1498" t="b">
        <v>0</v>
      </c>
      <c r="F1498" t="s">
        <v>2485</v>
      </c>
      <c r="G1498" t="s">
        <v>3983</v>
      </c>
      <c r="H1498" t="s">
        <v>4967</v>
      </c>
      <c r="I1498" t="s">
        <v>4969</v>
      </c>
      <c r="J1498" t="s">
        <v>5077</v>
      </c>
      <c r="K1498" t="s">
        <v>6378</v>
      </c>
      <c r="L1498" t="s">
        <v>6420</v>
      </c>
      <c r="M1498" t="str">
        <f>SUBSTITUTE(Table2[[#This Row],[category_tags]],"'",CHAR(130),11)</f>
        <v>['Agricultural', 'Food', 'Preparation', 'Beverages', 'Non-alcoholic beverages', ÇNectars']</v>
      </c>
      <c r="N1498" t="str">
        <f>SUBSTITUTE(Table2[[#This Row],[category_tags]],"'",CHAR(131),12)</f>
        <v>['Agricultural', 'Food', 'Preparation', 'Beverages', 'Non-alcoholic beverages', 'NectarsÉ]</v>
      </c>
      <c r="O1498">
        <f>FIND(CHAR(130),Table2[[#This Row],[Column2]])</f>
        <v>81</v>
      </c>
      <c r="P1498">
        <f>FIND(CHAR(131),Table2[[#This Row],[Column3]])</f>
        <v>89</v>
      </c>
      <c r="Q1498" t="str">
        <f>IFERROR(MID(Table2[[#This Row],[category_tags]],Table2[[#This Row],[Column4]]+1,Table2[[#This Row],[Column5]]-Table2[[#This Row],[Column4]]-1),"")</f>
        <v>Nectars</v>
      </c>
      <c r="R1498" t="str">
        <f>VLOOKUP(Table2[[#This Row],[ciqual_code]],brut_transformé!$D$2:$E$2480,2,FALSE)</f>
        <v>transformé</v>
      </c>
      <c r="S1498" t="s">
        <v>5685</v>
      </c>
    </row>
    <row r="1499" spans="1:19" x14ac:dyDescent="0.2">
      <c r="A1499" t="s">
        <v>1497</v>
      </c>
      <c r="B1499">
        <v>13030</v>
      </c>
      <c r="C1499" t="s">
        <v>2481</v>
      </c>
      <c r="D1499">
        <v>2.9</v>
      </c>
      <c r="E1499" t="b">
        <v>0</v>
      </c>
      <c r="F1499" t="s">
        <v>2485</v>
      </c>
      <c r="G1499" t="s">
        <v>3984</v>
      </c>
      <c r="H1499" t="s">
        <v>4967</v>
      </c>
      <c r="I1499" t="s">
        <v>4969</v>
      </c>
      <c r="J1499" t="s">
        <v>4972</v>
      </c>
      <c r="K1499" t="s">
        <v>6375</v>
      </c>
      <c r="L1499" t="s">
        <v>6392</v>
      </c>
      <c r="M1499" t="str">
        <f>SUBSTITUTE(Table2[[#This Row],[category_tags]],"'",CHAR(130),11)</f>
        <v>['Agricultural', 'Food', 'Preparation', 'Fruits, vegetables, legumes and nuts', 'Fruits', ÇFresh fruits']</v>
      </c>
      <c r="N1499" t="str">
        <f>SUBSTITUTE(Table2[[#This Row],[category_tags]],"'",CHAR(131),12)</f>
        <v>['Agricultural', 'Food', 'Preparation', 'Fruits, vegetables, legumes and nuts', 'Fruits', 'Fresh fruitsÉ]</v>
      </c>
      <c r="O1499">
        <f>FIND(CHAR(130),Table2[[#This Row],[Column2]])</f>
        <v>91</v>
      </c>
      <c r="P1499">
        <f>FIND(CHAR(131),Table2[[#This Row],[Column3]])</f>
        <v>104</v>
      </c>
      <c r="Q1499" t="str">
        <f>IFERROR(MID(Table2[[#This Row],[category_tags]],Table2[[#This Row],[Column4]]+1,Table2[[#This Row],[Column5]]-Table2[[#This Row],[Column4]]-1),"")</f>
        <v>Fresh fruits</v>
      </c>
      <c r="R1499" t="str">
        <f>VLOOKUP(Table2[[#This Row],[ciqual_code]],brut_transformé!$D$2:$E$2480,2,FALSE)</f>
        <v>brut</v>
      </c>
      <c r="S1499" t="s">
        <v>5841</v>
      </c>
    </row>
    <row r="1500" spans="1:19" x14ac:dyDescent="0.2">
      <c r="A1500" t="s">
        <v>1498</v>
      </c>
      <c r="B1500">
        <v>25420</v>
      </c>
      <c r="C1500" t="s">
        <v>2481</v>
      </c>
      <c r="D1500">
        <v>1.92</v>
      </c>
      <c r="E1500" t="b">
        <v>0</v>
      </c>
      <c r="F1500" t="s">
        <v>2485</v>
      </c>
      <c r="G1500" t="s">
        <v>3985</v>
      </c>
      <c r="H1500" t="s">
        <v>4967</v>
      </c>
      <c r="I1500" t="s">
        <v>4969</v>
      </c>
      <c r="J1500" t="s">
        <v>5000</v>
      </c>
      <c r="K1500" t="s">
        <v>6379</v>
      </c>
      <c r="L1500" t="s">
        <v>6415</v>
      </c>
      <c r="M1500" t="str">
        <f>SUBSTITUTE(Table2[[#This Row],[category_tags]],"'",CHAR(130),11)</f>
        <v>['Agricultural', 'Food', 'Preparation', 'Starters and dishes', 'Savoury pastries and other starters']</v>
      </c>
      <c r="N1500" t="str">
        <f>SUBSTITUTE(Table2[[#This Row],[category_tags]],"'",CHAR(131),12)</f>
        <v>['Agricultural', 'Food', 'Preparation', 'Starters and dishes', 'Savoury pastries and other starters']</v>
      </c>
      <c r="O1500" t="e">
        <f>FIND(CHAR(130),Table2[[#This Row],[Column2]])</f>
        <v>#VALUE!</v>
      </c>
      <c r="P1500" t="e">
        <f>FIND(CHAR(131),Table2[[#This Row],[Column3]])</f>
        <v>#VALUE!</v>
      </c>
      <c r="Q1500" t="str">
        <f>IFERROR(MID(Table2[[#This Row],[category_tags]],Table2[[#This Row],[Column4]]+1,Table2[[#This Row],[Column5]]-Table2[[#This Row],[Column4]]-1),"")</f>
        <v/>
      </c>
      <c r="R1500" t="str">
        <f>VLOOKUP(Table2[[#This Row],[ciqual_code]],brut_transformé!$D$2:$E$2480,2,FALSE)</f>
        <v>transformé</v>
      </c>
      <c r="S1500" t="s">
        <v>5842</v>
      </c>
    </row>
    <row r="1501" spans="1:19" x14ac:dyDescent="0.2">
      <c r="A1501" t="s">
        <v>1499</v>
      </c>
      <c r="B1501">
        <v>25583</v>
      </c>
      <c r="C1501" t="s">
        <v>2481</v>
      </c>
      <c r="D1501">
        <v>2.3199999999999998</v>
      </c>
      <c r="E1501" t="b">
        <v>0</v>
      </c>
      <c r="F1501" t="s">
        <v>2485</v>
      </c>
      <c r="G1501" t="s">
        <v>3986</v>
      </c>
      <c r="H1501" t="s">
        <v>4967</v>
      </c>
      <c r="I1501" t="s">
        <v>4969</v>
      </c>
      <c r="J1501" t="s">
        <v>5000</v>
      </c>
      <c r="K1501" t="s">
        <v>6379</v>
      </c>
      <c r="L1501" t="s">
        <v>6415</v>
      </c>
      <c r="M1501" t="str">
        <f>SUBSTITUTE(Table2[[#This Row],[category_tags]],"'",CHAR(130),11)</f>
        <v>['Agricultural', 'Food', 'Preparation', 'Starters and dishes', 'Savoury pastries and other starters']</v>
      </c>
      <c r="N1501" t="str">
        <f>SUBSTITUTE(Table2[[#This Row],[category_tags]],"'",CHAR(131),12)</f>
        <v>['Agricultural', 'Food', 'Preparation', 'Starters and dishes', 'Savoury pastries and other starters']</v>
      </c>
      <c r="O1501" t="e">
        <f>FIND(CHAR(130),Table2[[#This Row],[Column2]])</f>
        <v>#VALUE!</v>
      </c>
      <c r="P1501" t="e">
        <f>FIND(CHAR(131),Table2[[#This Row],[Column3]])</f>
        <v>#VALUE!</v>
      </c>
      <c r="Q1501" t="str">
        <f>IFERROR(MID(Table2[[#This Row],[category_tags]],Table2[[#This Row],[Column4]]+1,Table2[[#This Row],[Column5]]-Table2[[#This Row],[Column4]]-1),"")</f>
        <v/>
      </c>
      <c r="R1501" t="str">
        <f>VLOOKUP(Table2[[#This Row],[ciqual_code]],brut_transformé!$D$2:$E$2480,2,FALSE)</f>
        <v>transformé</v>
      </c>
      <c r="S1501" t="s">
        <v>5842</v>
      </c>
    </row>
    <row r="1502" spans="1:19" x14ac:dyDescent="0.2">
      <c r="A1502" t="s">
        <v>1500</v>
      </c>
      <c r="B1502">
        <v>25582</v>
      </c>
      <c r="C1502" t="s">
        <v>2481</v>
      </c>
      <c r="D1502">
        <v>2.3199999999999998</v>
      </c>
      <c r="E1502" t="b">
        <v>0</v>
      </c>
      <c r="F1502" t="s">
        <v>2485</v>
      </c>
      <c r="G1502" t="s">
        <v>3987</v>
      </c>
      <c r="H1502" t="s">
        <v>4967</v>
      </c>
      <c r="I1502" t="s">
        <v>4969</v>
      </c>
      <c r="J1502" t="s">
        <v>5000</v>
      </c>
      <c r="K1502" t="s">
        <v>6379</v>
      </c>
      <c r="L1502" t="s">
        <v>6415</v>
      </c>
      <c r="M1502" t="str">
        <f>SUBSTITUTE(Table2[[#This Row],[category_tags]],"'",CHAR(130),11)</f>
        <v>['Agricultural', 'Food', 'Preparation', 'Starters and dishes', 'Savoury pastries and other starters']</v>
      </c>
      <c r="N1502" t="str">
        <f>SUBSTITUTE(Table2[[#This Row],[category_tags]],"'",CHAR(131),12)</f>
        <v>['Agricultural', 'Food', 'Preparation', 'Starters and dishes', 'Savoury pastries and other starters']</v>
      </c>
      <c r="O1502" t="e">
        <f>FIND(CHAR(130),Table2[[#This Row],[Column2]])</f>
        <v>#VALUE!</v>
      </c>
      <c r="P1502" t="e">
        <f>FIND(CHAR(131),Table2[[#This Row],[Column3]])</f>
        <v>#VALUE!</v>
      </c>
      <c r="Q1502" t="str">
        <f>IFERROR(MID(Table2[[#This Row],[category_tags]],Table2[[#This Row],[Column4]]+1,Table2[[#This Row],[Column5]]-Table2[[#This Row],[Column4]]-1),"")</f>
        <v/>
      </c>
      <c r="R1502" t="str">
        <f>VLOOKUP(Table2[[#This Row],[ciqual_code]],brut_transformé!$D$2:$E$2480,2,FALSE)</f>
        <v>transformé</v>
      </c>
      <c r="S1502" t="s">
        <v>5842</v>
      </c>
    </row>
    <row r="1503" spans="1:19" x14ac:dyDescent="0.2">
      <c r="A1503" t="s">
        <v>1501</v>
      </c>
      <c r="B1503">
        <v>25584</v>
      </c>
      <c r="C1503" t="s">
        <v>2481</v>
      </c>
      <c r="D1503">
        <v>2.3199999999999998</v>
      </c>
      <c r="E1503" t="b">
        <v>0</v>
      </c>
      <c r="F1503" t="s">
        <v>2485</v>
      </c>
      <c r="G1503" t="s">
        <v>3988</v>
      </c>
      <c r="H1503" t="s">
        <v>4967</v>
      </c>
      <c r="I1503" t="s">
        <v>4969</v>
      </c>
      <c r="J1503" t="s">
        <v>5000</v>
      </c>
      <c r="K1503" t="s">
        <v>6379</v>
      </c>
      <c r="L1503" t="s">
        <v>6415</v>
      </c>
      <c r="M1503" t="str">
        <f>SUBSTITUTE(Table2[[#This Row],[category_tags]],"'",CHAR(130),11)</f>
        <v>['Agricultural', 'Food', 'Preparation', 'Starters and dishes', 'Savoury pastries and other starters']</v>
      </c>
      <c r="N1503" t="str">
        <f>SUBSTITUTE(Table2[[#This Row],[category_tags]],"'",CHAR(131),12)</f>
        <v>['Agricultural', 'Food', 'Preparation', 'Starters and dishes', 'Savoury pastries and other starters']</v>
      </c>
      <c r="O1503" t="e">
        <f>FIND(CHAR(130),Table2[[#This Row],[Column2]])</f>
        <v>#VALUE!</v>
      </c>
      <c r="P1503" t="e">
        <f>FIND(CHAR(131),Table2[[#This Row],[Column3]])</f>
        <v>#VALUE!</v>
      </c>
      <c r="Q1503" t="str">
        <f>IFERROR(MID(Table2[[#This Row],[category_tags]],Table2[[#This Row],[Column4]]+1,Table2[[#This Row],[Column5]]-Table2[[#This Row],[Column4]]-1),"")</f>
        <v/>
      </c>
      <c r="R1503" t="str">
        <f>VLOOKUP(Table2[[#This Row],[ciqual_code]],brut_transformé!$D$2:$E$2480,2,FALSE)</f>
        <v>transformé</v>
      </c>
      <c r="S1503" t="s">
        <v>5842</v>
      </c>
    </row>
    <row r="1504" spans="1:19" x14ac:dyDescent="0.2">
      <c r="A1504" t="s">
        <v>1502</v>
      </c>
      <c r="B1504">
        <v>12031</v>
      </c>
      <c r="C1504" t="s">
        <v>2481</v>
      </c>
      <c r="D1504">
        <v>2.2400000000000002</v>
      </c>
      <c r="E1504" t="b">
        <v>0</v>
      </c>
      <c r="F1504" t="s">
        <v>2485</v>
      </c>
      <c r="G1504" t="s">
        <v>3989</v>
      </c>
      <c r="H1504" t="s">
        <v>4967</v>
      </c>
      <c r="I1504" t="s">
        <v>4969</v>
      </c>
      <c r="J1504" t="s">
        <v>5024</v>
      </c>
      <c r="K1504" t="s">
        <v>6381</v>
      </c>
      <c r="L1504" t="s">
        <v>6406</v>
      </c>
      <c r="M1504" t="str">
        <f>SUBSTITUTE(Table2[[#This Row],[category_tags]],"'",CHAR(130),11)</f>
        <v>['Agricultural', 'Food', 'Preparation', 'Milk and milk products', 'Cheese', ÇSoft cheeses']</v>
      </c>
      <c r="N1504" t="str">
        <f>SUBSTITUTE(Table2[[#This Row],[category_tags]],"'",CHAR(131),12)</f>
        <v>['Agricultural', 'Food', 'Preparation', 'Milk and milk products', 'Cheese', 'Soft cheesesÉ]</v>
      </c>
      <c r="O1504">
        <f>FIND(CHAR(130),Table2[[#This Row],[Column2]])</f>
        <v>77</v>
      </c>
      <c r="P1504">
        <f>FIND(CHAR(131),Table2[[#This Row],[Column3]])</f>
        <v>90</v>
      </c>
      <c r="Q1504" t="str">
        <f>IFERROR(MID(Table2[[#This Row],[category_tags]],Table2[[#This Row],[Column4]]+1,Table2[[#This Row],[Column5]]-Table2[[#This Row],[Column4]]-1),"")</f>
        <v>Soft cheeses</v>
      </c>
      <c r="R1504" t="str">
        <f>VLOOKUP(Table2[[#This Row],[ciqual_code]],brut_transformé!$D$2:$E$2480,2,FALSE)</f>
        <v>brut</v>
      </c>
      <c r="S1504" t="s">
        <v>5196</v>
      </c>
    </row>
    <row r="1505" spans="1:19" x14ac:dyDescent="0.2">
      <c r="A1505" t="s">
        <v>1503</v>
      </c>
      <c r="B1505">
        <v>15004</v>
      </c>
      <c r="C1505" t="s">
        <v>2481</v>
      </c>
      <c r="D1505">
        <v>3.76</v>
      </c>
      <c r="E1505" t="b">
        <v>0</v>
      </c>
      <c r="F1505" t="s">
        <v>2485</v>
      </c>
      <c r="G1505" t="s">
        <v>3990</v>
      </c>
      <c r="H1505" t="s">
        <v>4967</v>
      </c>
      <c r="I1505" t="s">
        <v>4969</v>
      </c>
      <c r="J1505" t="s">
        <v>4982</v>
      </c>
      <c r="K1505" t="s">
        <v>6375</v>
      </c>
      <c r="L1505" t="s">
        <v>6400</v>
      </c>
      <c r="M1505" t="str">
        <f>SUBSTITUTE(Table2[[#This Row],[category_tags]],"'",CHAR(130),11)</f>
        <v>['Agricultural', 'Food', 'Preparation', 'Fruits, vegetables, legumes and nuts', 'Nuts and seeds']</v>
      </c>
      <c r="N1505" t="str">
        <f>SUBSTITUTE(Table2[[#This Row],[category_tags]],"'",CHAR(131),12)</f>
        <v>['Agricultural', 'Food', 'Preparation', 'Fruits, vegetables, legumes and nuts', 'Nuts and seeds']</v>
      </c>
      <c r="O1505" t="e">
        <f>FIND(CHAR(130),Table2[[#This Row],[Column2]])</f>
        <v>#VALUE!</v>
      </c>
      <c r="P1505" t="e">
        <f>FIND(CHAR(131),Table2[[#This Row],[Column3]])</f>
        <v>#VALUE!</v>
      </c>
      <c r="Q1505" t="str">
        <f>IFERROR(MID(Table2[[#This Row],[category_tags]],Table2[[#This Row],[Column4]]+1,Table2[[#This Row],[Column5]]-Table2[[#This Row],[Column4]]-1),"")</f>
        <v/>
      </c>
      <c r="R1505" t="str">
        <f>VLOOKUP(Table2[[#This Row],[ciqual_code]],brut_transformé!$D$2:$E$2480,2,FALSE)</f>
        <v>transformé</v>
      </c>
      <c r="S1505" t="s">
        <v>5843</v>
      </c>
    </row>
    <row r="1506" spans="1:19" x14ac:dyDescent="0.2">
      <c r="A1506" t="s">
        <v>1504</v>
      </c>
      <c r="B1506">
        <v>15033</v>
      </c>
      <c r="C1506" t="s">
        <v>2481</v>
      </c>
      <c r="D1506">
        <v>4.2699999999999996</v>
      </c>
      <c r="E1506" t="b">
        <v>0</v>
      </c>
      <c r="F1506" t="s">
        <v>2485</v>
      </c>
      <c r="G1506" t="s">
        <v>3991</v>
      </c>
      <c r="H1506" t="s">
        <v>4967</v>
      </c>
      <c r="I1506" t="s">
        <v>4969</v>
      </c>
      <c r="J1506" t="s">
        <v>4982</v>
      </c>
      <c r="K1506" t="s">
        <v>6375</v>
      </c>
      <c r="L1506" t="s">
        <v>6400</v>
      </c>
      <c r="M1506" t="str">
        <f>SUBSTITUTE(Table2[[#This Row],[category_tags]],"'",CHAR(130),11)</f>
        <v>['Agricultural', 'Food', 'Preparation', 'Fruits, vegetables, legumes and nuts', 'Nuts and seeds']</v>
      </c>
      <c r="N1506" t="str">
        <f>SUBSTITUTE(Table2[[#This Row],[category_tags]],"'",CHAR(131),12)</f>
        <v>['Agricultural', 'Food', 'Preparation', 'Fruits, vegetables, legumes and nuts', 'Nuts and seeds']</v>
      </c>
      <c r="O1506" t="e">
        <f>FIND(CHAR(130),Table2[[#This Row],[Column2]])</f>
        <v>#VALUE!</v>
      </c>
      <c r="P1506" t="e">
        <f>FIND(CHAR(131),Table2[[#This Row],[Column3]])</f>
        <v>#VALUE!</v>
      </c>
      <c r="Q1506" t="str">
        <f>IFERROR(MID(Table2[[#This Row],[category_tags]],Table2[[#This Row],[Column4]]+1,Table2[[#This Row],[Column5]]-Table2[[#This Row],[Column4]]-1),"")</f>
        <v/>
      </c>
      <c r="R1506" t="str">
        <f>VLOOKUP(Table2[[#This Row],[ciqual_code]],brut_transformé!$D$2:$E$2480,2,FALSE)</f>
        <v>transformé</v>
      </c>
      <c r="S1506" t="s">
        <v>5844</v>
      </c>
    </row>
    <row r="1507" spans="1:19" x14ac:dyDescent="0.2">
      <c r="A1507" t="s">
        <v>1505</v>
      </c>
      <c r="B1507">
        <v>15050</v>
      </c>
      <c r="C1507" t="s">
        <v>2481</v>
      </c>
      <c r="D1507">
        <v>4.2699999999999996</v>
      </c>
      <c r="E1507" t="b">
        <v>0</v>
      </c>
      <c r="F1507" t="s">
        <v>2485</v>
      </c>
      <c r="G1507" t="s">
        <v>3992</v>
      </c>
      <c r="H1507" t="s">
        <v>4967</v>
      </c>
      <c r="I1507" t="s">
        <v>4969</v>
      </c>
      <c r="J1507" t="s">
        <v>4982</v>
      </c>
      <c r="K1507" t="s">
        <v>6375</v>
      </c>
      <c r="L1507" t="s">
        <v>6400</v>
      </c>
      <c r="M1507" t="str">
        <f>SUBSTITUTE(Table2[[#This Row],[category_tags]],"'",CHAR(130),11)</f>
        <v>['Agricultural', 'Food', 'Preparation', 'Fruits, vegetables, legumes and nuts', 'Nuts and seeds']</v>
      </c>
      <c r="N1507" t="str">
        <f>SUBSTITUTE(Table2[[#This Row],[category_tags]],"'",CHAR(131),12)</f>
        <v>['Agricultural', 'Food', 'Preparation', 'Fruits, vegetables, legumes and nuts', 'Nuts and seeds']</v>
      </c>
      <c r="O1507" t="e">
        <f>FIND(CHAR(130),Table2[[#This Row],[Column2]])</f>
        <v>#VALUE!</v>
      </c>
      <c r="P1507" t="e">
        <f>FIND(CHAR(131),Table2[[#This Row],[Column3]])</f>
        <v>#VALUE!</v>
      </c>
      <c r="Q1507" t="str">
        <f>IFERROR(MID(Table2[[#This Row],[category_tags]],Table2[[#This Row],[Column4]]+1,Table2[[#This Row],[Column5]]-Table2[[#This Row],[Column4]]-1),"")</f>
        <v/>
      </c>
      <c r="R1507" t="str">
        <f>VLOOKUP(Table2[[#This Row],[ciqual_code]],brut_transformé!$D$2:$E$2480,2,FALSE)</f>
        <v>transformé</v>
      </c>
      <c r="S1507" t="s">
        <v>5844</v>
      </c>
    </row>
    <row r="1508" spans="1:19" x14ac:dyDescent="0.2">
      <c r="A1508" t="s">
        <v>1506</v>
      </c>
      <c r="B1508">
        <v>15019</v>
      </c>
      <c r="C1508" t="s">
        <v>2481</v>
      </c>
      <c r="D1508">
        <v>4.03</v>
      </c>
      <c r="E1508" t="b">
        <v>0</v>
      </c>
      <c r="F1508" t="s">
        <v>2485</v>
      </c>
      <c r="G1508" t="s">
        <v>3993</v>
      </c>
      <c r="H1508" t="s">
        <v>4967</v>
      </c>
      <c r="I1508" t="s">
        <v>4969</v>
      </c>
      <c r="J1508" t="s">
        <v>4982</v>
      </c>
      <c r="K1508" t="s">
        <v>6375</v>
      </c>
      <c r="L1508" t="s">
        <v>6400</v>
      </c>
      <c r="M1508" t="str">
        <f>SUBSTITUTE(Table2[[#This Row],[category_tags]],"'",CHAR(130),11)</f>
        <v>['Agricultural', 'Food', 'Preparation', 'Fruits, vegetables, legumes and nuts', 'Nuts and seeds']</v>
      </c>
      <c r="N1508" t="str">
        <f>SUBSTITUTE(Table2[[#This Row],[category_tags]],"'",CHAR(131),12)</f>
        <v>['Agricultural', 'Food', 'Preparation', 'Fruits, vegetables, legumes and nuts', 'Nuts and seeds']</v>
      </c>
      <c r="O1508" t="e">
        <f>FIND(CHAR(130),Table2[[#This Row],[Column2]])</f>
        <v>#VALUE!</v>
      </c>
      <c r="P1508" t="e">
        <f>FIND(CHAR(131),Table2[[#This Row],[Column3]])</f>
        <v>#VALUE!</v>
      </c>
      <c r="Q1508" t="str">
        <f>IFERROR(MID(Table2[[#This Row],[category_tags]],Table2[[#This Row],[Column4]]+1,Table2[[#This Row],[Column5]]-Table2[[#This Row],[Column4]]-1),"")</f>
        <v/>
      </c>
      <c r="R1508" t="str">
        <f>VLOOKUP(Table2[[#This Row],[ciqual_code]],brut_transformé!$D$2:$E$2480,2,FALSE)</f>
        <v>transformé</v>
      </c>
      <c r="S1508" t="s">
        <v>5845</v>
      </c>
    </row>
    <row r="1509" spans="1:19" x14ac:dyDescent="0.2">
      <c r="A1509" t="s">
        <v>1507</v>
      </c>
      <c r="B1509">
        <v>15014</v>
      </c>
      <c r="C1509" t="s">
        <v>2481</v>
      </c>
      <c r="D1509">
        <v>4.83</v>
      </c>
      <c r="E1509" t="b">
        <v>0</v>
      </c>
      <c r="F1509" t="s">
        <v>2485</v>
      </c>
      <c r="G1509" t="s">
        <v>3994</v>
      </c>
      <c r="H1509" t="s">
        <v>4967</v>
      </c>
      <c r="I1509" t="s">
        <v>4969</v>
      </c>
      <c r="J1509" t="s">
        <v>4982</v>
      </c>
      <c r="K1509" t="s">
        <v>6375</v>
      </c>
      <c r="L1509" t="s">
        <v>6400</v>
      </c>
      <c r="M1509" t="str">
        <f>SUBSTITUTE(Table2[[#This Row],[category_tags]],"'",CHAR(130),11)</f>
        <v>['Agricultural', 'Food', 'Preparation', 'Fruits, vegetables, legumes and nuts', 'Nuts and seeds']</v>
      </c>
      <c r="N1509" t="str">
        <f>SUBSTITUTE(Table2[[#This Row],[category_tags]],"'",CHAR(131),12)</f>
        <v>['Agricultural', 'Food', 'Preparation', 'Fruits, vegetables, legumes and nuts', 'Nuts and seeds']</v>
      </c>
      <c r="O1509" t="e">
        <f>FIND(CHAR(130),Table2[[#This Row],[Column2]])</f>
        <v>#VALUE!</v>
      </c>
      <c r="P1509" t="e">
        <f>FIND(CHAR(131),Table2[[#This Row],[Column3]])</f>
        <v>#VALUE!</v>
      </c>
      <c r="Q1509" t="str">
        <f>IFERROR(MID(Table2[[#This Row],[category_tags]],Table2[[#This Row],[Column4]]+1,Table2[[#This Row],[Column5]]-Table2[[#This Row],[Column4]]-1),"")</f>
        <v/>
      </c>
      <c r="R1509" t="str">
        <f>VLOOKUP(Table2[[#This Row],[ciqual_code]],brut_transformé!$D$2:$E$2480,2,FALSE)</f>
        <v>brut</v>
      </c>
      <c r="S1509" t="s">
        <v>5846</v>
      </c>
    </row>
    <row r="1510" spans="1:19" x14ac:dyDescent="0.2">
      <c r="A1510" t="s">
        <v>1508</v>
      </c>
      <c r="B1510">
        <v>15006</v>
      </c>
      <c r="C1510" t="s">
        <v>2481</v>
      </c>
      <c r="D1510">
        <v>4.3600000000000003</v>
      </c>
      <c r="E1510" t="b">
        <v>0</v>
      </c>
      <c r="F1510" t="s">
        <v>2485</v>
      </c>
      <c r="G1510" t="s">
        <v>3995</v>
      </c>
      <c r="H1510" t="s">
        <v>4967</v>
      </c>
      <c r="I1510" t="s">
        <v>4969</v>
      </c>
      <c r="J1510" t="s">
        <v>4982</v>
      </c>
      <c r="K1510" t="s">
        <v>6375</v>
      </c>
      <c r="L1510" t="s">
        <v>6400</v>
      </c>
      <c r="M1510" t="str">
        <f>SUBSTITUTE(Table2[[#This Row],[category_tags]],"'",CHAR(130),11)</f>
        <v>['Agricultural', 'Food', 'Preparation', 'Fruits, vegetables, legumes and nuts', 'Nuts and seeds']</v>
      </c>
      <c r="N1510" t="str">
        <f>SUBSTITUTE(Table2[[#This Row],[category_tags]],"'",CHAR(131),12)</f>
        <v>['Agricultural', 'Food', 'Preparation', 'Fruits, vegetables, legumes and nuts', 'Nuts and seeds']</v>
      </c>
      <c r="O1510" t="e">
        <f>FIND(CHAR(130),Table2[[#This Row],[Column2]])</f>
        <v>#VALUE!</v>
      </c>
      <c r="P1510" t="e">
        <f>FIND(CHAR(131),Table2[[#This Row],[Column3]])</f>
        <v>#VALUE!</v>
      </c>
      <c r="Q1510" t="str">
        <f>IFERROR(MID(Table2[[#This Row],[category_tags]],Table2[[#This Row],[Column4]]+1,Table2[[#This Row],[Column5]]-Table2[[#This Row],[Column4]]-1),"")</f>
        <v/>
      </c>
      <c r="R1510" t="str">
        <f>VLOOKUP(Table2[[#This Row],[ciqual_code]],brut_transformé!$D$2:$E$2480,2,FALSE)</f>
        <v>brut</v>
      </c>
      <c r="S1510" t="s">
        <v>5846</v>
      </c>
    </row>
    <row r="1511" spans="1:19" x14ac:dyDescent="0.2">
      <c r="A1511" t="s">
        <v>1509</v>
      </c>
      <c r="B1511">
        <v>15007</v>
      </c>
      <c r="C1511" t="s">
        <v>2481</v>
      </c>
      <c r="D1511">
        <v>4.3600000000000003</v>
      </c>
      <c r="E1511" t="b">
        <v>0</v>
      </c>
      <c r="F1511" t="s">
        <v>2485</v>
      </c>
      <c r="G1511" t="s">
        <v>3996</v>
      </c>
      <c r="H1511" t="s">
        <v>4967</v>
      </c>
      <c r="I1511" t="s">
        <v>4969</v>
      </c>
      <c r="J1511" t="s">
        <v>4982</v>
      </c>
      <c r="K1511" t="s">
        <v>6375</v>
      </c>
      <c r="L1511" t="s">
        <v>6400</v>
      </c>
      <c r="M1511" t="str">
        <f>SUBSTITUTE(Table2[[#This Row],[category_tags]],"'",CHAR(130),11)</f>
        <v>['Agricultural', 'Food', 'Preparation', 'Fruits, vegetables, legumes and nuts', 'Nuts and seeds']</v>
      </c>
      <c r="N1511" t="str">
        <f>SUBSTITUTE(Table2[[#This Row],[category_tags]],"'",CHAR(131),12)</f>
        <v>['Agricultural', 'Food', 'Preparation', 'Fruits, vegetables, legumes and nuts', 'Nuts and seeds']</v>
      </c>
      <c r="O1511" t="e">
        <f>FIND(CHAR(130),Table2[[#This Row],[Column2]])</f>
        <v>#VALUE!</v>
      </c>
      <c r="P1511" t="e">
        <f>FIND(CHAR(131),Table2[[#This Row],[Column3]])</f>
        <v>#VALUE!</v>
      </c>
      <c r="Q1511" t="str">
        <f>IFERROR(MID(Table2[[#This Row],[category_tags]],Table2[[#This Row],[Column4]]+1,Table2[[#This Row],[Column5]]-Table2[[#This Row],[Column4]]-1),"")</f>
        <v/>
      </c>
      <c r="R1511" t="str">
        <f>VLOOKUP(Table2[[#This Row],[ciqual_code]],brut_transformé!$D$2:$E$2480,2,FALSE)</f>
        <v>brut</v>
      </c>
      <c r="S1511" t="s">
        <v>5846</v>
      </c>
    </row>
    <row r="1512" spans="1:19" x14ac:dyDescent="0.2">
      <c r="A1512" t="s">
        <v>1510</v>
      </c>
      <c r="B1512">
        <v>15027</v>
      </c>
      <c r="C1512" t="s">
        <v>2481</v>
      </c>
      <c r="D1512">
        <v>3.7</v>
      </c>
      <c r="E1512" t="b">
        <v>0</v>
      </c>
      <c r="F1512" t="s">
        <v>2485</v>
      </c>
      <c r="G1512" t="s">
        <v>3997</v>
      </c>
      <c r="H1512" t="s">
        <v>4967</v>
      </c>
      <c r="I1512" t="s">
        <v>4969</v>
      </c>
      <c r="J1512" t="s">
        <v>4982</v>
      </c>
      <c r="K1512" t="s">
        <v>6375</v>
      </c>
      <c r="L1512" t="s">
        <v>6400</v>
      </c>
      <c r="M1512" t="str">
        <f>SUBSTITUTE(Table2[[#This Row],[category_tags]],"'",CHAR(130),11)</f>
        <v>['Agricultural', 'Food', 'Preparation', 'Fruits, vegetables, legumes and nuts', 'Nuts and seeds']</v>
      </c>
      <c r="N1512" t="str">
        <f>SUBSTITUTE(Table2[[#This Row],[category_tags]],"'",CHAR(131),12)</f>
        <v>['Agricultural', 'Food', 'Preparation', 'Fruits, vegetables, legumes and nuts', 'Nuts and seeds']</v>
      </c>
      <c r="O1512" t="e">
        <f>FIND(CHAR(130),Table2[[#This Row],[Column2]])</f>
        <v>#VALUE!</v>
      </c>
      <c r="P1512" t="e">
        <f>FIND(CHAR(131),Table2[[#This Row],[Column3]])</f>
        <v>#VALUE!</v>
      </c>
      <c r="Q1512" t="str">
        <f>IFERROR(MID(Table2[[#This Row],[category_tags]],Table2[[#This Row],[Column4]]+1,Table2[[#This Row],[Column5]]-Table2[[#This Row],[Column4]]-1),"")</f>
        <v/>
      </c>
      <c r="R1512" t="str">
        <f>VLOOKUP(Table2[[#This Row],[ciqual_code]],brut_transformé!$D$2:$E$2480,2,FALSE)</f>
        <v>transformé</v>
      </c>
      <c r="S1512" t="s">
        <v>5847</v>
      </c>
    </row>
    <row r="1513" spans="1:19" x14ac:dyDescent="0.2">
      <c r="A1513" t="s">
        <v>1511</v>
      </c>
      <c r="B1513">
        <v>15043</v>
      </c>
      <c r="C1513" t="s">
        <v>2481</v>
      </c>
      <c r="D1513">
        <v>3.33</v>
      </c>
      <c r="E1513" t="b">
        <v>0</v>
      </c>
      <c r="F1513" t="s">
        <v>2485</v>
      </c>
      <c r="G1513" t="s">
        <v>3998</v>
      </c>
      <c r="H1513" t="s">
        <v>4967</v>
      </c>
      <c r="I1513" t="s">
        <v>4969</v>
      </c>
      <c r="J1513" t="s">
        <v>4982</v>
      </c>
      <c r="K1513" t="s">
        <v>6375</v>
      </c>
      <c r="L1513" t="s">
        <v>6400</v>
      </c>
      <c r="M1513" t="str">
        <f>SUBSTITUTE(Table2[[#This Row],[category_tags]],"'",CHAR(130),11)</f>
        <v>['Agricultural', 'Food', 'Preparation', 'Fruits, vegetables, legumes and nuts', 'Nuts and seeds']</v>
      </c>
      <c r="N1513" t="str">
        <f>SUBSTITUTE(Table2[[#This Row],[category_tags]],"'",CHAR(131),12)</f>
        <v>['Agricultural', 'Food', 'Preparation', 'Fruits, vegetables, legumes and nuts', 'Nuts and seeds']</v>
      </c>
      <c r="O1513" t="e">
        <f>FIND(CHAR(130),Table2[[#This Row],[Column2]])</f>
        <v>#VALUE!</v>
      </c>
      <c r="P1513" t="e">
        <f>FIND(CHAR(131),Table2[[#This Row],[Column3]])</f>
        <v>#VALUE!</v>
      </c>
      <c r="Q1513" t="str">
        <f>IFERROR(MID(Table2[[#This Row],[category_tags]],Table2[[#This Row],[Column4]]+1,Table2[[#This Row],[Column5]]-Table2[[#This Row],[Column4]]-1),"")</f>
        <v/>
      </c>
      <c r="R1513" t="str">
        <f>VLOOKUP(Table2[[#This Row],[ciqual_code]],brut_transformé!$D$2:$E$2480,2,FALSE)</f>
        <v>transformé</v>
      </c>
      <c r="S1513" t="s">
        <v>5847</v>
      </c>
    </row>
    <row r="1514" spans="1:19" x14ac:dyDescent="0.2">
      <c r="A1514" t="s">
        <v>1512</v>
      </c>
      <c r="B1514">
        <v>11048</v>
      </c>
      <c r="C1514" t="s">
        <v>2481</v>
      </c>
      <c r="D1514">
        <v>3.75</v>
      </c>
      <c r="E1514" t="b">
        <v>0</v>
      </c>
      <c r="F1514" t="s">
        <v>2485</v>
      </c>
      <c r="G1514" t="s">
        <v>3999</v>
      </c>
      <c r="H1514" t="s">
        <v>4967</v>
      </c>
      <c r="I1514" t="s">
        <v>4969</v>
      </c>
      <c r="J1514" t="s">
        <v>5035</v>
      </c>
      <c r="K1514" t="s">
        <v>6377</v>
      </c>
      <c r="L1514" t="s">
        <v>6430</v>
      </c>
      <c r="M1514" t="str">
        <f>SUBSTITUTE(Table2[[#This Row],[category_tags]],"'",CHAR(130),11)</f>
        <v>['Agricultural', 'Food', 'Preparation', 'Miscellaneous', 'Spices']</v>
      </c>
      <c r="N1514" t="str">
        <f>SUBSTITUTE(Table2[[#This Row],[category_tags]],"'",CHAR(131),12)</f>
        <v>['Agricultural', 'Food', 'Preparation', 'Miscellaneous', 'Spices']</v>
      </c>
      <c r="O1514" t="e">
        <f>FIND(CHAR(130),Table2[[#This Row],[Column2]])</f>
        <v>#VALUE!</v>
      </c>
      <c r="P1514" t="e">
        <f>FIND(CHAR(131),Table2[[#This Row],[Column3]])</f>
        <v>#VALUE!</v>
      </c>
      <c r="Q1514" t="str">
        <f>IFERROR(MID(Table2[[#This Row],[category_tags]],Table2[[#This Row],[Column4]]+1,Table2[[#This Row],[Column5]]-Table2[[#This Row],[Column4]]-1),"")</f>
        <v/>
      </c>
      <c r="R1514" t="str">
        <f>VLOOKUP(Table2[[#This Row],[ciqual_code]],brut_transformé!$D$2:$E$2480,2,FALSE)</f>
        <v>brut</v>
      </c>
      <c r="S1514" t="s">
        <v>5848</v>
      </c>
    </row>
    <row r="1515" spans="1:19" x14ac:dyDescent="0.2">
      <c r="A1515" t="s">
        <v>1513</v>
      </c>
      <c r="B1515">
        <v>15026</v>
      </c>
      <c r="C1515" t="s">
        <v>2481</v>
      </c>
      <c r="D1515">
        <v>3.7</v>
      </c>
      <c r="E1515" t="b">
        <v>0</v>
      </c>
      <c r="F1515" t="s">
        <v>2485</v>
      </c>
      <c r="G1515" t="s">
        <v>4000</v>
      </c>
      <c r="H1515" t="s">
        <v>4967</v>
      </c>
      <c r="I1515" t="s">
        <v>4969</v>
      </c>
      <c r="J1515" t="s">
        <v>4982</v>
      </c>
      <c r="K1515" t="s">
        <v>6375</v>
      </c>
      <c r="L1515" t="s">
        <v>6400</v>
      </c>
      <c r="M1515" t="str">
        <f>SUBSTITUTE(Table2[[#This Row],[category_tags]],"'",CHAR(130),11)</f>
        <v>['Agricultural', 'Food', 'Preparation', 'Fruits, vegetables, legumes and nuts', 'Nuts and seeds']</v>
      </c>
      <c r="N1515" t="str">
        <f>SUBSTITUTE(Table2[[#This Row],[category_tags]],"'",CHAR(131),12)</f>
        <v>['Agricultural', 'Food', 'Preparation', 'Fruits, vegetables, legumes and nuts', 'Nuts and seeds']</v>
      </c>
      <c r="O1515" t="e">
        <f>FIND(CHAR(130),Table2[[#This Row],[Column2]])</f>
        <v>#VALUE!</v>
      </c>
      <c r="P1515" t="e">
        <f>FIND(CHAR(131),Table2[[#This Row],[Column3]])</f>
        <v>#VALUE!</v>
      </c>
      <c r="Q1515" t="str">
        <f>IFERROR(MID(Table2[[#This Row],[category_tags]],Table2[[#This Row],[Column4]]+1,Table2[[#This Row],[Column5]]-Table2[[#This Row],[Column4]]-1),"")</f>
        <v/>
      </c>
      <c r="R1515" t="str">
        <f>VLOOKUP(Table2[[#This Row],[ciqual_code]],brut_transformé!$D$2:$E$2480,2,FALSE)</f>
        <v>transformé</v>
      </c>
      <c r="S1515" t="s">
        <v>5847</v>
      </c>
    </row>
    <row r="1516" spans="1:19" x14ac:dyDescent="0.2">
      <c r="A1516" t="s">
        <v>1514</v>
      </c>
      <c r="B1516">
        <v>15046</v>
      </c>
      <c r="C1516" t="s">
        <v>2481</v>
      </c>
      <c r="D1516">
        <v>3.33</v>
      </c>
      <c r="E1516" t="b">
        <v>0</v>
      </c>
      <c r="F1516" t="s">
        <v>2485</v>
      </c>
      <c r="G1516" t="s">
        <v>4001</v>
      </c>
      <c r="H1516" t="s">
        <v>4967</v>
      </c>
      <c r="I1516" t="s">
        <v>4969</v>
      </c>
      <c r="J1516" t="s">
        <v>4982</v>
      </c>
      <c r="K1516" t="s">
        <v>6375</v>
      </c>
      <c r="L1516" t="s">
        <v>6400</v>
      </c>
      <c r="M1516" t="str">
        <f>SUBSTITUTE(Table2[[#This Row],[category_tags]],"'",CHAR(130),11)</f>
        <v>['Agricultural', 'Food', 'Preparation', 'Fruits, vegetables, legumes and nuts', 'Nuts and seeds']</v>
      </c>
      <c r="N1516" t="str">
        <f>SUBSTITUTE(Table2[[#This Row],[category_tags]],"'",CHAR(131),12)</f>
        <v>['Agricultural', 'Food', 'Preparation', 'Fruits, vegetables, legumes and nuts', 'Nuts and seeds']</v>
      </c>
      <c r="O1516" t="e">
        <f>FIND(CHAR(130),Table2[[#This Row],[Column2]])</f>
        <v>#VALUE!</v>
      </c>
      <c r="P1516" t="e">
        <f>FIND(CHAR(131),Table2[[#This Row],[Column3]])</f>
        <v>#VALUE!</v>
      </c>
      <c r="Q1516" t="str">
        <f>IFERROR(MID(Table2[[#This Row],[category_tags]],Table2[[#This Row],[Column4]]+1,Table2[[#This Row],[Column5]]-Table2[[#This Row],[Column4]]-1),"")</f>
        <v/>
      </c>
      <c r="R1516" t="str">
        <f>VLOOKUP(Table2[[#This Row],[ciqual_code]],brut_transformé!$D$2:$E$2480,2,FALSE)</f>
        <v>transformé</v>
      </c>
      <c r="S1516" t="s">
        <v>5847</v>
      </c>
    </row>
    <row r="1517" spans="1:19" x14ac:dyDescent="0.2">
      <c r="A1517" t="s">
        <v>1515</v>
      </c>
      <c r="B1517">
        <v>15008</v>
      </c>
      <c r="C1517" t="s">
        <v>2481</v>
      </c>
      <c r="D1517">
        <v>3.65</v>
      </c>
      <c r="E1517" t="b">
        <v>0</v>
      </c>
      <c r="F1517" t="s">
        <v>2485</v>
      </c>
      <c r="G1517" t="s">
        <v>4002</v>
      </c>
      <c r="H1517" t="s">
        <v>4967</v>
      </c>
      <c r="I1517" t="s">
        <v>4969</v>
      </c>
      <c r="J1517" t="s">
        <v>4982</v>
      </c>
      <c r="K1517" t="s">
        <v>6375</v>
      </c>
      <c r="L1517" t="s">
        <v>6400</v>
      </c>
      <c r="M1517" t="str">
        <f>SUBSTITUTE(Table2[[#This Row],[category_tags]],"'",CHAR(130),11)</f>
        <v>['Agricultural', 'Food', 'Preparation', 'Fruits, vegetables, legumes and nuts', 'Nuts and seeds']</v>
      </c>
      <c r="N1517" t="str">
        <f>SUBSTITUTE(Table2[[#This Row],[category_tags]],"'",CHAR(131),12)</f>
        <v>['Agricultural', 'Food', 'Preparation', 'Fruits, vegetables, legumes and nuts', 'Nuts and seeds']</v>
      </c>
      <c r="O1517" t="e">
        <f>FIND(CHAR(130),Table2[[#This Row],[Column2]])</f>
        <v>#VALUE!</v>
      </c>
      <c r="P1517" t="e">
        <f>FIND(CHAR(131),Table2[[#This Row],[Column3]])</f>
        <v>#VALUE!</v>
      </c>
      <c r="Q1517" t="str">
        <f>IFERROR(MID(Table2[[#This Row],[category_tags]],Table2[[#This Row],[Column4]]+1,Table2[[#This Row],[Column5]]-Table2[[#This Row],[Column4]]-1),"")</f>
        <v/>
      </c>
      <c r="R1517" t="str">
        <f>VLOOKUP(Table2[[#This Row],[ciqual_code]],brut_transformé!$D$2:$E$2480,2,FALSE)</f>
        <v>transformé</v>
      </c>
      <c r="S1517" t="s">
        <v>5849</v>
      </c>
    </row>
    <row r="1518" spans="1:19" x14ac:dyDescent="0.2">
      <c r="A1518" t="s">
        <v>1516</v>
      </c>
      <c r="B1518">
        <v>15023</v>
      </c>
      <c r="C1518" t="s">
        <v>2481</v>
      </c>
      <c r="D1518">
        <v>2.95</v>
      </c>
      <c r="E1518" t="b">
        <v>0</v>
      </c>
      <c r="F1518" t="s">
        <v>2485</v>
      </c>
      <c r="G1518" t="s">
        <v>4003</v>
      </c>
      <c r="H1518" t="s">
        <v>4967</v>
      </c>
      <c r="I1518" t="s">
        <v>4969</v>
      </c>
      <c r="J1518" t="s">
        <v>4982</v>
      </c>
      <c r="K1518" t="s">
        <v>6375</v>
      </c>
      <c r="L1518" t="s">
        <v>6400</v>
      </c>
      <c r="M1518" t="str">
        <f>SUBSTITUTE(Table2[[#This Row],[category_tags]],"'",CHAR(130),11)</f>
        <v>['Agricultural', 'Food', 'Preparation', 'Fruits, vegetables, legumes and nuts', 'Nuts and seeds']</v>
      </c>
      <c r="N1518" t="str">
        <f>SUBSTITUTE(Table2[[#This Row],[category_tags]],"'",CHAR(131),12)</f>
        <v>['Agricultural', 'Food', 'Preparation', 'Fruits, vegetables, legumes and nuts', 'Nuts and seeds']</v>
      </c>
      <c r="O1518" t="e">
        <f>FIND(CHAR(130),Table2[[#This Row],[Column2]])</f>
        <v>#VALUE!</v>
      </c>
      <c r="P1518" t="e">
        <f>FIND(CHAR(131),Table2[[#This Row],[Column3]])</f>
        <v>#VALUE!</v>
      </c>
      <c r="Q1518" t="str">
        <f>IFERROR(MID(Table2[[#This Row],[category_tags]],Table2[[#This Row],[Column4]]+1,Table2[[#This Row],[Column5]]-Table2[[#This Row],[Column4]]-1),"")</f>
        <v/>
      </c>
      <c r="R1518" t="str">
        <f>VLOOKUP(Table2[[#This Row],[ciqual_code]],brut_transformé!$D$2:$E$2480,2,FALSE)</f>
        <v>brut</v>
      </c>
      <c r="S1518" t="s">
        <v>5850</v>
      </c>
    </row>
    <row r="1519" spans="1:19" x14ac:dyDescent="0.2">
      <c r="A1519" t="s">
        <v>1517</v>
      </c>
      <c r="B1519">
        <v>15005</v>
      </c>
      <c r="C1519" t="s">
        <v>2481</v>
      </c>
      <c r="D1519">
        <v>2.95</v>
      </c>
      <c r="E1519" t="b">
        <v>0</v>
      </c>
      <c r="F1519" t="s">
        <v>2485</v>
      </c>
      <c r="G1519" s="1" t="s">
        <v>4004</v>
      </c>
      <c r="H1519" t="s">
        <v>4967</v>
      </c>
      <c r="I1519" t="s">
        <v>4969</v>
      </c>
      <c r="J1519" t="s">
        <v>4982</v>
      </c>
      <c r="K1519" t="s">
        <v>6375</v>
      </c>
      <c r="L1519" t="s">
        <v>6400</v>
      </c>
      <c r="M1519" t="str">
        <f>SUBSTITUTE(Table2[[#This Row],[category_tags]],"'",CHAR(130),11)</f>
        <v>['Agricultural', 'Food', 'Preparation', 'Fruits, vegetables, legumes and nuts', 'Nuts and seeds']</v>
      </c>
      <c r="N1519" t="str">
        <f>SUBSTITUTE(Table2[[#This Row],[category_tags]],"'",CHAR(131),12)</f>
        <v>['Agricultural', 'Food', 'Preparation', 'Fruits, vegetables, legumes and nuts', 'Nuts and seeds']</v>
      </c>
      <c r="O1519" t="e">
        <f>FIND(CHAR(130),Table2[[#This Row],[Column2]])</f>
        <v>#VALUE!</v>
      </c>
      <c r="P1519" t="e">
        <f>FIND(CHAR(131),Table2[[#This Row],[Column3]])</f>
        <v>#VALUE!</v>
      </c>
      <c r="Q1519" t="str">
        <f>IFERROR(MID(Table2[[#This Row],[category_tags]],Table2[[#This Row],[Column4]]+1,Table2[[#This Row],[Column5]]-Table2[[#This Row],[Column4]]-1),"")</f>
        <v/>
      </c>
      <c r="R1519" t="str">
        <f>VLOOKUP(Table2[[#This Row],[ciqual_code]],brut_transformé!$D$2:$E$2480,2,FALSE)</f>
        <v>brut</v>
      </c>
      <c r="S1519" t="s">
        <v>5850</v>
      </c>
    </row>
    <row r="1520" spans="1:19" x14ac:dyDescent="0.2">
      <c r="A1520" t="s">
        <v>1518</v>
      </c>
      <c r="B1520">
        <v>20987</v>
      </c>
      <c r="C1520" t="s">
        <v>2481</v>
      </c>
      <c r="D1520">
        <v>2.99</v>
      </c>
      <c r="E1520" t="b">
        <v>0</v>
      </c>
      <c r="F1520" t="s">
        <v>2485</v>
      </c>
      <c r="G1520" t="s">
        <v>4005</v>
      </c>
      <c r="H1520" t="s">
        <v>4967</v>
      </c>
      <c r="I1520" t="s">
        <v>4969</v>
      </c>
      <c r="J1520" t="s">
        <v>4975</v>
      </c>
      <c r="K1520" t="s">
        <v>6377</v>
      </c>
      <c r="L1520" t="s">
        <v>6394</v>
      </c>
      <c r="M1520" t="str">
        <f>SUBSTITUTE(Table2[[#This Row],[category_tags]],"'",CHAR(130),11)</f>
        <v>['Agricultural', 'Food', 'Preparation', 'Miscellaneous', 'Seaweed']</v>
      </c>
      <c r="N1520" t="str">
        <f>SUBSTITUTE(Table2[[#This Row],[category_tags]],"'",CHAR(131),12)</f>
        <v>['Agricultural', 'Food', 'Preparation', 'Miscellaneous', 'Seaweed']</v>
      </c>
      <c r="O1520" t="e">
        <f>FIND(CHAR(130),Table2[[#This Row],[Column2]])</f>
        <v>#VALUE!</v>
      </c>
      <c r="P1520" t="e">
        <f>FIND(CHAR(131),Table2[[#This Row],[Column3]])</f>
        <v>#VALUE!</v>
      </c>
      <c r="Q1520" t="str">
        <f>IFERROR(MID(Table2[[#This Row],[category_tags]],Table2[[#This Row],[Column4]]+1,Table2[[#This Row],[Column5]]-Table2[[#This Row],[Column4]]-1),"")</f>
        <v/>
      </c>
      <c r="R1520" t="str">
        <f>VLOOKUP(Table2[[#This Row],[ciqual_code]],brut_transformé!$D$2:$E$2480,2,FALSE)</f>
        <v>brut</v>
      </c>
      <c r="S1520" t="s">
        <v>5692</v>
      </c>
    </row>
    <row r="1521" spans="1:19" x14ac:dyDescent="0.2">
      <c r="A1521" t="s">
        <v>1519</v>
      </c>
      <c r="B1521">
        <v>39529</v>
      </c>
      <c r="C1521" t="s">
        <v>2481</v>
      </c>
      <c r="D1521">
        <v>3.45</v>
      </c>
      <c r="E1521" t="b">
        <v>0</v>
      </c>
      <c r="F1521" t="s">
        <v>2485</v>
      </c>
      <c r="G1521" t="s">
        <v>4006</v>
      </c>
      <c r="H1521" t="s">
        <v>4967</v>
      </c>
      <c r="I1521" t="s">
        <v>4969</v>
      </c>
      <c r="J1521" t="s">
        <v>5027</v>
      </c>
      <c r="K1521" t="s">
        <v>6383</v>
      </c>
      <c r="L1521" t="s">
        <v>6425</v>
      </c>
      <c r="M1521" t="str">
        <f>SUBSTITUTE(Table2[[#This Row],[category_tags]],"'",CHAR(130),11)</f>
        <v>['Agricultural', 'Food', 'Preparation', 'Ice cream and sorbet', 'Frozen desserts']</v>
      </c>
      <c r="N1521" t="str">
        <f>SUBSTITUTE(Table2[[#This Row],[category_tags]],"'",CHAR(131),12)</f>
        <v>['Agricultural', 'Food', 'Preparation', 'Ice cream and sorbet', 'Frozen desserts']</v>
      </c>
      <c r="O1521" t="e">
        <f>FIND(CHAR(130),Table2[[#This Row],[Column2]])</f>
        <v>#VALUE!</v>
      </c>
      <c r="P1521" t="e">
        <f>FIND(CHAR(131),Table2[[#This Row],[Column3]])</f>
        <v>#VALUE!</v>
      </c>
      <c r="Q1521" t="str">
        <f>IFERROR(MID(Table2[[#This Row],[category_tags]],Table2[[#This Row],[Column4]]+1,Table2[[#This Row],[Column5]]-Table2[[#This Row],[Column4]]-1),"")</f>
        <v/>
      </c>
      <c r="R1521" t="str">
        <f>VLOOKUP(Table2[[#This Row],[ciqual_code]],brut_transformé!$D$2:$E$2480,2,FALSE)</f>
        <v>transformé</v>
      </c>
      <c r="S1521" t="s">
        <v>5155</v>
      </c>
    </row>
    <row r="1522" spans="1:19" x14ac:dyDescent="0.2">
      <c r="A1522" t="s">
        <v>1520</v>
      </c>
      <c r="B1522">
        <v>31033</v>
      </c>
      <c r="C1522" t="s">
        <v>2481</v>
      </c>
      <c r="D1522">
        <v>2.89</v>
      </c>
      <c r="E1522" t="b">
        <v>0</v>
      </c>
      <c r="F1522" t="s">
        <v>2485</v>
      </c>
      <c r="G1522" t="s">
        <v>4007</v>
      </c>
      <c r="H1522" t="s">
        <v>4967</v>
      </c>
      <c r="I1522" t="s">
        <v>4969</v>
      </c>
      <c r="J1522" t="s">
        <v>5021</v>
      </c>
      <c r="K1522" t="s">
        <v>6382</v>
      </c>
      <c r="L1522" t="s">
        <v>6423</v>
      </c>
      <c r="M1522" t="str">
        <f>SUBSTITUTE(Table2[[#This Row],[category_tags]],"'",CHAR(130),11)</f>
        <v>['Agricultural', 'Food', 'Preparation', 'Sugar and confectionery', 'Non-chocolate confectionery']</v>
      </c>
      <c r="N1522" t="str">
        <f>SUBSTITUTE(Table2[[#This Row],[category_tags]],"'",CHAR(131),12)</f>
        <v>['Agricultural', 'Food', 'Preparation', 'Sugar and confectionery', 'Non-chocolate confectionery']</v>
      </c>
      <c r="O1522" t="e">
        <f>FIND(CHAR(130),Table2[[#This Row],[Column2]])</f>
        <v>#VALUE!</v>
      </c>
      <c r="P1522" t="e">
        <f>FIND(CHAR(131),Table2[[#This Row],[Column3]])</f>
        <v>#VALUE!</v>
      </c>
      <c r="Q1522" t="str">
        <f>IFERROR(MID(Table2[[#This Row],[category_tags]],Table2[[#This Row],[Column4]]+1,Table2[[#This Row],[Column5]]-Table2[[#This Row],[Column4]]-1),"")</f>
        <v/>
      </c>
      <c r="R1522" t="str">
        <f>VLOOKUP(Table2[[#This Row],[ciqual_code]],brut_transformé!$D$2:$E$2480,2,FALSE)</f>
        <v>transformé</v>
      </c>
      <c r="S1522" t="s">
        <v>5851</v>
      </c>
    </row>
    <row r="1523" spans="1:19" x14ac:dyDescent="0.2">
      <c r="A1523" t="s">
        <v>1521</v>
      </c>
      <c r="B1523">
        <v>9863</v>
      </c>
      <c r="C1523" t="s">
        <v>2481</v>
      </c>
      <c r="D1523">
        <v>2.2200000000000002</v>
      </c>
      <c r="E1523" t="b">
        <v>0</v>
      </c>
      <c r="F1523" t="s">
        <v>2485</v>
      </c>
      <c r="G1523" t="s">
        <v>4008</v>
      </c>
      <c r="H1523" t="s">
        <v>4967</v>
      </c>
      <c r="I1523" t="s">
        <v>4969</v>
      </c>
      <c r="J1523" t="s">
        <v>4983</v>
      </c>
      <c r="K1523" t="s">
        <v>6380</v>
      </c>
      <c r="L1523" t="s">
        <v>6401</v>
      </c>
      <c r="M1523" t="str">
        <f>SUBSTITUTE(Table2[[#This Row],[category_tags]],"'",CHAR(130),11)</f>
        <v>['Agricultural', 'Food', 'Preparation', 'Cereal products', 'Pasta, rice and grains', ÇPasta, rice and grains, raw']</v>
      </c>
      <c r="N1523" t="str">
        <f>SUBSTITUTE(Table2[[#This Row],[category_tags]],"'",CHAR(131),12)</f>
        <v>['Agricultural', 'Food', 'Preparation', 'Cereal products', 'Pasta, rice and grains', 'Pasta, rice and grains, rawÉ]</v>
      </c>
      <c r="O1523">
        <f>FIND(CHAR(130),Table2[[#This Row],[Column2]])</f>
        <v>86</v>
      </c>
      <c r="P1523">
        <f>FIND(CHAR(131),Table2[[#This Row],[Column3]])</f>
        <v>114</v>
      </c>
      <c r="Q1523" t="str">
        <f>IFERROR(MID(Table2[[#This Row],[category_tags]],Table2[[#This Row],[Column4]]+1,Table2[[#This Row],[Column5]]-Table2[[#This Row],[Column4]]-1),"")</f>
        <v>Pasta, rice and grains, raw</v>
      </c>
      <c r="R1523" t="str">
        <f>VLOOKUP(Table2[[#This Row],[ciqual_code]],brut_transformé!$D$2:$E$2480,2,FALSE)</f>
        <v>transformé</v>
      </c>
      <c r="S1523" t="s">
        <v>5852</v>
      </c>
    </row>
    <row r="1524" spans="1:19" x14ac:dyDescent="0.2">
      <c r="A1524" t="s">
        <v>1522</v>
      </c>
      <c r="B1524">
        <v>9085</v>
      </c>
      <c r="C1524" t="s">
        <v>2481</v>
      </c>
      <c r="D1524">
        <v>2.2200000000000002</v>
      </c>
      <c r="E1524" t="b">
        <v>0</v>
      </c>
      <c r="F1524" t="s">
        <v>2485</v>
      </c>
      <c r="G1524" t="s">
        <v>4009</v>
      </c>
      <c r="H1524" t="s">
        <v>4967</v>
      </c>
      <c r="I1524" t="s">
        <v>4969</v>
      </c>
      <c r="J1524" t="s">
        <v>5009</v>
      </c>
      <c r="K1524" t="s">
        <v>6380</v>
      </c>
      <c r="L1524" t="s">
        <v>6401</v>
      </c>
      <c r="M1524" t="str">
        <f>SUBSTITUTE(Table2[[#This Row],[category_tags]],"'",CHAR(130),11)</f>
        <v>['Agricultural', 'Food', 'Preparation', 'Cereal products', 'Pasta, rice and grains', ÇPasta, rice and grains, cooked']</v>
      </c>
      <c r="N1524" t="str">
        <f>SUBSTITUTE(Table2[[#This Row],[category_tags]],"'",CHAR(131),12)</f>
        <v>['Agricultural', 'Food', 'Preparation', 'Cereal products', 'Pasta, rice and grains', 'Pasta, rice and grains, cookedÉ]</v>
      </c>
      <c r="O1524">
        <f>FIND(CHAR(130),Table2[[#This Row],[Column2]])</f>
        <v>86</v>
      </c>
      <c r="P1524">
        <f>FIND(CHAR(131),Table2[[#This Row],[Column3]])</f>
        <v>117</v>
      </c>
      <c r="Q1524" t="str">
        <f>IFERROR(MID(Table2[[#This Row],[category_tags]],Table2[[#This Row],[Column4]]+1,Table2[[#This Row],[Column5]]-Table2[[#This Row],[Column4]]-1),"")</f>
        <v>Pasta, rice and grains, cooked</v>
      </c>
      <c r="R1524" t="str">
        <f>VLOOKUP(Table2[[#This Row],[ciqual_code]],brut_transformé!$D$2:$E$2480,2,FALSE)</f>
        <v>transformé</v>
      </c>
      <c r="S1524" t="s">
        <v>5853</v>
      </c>
    </row>
    <row r="1525" spans="1:19" x14ac:dyDescent="0.2">
      <c r="A1525" t="s">
        <v>1523</v>
      </c>
      <c r="B1525">
        <v>9086</v>
      </c>
      <c r="C1525" t="s">
        <v>2481</v>
      </c>
      <c r="D1525">
        <v>2.2200000000000002</v>
      </c>
      <c r="E1525" t="b">
        <v>0</v>
      </c>
      <c r="F1525" t="s">
        <v>2485</v>
      </c>
      <c r="G1525" t="s">
        <v>4010</v>
      </c>
      <c r="H1525" t="s">
        <v>4967</v>
      </c>
      <c r="I1525" t="s">
        <v>4969</v>
      </c>
      <c r="J1525" t="s">
        <v>5009</v>
      </c>
      <c r="K1525" t="s">
        <v>6380</v>
      </c>
      <c r="L1525" t="s">
        <v>6401</v>
      </c>
      <c r="M1525" t="str">
        <f>SUBSTITUTE(Table2[[#This Row],[category_tags]],"'",CHAR(130),11)</f>
        <v>['Agricultural', 'Food', 'Preparation', 'Cereal products', 'Pasta, rice and grains', ÇPasta, rice and grains, cooked']</v>
      </c>
      <c r="N1525" t="str">
        <f>SUBSTITUTE(Table2[[#This Row],[category_tags]],"'",CHAR(131),12)</f>
        <v>['Agricultural', 'Food', 'Preparation', 'Cereal products', 'Pasta, rice and grains', 'Pasta, rice and grains, cookedÉ]</v>
      </c>
      <c r="O1525">
        <f>FIND(CHAR(130),Table2[[#This Row],[Column2]])</f>
        <v>86</v>
      </c>
      <c r="P1525">
        <f>FIND(CHAR(131),Table2[[#This Row],[Column3]])</f>
        <v>117</v>
      </c>
      <c r="Q1525" t="str">
        <f>IFERROR(MID(Table2[[#This Row],[category_tags]],Table2[[#This Row],[Column4]]+1,Table2[[#This Row],[Column5]]-Table2[[#This Row],[Column4]]-1),"")</f>
        <v>Pasta, rice and grains, cooked</v>
      </c>
      <c r="R1525" t="str">
        <f>VLOOKUP(Table2[[#This Row],[ciqual_code]],brut_transformé!$D$2:$E$2480,2,FALSE)</f>
        <v>transformé</v>
      </c>
      <c r="S1525" t="s">
        <v>5853</v>
      </c>
    </row>
    <row r="1526" spans="1:19" x14ac:dyDescent="0.2">
      <c r="A1526" t="s">
        <v>1524</v>
      </c>
      <c r="B1526">
        <v>25183</v>
      </c>
      <c r="C1526" t="s">
        <v>2481</v>
      </c>
      <c r="D1526">
        <v>2.2200000000000002</v>
      </c>
      <c r="E1526" t="b">
        <v>0</v>
      </c>
      <c r="F1526" t="s">
        <v>2485</v>
      </c>
      <c r="G1526" t="s">
        <v>4011</v>
      </c>
      <c r="H1526" t="s">
        <v>4967</v>
      </c>
      <c r="I1526" t="s">
        <v>4969</v>
      </c>
      <c r="J1526" t="s">
        <v>5008</v>
      </c>
      <c r="K1526" t="s">
        <v>6379</v>
      </c>
      <c r="L1526" t="s">
        <v>6399</v>
      </c>
      <c r="M1526" t="str">
        <f>SUBSTITUTE(Table2[[#This Row],[category_tags]],"'",CHAR(130),11)</f>
        <v>['Agricultural', 'Food', 'Preparation', 'Starters and dishes', 'Dishes', ÇPasta or cereal dishes']</v>
      </c>
      <c r="N1526" t="str">
        <f>SUBSTITUTE(Table2[[#This Row],[category_tags]],"'",CHAR(131),12)</f>
        <v>['Agricultural', 'Food', 'Preparation', 'Starters and dishes', 'Dishes', 'Pasta or cereal dishesÉ]</v>
      </c>
      <c r="O1526">
        <f>FIND(CHAR(130),Table2[[#This Row],[Column2]])</f>
        <v>74</v>
      </c>
      <c r="P1526">
        <f>FIND(CHAR(131),Table2[[#This Row],[Column3]])</f>
        <v>97</v>
      </c>
      <c r="Q1526" t="str">
        <f>IFERROR(MID(Table2[[#This Row],[category_tags]],Table2[[#This Row],[Column4]]+1,Table2[[#This Row],[Column5]]-Table2[[#This Row],[Column4]]-1),"")</f>
        <v>Pasta or cereal dishes</v>
      </c>
      <c r="R1526" t="str">
        <f>VLOOKUP(Table2[[#This Row],[ciqual_code]],brut_transformé!$D$2:$E$2480,2,FALSE)</f>
        <v>transformé</v>
      </c>
      <c r="S1526" t="s">
        <v>5854</v>
      </c>
    </row>
    <row r="1527" spans="1:19" x14ac:dyDescent="0.2">
      <c r="A1527" t="s">
        <v>1525</v>
      </c>
      <c r="B1527">
        <v>22060</v>
      </c>
      <c r="C1527" t="s">
        <v>2481</v>
      </c>
      <c r="D1527">
        <v>3.41</v>
      </c>
      <c r="E1527" t="b">
        <v>0</v>
      </c>
      <c r="F1527" t="s">
        <v>2485</v>
      </c>
      <c r="G1527" t="s">
        <v>4012</v>
      </c>
      <c r="H1527" t="s">
        <v>4967</v>
      </c>
      <c r="I1527" t="s">
        <v>4969</v>
      </c>
      <c r="J1527" t="s">
        <v>5078</v>
      </c>
      <c r="K1527" t="s">
        <v>6376</v>
      </c>
      <c r="L1527" t="s">
        <v>6446</v>
      </c>
      <c r="M1527" t="str">
        <f>SUBSTITUTE(Table2[[#This Row],[category_tags]],"'",CHAR(130),11)</f>
        <v>['Agricultural', 'Food', 'Preparation', 'Meat, egg and fish', 'Eggs', ÇEggs, raw']</v>
      </c>
      <c r="N1527" t="str">
        <f>SUBSTITUTE(Table2[[#This Row],[category_tags]],"'",CHAR(131),12)</f>
        <v>['Agricultural', 'Food', 'Preparation', 'Meat, egg and fish', 'Eggs', 'Eggs, rawÉ]</v>
      </c>
      <c r="O1527">
        <f>FIND(CHAR(130),Table2[[#This Row],[Column2]])</f>
        <v>71</v>
      </c>
      <c r="P1527">
        <f>FIND(CHAR(131),Table2[[#This Row],[Column3]])</f>
        <v>81</v>
      </c>
      <c r="Q1527" t="str">
        <f>IFERROR(MID(Table2[[#This Row],[category_tags]],Table2[[#This Row],[Column4]]+1,Table2[[#This Row],[Column5]]-Table2[[#This Row],[Column4]]-1),"")</f>
        <v>Eggs, raw</v>
      </c>
      <c r="R1527" t="str">
        <f>VLOOKUP(Table2[[#This Row],[ciqual_code]],brut_transformé!$D$2:$E$2480,2,FALSE)</f>
        <v>brut</v>
      </c>
      <c r="S1527" t="s">
        <v>5855</v>
      </c>
    </row>
    <row r="1528" spans="1:19" x14ac:dyDescent="0.2">
      <c r="A1528" t="s">
        <v>1526</v>
      </c>
      <c r="B1528">
        <v>22080</v>
      </c>
      <c r="C1528" t="s">
        <v>2481</v>
      </c>
      <c r="D1528">
        <v>3.41</v>
      </c>
      <c r="E1528" t="b">
        <v>0</v>
      </c>
      <c r="F1528" t="s">
        <v>2485</v>
      </c>
      <c r="G1528" t="s">
        <v>4013</v>
      </c>
      <c r="H1528" t="s">
        <v>4967</v>
      </c>
      <c r="I1528" t="s">
        <v>4969</v>
      </c>
      <c r="J1528" t="s">
        <v>5078</v>
      </c>
      <c r="K1528" t="s">
        <v>6376</v>
      </c>
      <c r="L1528" t="s">
        <v>6446</v>
      </c>
      <c r="M1528" t="str">
        <f>SUBSTITUTE(Table2[[#This Row],[category_tags]],"'",CHAR(130),11)</f>
        <v>['Agricultural', 'Food', 'Preparation', 'Meat, egg and fish', 'Eggs', ÇEggs, raw']</v>
      </c>
      <c r="N1528" t="str">
        <f>SUBSTITUTE(Table2[[#This Row],[category_tags]],"'",CHAR(131),12)</f>
        <v>['Agricultural', 'Food', 'Preparation', 'Meat, egg and fish', 'Eggs', 'Eggs, rawÉ]</v>
      </c>
      <c r="O1528">
        <f>FIND(CHAR(130),Table2[[#This Row],[Column2]])</f>
        <v>71</v>
      </c>
      <c r="P1528">
        <f>FIND(CHAR(131),Table2[[#This Row],[Column3]])</f>
        <v>81</v>
      </c>
      <c r="Q1528" t="str">
        <f>IFERROR(MID(Table2[[#This Row],[category_tags]],Table2[[#This Row],[Column4]]+1,Table2[[#This Row],[Column5]]-Table2[[#This Row],[Column4]]-1),"")</f>
        <v>Eggs, raw</v>
      </c>
      <c r="R1528" t="str">
        <f>VLOOKUP(Table2[[#This Row],[ciqual_code]],brut_transformé!$D$2:$E$2480,2,FALSE)</f>
        <v>brut</v>
      </c>
      <c r="S1528" t="s">
        <v>5856</v>
      </c>
    </row>
    <row r="1529" spans="1:19" x14ac:dyDescent="0.2">
      <c r="A1529" t="s">
        <v>1527</v>
      </c>
      <c r="B1529">
        <v>22070</v>
      </c>
      <c r="C1529" t="s">
        <v>2481</v>
      </c>
      <c r="D1529">
        <v>3.41</v>
      </c>
      <c r="E1529" t="b">
        <v>0</v>
      </c>
      <c r="F1529" t="s">
        <v>2485</v>
      </c>
      <c r="G1529" t="s">
        <v>4014</v>
      </c>
      <c r="H1529" t="s">
        <v>4967</v>
      </c>
      <c r="I1529" t="s">
        <v>4969</v>
      </c>
      <c r="J1529" t="s">
        <v>5078</v>
      </c>
      <c r="K1529" t="s">
        <v>6376</v>
      </c>
      <c r="L1529" t="s">
        <v>6446</v>
      </c>
      <c r="M1529" t="str">
        <f>SUBSTITUTE(Table2[[#This Row],[category_tags]],"'",CHAR(130),11)</f>
        <v>['Agricultural', 'Food', 'Preparation', 'Meat, egg and fish', 'Eggs', ÇEggs, raw']</v>
      </c>
      <c r="N1529" t="str">
        <f>SUBSTITUTE(Table2[[#This Row],[category_tags]],"'",CHAR(131),12)</f>
        <v>['Agricultural', 'Food', 'Preparation', 'Meat, egg and fish', 'Eggs', 'Eggs, rawÉ]</v>
      </c>
      <c r="O1529">
        <f>FIND(CHAR(130),Table2[[#This Row],[Column2]])</f>
        <v>71</v>
      </c>
      <c r="P1529">
        <f>FIND(CHAR(131),Table2[[#This Row],[Column3]])</f>
        <v>81</v>
      </c>
      <c r="Q1529" t="str">
        <f>IFERROR(MID(Table2[[#This Row],[category_tags]],Table2[[#This Row],[Column4]]+1,Table2[[#This Row],[Column5]]-Table2[[#This Row],[Column4]]-1),"")</f>
        <v>Eggs, raw</v>
      </c>
      <c r="R1529" t="str">
        <f>VLOOKUP(Table2[[#This Row],[ciqual_code]],brut_transformé!$D$2:$E$2480,2,FALSE)</f>
        <v>brut</v>
      </c>
      <c r="S1529" t="s">
        <v>5855</v>
      </c>
    </row>
    <row r="1530" spans="1:19" x14ac:dyDescent="0.2">
      <c r="A1530" t="s">
        <v>1528</v>
      </c>
      <c r="B1530">
        <v>22014</v>
      </c>
      <c r="C1530" t="s">
        <v>2481</v>
      </c>
      <c r="D1530">
        <v>2.44</v>
      </c>
      <c r="E1530" t="b">
        <v>0</v>
      </c>
      <c r="F1530" t="s">
        <v>2485</v>
      </c>
      <c r="G1530" t="s">
        <v>4015</v>
      </c>
      <c r="H1530" t="s">
        <v>4967</v>
      </c>
      <c r="I1530" t="s">
        <v>4969</v>
      </c>
      <c r="J1530" t="s">
        <v>5079</v>
      </c>
      <c r="K1530" t="s">
        <v>6376</v>
      </c>
      <c r="L1530" t="s">
        <v>6446</v>
      </c>
      <c r="M1530" t="str">
        <f>SUBSTITUTE(Table2[[#This Row],[category_tags]],"'",CHAR(130),11)</f>
        <v>['Agricultural', 'Food', 'Preparation', 'Meat, egg and fish', 'Eggs', ÇEggs, cooked']</v>
      </c>
      <c r="N1530" t="str">
        <f>SUBSTITUTE(Table2[[#This Row],[category_tags]],"'",CHAR(131),12)</f>
        <v>['Agricultural', 'Food', 'Preparation', 'Meat, egg and fish', 'Eggs', 'Eggs, cookedÉ]</v>
      </c>
      <c r="O1530">
        <f>FIND(CHAR(130),Table2[[#This Row],[Column2]])</f>
        <v>71</v>
      </c>
      <c r="P1530">
        <f>FIND(CHAR(131),Table2[[#This Row],[Column3]])</f>
        <v>84</v>
      </c>
      <c r="Q1530" t="str">
        <f>IFERROR(MID(Table2[[#This Row],[category_tags]],Table2[[#This Row],[Column4]]+1,Table2[[#This Row],[Column5]]-Table2[[#This Row],[Column4]]-1),"")</f>
        <v>Eggs, cooked</v>
      </c>
      <c r="R1530" t="str">
        <f>VLOOKUP(Table2[[#This Row],[ciqual_code]],brut_transformé!$D$2:$E$2480,2,FALSE)</f>
        <v>brut</v>
      </c>
      <c r="S1530" t="s">
        <v>5857</v>
      </c>
    </row>
    <row r="1531" spans="1:19" x14ac:dyDescent="0.2">
      <c r="A1531" t="s">
        <v>1529</v>
      </c>
      <c r="B1531">
        <v>22505</v>
      </c>
      <c r="C1531" t="s">
        <v>2481</v>
      </c>
      <c r="D1531">
        <v>2.81</v>
      </c>
      <c r="E1531" t="b">
        <v>0</v>
      </c>
      <c r="F1531" t="s">
        <v>2485</v>
      </c>
      <c r="G1531" t="s">
        <v>4016</v>
      </c>
      <c r="H1531" t="s">
        <v>4967</v>
      </c>
      <c r="I1531" t="s">
        <v>4969</v>
      </c>
      <c r="J1531" t="s">
        <v>5079</v>
      </c>
      <c r="K1531" t="s">
        <v>6376</v>
      </c>
      <c r="L1531" t="s">
        <v>6446</v>
      </c>
      <c r="M1531" t="str">
        <f>SUBSTITUTE(Table2[[#This Row],[category_tags]],"'",CHAR(130),11)</f>
        <v>['Agricultural', 'Food', 'Preparation', 'Meat, egg and fish', 'Eggs', ÇEggs, cooked']</v>
      </c>
      <c r="N1531" t="str">
        <f>SUBSTITUTE(Table2[[#This Row],[category_tags]],"'",CHAR(131),12)</f>
        <v>['Agricultural', 'Food', 'Preparation', 'Meat, egg and fish', 'Eggs', 'Eggs, cookedÉ]</v>
      </c>
      <c r="O1531">
        <f>FIND(CHAR(130),Table2[[#This Row],[Column2]])</f>
        <v>71</v>
      </c>
      <c r="P1531">
        <f>FIND(CHAR(131),Table2[[#This Row],[Column3]])</f>
        <v>84</v>
      </c>
      <c r="Q1531" t="str">
        <f>IFERROR(MID(Table2[[#This Row],[category_tags]],Table2[[#This Row],[Column4]]+1,Table2[[#This Row],[Column5]]-Table2[[#This Row],[Column4]]-1),"")</f>
        <v>Eggs, cooked</v>
      </c>
      <c r="R1531" t="str">
        <f>VLOOKUP(Table2[[#This Row],[ciqual_code]],brut_transformé!$D$2:$E$2480,2,FALSE)</f>
        <v>brut</v>
      </c>
      <c r="S1531" t="s">
        <v>5858</v>
      </c>
    </row>
    <row r="1532" spans="1:19" x14ac:dyDescent="0.2">
      <c r="A1532" t="s">
        <v>1530</v>
      </c>
      <c r="B1532">
        <v>22001</v>
      </c>
      <c r="C1532" t="s">
        <v>2481</v>
      </c>
      <c r="D1532">
        <v>2.64</v>
      </c>
      <c r="E1532" t="b">
        <v>0</v>
      </c>
      <c r="F1532" t="s">
        <v>2485</v>
      </c>
      <c r="G1532" t="s">
        <v>4017</v>
      </c>
      <c r="H1532" t="s">
        <v>4967</v>
      </c>
      <c r="I1532" t="s">
        <v>4969</v>
      </c>
      <c r="J1532" t="s">
        <v>5078</v>
      </c>
      <c r="K1532" t="s">
        <v>6376</v>
      </c>
      <c r="L1532" t="s">
        <v>6446</v>
      </c>
      <c r="M1532" t="str">
        <f>SUBSTITUTE(Table2[[#This Row],[category_tags]],"'",CHAR(130),11)</f>
        <v>['Agricultural', 'Food', 'Preparation', 'Meat, egg and fish', 'Eggs', ÇEggs, raw']</v>
      </c>
      <c r="N1532" t="str">
        <f>SUBSTITUTE(Table2[[#This Row],[category_tags]],"'",CHAR(131),12)</f>
        <v>['Agricultural', 'Food', 'Preparation', 'Meat, egg and fish', 'Eggs', 'Eggs, rawÉ]</v>
      </c>
      <c r="O1532">
        <f>FIND(CHAR(130),Table2[[#This Row],[Column2]])</f>
        <v>71</v>
      </c>
      <c r="P1532">
        <f>FIND(CHAR(131),Table2[[#This Row],[Column3]])</f>
        <v>81</v>
      </c>
      <c r="Q1532" t="str">
        <f>IFERROR(MID(Table2[[#This Row],[category_tags]],Table2[[#This Row],[Column4]]+1,Table2[[#This Row],[Column5]]-Table2[[#This Row],[Column4]]-1),"")</f>
        <v>Eggs, raw</v>
      </c>
      <c r="R1532" t="str">
        <f>VLOOKUP(Table2[[#This Row],[ciqual_code]],brut_transformé!$D$2:$E$2480,2,FALSE)</f>
        <v>transformé</v>
      </c>
      <c r="S1532" t="s">
        <v>5859</v>
      </c>
    </row>
    <row r="1533" spans="1:19" x14ac:dyDescent="0.2">
      <c r="A1533" t="s">
        <v>1531</v>
      </c>
      <c r="B1533">
        <v>22008</v>
      </c>
      <c r="C1533" t="s">
        <v>2481</v>
      </c>
      <c r="D1533">
        <v>2.64</v>
      </c>
      <c r="E1533" t="b">
        <v>0</v>
      </c>
      <c r="F1533" t="s">
        <v>2485</v>
      </c>
      <c r="G1533" t="s">
        <v>4018</v>
      </c>
      <c r="H1533" t="s">
        <v>4967</v>
      </c>
      <c r="I1533" t="s">
        <v>4969</v>
      </c>
      <c r="J1533" t="s">
        <v>5079</v>
      </c>
      <c r="K1533" t="s">
        <v>6376</v>
      </c>
      <c r="L1533" t="s">
        <v>6446</v>
      </c>
      <c r="M1533" t="str">
        <f>SUBSTITUTE(Table2[[#This Row],[category_tags]],"'",CHAR(130),11)</f>
        <v>['Agricultural', 'Food', 'Preparation', 'Meat, egg and fish', 'Eggs', ÇEggs, cooked']</v>
      </c>
      <c r="N1533" t="str">
        <f>SUBSTITUTE(Table2[[#This Row],[category_tags]],"'",CHAR(131),12)</f>
        <v>['Agricultural', 'Food', 'Preparation', 'Meat, egg and fish', 'Eggs', 'Eggs, cookedÉ]</v>
      </c>
      <c r="O1533">
        <f>FIND(CHAR(130),Table2[[#This Row],[Column2]])</f>
        <v>71</v>
      </c>
      <c r="P1533">
        <f>FIND(CHAR(131),Table2[[#This Row],[Column3]])</f>
        <v>84</v>
      </c>
      <c r="Q1533" t="str">
        <f>IFERROR(MID(Table2[[#This Row],[category_tags]],Table2[[#This Row],[Column4]]+1,Table2[[#This Row],[Column5]]-Table2[[#This Row],[Column4]]-1),"")</f>
        <v>Eggs, cooked</v>
      </c>
      <c r="R1533" t="str">
        <f>VLOOKUP(Table2[[#This Row],[ciqual_code]],brut_transformé!$D$2:$E$2480,2,FALSE)</f>
        <v>transformé</v>
      </c>
      <c r="S1533" t="s">
        <v>5860</v>
      </c>
    </row>
    <row r="1534" spans="1:19" x14ac:dyDescent="0.2">
      <c r="A1534" t="s">
        <v>1532</v>
      </c>
      <c r="B1534">
        <v>22004</v>
      </c>
      <c r="C1534" t="s">
        <v>2481</v>
      </c>
      <c r="D1534">
        <v>2.64</v>
      </c>
      <c r="E1534" t="b">
        <v>0</v>
      </c>
      <c r="F1534" t="s">
        <v>2485</v>
      </c>
      <c r="G1534" t="s">
        <v>4019</v>
      </c>
      <c r="H1534" t="s">
        <v>4967</v>
      </c>
      <c r="I1534" t="s">
        <v>4969</v>
      </c>
      <c r="J1534" t="s">
        <v>5080</v>
      </c>
      <c r="K1534" t="s">
        <v>6376</v>
      </c>
      <c r="L1534" t="s">
        <v>6446</v>
      </c>
      <c r="M1534" t="str">
        <f>SUBSTITUTE(Table2[[#This Row],[category_tags]],"'",CHAR(130),11)</f>
        <v>['Agricultural', 'Food', 'Preparation', 'Meat, egg and fish', 'Eggs', ÇOmelettes and other egg products']</v>
      </c>
      <c r="N1534" t="str">
        <f>SUBSTITUTE(Table2[[#This Row],[category_tags]],"'",CHAR(131),12)</f>
        <v>['Agricultural', 'Food', 'Preparation', 'Meat, egg and fish', 'Eggs', 'Omelettes and other egg productsÉ]</v>
      </c>
      <c r="O1534">
        <f>FIND(CHAR(130),Table2[[#This Row],[Column2]])</f>
        <v>71</v>
      </c>
      <c r="P1534">
        <f>FIND(CHAR(131),Table2[[#This Row],[Column3]])</f>
        <v>104</v>
      </c>
      <c r="Q1534" t="str">
        <f>IFERROR(MID(Table2[[#This Row],[category_tags]],Table2[[#This Row],[Column4]]+1,Table2[[#This Row],[Column5]]-Table2[[#This Row],[Column4]]-1),"")</f>
        <v>Omelettes and other egg products</v>
      </c>
      <c r="R1534" t="str">
        <f>VLOOKUP(Table2[[#This Row],[ciqual_code]],brut_transformé!$D$2:$E$2480,2,FALSE)</f>
        <v>transformé</v>
      </c>
      <c r="S1534" t="s">
        <v>5861</v>
      </c>
    </row>
    <row r="1535" spans="1:19" x14ac:dyDescent="0.2">
      <c r="A1535" t="s">
        <v>1533</v>
      </c>
      <c r="B1535">
        <v>22502</v>
      </c>
      <c r="C1535" t="s">
        <v>2481</v>
      </c>
      <c r="D1535">
        <v>2.4900000000000002</v>
      </c>
      <c r="E1535" t="b">
        <v>0</v>
      </c>
      <c r="F1535" t="s">
        <v>2485</v>
      </c>
      <c r="G1535" t="s">
        <v>4020</v>
      </c>
      <c r="H1535" t="s">
        <v>4967</v>
      </c>
      <c r="I1535" t="s">
        <v>4969</v>
      </c>
      <c r="J1535" t="s">
        <v>5079</v>
      </c>
      <c r="K1535" t="s">
        <v>6376</v>
      </c>
      <c r="L1535" t="s">
        <v>6446</v>
      </c>
      <c r="M1535" t="str">
        <f>SUBSTITUTE(Table2[[#This Row],[category_tags]],"'",CHAR(130),11)</f>
        <v>['Agricultural', 'Food', 'Preparation', 'Meat, egg and fish', 'Eggs', ÇEggs, cooked']</v>
      </c>
      <c r="N1535" t="str">
        <f>SUBSTITUTE(Table2[[#This Row],[category_tags]],"'",CHAR(131),12)</f>
        <v>['Agricultural', 'Food', 'Preparation', 'Meat, egg and fish', 'Eggs', 'Eggs, cookedÉ]</v>
      </c>
      <c r="O1535">
        <f>FIND(CHAR(130),Table2[[#This Row],[Column2]])</f>
        <v>71</v>
      </c>
      <c r="P1535">
        <f>FIND(CHAR(131),Table2[[#This Row],[Column3]])</f>
        <v>84</v>
      </c>
      <c r="Q1535" t="str">
        <f>IFERROR(MID(Table2[[#This Row],[category_tags]],Table2[[#This Row],[Column4]]+1,Table2[[#This Row],[Column5]]-Table2[[#This Row],[Column4]]-1),"")</f>
        <v>Eggs, cooked</v>
      </c>
      <c r="R1535" t="str">
        <f>VLOOKUP(Table2[[#This Row],[ciqual_code]],brut_transformé!$D$2:$E$2480,2,FALSE)</f>
        <v>transformé</v>
      </c>
      <c r="S1535" t="s">
        <v>5862</v>
      </c>
    </row>
    <row r="1536" spans="1:19" x14ac:dyDescent="0.2">
      <c r="A1536" t="s">
        <v>1534</v>
      </c>
      <c r="B1536">
        <v>22000</v>
      </c>
      <c r="C1536" t="s">
        <v>2481</v>
      </c>
      <c r="D1536">
        <v>2.4300000000000002</v>
      </c>
      <c r="E1536" t="b">
        <v>0</v>
      </c>
      <c r="F1536" t="s">
        <v>2485</v>
      </c>
      <c r="G1536" t="s">
        <v>4021</v>
      </c>
      <c r="H1536" t="s">
        <v>4967</v>
      </c>
      <c r="I1536" t="s">
        <v>4969</v>
      </c>
      <c r="J1536" t="s">
        <v>5078</v>
      </c>
      <c r="K1536" t="s">
        <v>6376</v>
      </c>
      <c r="L1536" t="s">
        <v>6446</v>
      </c>
      <c r="M1536" t="str">
        <f>SUBSTITUTE(Table2[[#This Row],[category_tags]],"'",CHAR(130),11)</f>
        <v>['Agricultural', 'Food', 'Preparation', 'Meat, egg and fish', 'Eggs', ÇEggs, raw']</v>
      </c>
      <c r="N1536" t="str">
        <f>SUBSTITUTE(Table2[[#This Row],[category_tags]],"'",CHAR(131),12)</f>
        <v>['Agricultural', 'Food', 'Preparation', 'Meat, egg and fish', 'Eggs', 'Eggs, rawÉ]</v>
      </c>
      <c r="O1536">
        <f>FIND(CHAR(130),Table2[[#This Row],[Column2]])</f>
        <v>71</v>
      </c>
      <c r="P1536">
        <f>FIND(CHAR(131),Table2[[#This Row],[Column3]])</f>
        <v>81</v>
      </c>
      <c r="Q1536" t="str">
        <f>IFERROR(MID(Table2[[#This Row],[category_tags]],Table2[[#This Row],[Column4]]+1,Table2[[#This Row],[Column5]]-Table2[[#This Row],[Column4]]-1),"")</f>
        <v>Eggs, raw</v>
      </c>
      <c r="R1536" t="str">
        <f>VLOOKUP(Table2[[#This Row],[ciqual_code]],brut_transformé!$D$2:$E$2480,2,FALSE)</f>
        <v>brut</v>
      </c>
      <c r="S1536" t="s">
        <v>5855</v>
      </c>
    </row>
    <row r="1537" spans="1:19" x14ac:dyDescent="0.2">
      <c r="A1537" t="s">
        <v>1535</v>
      </c>
      <c r="B1537">
        <v>22010</v>
      </c>
      <c r="C1537" t="s">
        <v>2481</v>
      </c>
      <c r="D1537">
        <v>2.42</v>
      </c>
      <c r="E1537" t="b">
        <v>0</v>
      </c>
      <c r="F1537" t="s">
        <v>2485</v>
      </c>
      <c r="G1537" t="s">
        <v>4022</v>
      </c>
      <c r="H1537" t="s">
        <v>4967</v>
      </c>
      <c r="I1537" t="s">
        <v>4969</v>
      </c>
      <c r="J1537" t="s">
        <v>5079</v>
      </c>
      <c r="K1537" t="s">
        <v>6376</v>
      </c>
      <c r="L1537" t="s">
        <v>6446</v>
      </c>
      <c r="M1537" t="str">
        <f>SUBSTITUTE(Table2[[#This Row],[category_tags]],"'",CHAR(130),11)</f>
        <v>['Agricultural', 'Food', 'Preparation', 'Meat, egg and fish', 'Eggs', ÇEggs, cooked']</v>
      </c>
      <c r="N1537" t="str">
        <f>SUBSTITUTE(Table2[[#This Row],[category_tags]],"'",CHAR(131),12)</f>
        <v>['Agricultural', 'Food', 'Preparation', 'Meat, egg and fish', 'Eggs', 'Eggs, cookedÉ]</v>
      </c>
      <c r="O1537">
        <f>FIND(CHAR(130),Table2[[#This Row],[Column2]])</f>
        <v>71</v>
      </c>
      <c r="P1537">
        <f>FIND(CHAR(131),Table2[[#This Row],[Column3]])</f>
        <v>84</v>
      </c>
      <c r="Q1537" t="str">
        <f>IFERROR(MID(Table2[[#This Row],[category_tags]],Table2[[#This Row],[Column4]]+1,Table2[[#This Row],[Column5]]-Table2[[#This Row],[Column4]]-1),"")</f>
        <v>Eggs, cooked</v>
      </c>
      <c r="R1537" t="str">
        <f>VLOOKUP(Table2[[#This Row],[ciqual_code]],brut_transformé!$D$2:$E$2480,2,FALSE)</f>
        <v>brut</v>
      </c>
      <c r="S1537" t="s">
        <v>5863</v>
      </c>
    </row>
    <row r="1538" spans="1:19" x14ac:dyDescent="0.2">
      <c r="A1538" t="s">
        <v>1536</v>
      </c>
      <c r="B1538">
        <v>22013</v>
      </c>
      <c r="C1538" t="s">
        <v>2481</v>
      </c>
      <c r="D1538">
        <v>2.65</v>
      </c>
      <c r="E1538" t="b">
        <v>0</v>
      </c>
      <c r="F1538" t="s">
        <v>2485</v>
      </c>
      <c r="G1538" t="s">
        <v>4023</v>
      </c>
      <c r="H1538" t="s">
        <v>4967</v>
      </c>
      <c r="I1538" t="s">
        <v>4969</v>
      </c>
      <c r="J1538" t="s">
        <v>5080</v>
      </c>
      <c r="K1538" t="s">
        <v>6376</v>
      </c>
      <c r="L1538" t="s">
        <v>6446</v>
      </c>
      <c r="M1538" t="str">
        <f>SUBSTITUTE(Table2[[#This Row],[category_tags]],"'",CHAR(130),11)</f>
        <v>['Agricultural', 'Food', 'Preparation', 'Meat, egg and fish', 'Eggs', ÇOmelettes and other egg products']</v>
      </c>
      <c r="N1538" t="str">
        <f>SUBSTITUTE(Table2[[#This Row],[category_tags]],"'",CHAR(131),12)</f>
        <v>['Agricultural', 'Food', 'Preparation', 'Meat, egg and fish', 'Eggs', 'Omelettes and other egg productsÉ]</v>
      </c>
      <c r="O1538">
        <f>FIND(CHAR(130),Table2[[#This Row],[Column2]])</f>
        <v>71</v>
      </c>
      <c r="P1538">
        <f>FIND(CHAR(131),Table2[[#This Row],[Column3]])</f>
        <v>104</v>
      </c>
      <c r="Q1538" t="str">
        <f>IFERROR(MID(Table2[[#This Row],[category_tags]],Table2[[#This Row],[Column4]]+1,Table2[[#This Row],[Column5]]-Table2[[#This Row],[Column4]]-1),"")</f>
        <v>Omelettes and other egg products</v>
      </c>
      <c r="R1538" t="str">
        <f>VLOOKUP(Table2[[#This Row],[ciqual_code]],brut_transformé!$D$2:$E$2480,2,FALSE)</f>
        <v>transformé</v>
      </c>
      <c r="S1538" t="s">
        <v>5864</v>
      </c>
    </row>
    <row r="1539" spans="1:19" x14ac:dyDescent="0.2">
      <c r="A1539" t="s">
        <v>1537</v>
      </c>
      <c r="B1539">
        <v>22002</v>
      </c>
      <c r="C1539" t="s">
        <v>2481</v>
      </c>
      <c r="D1539">
        <v>2.62</v>
      </c>
      <c r="E1539" t="b">
        <v>0</v>
      </c>
      <c r="F1539" t="s">
        <v>2485</v>
      </c>
      <c r="G1539" t="s">
        <v>4024</v>
      </c>
      <c r="H1539" t="s">
        <v>4967</v>
      </c>
      <c r="I1539" t="s">
        <v>4969</v>
      </c>
      <c r="J1539" t="s">
        <v>5078</v>
      </c>
      <c r="K1539" t="s">
        <v>6376</v>
      </c>
      <c r="L1539" t="s">
        <v>6446</v>
      </c>
      <c r="M1539" t="str">
        <f>SUBSTITUTE(Table2[[#This Row],[category_tags]],"'",CHAR(130),11)</f>
        <v>['Agricultural', 'Food', 'Preparation', 'Meat, egg and fish', 'Eggs', ÇEggs, raw']</v>
      </c>
      <c r="N1539" t="str">
        <f>SUBSTITUTE(Table2[[#This Row],[category_tags]],"'",CHAR(131),12)</f>
        <v>['Agricultural', 'Food', 'Preparation', 'Meat, egg and fish', 'Eggs', 'Eggs, rawÉ]</v>
      </c>
      <c r="O1539">
        <f>FIND(CHAR(130),Table2[[#This Row],[Column2]])</f>
        <v>71</v>
      </c>
      <c r="P1539">
        <f>FIND(CHAR(131),Table2[[#This Row],[Column3]])</f>
        <v>81</v>
      </c>
      <c r="Q1539" t="str">
        <f>IFERROR(MID(Table2[[#This Row],[category_tags]],Table2[[#This Row],[Column4]]+1,Table2[[#This Row],[Column5]]-Table2[[#This Row],[Column4]]-1),"")</f>
        <v>Eggs, raw</v>
      </c>
      <c r="R1539" t="str">
        <f>VLOOKUP(Table2[[#This Row],[ciqual_code]],brut_transformé!$D$2:$E$2480,2,FALSE)</f>
        <v>transformé</v>
      </c>
      <c r="S1539" t="s">
        <v>5865</v>
      </c>
    </row>
    <row r="1540" spans="1:19" x14ac:dyDescent="0.2">
      <c r="A1540" t="s">
        <v>1538</v>
      </c>
      <c r="B1540">
        <v>22009</v>
      </c>
      <c r="C1540" t="s">
        <v>2481</v>
      </c>
      <c r="D1540">
        <v>2.63</v>
      </c>
      <c r="E1540" t="b">
        <v>0</v>
      </c>
      <c r="F1540" t="s">
        <v>2485</v>
      </c>
      <c r="G1540" t="s">
        <v>4025</v>
      </c>
      <c r="H1540" t="s">
        <v>4967</v>
      </c>
      <c r="I1540" t="s">
        <v>4969</v>
      </c>
      <c r="J1540" t="s">
        <v>5079</v>
      </c>
      <c r="K1540" t="s">
        <v>6376</v>
      </c>
      <c r="L1540" t="s">
        <v>6446</v>
      </c>
      <c r="M1540" t="str">
        <f>SUBSTITUTE(Table2[[#This Row],[category_tags]],"'",CHAR(130),11)</f>
        <v>['Agricultural', 'Food', 'Preparation', 'Meat, egg and fish', 'Eggs', ÇEggs, cooked']</v>
      </c>
      <c r="N1540" t="str">
        <f>SUBSTITUTE(Table2[[#This Row],[category_tags]],"'",CHAR(131),12)</f>
        <v>['Agricultural', 'Food', 'Preparation', 'Meat, egg and fish', 'Eggs', 'Eggs, cookedÉ]</v>
      </c>
      <c r="O1540">
        <f>FIND(CHAR(130),Table2[[#This Row],[Column2]])</f>
        <v>71</v>
      </c>
      <c r="P1540">
        <f>FIND(CHAR(131),Table2[[#This Row],[Column3]])</f>
        <v>84</v>
      </c>
      <c r="Q1540" t="str">
        <f>IFERROR(MID(Table2[[#This Row],[category_tags]],Table2[[#This Row],[Column4]]+1,Table2[[#This Row],[Column5]]-Table2[[#This Row],[Column4]]-1),"")</f>
        <v>Eggs, cooked</v>
      </c>
      <c r="R1540" t="str">
        <f>VLOOKUP(Table2[[#This Row],[ciqual_code]],brut_transformé!$D$2:$E$2480,2,FALSE)</f>
        <v>transformé</v>
      </c>
      <c r="S1540" t="s">
        <v>5866</v>
      </c>
    </row>
    <row r="1541" spans="1:19" x14ac:dyDescent="0.2">
      <c r="A1541" t="s">
        <v>1539</v>
      </c>
      <c r="B1541">
        <v>22003</v>
      </c>
      <c r="C1541" t="s">
        <v>2481</v>
      </c>
      <c r="D1541">
        <v>2.62</v>
      </c>
      <c r="E1541" t="b">
        <v>0</v>
      </c>
      <c r="F1541" t="s">
        <v>2485</v>
      </c>
      <c r="G1541" t="s">
        <v>4026</v>
      </c>
      <c r="H1541" t="s">
        <v>4967</v>
      </c>
      <c r="I1541" t="s">
        <v>4969</v>
      </c>
      <c r="J1541" t="s">
        <v>5080</v>
      </c>
      <c r="K1541" t="s">
        <v>6376</v>
      </c>
      <c r="L1541" t="s">
        <v>6446</v>
      </c>
      <c r="M1541" t="str">
        <f>SUBSTITUTE(Table2[[#This Row],[category_tags]],"'",CHAR(130),11)</f>
        <v>['Agricultural', 'Food', 'Preparation', 'Meat, egg and fish', 'Eggs', ÇOmelettes and other egg products']</v>
      </c>
      <c r="N1541" t="str">
        <f>SUBSTITUTE(Table2[[#This Row],[category_tags]],"'",CHAR(131),12)</f>
        <v>['Agricultural', 'Food', 'Preparation', 'Meat, egg and fish', 'Eggs', 'Omelettes and other egg productsÉ]</v>
      </c>
      <c r="O1541">
        <f>FIND(CHAR(130),Table2[[#This Row],[Column2]])</f>
        <v>71</v>
      </c>
      <c r="P1541">
        <f>FIND(CHAR(131),Table2[[#This Row],[Column3]])</f>
        <v>104</v>
      </c>
      <c r="Q1541" t="str">
        <f>IFERROR(MID(Table2[[#This Row],[category_tags]],Table2[[#This Row],[Column4]]+1,Table2[[#This Row],[Column5]]-Table2[[#This Row],[Column4]]-1),"")</f>
        <v>Omelettes and other egg products</v>
      </c>
      <c r="R1541" t="str">
        <f>VLOOKUP(Table2[[#This Row],[ciqual_code]],brut_transformé!$D$2:$E$2480,2,FALSE)</f>
        <v>transformé</v>
      </c>
      <c r="S1541" t="s">
        <v>5867</v>
      </c>
    </row>
    <row r="1542" spans="1:19" x14ac:dyDescent="0.2">
      <c r="A1542" t="s">
        <v>1540</v>
      </c>
      <c r="B1542">
        <v>22011</v>
      </c>
      <c r="C1542" t="s">
        <v>2481</v>
      </c>
      <c r="D1542">
        <v>2.44</v>
      </c>
      <c r="E1542" t="b">
        <v>0</v>
      </c>
      <c r="F1542" t="s">
        <v>2485</v>
      </c>
      <c r="G1542" t="s">
        <v>4027</v>
      </c>
      <c r="H1542" t="s">
        <v>4967</v>
      </c>
      <c r="I1542" t="s">
        <v>4969</v>
      </c>
      <c r="J1542" t="s">
        <v>5079</v>
      </c>
      <c r="K1542" t="s">
        <v>6376</v>
      </c>
      <c r="L1542" t="s">
        <v>6446</v>
      </c>
      <c r="M1542" t="str">
        <f>SUBSTITUTE(Table2[[#This Row],[category_tags]],"'",CHAR(130),11)</f>
        <v>['Agricultural', 'Food', 'Preparation', 'Meat, egg and fish', 'Eggs', ÇEggs, cooked']</v>
      </c>
      <c r="N1542" t="str">
        <f>SUBSTITUTE(Table2[[#This Row],[category_tags]],"'",CHAR(131),12)</f>
        <v>['Agricultural', 'Food', 'Preparation', 'Meat, egg and fish', 'Eggs', 'Eggs, cookedÉ]</v>
      </c>
      <c r="O1542">
        <f>FIND(CHAR(130),Table2[[#This Row],[Column2]])</f>
        <v>71</v>
      </c>
      <c r="P1542">
        <f>FIND(CHAR(131),Table2[[#This Row],[Column3]])</f>
        <v>84</v>
      </c>
      <c r="Q1542" t="str">
        <f>IFERROR(MID(Table2[[#This Row],[category_tags]],Table2[[#This Row],[Column4]]+1,Table2[[#This Row],[Column5]]-Table2[[#This Row],[Column4]]-1),"")</f>
        <v>Eggs, cooked</v>
      </c>
      <c r="R1542" t="str">
        <f>VLOOKUP(Table2[[#This Row],[ciqual_code]],brut_transformé!$D$2:$E$2480,2,FALSE)</f>
        <v>brut</v>
      </c>
      <c r="S1542" t="s">
        <v>5857</v>
      </c>
    </row>
    <row r="1543" spans="1:19" x14ac:dyDescent="0.2">
      <c r="A1543" t="s">
        <v>1541</v>
      </c>
      <c r="B1543">
        <v>36500</v>
      </c>
      <c r="C1543" t="s">
        <v>2481</v>
      </c>
      <c r="D1543">
        <v>3.11</v>
      </c>
      <c r="E1543" t="b">
        <v>0</v>
      </c>
      <c r="F1543" t="s">
        <v>2485</v>
      </c>
      <c r="G1543" t="s">
        <v>4028</v>
      </c>
      <c r="H1543" t="s">
        <v>4967</v>
      </c>
      <c r="I1543" t="s">
        <v>4969</v>
      </c>
      <c r="J1543" t="s">
        <v>5034</v>
      </c>
      <c r="K1543" t="s">
        <v>6376</v>
      </c>
      <c r="L1543" t="s">
        <v>6396</v>
      </c>
      <c r="M1543" t="str">
        <f>SUBSTITUTE(Table2[[#This Row],[category_tags]],"'",CHAR(130),11)</f>
        <v>['Agricultural', 'Food', 'Preparation', 'Meat, egg and fish', 'Raw meat', ÇOther meats']</v>
      </c>
      <c r="N1543" t="str">
        <f>SUBSTITUTE(Table2[[#This Row],[category_tags]],"'",CHAR(131),12)</f>
        <v>['Agricultural', 'Food', 'Preparation', 'Meat, egg and fish', 'Raw meat', 'Other meatsÉ]</v>
      </c>
      <c r="O1543">
        <f>FIND(CHAR(130),Table2[[#This Row],[Column2]])</f>
        <v>75</v>
      </c>
      <c r="P1543">
        <f>FIND(CHAR(131),Table2[[#This Row],[Column3]])</f>
        <v>87</v>
      </c>
      <c r="Q1543" t="str">
        <f>IFERROR(MID(Table2[[#This Row],[category_tags]],Table2[[#This Row],[Column4]]+1,Table2[[#This Row],[Column5]]-Table2[[#This Row],[Column4]]-1),"")</f>
        <v>Other meats</v>
      </c>
      <c r="R1543" t="str">
        <f>VLOOKUP(Table2[[#This Row],[ciqual_code]],brut_transformé!$D$2:$E$2480,2,FALSE)</f>
        <v>transformé</v>
      </c>
      <c r="S1543" t="s">
        <v>5289</v>
      </c>
    </row>
    <row r="1544" spans="1:19" x14ac:dyDescent="0.2">
      <c r="A1544" t="s">
        <v>1542</v>
      </c>
      <c r="B1544">
        <v>36501</v>
      </c>
      <c r="C1544" t="s">
        <v>2481</v>
      </c>
      <c r="D1544">
        <v>3.11</v>
      </c>
      <c r="E1544" t="b">
        <v>0</v>
      </c>
      <c r="F1544" t="s">
        <v>2485</v>
      </c>
      <c r="G1544" t="s">
        <v>4029</v>
      </c>
      <c r="H1544" t="s">
        <v>4967</v>
      </c>
      <c r="I1544" t="s">
        <v>4969</v>
      </c>
      <c r="J1544" t="s">
        <v>5034</v>
      </c>
      <c r="K1544" t="s">
        <v>6376</v>
      </c>
      <c r="L1544" t="s">
        <v>6396</v>
      </c>
      <c r="M1544" t="str">
        <f>SUBSTITUTE(Table2[[#This Row],[category_tags]],"'",CHAR(130),11)</f>
        <v>['Agricultural', 'Food', 'Preparation', 'Meat, egg and fish', 'Raw meat', ÇOther meats']</v>
      </c>
      <c r="N1544" t="str">
        <f>SUBSTITUTE(Table2[[#This Row],[category_tags]],"'",CHAR(131),12)</f>
        <v>['Agricultural', 'Food', 'Preparation', 'Meat, egg and fish', 'Raw meat', 'Other meatsÉ]</v>
      </c>
      <c r="O1544">
        <f>FIND(CHAR(130),Table2[[#This Row],[Column2]])</f>
        <v>75</v>
      </c>
      <c r="P1544">
        <f>FIND(CHAR(131),Table2[[#This Row],[Column3]])</f>
        <v>87</v>
      </c>
      <c r="Q1544" t="str">
        <f>IFERROR(MID(Table2[[#This Row],[category_tags]],Table2[[#This Row],[Column4]]+1,Table2[[#This Row],[Column5]]-Table2[[#This Row],[Column4]]-1),"")</f>
        <v>Other meats</v>
      </c>
      <c r="R1544" t="str">
        <f>VLOOKUP(Table2[[#This Row],[ciqual_code]],brut_transformé!$D$2:$E$2480,2,FALSE)</f>
        <v>transformé</v>
      </c>
      <c r="S1544" t="s">
        <v>5289</v>
      </c>
    </row>
    <row r="1545" spans="1:19" x14ac:dyDescent="0.2">
      <c r="A1545" t="s">
        <v>1543</v>
      </c>
      <c r="B1545">
        <v>36503</v>
      </c>
      <c r="C1545" t="s">
        <v>2481</v>
      </c>
      <c r="D1545">
        <v>2.67</v>
      </c>
      <c r="E1545" t="b">
        <v>0</v>
      </c>
      <c r="F1545" t="s">
        <v>2485</v>
      </c>
      <c r="G1545" t="s">
        <v>4030</v>
      </c>
      <c r="H1545" t="s">
        <v>4967</v>
      </c>
      <c r="I1545" t="s">
        <v>4969</v>
      </c>
      <c r="J1545" t="s">
        <v>5031</v>
      </c>
      <c r="K1545" t="s">
        <v>6376</v>
      </c>
      <c r="L1545" t="s">
        <v>6395</v>
      </c>
      <c r="M1545" t="str">
        <f>SUBSTITUTE(Table2[[#This Row],[category_tags]],"'",CHAR(130),11)</f>
        <v>['Agricultural', 'Food', 'Preparation', 'Meat, egg and fish', 'Cooked meat', ÇOther meats']</v>
      </c>
      <c r="N1545" t="str">
        <f>SUBSTITUTE(Table2[[#This Row],[category_tags]],"'",CHAR(131),12)</f>
        <v>['Agricultural', 'Food', 'Preparation', 'Meat, egg and fish', 'Cooked meat', 'Other meatsÉ]</v>
      </c>
      <c r="O1545">
        <f>FIND(CHAR(130),Table2[[#This Row],[Column2]])</f>
        <v>78</v>
      </c>
      <c r="P1545">
        <f>FIND(CHAR(131),Table2[[#This Row],[Column3]])</f>
        <v>90</v>
      </c>
      <c r="Q1545" t="str">
        <f>IFERROR(MID(Table2[[#This Row],[category_tags]],Table2[[#This Row],[Column4]]+1,Table2[[#This Row],[Column5]]-Table2[[#This Row],[Column4]]-1),"")</f>
        <v>Other meats</v>
      </c>
      <c r="R1545" t="str">
        <f>VLOOKUP(Table2[[#This Row],[ciqual_code]],brut_transformé!$D$2:$E$2480,2,FALSE)</f>
        <v>transformé</v>
      </c>
      <c r="S1545" t="s">
        <v>5280</v>
      </c>
    </row>
    <row r="1546" spans="1:19" x14ac:dyDescent="0.2">
      <c r="A1546" t="s">
        <v>1544</v>
      </c>
      <c r="B1546">
        <v>36502</v>
      </c>
      <c r="C1546" t="s">
        <v>2481</v>
      </c>
      <c r="D1546">
        <v>2.67</v>
      </c>
      <c r="E1546" t="b">
        <v>0</v>
      </c>
      <c r="F1546" t="s">
        <v>2485</v>
      </c>
      <c r="G1546" t="s">
        <v>4031</v>
      </c>
      <c r="H1546" t="s">
        <v>4967</v>
      </c>
      <c r="I1546" t="s">
        <v>4969</v>
      </c>
      <c r="J1546" t="s">
        <v>5031</v>
      </c>
      <c r="K1546" t="s">
        <v>6376</v>
      </c>
      <c r="L1546" t="s">
        <v>6395</v>
      </c>
      <c r="M1546" t="str">
        <f>SUBSTITUTE(Table2[[#This Row],[category_tags]],"'",CHAR(130),11)</f>
        <v>['Agricultural', 'Food', 'Preparation', 'Meat, egg and fish', 'Cooked meat', ÇOther meats']</v>
      </c>
      <c r="N1546" t="str">
        <f>SUBSTITUTE(Table2[[#This Row],[category_tags]],"'",CHAR(131),12)</f>
        <v>['Agricultural', 'Food', 'Preparation', 'Meat, egg and fish', 'Cooked meat', 'Other meatsÉ]</v>
      </c>
      <c r="O1546">
        <f>FIND(CHAR(130),Table2[[#This Row],[Column2]])</f>
        <v>78</v>
      </c>
      <c r="P1546">
        <f>FIND(CHAR(131),Table2[[#This Row],[Column3]])</f>
        <v>90</v>
      </c>
      <c r="Q1546" t="str">
        <f>IFERROR(MID(Table2[[#This Row],[category_tags]],Table2[[#This Row],[Column4]]+1,Table2[[#This Row],[Column5]]-Table2[[#This Row],[Column4]]-1),"")</f>
        <v>Other meats</v>
      </c>
      <c r="R1546" t="str">
        <f>VLOOKUP(Table2[[#This Row],[ciqual_code]],brut_transformé!$D$2:$E$2480,2,FALSE)</f>
        <v>transformé</v>
      </c>
      <c r="S1546" t="s">
        <v>5280</v>
      </c>
    </row>
    <row r="1547" spans="1:19" x14ac:dyDescent="0.2">
      <c r="A1547" t="s">
        <v>1545</v>
      </c>
      <c r="B1547">
        <v>20034</v>
      </c>
      <c r="C1547" t="s">
        <v>2481</v>
      </c>
      <c r="D1547">
        <v>2.21</v>
      </c>
      <c r="E1547" t="b">
        <v>0</v>
      </c>
      <c r="F1547" t="s">
        <v>2485</v>
      </c>
      <c r="G1547" t="s">
        <v>4032</v>
      </c>
      <c r="H1547" t="s">
        <v>4967</v>
      </c>
      <c r="I1547" t="s">
        <v>4969</v>
      </c>
      <c r="J1547" t="s">
        <v>4988</v>
      </c>
      <c r="K1547" t="s">
        <v>6375</v>
      </c>
      <c r="L1547" t="s">
        <v>6405</v>
      </c>
      <c r="M1547" t="str">
        <f>SUBSTITUTE(Table2[[#This Row],[category_tags]],"'",CHAR(130),11)</f>
        <v>['Agricultural', 'Food', 'Preparation', 'Fruits, vegetables, legumes and nuts', 'Vegetables', ÇVegetables, raw']</v>
      </c>
      <c r="N1547" t="str">
        <f>SUBSTITUTE(Table2[[#This Row],[category_tags]],"'",CHAR(131),12)</f>
        <v>['Agricultural', 'Food', 'Preparation', 'Fruits, vegetables, legumes and nuts', 'Vegetables', 'Vegetables, rawÉ]</v>
      </c>
      <c r="O1547">
        <f>FIND(CHAR(130),Table2[[#This Row],[Column2]])</f>
        <v>95</v>
      </c>
      <c r="P1547">
        <f>FIND(CHAR(131),Table2[[#This Row],[Column3]])</f>
        <v>111</v>
      </c>
      <c r="Q1547" t="str">
        <f>IFERROR(MID(Table2[[#This Row],[category_tags]],Table2[[#This Row],[Column4]]+1,Table2[[#This Row],[Column5]]-Table2[[#This Row],[Column4]]-1),"")</f>
        <v>Vegetables, raw</v>
      </c>
      <c r="R1547" t="str">
        <f>VLOOKUP(Table2[[#This Row],[ciqual_code]],brut_transformé!$D$2:$E$2480,2,FALSE)</f>
        <v>brut</v>
      </c>
      <c r="S1547" t="s">
        <v>5868</v>
      </c>
    </row>
    <row r="1548" spans="1:19" x14ac:dyDescent="0.2">
      <c r="A1548" t="s">
        <v>1546</v>
      </c>
      <c r="B1548">
        <v>20035</v>
      </c>
      <c r="C1548" t="s">
        <v>2481</v>
      </c>
      <c r="D1548">
        <v>2.81</v>
      </c>
      <c r="E1548" t="b">
        <v>0</v>
      </c>
      <c r="F1548" t="s">
        <v>2485</v>
      </c>
      <c r="G1548" t="s">
        <v>4033</v>
      </c>
      <c r="H1548" t="s">
        <v>4967</v>
      </c>
      <c r="I1548" t="s">
        <v>4969</v>
      </c>
      <c r="J1548" t="s">
        <v>4987</v>
      </c>
      <c r="K1548" t="s">
        <v>6375</v>
      </c>
      <c r="L1548" t="s">
        <v>6405</v>
      </c>
      <c r="M1548" t="str">
        <f>SUBSTITUTE(Table2[[#This Row],[category_tags]],"'",CHAR(130),11)</f>
        <v>['Agricultural', 'Food', 'Preparation', 'Fruits, vegetables, legumes and nuts', 'Vegetables', ÇVegetables, cooked']</v>
      </c>
      <c r="N1548" t="str">
        <f>SUBSTITUTE(Table2[[#This Row],[category_tags]],"'",CHAR(131),12)</f>
        <v>['Agricultural', 'Food', 'Preparation', 'Fruits, vegetables, legumes and nuts', 'Vegetables', 'Vegetables, cookedÉ]</v>
      </c>
      <c r="O1548">
        <f>FIND(CHAR(130),Table2[[#This Row],[Column2]])</f>
        <v>95</v>
      </c>
      <c r="P1548">
        <f>FIND(CHAR(131),Table2[[#This Row],[Column3]])</f>
        <v>114</v>
      </c>
      <c r="Q1548" t="str">
        <f>IFERROR(MID(Table2[[#This Row],[category_tags]],Table2[[#This Row],[Column4]]+1,Table2[[#This Row],[Column5]]-Table2[[#This Row],[Column4]]-1),"")</f>
        <v>Vegetables, cooked</v>
      </c>
      <c r="R1548" t="str">
        <f>VLOOKUP(Table2[[#This Row],[ciqual_code]],brut_transformé!$D$2:$E$2480,2,FALSE)</f>
        <v>brut</v>
      </c>
      <c r="S1548" t="s">
        <v>5869</v>
      </c>
    </row>
    <row r="1549" spans="1:19" x14ac:dyDescent="0.2">
      <c r="A1549" t="s">
        <v>1547</v>
      </c>
      <c r="B1549">
        <v>20180</v>
      </c>
      <c r="C1549" t="s">
        <v>2481</v>
      </c>
      <c r="D1549">
        <v>2.4300000000000002</v>
      </c>
      <c r="E1549" t="b">
        <v>0</v>
      </c>
      <c r="F1549" t="s">
        <v>2485</v>
      </c>
      <c r="G1549" t="s">
        <v>4034</v>
      </c>
      <c r="H1549" t="s">
        <v>4967</v>
      </c>
      <c r="I1549" t="s">
        <v>4969</v>
      </c>
      <c r="J1549" t="s">
        <v>5081</v>
      </c>
      <c r="K1549" t="s">
        <v>6375</v>
      </c>
      <c r="L1549" t="s">
        <v>6405</v>
      </c>
      <c r="M1549" t="str">
        <f>SUBSTITUTE(Table2[[#This Row],[category_tags]],"'",CHAR(130),11)</f>
        <v>['Agricultural', 'Food', 'Preparation', 'Fruits, vegetables, legumes and nuts', 'Vegetables', ÇVegetables, dried or dehydrated']</v>
      </c>
      <c r="N1549" t="str">
        <f>SUBSTITUTE(Table2[[#This Row],[category_tags]],"'",CHAR(131),12)</f>
        <v>['Agricultural', 'Food', 'Preparation', 'Fruits, vegetables, legumes and nuts', 'Vegetables', 'Vegetables, dried or dehydratedÉ]</v>
      </c>
      <c r="O1549">
        <f>FIND(CHAR(130),Table2[[#This Row],[Column2]])</f>
        <v>95</v>
      </c>
      <c r="P1549">
        <f>FIND(CHAR(131),Table2[[#This Row],[Column3]])</f>
        <v>127</v>
      </c>
      <c r="Q1549" t="str">
        <f>IFERROR(MID(Table2[[#This Row],[category_tags]],Table2[[#This Row],[Column4]]+1,Table2[[#This Row],[Column5]]-Table2[[#This Row],[Column4]]-1),"")</f>
        <v>Vegetables, dried or dehydrated</v>
      </c>
      <c r="R1549" t="str">
        <f>VLOOKUP(Table2[[#This Row],[ciqual_code]],brut_transformé!$D$2:$E$2480,2,FALSE)</f>
        <v>brut</v>
      </c>
      <c r="S1549" t="s">
        <v>5870</v>
      </c>
    </row>
    <row r="1550" spans="1:19" x14ac:dyDescent="0.2">
      <c r="A1550" t="s">
        <v>1548</v>
      </c>
      <c r="B1550">
        <v>20235</v>
      </c>
      <c r="C1550" t="s">
        <v>2481</v>
      </c>
      <c r="D1550">
        <v>2.75</v>
      </c>
      <c r="E1550" t="b">
        <v>0</v>
      </c>
      <c r="F1550" t="s">
        <v>2485</v>
      </c>
      <c r="G1550" t="s">
        <v>4035</v>
      </c>
      <c r="H1550" t="s">
        <v>4967</v>
      </c>
      <c r="I1550" t="s">
        <v>4969</v>
      </c>
      <c r="J1550" t="s">
        <v>4988</v>
      </c>
      <c r="K1550" t="s">
        <v>6375</v>
      </c>
      <c r="L1550" t="s">
        <v>6405</v>
      </c>
      <c r="M1550" t="str">
        <f>SUBSTITUTE(Table2[[#This Row],[category_tags]],"'",CHAR(130),11)</f>
        <v>['Agricultural', 'Food', 'Preparation', 'Fruits, vegetables, legumes and nuts', 'Vegetables', ÇVegetables, raw']</v>
      </c>
      <c r="N1550" t="str">
        <f>SUBSTITUTE(Table2[[#This Row],[category_tags]],"'",CHAR(131),12)</f>
        <v>['Agricultural', 'Food', 'Preparation', 'Fruits, vegetables, legumes and nuts', 'Vegetables', 'Vegetables, rawÉ]</v>
      </c>
      <c r="O1550">
        <f>FIND(CHAR(130),Table2[[#This Row],[Column2]])</f>
        <v>95</v>
      </c>
      <c r="P1550">
        <f>FIND(CHAR(131),Table2[[#This Row],[Column3]])</f>
        <v>111</v>
      </c>
      <c r="Q1550" t="str">
        <f>IFERROR(MID(Table2[[#This Row],[category_tags]],Table2[[#This Row],[Column4]]+1,Table2[[#This Row],[Column5]]-Table2[[#This Row],[Column4]]-1),"")</f>
        <v>Vegetables, raw</v>
      </c>
      <c r="R1550" t="str">
        <f>VLOOKUP(Table2[[#This Row],[ciqual_code]],brut_transformé!$D$2:$E$2480,2,FALSE)</f>
        <v>transformé</v>
      </c>
      <c r="S1550" t="s">
        <v>5871</v>
      </c>
    </row>
    <row r="1551" spans="1:19" x14ac:dyDescent="0.2">
      <c r="A1551" t="s">
        <v>1549</v>
      </c>
      <c r="B1551">
        <v>13147</v>
      </c>
      <c r="C1551" t="s">
        <v>2481</v>
      </c>
      <c r="D1551">
        <v>2.46</v>
      </c>
      <c r="E1551" t="b">
        <v>0</v>
      </c>
      <c r="F1551" t="s">
        <v>2485</v>
      </c>
      <c r="G1551" t="s">
        <v>4036</v>
      </c>
      <c r="H1551" t="s">
        <v>4967</v>
      </c>
      <c r="I1551" t="s">
        <v>4969</v>
      </c>
      <c r="J1551" t="s">
        <v>5076</v>
      </c>
      <c r="K1551" t="s">
        <v>6377</v>
      </c>
      <c r="L1551" t="s">
        <v>6445</v>
      </c>
      <c r="M1551" t="str">
        <f>SUBSTITUTE(Table2[[#This Row],[category_tags]],"'",CHAR(130),11)</f>
        <v>['Agricultural', 'Food', 'Preparation', 'Miscellaneous', 'Condiments']</v>
      </c>
      <c r="N1551" t="str">
        <f>SUBSTITUTE(Table2[[#This Row],[category_tags]],"'",CHAR(131),12)</f>
        <v>['Agricultural', 'Food', 'Preparation', 'Miscellaneous', 'Condiments']</v>
      </c>
      <c r="O1551" t="e">
        <f>FIND(CHAR(130),Table2[[#This Row],[Column2]])</f>
        <v>#VALUE!</v>
      </c>
      <c r="P1551" t="e">
        <f>FIND(CHAR(131),Table2[[#This Row],[Column3]])</f>
        <v>#VALUE!</v>
      </c>
      <c r="Q1551" t="str">
        <f>IFERROR(MID(Table2[[#This Row],[category_tags]],Table2[[#This Row],[Column4]]+1,Table2[[#This Row],[Column5]]-Table2[[#This Row],[Column4]]-1),"")</f>
        <v/>
      </c>
      <c r="R1551" t="str">
        <f>VLOOKUP(Table2[[#This Row],[ciqual_code]],brut_transformé!$D$2:$E$2480,2,FALSE)</f>
        <v>transformé</v>
      </c>
      <c r="S1551" t="s">
        <v>5872</v>
      </c>
    </row>
    <row r="1552" spans="1:19" x14ac:dyDescent="0.2">
      <c r="A1552" t="s">
        <v>1550</v>
      </c>
      <c r="B1552">
        <v>26171</v>
      </c>
      <c r="C1552" t="s">
        <v>2481</v>
      </c>
      <c r="D1552">
        <v>3.64</v>
      </c>
      <c r="E1552" t="b">
        <v>0</v>
      </c>
      <c r="F1552" t="s">
        <v>2485</v>
      </c>
      <c r="G1552" t="s">
        <v>4037</v>
      </c>
      <c r="H1552" t="s">
        <v>4967</v>
      </c>
      <c r="I1552" t="s">
        <v>4969</v>
      </c>
      <c r="J1552" t="s">
        <v>4985</v>
      </c>
      <c r="K1552" t="s">
        <v>6376</v>
      </c>
      <c r="L1552" t="s">
        <v>6403</v>
      </c>
      <c r="M1552" t="str">
        <f>SUBSTITUTE(Table2[[#This Row],[category_tags]],"'",CHAR(130),11)</f>
        <v>['Agricultural', 'Food', 'Preparation', 'Meat, egg and fish', 'Fish, raw']</v>
      </c>
      <c r="N1552" t="str">
        <f>SUBSTITUTE(Table2[[#This Row],[category_tags]],"'",CHAR(131),12)</f>
        <v>['Agricultural', 'Food', 'Preparation', 'Meat, egg and fish', 'Fish, raw']</v>
      </c>
      <c r="O1552" t="e">
        <f>FIND(CHAR(130),Table2[[#This Row],[Column2]])</f>
        <v>#VALUE!</v>
      </c>
      <c r="P1552" t="e">
        <f>FIND(CHAR(131),Table2[[#This Row],[Column3]])</f>
        <v>#VALUE!</v>
      </c>
      <c r="Q1552" t="str">
        <f>IFERROR(MID(Table2[[#This Row],[category_tags]],Table2[[#This Row],[Column4]]+1,Table2[[#This Row],[Column5]]-Table2[[#This Row],[Column4]]-1),"")</f>
        <v/>
      </c>
      <c r="R1552" t="str">
        <f>VLOOKUP(Table2[[#This Row],[ciqual_code]],brut_transformé!$D$2:$E$2480,2,FALSE)</f>
        <v>transformé</v>
      </c>
      <c r="S1552" t="s">
        <v>5873</v>
      </c>
    </row>
    <row r="1553" spans="1:19" x14ac:dyDescent="0.2">
      <c r="A1553" t="s">
        <v>1551</v>
      </c>
      <c r="B1553">
        <v>22506</v>
      </c>
      <c r="C1553" t="s">
        <v>2481</v>
      </c>
      <c r="D1553">
        <v>2.29</v>
      </c>
      <c r="E1553" t="b">
        <v>0</v>
      </c>
      <c r="F1553" t="s">
        <v>2485</v>
      </c>
      <c r="G1553" s="1" t="s">
        <v>4038</v>
      </c>
      <c r="H1553" t="s">
        <v>4967</v>
      </c>
      <c r="I1553" t="s">
        <v>4969</v>
      </c>
      <c r="J1553" t="s">
        <v>5080</v>
      </c>
      <c r="K1553" t="s">
        <v>6376</v>
      </c>
      <c r="L1553" t="s">
        <v>6446</v>
      </c>
      <c r="M1553" t="str">
        <f>SUBSTITUTE(Table2[[#This Row],[category_tags]],"'",CHAR(130),11)</f>
        <v>['Agricultural', 'Food', 'Preparation', 'Meat, egg and fish', 'Eggs', ÇOmelettes and other egg products']</v>
      </c>
      <c r="N1553" t="str">
        <f>SUBSTITUTE(Table2[[#This Row],[category_tags]],"'",CHAR(131),12)</f>
        <v>['Agricultural', 'Food', 'Preparation', 'Meat, egg and fish', 'Eggs', 'Omelettes and other egg productsÉ]</v>
      </c>
      <c r="O1553">
        <f>FIND(CHAR(130),Table2[[#This Row],[Column2]])</f>
        <v>71</v>
      </c>
      <c r="P1553">
        <f>FIND(CHAR(131),Table2[[#This Row],[Column3]])</f>
        <v>104</v>
      </c>
      <c r="Q1553" t="str">
        <f>IFERROR(MID(Table2[[#This Row],[category_tags]],Table2[[#This Row],[Column4]]+1,Table2[[#This Row],[Column5]]-Table2[[#This Row],[Column4]]-1),"")</f>
        <v>Omelettes and other egg products</v>
      </c>
      <c r="R1553" t="str">
        <f>VLOOKUP(Table2[[#This Row],[ciqual_code]],brut_transformé!$D$2:$E$2480,2,FALSE)</f>
        <v>transformé</v>
      </c>
      <c r="S1553" t="s">
        <v>5874</v>
      </c>
    </row>
    <row r="1554" spans="1:19" x14ac:dyDescent="0.2">
      <c r="A1554" t="s">
        <v>1552</v>
      </c>
      <c r="B1554">
        <v>22508</v>
      </c>
      <c r="C1554" t="s">
        <v>2481</v>
      </c>
      <c r="D1554">
        <v>2.2999999999999998</v>
      </c>
      <c r="E1554" t="b">
        <v>0</v>
      </c>
      <c r="F1554" t="s">
        <v>2485</v>
      </c>
      <c r="G1554" t="s">
        <v>4039</v>
      </c>
      <c r="H1554" t="s">
        <v>4967</v>
      </c>
      <c r="I1554" t="s">
        <v>4969</v>
      </c>
      <c r="J1554" t="s">
        <v>5080</v>
      </c>
      <c r="K1554" t="s">
        <v>6376</v>
      </c>
      <c r="L1554" t="s">
        <v>6446</v>
      </c>
      <c r="M1554" t="str">
        <f>SUBSTITUTE(Table2[[#This Row],[category_tags]],"'",CHAR(130),11)</f>
        <v>['Agricultural', 'Food', 'Preparation', 'Meat, egg and fish', 'Eggs', ÇOmelettes and other egg products']</v>
      </c>
      <c r="N1554" t="str">
        <f>SUBSTITUTE(Table2[[#This Row],[category_tags]],"'",CHAR(131),12)</f>
        <v>['Agricultural', 'Food', 'Preparation', 'Meat, egg and fish', 'Eggs', 'Omelettes and other egg productsÉ]</v>
      </c>
      <c r="O1554">
        <f>FIND(CHAR(130),Table2[[#This Row],[Column2]])</f>
        <v>71</v>
      </c>
      <c r="P1554">
        <f>FIND(CHAR(131),Table2[[#This Row],[Column3]])</f>
        <v>104</v>
      </c>
      <c r="Q1554" t="str">
        <f>IFERROR(MID(Table2[[#This Row],[category_tags]],Table2[[#This Row],[Column4]]+1,Table2[[#This Row],[Column5]]-Table2[[#This Row],[Column4]]-1),"")</f>
        <v>Omelettes and other egg products</v>
      </c>
      <c r="R1554" t="str">
        <f>VLOOKUP(Table2[[#This Row],[ciqual_code]],brut_transformé!$D$2:$E$2480,2,FALSE)</f>
        <v>transformé</v>
      </c>
      <c r="S1554" t="s">
        <v>5875</v>
      </c>
    </row>
    <row r="1555" spans="1:19" x14ac:dyDescent="0.2">
      <c r="A1555" t="s">
        <v>1553</v>
      </c>
      <c r="B1555">
        <v>22509</v>
      </c>
      <c r="C1555" t="s">
        <v>2481</v>
      </c>
      <c r="D1555">
        <v>2.29</v>
      </c>
      <c r="E1555" t="b">
        <v>0</v>
      </c>
      <c r="F1555" t="s">
        <v>2485</v>
      </c>
      <c r="G1555" t="s">
        <v>4040</v>
      </c>
      <c r="H1555" t="s">
        <v>4967</v>
      </c>
      <c r="I1555" t="s">
        <v>4969</v>
      </c>
      <c r="J1555" t="s">
        <v>5080</v>
      </c>
      <c r="K1555" t="s">
        <v>6376</v>
      </c>
      <c r="L1555" t="s">
        <v>6446</v>
      </c>
      <c r="M1555" t="str">
        <f>SUBSTITUTE(Table2[[#This Row],[category_tags]],"'",CHAR(130),11)</f>
        <v>['Agricultural', 'Food', 'Preparation', 'Meat, egg and fish', 'Eggs', ÇOmelettes and other egg products']</v>
      </c>
      <c r="N1555" t="str">
        <f>SUBSTITUTE(Table2[[#This Row],[category_tags]],"'",CHAR(131),12)</f>
        <v>['Agricultural', 'Food', 'Preparation', 'Meat, egg and fish', 'Eggs', 'Omelettes and other egg productsÉ]</v>
      </c>
      <c r="O1555">
        <f>FIND(CHAR(130),Table2[[#This Row],[Column2]])</f>
        <v>71</v>
      </c>
      <c r="P1555">
        <f>FIND(CHAR(131),Table2[[#This Row],[Column3]])</f>
        <v>104</v>
      </c>
      <c r="Q1555" t="str">
        <f>IFERROR(MID(Table2[[#This Row],[category_tags]],Table2[[#This Row],[Column4]]+1,Table2[[#This Row],[Column5]]-Table2[[#This Row],[Column4]]-1),"")</f>
        <v>Omelettes and other egg products</v>
      </c>
      <c r="R1555" t="str">
        <f>VLOOKUP(Table2[[#This Row],[ciqual_code]],brut_transformé!$D$2:$E$2480,2,FALSE)</f>
        <v>transformé</v>
      </c>
      <c r="S1555" t="s">
        <v>5876</v>
      </c>
    </row>
    <row r="1556" spans="1:19" x14ac:dyDescent="0.2">
      <c r="A1556" t="s">
        <v>1554</v>
      </c>
      <c r="B1556">
        <v>22507</v>
      </c>
      <c r="C1556" t="s">
        <v>2481</v>
      </c>
      <c r="D1556">
        <v>2.2999999999999998</v>
      </c>
      <c r="E1556" t="b">
        <v>0</v>
      </c>
      <c r="F1556" t="s">
        <v>2485</v>
      </c>
      <c r="G1556" t="s">
        <v>4041</v>
      </c>
      <c r="H1556" t="s">
        <v>4967</v>
      </c>
      <c r="I1556" t="s">
        <v>4969</v>
      </c>
      <c r="J1556" t="s">
        <v>5080</v>
      </c>
      <c r="K1556" t="s">
        <v>6376</v>
      </c>
      <c r="L1556" t="s">
        <v>6446</v>
      </c>
      <c r="M1556" t="str">
        <f>SUBSTITUTE(Table2[[#This Row],[category_tags]],"'",CHAR(130),11)</f>
        <v>['Agricultural', 'Food', 'Preparation', 'Meat, egg and fish', 'Eggs', ÇOmelettes and other egg products']</v>
      </c>
      <c r="N1556" t="str">
        <f>SUBSTITUTE(Table2[[#This Row],[category_tags]],"'",CHAR(131),12)</f>
        <v>['Agricultural', 'Food', 'Preparation', 'Meat, egg and fish', 'Eggs', 'Omelettes and other egg productsÉ]</v>
      </c>
      <c r="O1556">
        <f>FIND(CHAR(130),Table2[[#This Row],[Column2]])</f>
        <v>71</v>
      </c>
      <c r="P1556">
        <f>FIND(CHAR(131),Table2[[#This Row],[Column3]])</f>
        <v>104</v>
      </c>
      <c r="Q1556" t="str">
        <f>IFERROR(MID(Table2[[#This Row],[category_tags]],Table2[[#This Row],[Column4]]+1,Table2[[#This Row],[Column5]]-Table2[[#This Row],[Column4]]-1),"")</f>
        <v>Omelettes and other egg products</v>
      </c>
      <c r="R1556" t="str">
        <f>VLOOKUP(Table2[[#This Row],[ciqual_code]],brut_transformé!$D$2:$E$2480,2,FALSE)</f>
        <v>transformé</v>
      </c>
      <c r="S1556" t="s">
        <v>5877</v>
      </c>
    </row>
    <row r="1557" spans="1:19" x14ac:dyDescent="0.2">
      <c r="A1557" t="s">
        <v>1555</v>
      </c>
      <c r="B1557">
        <v>39518</v>
      </c>
      <c r="C1557" t="s">
        <v>2481</v>
      </c>
      <c r="D1557">
        <v>3.45</v>
      </c>
      <c r="E1557" t="b">
        <v>0</v>
      </c>
      <c r="F1557" t="s">
        <v>2485</v>
      </c>
      <c r="G1557" t="s">
        <v>4042</v>
      </c>
      <c r="H1557" t="s">
        <v>4967</v>
      </c>
      <c r="I1557" t="s">
        <v>4969</v>
      </c>
      <c r="J1557" t="s">
        <v>5027</v>
      </c>
      <c r="K1557" t="s">
        <v>6383</v>
      </c>
      <c r="L1557" t="s">
        <v>6425</v>
      </c>
      <c r="M1557" t="str">
        <f>SUBSTITUTE(Table2[[#This Row],[category_tags]],"'",CHAR(130),11)</f>
        <v>['Agricultural', 'Food', 'Preparation', 'Ice cream and sorbet', 'Frozen desserts']</v>
      </c>
      <c r="N1557" t="str">
        <f>SUBSTITUTE(Table2[[#This Row],[category_tags]],"'",CHAR(131),12)</f>
        <v>['Agricultural', 'Food', 'Preparation', 'Ice cream and sorbet', 'Frozen desserts']</v>
      </c>
      <c r="O1557" t="e">
        <f>FIND(CHAR(130),Table2[[#This Row],[Column2]])</f>
        <v>#VALUE!</v>
      </c>
      <c r="P1557" t="e">
        <f>FIND(CHAR(131),Table2[[#This Row],[Column3]])</f>
        <v>#VALUE!</v>
      </c>
      <c r="Q1557" t="str">
        <f>IFERROR(MID(Table2[[#This Row],[category_tags]],Table2[[#This Row],[Column4]]+1,Table2[[#This Row],[Column5]]-Table2[[#This Row],[Column4]]-1),"")</f>
        <v/>
      </c>
      <c r="R1557" t="str">
        <f>VLOOKUP(Table2[[#This Row],[ciqual_code]],brut_transformé!$D$2:$E$2480,2,FALSE)</f>
        <v>transformé</v>
      </c>
      <c r="S1557" t="s">
        <v>5155</v>
      </c>
    </row>
    <row r="1558" spans="1:19" x14ac:dyDescent="0.2">
      <c r="A1558" t="s">
        <v>1556</v>
      </c>
      <c r="B1558">
        <v>13034</v>
      </c>
      <c r="C1558" t="s">
        <v>2481</v>
      </c>
      <c r="D1558">
        <v>2.68</v>
      </c>
      <c r="E1558" t="b">
        <v>0</v>
      </c>
      <c r="F1558" t="s">
        <v>2485</v>
      </c>
      <c r="G1558" t="s">
        <v>4043</v>
      </c>
      <c r="H1558" t="s">
        <v>4967</v>
      </c>
      <c r="I1558" t="s">
        <v>4969</v>
      </c>
      <c r="J1558" t="s">
        <v>4972</v>
      </c>
      <c r="K1558" t="s">
        <v>6375</v>
      </c>
      <c r="L1558" t="s">
        <v>6392</v>
      </c>
      <c r="M1558" t="str">
        <f>SUBSTITUTE(Table2[[#This Row],[category_tags]],"'",CHAR(130),11)</f>
        <v>['Agricultural', 'Food', 'Preparation', 'Fruits, vegetables, legumes and nuts', 'Fruits', ÇFresh fruits']</v>
      </c>
      <c r="N1558" t="str">
        <f>SUBSTITUTE(Table2[[#This Row],[category_tags]],"'",CHAR(131),12)</f>
        <v>['Agricultural', 'Food', 'Preparation', 'Fruits, vegetables, legumes and nuts', 'Fruits', 'Fresh fruitsÉ]</v>
      </c>
      <c r="O1558">
        <f>FIND(CHAR(130),Table2[[#This Row],[Column2]])</f>
        <v>91</v>
      </c>
      <c r="P1558">
        <f>FIND(CHAR(131),Table2[[#This Row],[Column3]])</f>
        <v>104</v>
      </c>
      <c r="Q1558" t="str">
        <f>IFERROR(MID(Table2[[#This Row],[category_tags]],Table2[[#This Row],[Column4]]+1,Table2[[#This Row],[Column5]]-Table2[[#This Row],[Column4]]-1),"")</f>
        <v>Fresh fruits</v>
      </c>
      <c r="R1558" t="str">
        <f>VLOOKUP(Table2[[#This Row],[ciqual_code]],brut_transformé!$D$2:$E$2480,2,FALSE)</f>
        <v>brut</v>
      </c>
      <c r="S1558" t="s">
        <v>5878</v>
      </c>
    </row>
    <row r="1559" spans="1:19" x14ac:dyDescent="0.2">
      <c r="A1559" t="s">
        <v>1557</v>
      </c>
      <c r="B1559">
        <v>28530</v>
      </c>
      <c r="C1559" t="s">
        <v>2481</v>
      </c>
      <c r="D1559">
        <v>2.4900000000000002</v>
      </c>
      <c r="E1559" t="b">
        <v>0</v>
      </c>
      <c r="F1559" t="s">
        <v>2485</v>
      </c>
      <c r="G1559" s="1" t="s">
        <v>4044</v>
      </c>
      <c r="H1559" t="s">
        <v>4967</v>
      </c>
      <c r="I1559" t="s">
        <v>4969</v>
      </c>
      <c r="J1559" t="s">
        <v>4986</v>
      </c>
      <c r="K1559" t="s">
        <v>6376</v>
      </c>
      <c r="L1559" t="s">
        <v>6404</v>
      </c>
      <c r="M1559" t="str">
        <f>SUBSTITUTE(Table2[[#This Row],[category_tags]],"'",CHAR(130),11)</f>
        <v>['Agricultural', 'Food', 'Preparation', 'Meat, egg and fish', 'Delicatessen meat']</v>
      </c>
      <c r="N1559" t="str">
        <f>SUBSTITUTE(Table2[[#This Row],[category_tags]],"'",CHAR(131),12)</f>
        <v>['Agricultural', 'Food', 'Preparation', 'Meat, egg and fish', 'Delicatessen meat']</v>
      </c>
      <c r="O1559" t="e">
        <f>FIND(CHAR(130),Table2[[#This Row],[Column2]])</f>
        <v>#VALUE!</v>
      </c>
      <c r="P1559" t="e">
        <f>FIND(CHAR(131),Table2[[#This Row],[Column3]])</f>
        <v>#VALUE!</v>
      </c>
      <c r="Q1559" t="str">
        <f>IFERROR(MID(Table2[[#This Row],[category_tags]],Table2[[#This Row],[Column4]]+1,Table2[[#This Row],[Column5]]-Table2[[#This Row],[Column4]]-1),"")</f>
        <v/>
      </c>
      <c r="R1559" t="str">
        <f>VLOOKUP(Table2[[#This Row],[ciqual_code]],brut_transformé!$D$2:$E$2480,2,FALSE)</f>
        <v>transformé</v>
      </c>
      <c r="S1559" t="s">
        <v>5879</v>
      </c>
    </row>
    <row r="1560" spans="1:19" x14ac:dyDescent="0.2">
      <c r="A1560" t="s">
        <v>1558</v>
      </c>
      <c r="B1560">
        <v>9320</v>
      </c>
      <c r="C1560" t="s">
        <v>2481</v>
      </c>
      <c r="D1560">
        <v>2.5499999999999998</v>
      </c>
      <c r="E1560" t="b">
        <v>0</v>
      </c>
      <c r="F1560" t="s">
        <v>2485</v>
      </c>
      <c r="G1560" t="s">
        <v>4045</v>
      </c>
      <c r="H1560" t="s">
        <v>4967</v>
      </c>
      <c r="I1560" t="s">
        <v>4969</v>
      </c>
      <c r="J1560" t="s">
        <v>4983</v>
      </c>
      <c r="K1560" t="s">
        <v>6380</v>
      </c>
      <c r="L1560" t="s">
        <v>6401</v>
      </c>
      <c r="M1560" t="str">
        <f>SUBSTITUTE(Table2[[#This Row],[category_tags]],"'",CHAR(130),11)</f>
        <v>['Agricultural', 'Food', 'Preparation', 'Cereal products', 'Pasta, rice and grains', ÇPasta, rice and grains, raw']</v>
      </c>
      <c r="N1560" t="str">
        <f>SUBSTITUTE(Table2[[#This Row],[category_tags]],"'",CHAR(131),12)</f>
        <v>['Agricultural', 'Food', 'Preparation', 'Cereal products', 'Pasta, rice and grains', 'Pasta, rice and grains, rawÉ]</v>
      </c>
      <c r="O1560">
        <f>FIND(CHAR(130),Table2[[#This Row],[Column2]])</f>
        <v>86</v>
      </c>
      <c r="P1560">
        <f>FIND(CHAR(131),Table2[[#This Row],[Column3]])</f>
        <v>114</v>
      </c>
      <c r="Q1560" t="str">
        <f>IFERROR(MID(Table2[[#This Row],[category_tags]],Table2[[#This Row],[Column4]]+1,Table2[[#This Row],[Column5]]-Table2[[#This Row],[Column4]]-1),"")</f>
        <v>Pasta, rice and grains, raw</v>
      </c>
      <c r="R1560" t="str">
        <f>VLOOKUP(Table2[[#This Row],[ciqual_code]],brut_transformé!$D$2:$E$2480,2,FALSE)</f>
        <v>brut</v>
      </c>
      <c r="S1560" t="s">
        <v>5880</v>
      </c>
    </row>
    <row r="1561" spans="1:19" x14ac:dyDescent="0.2">
      <c r="A1561" t="s">
        <v>1559</v>
      </c>
      <c r="B1561">
        <v>9322</v>
      </c>
      <c r="C1561" t="s">
        <v>2481</v>
      </c>
      <c r="D1561">
        <v>2.85</v>
      </c>
      <c r="E1561" t="b">
        <v>0</v>
      </c>
      <c r="F1561" t="s">
        <v>2485</v>
      </c>
      <c r="G1561" t="s">
        <v>4046</v>
      </c>
      <c r="H1561" t="s">
        <v>4967</v>
      </c>
      <c r="I1561" t="s">
        <v>4969</v>
      </c>
      <c r="J1561" t="s">
        <v>5009</v>
      </c>
      <c r="K1561" t="s">
        <v>6380</v>
      </c>
      <c r="L1561" t="s">
        <v>6401</v>
      </c>
      <c r="M1561" t="str">
        <f>SUBSTITUTE(Table2[[#This Row],[category_tags]],"'",CHAR(130),11)</f>
        <v>['Agricultural', 'Food', 'Preparation', 'Cereal products', 'Pasta, rice and grains', ÇPasta, rice and grains, cooked']</v>
      </c>
      <c r="N1561" t="str">
        <f>SUBSTITUTE(Table2[[#This Row],[category_tags]],"'",CHAR(131),12)</f>
        <v>['Agricultural', 'Food', 'Preparation', 'Cereal products', 'Pasta, rice and grains', 'Pasta, rice and grains, cookedÉ]</v>
      </c>
      <c r="O1561">
        <f>FIND(CHAR(130),Table2[[#This Row],[Column2]])</f>
        <v>86</v>
      </c>
      <c r="P1561">
        <f>FIND(CHAR(131),Table2[[#This Row],[Column3]])</f>
        <v>117</v>
      </c>
      <c r="Q1561" t="str">
        <f>IFERROR(MID(Table2[[#This Row],[category_tags]],Table2[[#This Row],[Column4]]+1,Table2[[#This Row],[Column5]]-Table2[[#This Row],[Column4]]-1),"")</f>
        <v>Pasta, rice and grains, cooked</v>
      </c>
      <c r="R1561" t="str">
        <f>VLOOKUP(Table2[[#This Row],[ciqual_code]],brut_transformé!$D$2:$E$2480,2,FALSE)</f>
        <v>brut</v>
      </c>
      <c r="S1561" t="s">
        <v>5881</v>
      </c>
    </row>
    <row r="1562" spans="1:19" x14ac:dyDescent="0.2">
      <c r="A1562" t="s">
        <v>1560</v>
      </c>
      <c r="B1562">
        <v>9321</v>
      </c>
      <c r="C1562" t="s">
        <v>2481</v>
      </c>
      <c r="D1562">
        <v>2.86</v>
      </c>
      <c r="E1562" t="b">
        <v>0</v>
      </c>
      <c r="F1562" t="s">
        <v>2485</v>
      </c>
      <c r="G1562" t="s">
        <v>4047</v>
      </c>
      <c r="H1562" t="s">
        <v>4967</v>
      </c>
      <c r="I1562" t="s">
        <v>4969</v>
      </c>
      <c r="J1562" t="s">
        <v>4983</v>
      </c>
      <c r="K1562" t="s">
        <v>6380</v>
      </c>
      <c r="L1562" t="s">
        <v>6401</v>
      </c>
      <c r="M1562" t="str">
        <f>SUBSTITUTE(Table2[[#This Row],[category_tags]],"'",CHAR(130),11)</f>
        <v>['Agricultural', 'Food', 'Preparation', 'Cereal products', 'Pasta, rice and grains', ÇPasta, rice and grains, raw']</v>
      </c>
      <c r="N1562" t="str">
        <f>SUBSTITUTE(Table2[[#This Row],[category_tags]],"'",CHAR(131),12)</f>
        <v>['Agricultural', 'Food', 'Preparation', 'Cereal products', 'Pasta, rice and grains', 'Pasta, rice and grains, rawÉ]</v>
      </c>
      <c r="O1562">
        <f>FIND(CHAR(130),Table2[[#This Row],[Column2]])</f>
        <v>86</v>
      </c>
      <c r="P1562">
        <f>FIND(CHAR(131),Table2[[#This Row],[Column3]])</f>
        <v>114</v>
      </c>
      <c r="Q1562" t="str">
        <f>IFERROR(MID(Table2[[#This Row],[category_tags]],Table2[[#This Row],[Column4]]+1,Table2[[#This Row],[Column5]]-Table2[[#This Row],[Column4]]-1),"")</f>
        <v>Pasta, rice and grains, raw</v>
      </c>
      <c r="R1562" t="str">
        <f>VLOOKUP(Table2[[#This Row],[ciqual_code]],brut_transformé!$D$2:$E$2480,2,FALSE)</f>
        <v>brut</v>
      </c>
      <c r="S1562" t="s">
        <v>5880</v>
      </c>
    </row>
    <row r="1563" spans="1:19" x14ac:dyDescent="0.2">
      <c r="A1563" t="s">
        <v>1561</v>
      </c>
      <c r="B1563">
        <v>11035</v>
      </c>
      <c r="C1563" t="s">
        <v>2481</v>
      </c>
      <c r="D1563">
        <v>3.75</v>
      </c>
      <c r="E1563" t="b">
        <v>0</v>
      </c>
      <c r="F1563" t="s">
        <v>2485</v>
      </c>
      <c r="G1563" s="1" t="s">
        <v>4048</v>
      </c>
      <c r="H1563" t="s">
        <v>4967</v>
      </c>
      <c r="I1563" t="s">
        <v>4969</v>
      </c>
      <c r="J1563" t="s">
        <v>4978</v>
      </c>
      <c r="K1563" t="s">
        <v>6377</v>
      </c>
      <c r="L1563" t="s">
        <v>6397</v>
      </c>
      <c r="M1563" t="str">
        <f>SUBSTITUTE(Table2[[#This Row],[category_tags]],"'",CHAR(130),11)</f>
        <v>['Agricultural', 'Food', 'Preparation', 'Miscellaneous', 'Herbs', ÇDried herbs']</v>
      </c>
      <c r="N1563" t="str">
        <f>SUBSTITUTE(Table2[[#This Row],[category_tags]],"'",CHAR(131),12)</f>
        <v>['Agricultural', 'Food', 'Preparation', 'Miscellaneous', 'Herbs', 'Dried herbsÉ]</v>
      </c>
      <c r="O1563">
        <f>FIND(CHAR(130),Table2[[#This Row],[Column2]])</f>
        <v>67</v>
      </c>
      <c r="P1563">
        <f>FIND(CHAR(131),Table2[[#This Row],[Column3]])</f>
        <v>79</v>
      </c>
      <c r="Q1563" t="str">
        <f>IFERROR(MID(Table2[[#This Row],[category_tags]],Table2[[#This Row],[Column4]]+1,Table2[[#This Row],[Column5]]-Table2[[#This Row],[Column4]]-1),"")</f>
        <v>Dried herbs</v>
      </c>
      <c r="R1563" t="str">
        <f>VLOOKUP(Table2[[#This Row],[ciqual_code]],brut_transformé!$D$2:$E$2480,2,FALSE)</f>
        <v>brut</v>
      </c>
      <c r="S1563" t="s">
        <v>5159</v>
      </c>
    </row>
    <row r="1564" spans="1:19" x14ac:dyDescent="0.2">
      <c r="A1564" t="s">
        <v>1562</v>
      </c>
      <c r="B1564">
        <v>26166</v>
      </c>
      <c r="C1564" t="s">
        <v>2481</v>
      </c>
      <c r="D1564">
        <v>3.68</v>
      </c>
      <c r="E1564" t="b">
        <v>0</v>
      </c>
      <c r="F1564" t="s">
        <v>2485</v>
      </c>
      <c r="G1564" t="s">
        <v>4049</v>
      </c>
      <c r="H1564" t="s">
        <v>4967</v>
      </c>
      <c r="I1564" t="s">
        <v>4969</v>
      </c>
      <c r="J1564" t="s">
        <v>4985</v>
      </c>
      <c r="K1564" t="s">
        <v>6376</v>
      </c>
      <c r="L1564" t="s">
        <v>6403</v>
      </c>
      <c r="M1564" t="str">
        <f>SUBSTITUTE(Table2[[#This Row],[category_tags]],"'",CHAR(130),11)</f>
        <v>['Agricultural', 'Food', 'Preparation', 'Meat, egg and fish', 'Fish, raw']</v>
      </c>
      <c r="N1564" t="str">
        <f>SUBSTITUTE(Table2[[#This Row],[category_tags]],"'",CHAR(131),12)</f>
        <v>['Agricultural', 'Food', 'Preparation', 'Meat, egg and fish', 'Fish, raw']</v>
      </c>
      <c r="O1564" t="e">
        <f>FIND(CHAR(130),Table2[[#This Row],[Column2]])</f>
        <v>#VALUE!</v>
      </c>
      <c r="P1564" t="e">
        <f>FIND(CHAR(131),Table2[[#This Row],[Column3]])</f>
        <v>#VALUE!</v>
      </c>
      <c r="Q1564" t="str">
        <f>IFERROR(MID(Table2[[#This Row],[category_tags]],Table2[[#This Row],[Column4]]+1,Table2[[#This Row],[Column5]]-Table2[[#This Row],[Column4]]-1),"")</f>
        <v/>
      </c>
      <c r="R1564" t="str">
        <f>VLOOKUP(Table2[[#This Row],[ciqual_code]],brut_transformé!$D$2:$E$2480,2,FALSE)</f>
        <v>transformé</v>
      </c>
      <c r="S1564" t="s">
        <v>5508</v>
      </c>
    </row>
    <row r="1565" spans="1:19" x14ac:dyDescent="0.2">
      <c r="A1565" t="s">
        <v>1563</v>
      </c>
      <c r="B1565">
        <v>20111</v>
      </c>
      <c r="C1565" t="s">
        <v>2481</v>
      </c>
      <c r="D1565">
        <v>2.6</v>
      </c>
      <c r="E1565" t="b">
        <v>0</v>
      </c>
      <c r="F1565" t="s">
        <v>2485</v>
      </c>
      <c r="G1565" t="s">
        <v>4050</v>
      </c>
      <c r="H1565" t="s">
        <v>4967</v>
      </c>
      <c r="I1565" t="s">
        <v>4969</v>
      </c>
      <c r="J1565" t="s">
        <v>4988</v>
      </c>
      <c r="K1565" t="s">
        <v>6375</v>
      </c>
      <c r="L1565" t="s">
        <v>6405</v>
      </c>
      <c r="M1565" t="str">
        <f>SUBSTITUTE(Table2[[#This Row],[category_tags]],"'",CHAR(130),11)</f>
        <v>['Agricultural', 'Food', 'Preparation', 'Fruits, vegetables, legumes and nuts', 'Vegetables', ÇVegetables, raw']</v>
      </c>
      <c r="N1565" t="str">
        <f>SUBSTITUTE(Table2[[#This Row],[category_tags]],"'",CHAR(131),12)</f>
        <v>['Agricultural', 'Food', 'Preparation', 'Fruits, vegetables, legumes and nuts', 'Vegetables', 'Vegetables, rawÉ]</v>
      </c>
      <c r="O1565">
        <f>FIND(CHAR(130),Table2[[#This Row],[Column2]])</f>
        <v>95</v>
      </c>
      <c r="P1565">
        <f>FIND(CHAR(131),Table2[[#This Row],[Column3]])</f>
        <v>111</v>
      </c>
      <c r="Q1565" t="str">
        <f>IFERROR(MID(Table2[[#This Row],[category_tags]],Table2[[#This Row],[Column4]]+1,Table2[[#This Row],[Column5]]-Table2[[#This Row],[Column4]]-1),"")</f>
        <v>Vegetables, raw</v>
      </c>
      <c r="R1565" t="str">
        <f>VLOOKUP(Table2[[#This Row],[ciqual_code]],brut_transformé!$D$2:$E$2480,2,FALSE)</f>
        <v>brut</v>
      </c>
      <c r="S1565" t="s">
        <v>5882</v>
      </c>
    </row>
    <row r="1566" spans="1:19" x14ac:dyDescent="0.2">
      <c r="A1566" t="s">
        <v>1564</v>
      </c>
      <c r="B1566">
        <v>12119</v>
      </c>
      <c r="C1566" t="s">
        <v>2481</v>
      </c>
      <c r="D1566">
        <v>2.4500000000000002</v>
      </c>
      <c r="E1566" t="b">
        <v>0</v>
      </c>
      <c r="F1566" t="s">
        <v>2485</v>
      </c>
      <c r="G1566" t="s">
        <v>4051</v>
      </c>
      <c r="H1566" t="s">
        <v>4967</v>
      </c>
      <c r="I1566" t="s">
        <v>4969</v>
      </c>
      <c r="J1566" t="s">
        <v>4989</v>
      </c>
      <c r="K1566" t="s">
        <v>6381</v>
      </c>
      <c r="L1566" t="s">
        <v>6406</v>
      </c>
      <c r="M1566" t="str">
        <f>SUBSTITUTE(Table2[[#This Row],[category_tags]],"'",CHAR(130),11)</f>
        <v>['Agricultural', 'Food', 'Preparation', 'Milk and milk products', 'Cheese', ÇSemihard cheeses']</v>
      </c>
      <c r="N1566" t="str">
        <f>SUBSTITUTE(Table2[[#This Row],[category_tags]],"'",CHAR(131),12)</f>
        <v>['Agricultural', 'Food', 'Preparation', 'Milk and milk products', 'Cheese', 'Semihard cheesesÉ]</v>
      </c>
      <c r="O1566">
        <f>FIND(CHAR(130),Table2[[#This Row],[Column2]])</f>
        <v>77</v>
      </c>
      <c r="P1566">
        <f>FIND(CHAR(131),Table2[[#This Row],[Column3]])</f>
        <v>94</v>
      </c>
      <c r="Q1566" t="str">
        <f>IFERROR(MID(Table2[[#This Row],[category_tags]],Table2[[#This Row],[Column4]]+1,Table2[[#This Row],[Column5]]-Table2[[#This Row],[Column4]]-1),"")</f>
        <v>Semihard cheeses</v>
      </c>
      <c r="R1566" t="str">
        <f>VLOOKUP(Table2[[#This Row],[ciqual_code]],brut_transformé!$D$2:$E$2480,2,FALSE)</f>
        <v>brut</v>
      </c>
      <c r="S1566" t="s">
        <v>5573</v>
      </c>
    </row>
    <row r="1567" spans="1:19" x14ac:dyDescent="0.2">
      <c r="A1567" t="s">
        <v>1565</v>
      </c>
      <c r="B1567">
        <v>25164</v>
      </c>
      <c r="C1567" t="s">
        <v>2481</v>
      </c>
      <c r="D1567">
        <v>2.56</v>
      </c>
      <c r="E1567" t="b">
        <v>0</v>
      </c>
      <c r="F1567" t="s">
        <v>2485</v>
      </c>
      <c r="G1567" t="s">
        <v>4052</v>
      </c>
      <c r="H1567" t="s">
        <v>4967</v>
      </c>
      <c r="I1567" t="s">
        <v>4969</v>
      </c>
      <c r="J1567" t="s">
        <v>5011</v>
      </c>
      <c r="K1567" t="s">
        <v>6379</v>
      </c>
      <c r="L1567" t="s">
        <v>6399</v>
      </c>
      <c r="M1567" t="str">
        <f>SUBSTITUTE(Table2[[#This Row],[category_tags]],"'",CHAR(130),11)</f>
        <v>['Agricultural', 'Food', 'Preparation', 'Starters and dishes', 'Dishes', ÇMeat dishes, with vegetables/legume']</v>
      </c>
      <c r="N1567" t="str">
        <f>SUBSTITUTE(Table2[[#This Row],[category_tags]],"'",CHAR(131),12)</f>
        <v>['Agricultural', 'Food', 'Preparation', 'Starters and dishes', 'Dishes', 'Meat dishes, with vegetables/legumeÉ]</v>
      </c>
      <c r="O1567">
        <f>FIND(CHAR(130),Table2[[#This Row],[Column2]])</f>
        <v>74</v>
      </c>
      <c r="P1567">
        <f>FIND(CHAR(131),Table2[[#This Row],[Column3]])</f>
        <v>110</v>
      </c>
      <c r="Q1567" t="str">
        <f>IFERROR(MID(Table2[[#This Row],[category_tags]],Table2[[#This Row],[Column4]]+1,Table2[[#This Row],[Column5]]-Table2[[#This Row],[Column4]]-1),"")</f>
        <v>Meat dishes, with vegetables/legume</v>
      </c>
      <c r="R1567" t="str">
        <f>VLOOKUP(Table2[[#This Row],[ciqual_code]],brut_transformé!$D$2:$E$2480,2,FALSE)</f>
        <v>transformé</v>
      </c>
      <c r="S1567" t="s">
        <v>5883</v>
      </c>
    </row>
    <row r="1568" spans="1:19" x14ac:dyDescent="0.2">
      <c r="A1568" t="s">
        <v>1566</v>
      </c>
      <c r="B1568">
        <v>25031</v>
      </c>
      <c r="C1568" t="s">
        <v>2481</v>
      </c>
      <c r="D1568">
        <v>2.83</v>
      </c>
      <c r="E1568" t="b">
        <v>0</v>
      </c>
      <c r="F1568" t="s">
        <v>2485</v>
      </c>
      <c r="G1568" t="s">
        <v>4053</v>
      </c>
      <c r="H1568" t="s">
        <v>4967</v>
      </c>
      <c r="I1568" t="s">
        <v>4969</v>
      </c>
      <c r="J1568" t="s">
        <v>5048</v>
      </c>
      <c r="K1568" t="s">
        <v>6379</v>
      </c>
      <c r="L1568" t="s">
        <v>6399</v>
      </c>
      <c r="M1568" t="str">
        <f>SUBSTITUTE(Table2[[#This Row],[category_tags]],"'",CHAR(130),11)</f>
        <v>['Agricultural', 'Food', 'Preparation', 'Starters and dishes', 'Dishes', ÇFish dishes, with starchy food']</v>
      </c>
      <c r="N1568" t="str">
        <f>SUBSTITUTE(Table2[[#This Row],[category_tags]],"'",CHAR(131),12)</f>
        <v>['Agricultural', 'Food', 'Preparation', 'Starters and dishes', 'Dishes', 'Fish dishes, with starchy foodÉ]</v>
      </c>
      <c r="O1568">
        <f>FIND(CHAR(130),Table2[[#This Row],[Column2]])</f>
        <v>74</v>
      </c>
      <c r="P1568">
        <f>FIND(CHAR(131),Table2[[#This Row],[Column3]])</f>
        <v>105</v>
      </c>
      <c r="Q1568" t="str">
        <f>IFERROR(MID(Table2[[#This Row],[category_tags]],Table2[[#This Row],[Column4]]+1,Table2[[#This Row],[Column5]]-Table2[[#This Row],[Column4]]-1),"")</f>
        <v>Fish dishes, with starchy food</v>
      </c>
      <c r="R1568" t="str">
        <f>VLOOKUP(Table2[[#This Row],[ciqual_code]],brut_transformé!$D$2:$E$2480,2,FALSE)</f>
        <v>transformé</v>
      </c>
      <c r="S1568" t="s">
        <v>5884</v>
      </c>
    </row>
    <row r="1569" spans="1:19" x14ac:dyDescent="0.2">
      <c r="A1569" t="s">
        <v>1567</v>
      </c>
      <c r="B1569">
        <v>7730</v>
      </c>
      <c r="C1569" t="s">
        <v>2481</v>
      </c>
      <c r="D1569">
        <v>2.19</v>
      </c>
      <c r="E1569" t="b">
        <v>0</v>
      </c>
      <c r="F1569" t="s">
        <v>2485</v>
      </c>
      <c r="G1569" t="s">
        <v>4054</v>
      </c>
      <c r="H1569" t="s">
        <v>4967</v>
      </c>
      <c r="I1569" t="s">
        <v>4969</v>
      </c>
      <c r="J1569" t="s">
        <v>5025</v>
      </c>
      <c r="K1569" t="s">
        <v>6380</v>
      </c>
      <c r="L1569" t="s">
        <v>6408</v>
      </c>
      <c r="M1569" t="str">
        <f>SUBSTITUTE(Table2[[#This Row],[category_tags]],"'",CHAR(130),11)</f>
        <v>['Agricultural', 'Food', 'Preparation', 'Cereal products', 'Breads and pastries', ÇPastries']</v>
      </c>
      <c r="N1569" t="str">
        <f>SUBSTITUTE(Table2[[#This Row],[category_tags]],"'",CHAR(131),12)</f>
        <v>['Agricultural', 'Food', 'Preparation', 'Cereal products', 'Breads and pastries', 'PastriesÉ]</v>
      </c>
      <c r="O1569">
        <f>FIND(CHAR(130),Table2[[#This Row],[Column2]])</f>
        <v>83</v>
      </c>
      <c r="P1569">
        <f>FIND(CHAR(131),Table2[[#This Row],[Column3]])</f>
        <v>92</v>
      </c>
      <c r="Q1569" t="str">
        <f>IFERROR(MID(Table2[[#This Row],[category_tags]],Table2[[#This Row],[Column4]]+1,Table2[[#This Row],[Column5]]-Table2[[#This Row],[Column4]]-1),"")</f>
        <v>Pastries</v>
      </c>
      <c r="R1569" t="str">
        <f>VLOOKUP(Table2[[#This Row],[ciqual_code]],brut_transformé!$D$2:$E$2480,2,FALSE)</f>
        <v>transformé</v>
      </c>
      <c r="S1569" t="s">
        <v>5885</v>
      </c>
    </row>
    <row r="1570" spans="1:19" x14ac:dyDescent="0.2">
      <c r="A1570" t="s">
        <v>1568</v>
      </c>
      <c r="B1570">
        <v>7733</v>
      </c>
      <c r="C1570" t="s">
        <v>2481</v>
      </c>
      <c r="D1570">
        <v>2.19</v>
      </c>
      <c r="E1570" t="b">
        <v>0</v>
      </c>
      <c r="F1570" t="s">
        <v>2485</v>
      </c>
      <c r="G1570" t="s">
        <v>4055</v>
      </c>
      <c r="H1570" t="s">
        <v>4967</v>
      </c>
      <c r="I1570" t="s">
        <v>4969</v>
      </c>
      <c r="J1570" t="s">
        <v>5025</v>
      </c>
      <c r="K1570" t="s">
        <v>6380</v>
      </c>
      <c r="L1570" t="s">
        <v>6408</v>
      </c>
      <c r="M1570" t="str">
        <f>SUBSTITUTE(Table2[[#This Row],[category_tags]],"'",CHAR(130),11)</f>
        <v>['Agricultural', 'Food', 'Preparation', 'Cereal products', 'Breads and pastries', ÇPastries']</v>
      </c>
      <c r="N1570" t="str">
        <f>SUBSTITUTE(Table2[[#This Row],[category_tags]],"'",CHAR(131),12)</f>
        <v>['Agricultural', 'Food', 'Preparation', 'Cereal products', 'Breads and pastries', 'PastriesÉ]</v>
      </c>
      <c r="O1570">
        <f>FIND(CHAR(130),Table2[[#This Row],[Column2]])</f>
        <v>83</v>
      </c>
      <c r="P1570">
        <f>FIND(CHAR(131),Table2[[#This Row],[Column3]])</f>
        <v>92</v>
      </c>
      <c r="Q1570" t="str">
        <f>IFERROR(MID(Table2[[#This Row],[category_tags]],Table2[[#This Row],[Column4]]+1,Table2[[#This Row],[Column5]]-Table2[[#This Row],[Column4]]-1),"")</f>
        <v>Pastries</v>
      </c>
      <c r="R1570" t="str">
        <f>VLOOKUP(Table2[[#This Row],[ciqual_code]],brut_transformé!$D$2:$E$2480,2,FALSE)</f>
        <v>transformé</v>
      </c>
      <c r="S1570" t="s">
        <v>5885</v>
      </c>
    </row>
    <row r="1571" spans="1:19" x14ac:dyDescent="0.2">
      <c r="A1571" t="s">
        <v>1569</v>
      </c>
      <c r="B1571">
        <v>7712</v>
      </c>
      <c r="C1571" t="s">
        <v>2481</v>
      </c>
      <c r="D1571">
        <v>2.19</v>
      </c>
      <c r="E1571" t="b">
        <v>0</v>
      </c>
      <c r="F1571" t="s">
        <v>2485</v>
      </c>
      <c r="G1571" t="s">
        <v>4056</v>
      </c>
      <c r="H1571" t="s">
        <v>4967</v>
      </c>
      <c r="I1571" t="s">
        <v>4969</v>
      </c>
      <c r="J1571" t="s">
        <v>5025</v>
      </c>
      <c r="K1571" t="s">
        <v>6380</v>
      </c>
      <c r="L1571" t="s">
        <v>6408</v>
      </c>
      <c r="M1571" t="str">
        <f>SUBSTITUTE(Table2[[#This Row],[category_tags]],"'",CHAR(130),11)</f>
        <v>['Agricultural', 'Food', 'Preparation', 'Cereal products', 'Breads and pastries', ÇPastries']</v>
      </c>
      <c r="N1571" t="str">
        <f>SUBSTITUTE(Table2[[#This Row],[category_tags]],"'",CHAR(131),12)</f>
        <v>['Agricultural', 'Food', 'Preparation', 'Cereal products', 'Breads and pastries', 'PastriesÉ]</v>
      </c>
      <c r="O1571">
        <f>FIND(CHAR(130),Table2[[#This Row],[Column2]])</f>
        <v>83</v>
      </c>
      <c r="P1571">
        <f>FIND(CHAR(131),Table2[[#This Row],[Column3]])</f>
        <v>92</v>
      </c>
      <c r="Q1571" t="str">
        <f>IFERROR(MID(Table2[[#This Row],[category_tags]],Table2[[#This Row],[Column4]]+1,Table2[[#This Row],[Column5]]-Table2[[#This Row],[Column4]]-1),"")</f>
        <v>Pastries</v>
      </c>
      <c r="R1571" t="str">
        <f>VLOOKUP(Table2[[#This Row],[ciqual_code]],brut_transformé!$D$2:$E$2480,2,FALSE)</f>
        <v>transformé</v>
      </c>
      <c r="S1571" t="s">
        <v>5886</v>
      </c>
    </row>
    <row r="1572" spans="1:19" x14ac:dyDescent="0.2">
      <c r="A1572" t="s">
        <v>1570</v>
      </c>
      <c r="B1572">
        <v>7710</v>
      </c>
      <c r="C1572" t="s">
        <v>2481</v>
      </c>
      <c r="D1572">
        <v>2.13</v>
      </c>
      <c r="E1572" t="b">
        <v>0</v>
      </c>
      <c r="F1572" t="s">
        <v>2485</v>
      </c>
      <c r="G1572" t="s">
        <v>4057</v>
      </c>
      <c r="H1572" t="s">
        <v>4967</v>
      </c>
      <c r="I1572" t="s">
        <v>4969</v>
      </c>
      <c r="J1572" t="s">
        <v>5025</v>
      </c>
      <c r="K1572" t="s">
        <v>6380</v>
      </c>
      <c r="L1572" t="s">
        <v>6408</v>
      </c>
      <c r="M1572" t="str">
        <f>SUBSTITUTE(Table2[[#This Row],[category_tags]],"'",CHAR(130),11)</f>
        <v>['Agricultural', 'Food', 'Preparation', 'Cereal products', 'Breads and pastries', ÇPastries']</v>
      </c>
      <c r="N1572" t="str">
        <f>SUBSTITUTE(Table2[[#This Row],[category_tags]],"'",CHAR(131),12)</f>
        <v>['Agricultural', 'Food', 'Preparation', 'Cereal products', 'Breads and pastries', 'PastriesÉ]</v>
      </c>
      <c r="O1572">
        <f>FIND(CHAR(130),Table2[[#This Row],[Column2]])</f>
        <v>83</v>
      </c>
      <c r="P1572">
        <f>FIND(CHAR(131),Table2[[#This Row],[Column3]])</f>
        <v>92</v>
      </c>
      <c r="Q1572" t="str">
        <f>IFERROR(MID(Table2[[#This Row],[category_tags]],Table2[[#This Row],[Column4]]+1,Table2[[#This Row],[Column5]]-Table2[[#This Row],[Column4]]-1),"")</f>
        <v>Pastries</v>
      </c>
      <c r="R1572" t="str">
        <f>VLOOKUP(Table2[[#This Row],[ciqual_code]],brut_transformé!$D$2:$E$2480,2,FALSE)</f>
        <v>transformé</v>
      </c>
      <c r="S1572" t="s">
        <v>5887</v>
      </c>
    </row>
    <row r="1573" spans="1:19" x14ac:dyDescent="0.2">
      <c r="A1573" t="s">
        <v>1571</v>
      </c>
      <c r="B1573">
        <v>7711</v>
      </c>
      <c r="C1573" t="s">
        <v>2481</v>
      </c>
      <c r="D1573">
        <v>2.13</v>
      </c>
      <c r="E1573" t="b">
        <v>0</v>
      </c>
      <c r="F1573" t="s">
        <v>2485</v>
      </c>
      <c r="G1573" t="s">
        <v>4058</v>
      </c>
      <c r="H1573" t="s">
        <v>4967</v>
      </c>
      <c r="I1573" t="s">
        <v>4969</v>
      </c>
      <c r="J1573" t="s">
        <v>5025</v>
      </c>
      <c r="K1573" t="s">
        <v>6380</v>
      </c>
      <c r="L1573" t="s">
        <v>6408</v>
      </c>
      <c r="M1573" t="str">
        <f>SUBSTITUTE(Table2[[#This Row],[category_tags]],"'",CHAR(130),11)</f>
        <v>['Agricultural', 'Food', 'Preparation', 'Cereal products', 'Breads and pastries', ÇPastries']</v>
      </c>
      <c r="N1573" t="str">
        <f>SUBSTITUTE(Table2[[#This Row],[category_tags]],"'",CHAR(131),12)</f>
        <v>['Agricultural', 'Food', 'Preparation', 'Cereal products', 'Breads and pastries', 'PastriesÉ]</v>
      </c>
      <c r="O1573">
        <f>FIND(CHAR(130),Table2[[#This Row],[Column2]])</f>
        <v>83</v>
      </c>
      <c r="P1573">
        <f>FIND(CHAR(131),Table2[[#This Row],[Column3]])</f>
        <v>92</v>
      </c>
      <c r="Q1573" t="str">
        <f>IFERROR(MID(Table2[[#This Row],[category_tags]],Table2[[#This Row],[Column4]]+1,Table2[[#This Row],[Column5]]-Table2[[#This Row],[Column4]]-1),"")</f>
        <v>Pastries</v>
      </c>
      <c r="R1573" t="str">
        <f>VLOOKUP(Table2[[#This Row],[ciqual_code]],brut_transformé!$D$2:$E$2480,2,FALSE)</f>
        <v>transformé</v>
      </c>
      <c r="S1573" t="s">
        <v>5887</v>
      </c>
    </row>
    <row r="1574" spans="1:19" x14ac:dyDescent="0.2">
      <c r="A1574" t="s">
        <v>1572</v>
      </c>
      <c r="B1574">
        <v>7115</v>
      </c>
      <c r="C1574" t="s">
        <v>2481</v>
      </c>
      <c r="D1574">
        <v>1.95</v>
      </c>
      <c r="E1574" t="b">
        <v>0</v>
      </c>
      <c r="F1574" t="s">
        <v>2485</v>
      </c>
      <c r="G1574" t="s">
        <v>4059</v>
      </c>
      <c r="H1574" t="s">
        <v>4967</v>
      </c>
      <c r="I1574" t="s">
        <v>4969</v>
      </c>
      <c r="J1574" t="s">
        <v>4991</v>
      </c>
      <c r="K1574" t="s">
        <v>6380</v>
      </c>
      <c r="L1574" t="s">
        <v>6408</v>
      </c>
      <c r="M1574" t="str">
        <f>SUBSTITUTE(Table2[[#This Row],[category_tags]],"'",CHAR(130),11)</f>
        <v>['Agricultural', 'Food', 'Preparation', 'Cereal products', 'Breads and pastries', ÇBreads']</v>
      </c>
      <c r="N1574" t="str">
        <f>SUBSTITUTE(Table2[[#This Row],[category_tags]],"'",CHAR(131),12)</f>
        <v>['Agricultural', 'Food', 'Preparation', 'Cereal products', 'Breads and pastries', 'BreadsÉ]</v>
      </c>
      <c r="O1574">
        <f>FIND(CHAR(130),Table2[[#This Row],[Column2]])</f>
        <v>83</v>
      </c>
      <c r="P1574">
        <f>FIND(CHAR(131),Table2[[#This Row],[Column3]])</f>
        <v>90</v>
      </c>
      <c r="Q1574" t="str">
        <f>IFERROR(MID(Table2[[#This Row],[category_tags]],Table2[[#This Row],[Column4]]+1,Table2[[#This Row],[Column5]]-Table2[[#This Row],[Column4]]-1),"")</f>
        <v>Breads</v>
      </c>
      <c r="R1574" t="str">
        <f>VLOOKUP(Table2[[#This Row],[ciqual_code]],brut_transformé!$D$2:$E$2480,2,FALSE)</f>
        <v>transformé</v>
      </c>
      <c r="S1574" t="s">
        <v>5888</v>
      </c>
    </row>
    <row r="1575" spans="1:19" x14ac:dyDescent="0.2">
      <c r="A1575" t="s">
        <v>1573</v>
      </c>
      <c r="B1575">
        <v>7720</v>
      </c>
      <c r="C1575" t="s">
        <v>2481</v>
      </c>
      <c r="D1575">
        <v>2.13</v>
      </c>
      <c r="E1575" t="b">
        <v>0</v>
      </c>
      <c r="F1575" t="s">
        <v>2485</v>
      </c>
      <c r="G1575" t="s">
        <v>4060</v>
      </c>
      <c r="H1575" t="s">
        <v>4967</v>
      </c>
      <c r="I1575" t="s">
        <v>4969</v>
      </c>
      <c r="J1575" t="s">
        <v>5025</v>
      </c>
      <c r="K1575" t="s">
        <v>6380</v>
      </c>
      <c r="L1575" t="s">
        <v>6408</v>
      </c>
      <c r="M1575" t="str">
        <f>SUBSTITUTE(Table2[[#This Row],[category_tags]],"'",CHAR(130),11)</f>
        <v>['Agricultural', 'Food', 'Preparation', 'Cereal products', 'Breads and pastries', ÇPastries']</v>
      </c>
      <c r="N1575" t="str">
        <f>SUBSTITUTE(Table2[[#This Row],[category_tags]],"'",CHAR(131),12)</f>
        <v>['Agricultural', 'Food', 'Preparation', 'Cereal products', 'Breads and pastries', 'PastriesÉ]</v>
      </c>
      <c r="O1575">
        <f>FIND(CHAR(130),Table2[[#This Row],[Column2]])</f>
        <v>83</v>
      </c>
      <c r="P1575">
        <f>FIND(CHAR(131),Table2[[#This Row],[Column3]])</f>
        <v>92</v>
      </c>
      <c r="Q1575" t="str">
        <f>IFERROR(MID(Table2[[#This Row],[category_tags]],Table2[[#This Row],[Column4]]+1,Table2[[#This Row],[Column5]]-Table2[[#This Row],[Column4]]-1),"")</f>
        <v>Pastries</v>
      </c>
      <c r="R1575" t="str">
        <f>VLOOKUP(Table2[[#This Row],[ciqual_code]],brut_transformé!$D$2:$E$2480,2,FALSE)</f>
        <v>transformé</v>
      </c>
      <c r="S1575" t="s">
        <v>5889</v>
      </c>
    </row>
    <row r="1576" spans="1:19" x14ac:dyDescent="0.2">
      <c r="A1576" t="s">
        <v>1574</v>
      </c>
      <c r="B1576">
        <v>7260</v>
      </c>
      <c r="C1576" t="s">
        <v>2481</v>
      </c>
      <c r="D1576">
        <v>1.95</v>
      </c>
      <c r="E1576" t="b">
        <v>0</v>
      </c>
      <c r="F1576" t="s">
        <v>2485</v>
      </c>
      <c r="G1576" t="s">
        <v>4061</v>
      </c>
      <c r="H1576" t="s">
        <v>4967</v>
      </c>
      <c r="I1576" t="s">
        <v>4969</v>
      </c>
      <c r="J1576" t="s">
        <v>4991</v>
      </c>
      <c r="K1576" t="s">
        <v>6380</v>
      </c>
      <c r="L1576" t="s">
        <v>6408</v>
      </c>
      <c r="M1576" t="str">
        <f>SUBSTITUTE(Table2[[#This Row],[category_tags]],"'",CHAR(130),11)</f>
        <v>['Agricultural', 'Food', 'Preparation', 'Cereal products', 'Breads and pastries', ÇBreads']</v>
      </c>
      <c r="N1576" t="str">
        <f>SUBSTITUTE(Table2[[#This Row],[category_tags]],"'",CHAR(131),12)</f>
        <v>['Agricultural', 'Food', 'Preparation', 'Cereal products', 'Breads and pastries', 'BreadsÉ]</v>
      </c>
      <c r="O1576">
        <f>FIND(CHAR(130),Table2[[#This Row],[Column2]])</f>
        <v>83</v>
      </c>
      <c r="P1576">
        <f>FIND(CHAR(131),Table2[[#This Row],[Column3]])</f>
        <v>90</v>
      </c>
      <c r="Q1576" t="str">
        <f>IFERROR(MID(Table2[[#This Row],[category_tags]],Table2[[#This Row],[Column4]]+1,Table2[[#This Row],[Column5]]-Table2[[#This Row],[Column4]]-1),"")</f>
        <v>Breads</v>
      </c>
      <c r="R1576" t="str">
        <f>VLOOKUP(Table2[[#This Row],[ciqual_code]],brut_transformé!$D$2:$E$2480,2,FALSE)</f>
        <v>transformé</v>
      </c>
      <c r="S1576" t="s">
        <v>5890</v>
      </c>
    </row>
    <row r="1577" spans="1:19" x14ac:dyDescent="0.2">
      <c r="A1577" t="s">
        <v>1575</v>
      </c>
      <c r="B1577">
        <v>7225</v>
      </c>
      <c r="C1577" t="s">
        <v>2481</v>
      </c>
      <c r="D1577">
        <v>2.13</v>
      </c>
      <c r="E1577" t="b">
        <v>0</v>
      </c>
      <c r="F1577" t="s">
        <v>2485</v>
      </c>
      <c r="G1577" t="s">
        <v>4062</v>
      </c>
      <c r="H1577" t="s">
        <v>4967</v>
      </c>
      <c r="I1577" t="s">
        <v>4969</v>
      </c>
      <c r="J1577" t="s">
        <v>5025</v>
      </c>
      <c r="K1577" t="s">
        <v>6380</v>
      </c>
      <c r="L1577" t="s">
        <v>6408</v>
      </c>
      <c r="M1577" t="str">
        <f>SUBSTITUTE(Table2[[#This Row],[category_tags]],"'",CHAR(130),11)</f>
        <v>['Agricultural', 'Food', 'Preparation', 'Cereal products', 'Breads and pastries', ÇPastries']</v>
      </c>
      <c r="N1577" t="str">
        <f>SUBSTITUTE(Table2[[#This Row],[category_tags]],"'",CHAR(131),12)</f>
        <v>['Agricultural', 'Food', 'Preparation', 'Cereal products', 'Breads and pastries', 'PastriesÉ]</v>
      </c>
      <c r="O1577">
        <f>FIND(CHAR(130),Table2[[#This Row],[Column2]])</f>
        <v>83</v>
      </c>
      <c r="P1577">
        <f>FIND(CHAR(131),Table2[[#This Row],[Column3]])</f>
        <v>92</v>
      </c>
      <c r="Q1577" t="str">
        <f>IFERROR(MID(Table2[[#This Row],[category_tags]],Table2[[#This Row],[Column4]]+1,Table2[[#This Row],[Column5]]-Table2[[#This Row],[Column4]]-1),"")</f>
        <v>Pastries</v>
      </c>
      <c r="R1577" t="str">
        <f>VLOOKUP(Table2[[#This Row],[ciqual_code]],brut_transformé!$D$2:$E$2480,2,FALSE)</f>
        <v>transformé</v>
      </c>
      <c r="S1577" t="s">
        <v>5891</v>
      </c>
    </row>
    <row r="1578" spans="1:19" x14ac:dyDescent="0.2">
      <c r="A1578" t="s">
        <v>1576</v>
      </c>
      <c r="B1578">
        <v>7110</v>
      </c>
      <c r="C1578" t="s">
        <v>2481</v>
      </c>
      <c r="D1578">
        <v>1.95</v>
      </c>
      <c r="E1578" t="b">
        <v>0</v>
      </c>
      <c r="F1578" t="s">
        <v>2485</v>
      </c>
      <c r="G1578" t="s">
        <v>4063</v>
      </c>
      <c r="H1578" t="s">
        <v>4967</v>
      </c>
      <c r="I1578" t="s">
        <v>4969</v>
      </c>
      <c r="J1578" t="s">
        <v>4991</v>
      </c>
      <c r="K1578" t="s">
        <v>6380</v>
      </c>
      <c r="L1578" t="s">
        <v>6408</v>
      </c>
      <c r="M1578" t="str">
        <f>SUBSTITUTE(Table2[[#This Row],[category_tags]],"'",CHAR(130),11)</f>
        <v>['Agricultural', 'Food', 'Preparation', 'Cereal products', 'Breads and pastries', ÇBreads']</v>
      </c>
      <c r="N1578" t="str">
        <f>SUBSTITUTE(Table2[[#This Row],[category_tags]],"'",CHAR(131),12)</f>
        <v>['Agricultural', 'Food', 'Preparation', 'Cereal products', 'Breads and pastries', 'BreadsÉ]</v>
      </c>
      <c r="O1578">
        <f>FIND(CHAR(130),Table2[[#This Row],[Column2]])</f>
        <v>83</v>
      </c>
      <c r="P1578">
        <f>FIND(CHAR(131),Table2[[#This Row],[Column3]])</f>
        <v>90</v>
      </c>
      <c r="Q1578" t="str">
        <f>IFERROR(MID(Table2[[#This Row],[category_tags]],Table2[[#This Row],[Column4]]+1,Table2[[#This Row],[Column5]]-Table2[[#This Row],[Column4]]-1),"")</f>
        <v>Breads</v>
      </c>
      <c r="R1578" t="str">
        <f>VLOOKUP(Table2[[#This Row],[ciqual_code]],brut_transformé!$D$2:$E$2480,2,FALSE)</f>
        <v>transformé</v>
      </c>
      <c r="S1578" t="s">
        <v>5892</v>
      </c>
    </row>
    <row r="1579" spans="1:19" x14ac:dyDescent="0.2">
      <c r="A1579" t="s">
        <v>1577</v>
      </c>
      <c r="B1579">
        <v>7012</v>
      </c>
      <c r="C1579" t="s">
        <v>2481</v>
      </c>
      <c r="D1579">
        <v>1.95</v>
      </c>
      <c r="E1579" t="b">
        <v>0</v>
      </c>
      <c r="F1579" t="s">
        <v>2485</v>
      </c>
      <c r="G1579" t="s">
        <v>4064</v>
      </c>
      <c r="H1579" t="s">
        <v>4967</v>
      </c>
      <c r="I1579" t="s">
        <v>4969</v>
      </c>
      <c r="J1579" t="s">
        <v>4991</v>
      </c>
      <c r="K1579" t="s">
        <v>6380</v>
      </c>
      <c r="L1579" t="s">
        <v>6408</v>
      </c>
      <c r="M1579" t="str">
        <f>SUBSTITUTE(Table2[[#This Row],[category_tags]],"'",CHAR(130),11)</f>
        <v>['Agricultural', 'Food', 'Preparation', 'Cereal products', 'Breads and pastries', ÇBreads']</v>
      </c>
      <c r="N1579" t="str">
        <f>SUBSTITUTE(Table2[[#This Row],[category_tags]],"'",CHAR(131),12)</f>
        <v>['Agricultural', 'Food', 'Preparation', 'Cereal products', 'Breads and pastries', 'BreadsÉ]</v>
      </c>
      <c r="O1579">
        <f>FIND(CHAR(130),Table2[[#This Row],[Column2]])</f>
        <v>83</v>
      </c>
      <c r="P1579">
        <f>FIND(CHAR(131),Table2[[#This Row],[Column3]])</f>
        <v>90</v>
      </c>
      <c r="Q1579" t="str">
        <f>IFERROR(MID(Table2[[#This Row],[category_tags]],Table2[[#This Row],[Column4]]+1,Table2[[#This Row],[Column5]]-Table2[[#This Row],[Column4]]-1),"")</f>
        <v>Breads</v>
      </c>
      <c r="R1579" t="str">
        <f>VLOOKUP(Table2[[#This Row],[ciqual_code]],brut_transformé!$D$2:$E$2480,2,FALSE)</f>
        <v>transformé</v>
      </c>
      <c r="S1579" t="s">
        <v>5890</v>
      </c>
    </row>
    <row r="1580" spans="1:19" x14ac:dyDescent="0.2">
      <c r="A1580" t="s">
        <v>1578</v>
      </c>
      <c r="B1580">
        <v>7261</v>
      </c>
      <c r="C1580" t="s">
        <v>2481</v>
      </c>
      <c r="D1580">
        <v>1.95</v>
      </c>
      <c r="E1580" t="b">
        <v>0</v>
      </c>
      <c r="F1580" t="s">
        <v>2485</v>
      </c>
      <c r="G1580" t="s">
        <v>4065</v>
      </c>
      <c r="H1580" t="s">
        <v>4967</v>
      </c>
      <c r="I1580" t="s">
        <v>4969</v>
      </c>
      <c r="J1580" t="s">
        <v>4991</v>
      </c>
      <c r="K1580" t="s">
        <v>6380</v>
      </c>
      <c r="L1580" t="s">
        <v>6408</v>
      </c>
      <c r="M1580" t="str">
        <f>SUBSTITUTE(Table2[[#This Row],[category_tags]],"'",CHAR(130),11)</f>
        <v>['Agricultural', 'Food', 'Preparation', 'Cereal products', 'Breads and pastries', ÇBreads']</v>
      </c>
      <c r="N1580" t="str">
        <f>SUBSTITUTE(Table2[[#This Row],[category_tags]],"'",CHAR(131),12)</f>
        <v>['Agricultural', 'Food', 'Preparation', 'Cereal products', 'Breads and pastries', 'BreadsÉ]</v>
      </c>
      <c r="O1580">
        <f>FIND(CHAR(130),Table2[[#This Row],[Column2]])</f>
        <v>83</v>
      </c>
      <c r="P1580">
        <f>FIND(CHAR(131),Table2[[#This Row],[Column3]])</f>
        <v>90</v>
      </c>
      <c r="Q1580" t="str">
        <f>IFERROR(MID(Table2[[#This Row],[category_tags]],Table2[[#This Row],[Column4]]+1,Table2[[#This Row],[Column5]]-Table2[[#This Row],[Column4]]-1),"")</f>
        <v>Breads</v>
      </c>
      <c r="R1580" t="str">
        <f>VLOOKUP(Table2[[#This Row],[ciqual_code]],brut_transformé!$D$2:$E$2480,2,FALSE)</f>
        <v>transformé</v>
      </c>
      <c r="S1580" t="s">
        <v>5892</v>
      </c>
    </row>
    <row r="1581" spans="1:19" x14ac:dyDescent="0.2">
      <c r="A1581" t="s">
        <v>1579</v>
      </c>
      <c r="B1581">
        <v>7210</v>
      </c>
      <c r="C1581" t="s">
        <v>2481</v>
      </c>
      <c r="D1581">
        <v>2.13</v>
      </c>
      <c r="E1581" t="b">
        <v>0</v>
      </c>
      <c r="F1581" t="s">
        <v>2485</v>
      </c>
      <c r="G1581" t="s">
        <v>4066</v>
      </c>
      <c r="H1581" t="s">
        <v>4967</v>
      </c>
      <c r="I1581" t="s">
        <v>4969</v>
      </c>
      <c r="J1581" t="s">
        <v>4991</v>
      </c>
      <c r="K1581" t="s">
        <v>6380</v>
      </c>
      <c r="L1581" t="s">
        <v>6408</v>
      </c>
      <c r="M1581" t="str">
        <f>SUBSTITUTE(Table2[[#This Row],[category_tags]],"'",CHAR(130),11)</f>
        <v>['Agricultural', 'Food', 'Preparation', 'Cereal products', 'Breads and pastries', ÇBreads']</v>
      </c>
      <c r="N1581" t="str">
        <f>SUBSTITUTE(Table2[[#This Row],[category_tags]],"'",CHAR(131),12)</f>
        <v>['Agricultural', 'Food', 'Preparation', 'Cereal products', 'Breads and pastries', 'BreadsÉ]</v>
      </c>
      <c r="O1581">
        <f>FIND(CHAR(130),Table2[[#This Row],[Column2]])</f>
        <v>83</v>
      </c>
      <c r="P1581">
        <f>FIND(CHAR(131),Table2[[#This Row],[Column3]])</f>
        <v>90</v>
      </c>
      <c r="Q1581" t="str">
        <f>IFERROR(MID(Table2[[#This Row],[category_tags]],Table2[[#This Row],[Column4]]+1,Table2[[#This Row],[Column5]]-Table2[[#This Row],[Column4]]-1),"")</f>
        <v>Breads</v>
      </c>
      <c r="R1581" t="str">
        <f>VLOOKUP(Table2[[#This Row],[ciqual_code]],brut_transformé!$D$2:$E$2480,2,FALSE)</f>
        <v>transformé</v>
      </c>
      <c r="S1581" t="s">
        <v>5893</v>
      </c>
    </row>
    <row r="1582" spans="1:19" x14ac:dyDescent="0.2">
      <c r="A1582" t="s">
        <v>1580</v>
      </c>
      <c r="B1582">
        <v>7112</v>
      </c>
      <c r="C1582" t="s">
        <v>2481</v>
      </c>
      <c r="D1582">
        <v>2.52</v>
      </c>
      <c r="E1582" t="b">
        <v>0</v>
      </c>
      <c r="F1582" t="s">
        <v>2485</v>
      </c>
      <c r="G1582" t="s">
        <v>4067</v>
      </c>
      <c r="H1582" t="s">
        <v>4967</v>
      </c>
      <c r="I1582" t="s">
        <v>4969</v>
      </c>
      <c r="J1582" t="s">
        <v>4991</v>
      </c>
      <c r="K1582" t="s">
        <v>6380</v>
      </c>
      <c r="L1582" t="s">
        <v>6408</v>
      </c>
      <c r="M1582" t="str">
        <f>SUBSTITUTE(Table2[[#This Row],[category_tags]],"'",CHAR(130),11)</f>
        <v>['Agricultural', 'Food', 'Preparation', 'Cereal products', 'Breads and pastries', ÇBreads']</v>
      </c>
      <c r="N1582" t="str">
        <f>SUBSTITUTE(Table2[[#This Row],[category_tags]],"'",CHAR(131),12)</f>
        <v>['Agricultural', 'Food', 'Preparation', 'Cereal products', 'Breads and pastries', 'BreadsÉ]</v>
      </c>
      <c r="O1582">
        <f>FIND(CHAR(130),Table2[[#This Row],[Column2]])</f>
        <v>83</v>
      </c>
      <c r="P1582">
        <f>FIND(CHAR(131),Table2[[#This Row],[Column3]])</f>
        <v>90</v>
      </c>
      <c r="Q1582" t="str">
        <f>IFERROR(MID(Table2[[#This Row],[category_tags]],Table2[[#This Row],[Column4]]+1,Table2[[#This Row],[Column5]]-Table2[[#This Row],[Column4]]-1),"")</f>
        <v>Breads</v>
      </c>
      <c r="R1582" t="str">
        <f>VLOOKUP(Table2[[#This Row],[ciqual_code]],brut_transformé!$D$2:$E$2480,2,FALSE)</f>
        <v>transformé</v>
      </c>
      <c r="S1582" t="s">
        <v>5894</v>
      </c>
    </row>
    <row r="1583" spans="1:19" x14ac:dyDescent="0.2">
      <c r="A1583" t="s">
        <v>1581</v>
      </c>
      <c r="B1583">
        <v>7111</v>
      </c>
      <c r="C1583" t="s">
        <v>2481</v>
      </c>
      <c r="D1583">
        <v>2.13</v>
      </c>
      <c r="E1583" t="b">
        <v>0</v>
      </c>
      <c r="F1583" t="s">
        <v>2485</v>
      </c>
      <c r="G1583" t="s">
        <v>4068</v>
      </c>
      <c r="H1583" t="s">
        <v>4967</v>
      </c>
      <c r="I1583" t="s">
        <v>4969</v>
      </c>
      <c r="J1583" t="s">
        <v>4991</v>
      </c>
      <c r="K1583" t="s">
        <v>6380</v>
      </c>
      <c r="L1583" t="s">
        <v>6408</v>
      </c>
      <c r="M1583" t="str">
        <f>SUBSTITUTE(Table2[[#This Row],[category_tags]],"'",CHAR(130),11)</f>
        <v>['Agricultural', 'Food', 'Preparation', 'Cereal products', 'Breads and pastries', ÇBreads']</v>
      </c>
      <c r="N1583" t="str">
        <f>SUBSTITUTE(Table2[[#This Row],[category_tags]],"'",CHAR(131),12)</f>
        <v>['Agricultural', 'Food', 'Preparation', 'Cereal products', 'Breads and pastries', 'BreadsÉ]</v>
      </c>
      <c r="O1583">
        <f>FIND(CHAR(130),Table2[[#This Row],[Column2]])</f>
        <v>83</v>
      </c>
      <c r="P1583">
        <f>FIND(CHAR(131),Table2[[#This Row],[Column3]])</f>
        <v>90</v>
      </c>
      <c r="Q1583" t="str">
        <f>IFERROR(MID(Table2[[#This Row],[category_tags]],Table2[[#This Row],[Column4]]+1,Table2[[#This Row],[Column5]]-Table2[[#This Row],[Column4]]-1),"")</f>
        <v>Breads</v>
      </c>
      <c r="R1583" t="str">
        <f>VLOOKUP(Table2[[#This Row],[ciqual_code]],brut_transformé!$D$2:$E$2480,2,FALSE)</f>
        <v>transformé</v>
      </c>
      <c r="S1583" t="s">
        <v>5894</v>
      </c>
    </row>
    <row r="1584" spans="1:19" x14ac:dyDescent="0.2">
      <c r="A1584" t="s">
        <v>1582</v>
      </c>
      <c r="B1584">
        <v>7200</v>
      </c>
      <c r="C1584" t="s">
        <v>2481</v>
      </c>
      <c r="D1584">
        <v>2.13</v>
      </c>
      <c r="E1584" t="b">
        <v>0</v>
      </c>
      <c r="F1584" t="s">
        <v>2485</v>
      </c>
      <c r="G1584" t="s">
        <v>4069</v>
      </c>
      <c r="H1584" t="s">
        <v>4967</v>
      </c>
      <c r="I1584" t="s">
        <v>4969</v>
      </c>
      <c r="J1584" t="s">
        <v>4991</v>
      </c>
      <c r="K1584" t="s">
        <v>6380</v>
      </c>
      <c r="L1584" t="s">
        <v>6408</v>
      </c>
      <c r="M1584" t="str">
        <f>SUBSTITUTE(Table2[[#This Row],[category_tags]],"'",CHAR(130),11)</f>
        <v>['Agricultural', 'Food', 'Preparation', 'Cereal products', 'Breads and pastries', ÇBreads']</v>
      </c>
      <c r="N1584" t="str">
        <f>SUBSTITUTE(Table2[[#This Row],[category_tags]],"'",CHAR(131),12)</f>
        <v>['Agricultural', 'Food', 'Preparation', 'Cereal products', 'Breads and pastries', 'BreadsÉ]</v>
      </c>
      <c r="O1584">
        <f>FIND(CHAR(130),Table2[[#This Row],[Column2]])</f>
        <v>83</v>
      </c>
      <c r="P1584">
        <f>FIND(CHAR(131),Table2[[#This Row],[Column3]])</f>
        <v>90</v>
      </c>
      <c r="Q1584" t="str">
        <f>IFERROR(MID(Table2[[#This Row],[category_tags]],Table2[[#This Row],[Column4]]+1,Table2[[#This Row],[Column5]]-Table2[[#This Row],[Column4]]-1),"")</f>
        <v>Breads</v>
      </c>
      <c r="R1584" t="str">
        <f>VLOOKUP(Table2[[#This Row],[ciqual_code]],brut_transformé!$D$2:$E$2480,2,FALSE)</f>
        <v>transformé</v>
      </c>
      <c r="S1584" t="s">
        <v>5894</v>
      </c>
    </row>
    <row r="1585" spans="1:19" x14ac:dyDescent="0.2">
      <c r="A1585" t="s">
        <v>1583</v>
      </c>
      <c r="B1585">
        <v>7113</v>
      </c>
      <c r="C1585" t="s">
        <v>2481</v>
      </c>
      <c r="D1585">
        <v>2.0099999999999998</v>
      </c>
      <c r="E1585" t="b">
        <v>0</v>
      </c>
      <c r="F1585" t="s">
        <v>2485</v>
      </c>
      <c r="G1585" t="s">
        <v>4070</v>
      </c>
      <c r="H1585" t="s">
        <v>4967</v>
      </c>
      <c r="I1585" t="s">
        <v>4969</v>
      </c>
      <c r="J1585" t="s">
        <v>4991</v>
      </c>
      <c r="K1585" t="s">
        <v>6380</v>
      </c>
      <c r="L1585" t="s">
        <v>6408</v>
      </c>
      <c r="M1585" t="str">
        <f>SUBSTITUTE(Table2[[#This Row],[category_tags]],"'",CHAR(130),11)</f>
        <v>['Agricultural', 'Food', 'Preparation', 'Cereal products', 'Breads and pastries', ÇBreads']</v>
      </c>
      <c r="N1585" t="str">
        <f>SUBSTITUTE(Table2[[#This Row],[category_tags]],"'",CHAR(131),12)</f>
        <v>['Agricultural', 'Food', 'Preparation', 'Cereal products', 'Breads and pastries', 'BreadsÉ]</v>
      </c>
      <c r="O1585">
        <f>FIND(CHAR(130),Table2[[#This Row],[Column2]])</f>
        <v>83</v>
      </c>
      <c r="P1585">
        <f>FIND(CHAR(131),Table2[[#This Row],[Column3]])</f>
        <v>90</v>
      </c>
      <c r="Q1585" t="str">
        <f>IFERROR(MID(Table2[[#This Row],[category_tags]],Table2[[#This Row],[Column4]]+1,Table2[[#This Row],[Column5]]-Table2[[#This Row],[Column4]]-1),"")</f>
        <v>Breads</v>
      </c>
      <c r="R1585" t="str">
        <f>VLOOKUP(Table2[[#This Row],[ciqual_code]],brut_transformé!$D$2:$E$2480,2,FALSE)</f>
        <v>transformé</v>
      </c>
      <c r="S1585" t="s">
        <v>5895</v>
      </c>
    </row>
    <row r="1586" spans="1:19" x14ac:dyDescent="0.2">
      <c r="A1586" t="s">
        <v>1584</v>
      </c>
      <c r="B1586">
        <v>7201</v>
      </c>
      <c r="C1586" t="s">
        <v>2481</v>
      </c>
      <c r="D1586">
        <v>1.95</v>
      </c>
      <c r="E1586" t="b">
        <v>0</v>
      </c>
      <c r="F1586" t="s">
        <v>2485</v>
      </c>
      <c r="G1586" t="s">
        <v>4071</v>
      </c>
      <c r="H1586" t="s">
        <v>4967</v>
      </c>
      <c r="I1586" t="s">
        <v>4969</v>
      </c>
      <c r="J1586" t="s">
        <v>4991</v>
      </c>
      <c r="K1586" t="s">
        <v>6380</v>
      </c>
      <c r="L1586" t="s">
        <v>6408</v>
      </c>
      <c r="M1586" t="str">
        <f>SUBSTITUTE(Table2[[#This Row],[category_tags]],"'",CHAR(130),11)</f>
        <v>['Agricultural', 'Food', 'Preparation', 'Cereal products', 'Breads and pastries', ÇBreads']</v>
      </c>
      <c r="N1586" t="str">
        <f>SUBSTITUTE(Table2[[#This Row],[category_tags]],"'",CHAR(131),12)</f>
        <v>['Agricultural', 'Food', 'Preparation', 'Cereal products', 'Breads and pastries', 'BreadsÉ]</v>
      </c>
      <c r="O1586">
        <f>FIND(CHAR(130),Table2[[#This Row],[Column2]])</f>
        <v>83</v>
      </c>
      <c r="P1586">
        <f>FIND(CHAR(131),Table2[[#This Row],[Column3]])</f>
        <v>90</v>
      </c>
      <c r="Q1586" t="str">
        <f>IFERROR(MID(Table2[[#This Row],[category_tags]],Table2[[#This Row],[Column4]]+1,Table2[[#This Row],[Column5]]-Table2[[#This Row],[Column4]]-1),"")</f>
        <v>Breads</v>
      </c>
      <c r="R1586" t="str">
        <f>VLOOKUP(Table2[[#This Row],[ciqual_code]],brut_transformé!$D$2:$E$2480,2,FALSE)</f>
        <v>transformé</v>
      </c>
      <c r="S1586" t="s">
        <v>5896</v>
      </c>
    </row>
    <row r="1587" spans="1:19" x14ac:dyDescent="0.2">
      <c r="A1587" t="s">
        <v>1585</v>
      </c>
      <c r="B1587">
        <v>7125</v>
      </c>
      <c r="C1587" t="s">
        <v>2481</v>
      </c>
      <c r="D1587">
        <v>2.73</v>
      </c>
      <c r="E1587" t="b">
        <v>0</v>
      </c>
      <c r="F1587" t="s">
        <v>2485</v>
      </c>
      <c r="G1587" t="s">
        <v>4072</v>
      </c>
      <c r="H1587" t="s">
        <v>4967</v>
      </c>
      <c r="I1587" t="s">
        <v>4969</v>
      </c>
      <c r="J1587" t="s">
        <v>4991</v>
      </c>
      <c r="K1587" t="s">
        <v>6380</v>
      </c>
      <c r="L1587" t="s">
        <v>6408</v>
      </c>
      <c r="M1587" t="str">
        <f>SUBSTITUTE(Table2[[#This Row],[category_tags]],"'",CHAR(130),11)</f>
        <v>['Agricultural', 'Food', 'Preparation', 'Cereal products', 'Breads and pastries', ÇBreads']</v>
      </c>
      <c r="N1587" t="str">
        <f>SUBSTITUTE(Table2[[#This Row],[category_tags]],"'",CHAR(131),12)</f>
        <v>['Agricultural', 'Food', 'Preparation', 'Cereal products', 'Breads and pastries', 'BreadsÉ]</v>
      </c>
      <c r="O1587">
        <f>FIND(CHAR(130),Table2[[#This Row],[Column2]])</f>
        <v>83</v>
      </c>
      <c r="P1587">
        <f>FIND(CHAR(131),Table2[[#This Row],[Column3]])</f>
        <v>90</v>
      </c>
      <c r="Q1587" t="str">
        <f>IFERROR(MID(Table2[[#This Row],[category_tags]],Table2[[#This Row],[Column4]]+1,Table2[[#This Row],[Column5]]-Table2[[#This Row],[Column4]]-1),"")</f>
        <v>Breads</v>
      </c>
      <c r="R1587" t="str">
        <f>VLOOKUP(Table2[[#This Row],[ciqual_code]],brut_transformé!$D$2:$E$2480,2,FALSE)</f>
        <v>transformé</v>
      </c>
      <c r="S1587" t="s">
        <v>5897</v>
      </c>
    </row>
    <row r="1588" spans="1:19" x14ac:dyDescent="0.2">
      <c r="A1588" t="s">
        <v>1586</v>
      </c>
      <c r="B1588">
        <v>23200</v>
      </c>
      <c r="C1588" t="s">
        <v>2481</v>
      </c>
      <c r="D1588">
        <v>2.57</v>
      </c>
      <c r="E1588" t="b">
        <v>0</v>
      </c>
      <c r="F1588" t="s">
        <v>2485</v>
      </c>
      <c r="G1588" t="s">
        <v>4073</v>
      </c>
      <c r="H1588" t="s">
        <v>4967</v>
      </c>
      <c r="I1588" t="s">
        <v>4969</v>
      </c>
      <c r="J1588" t="s">
        <v>4990</v>
      </c>
      <c r="K1588" t="s">
        <v>6380</v>
      </c>
      <c r="L1588" t="s">
        <v>6407</v>
      </c>
      <c r="M1588" t="str">
        <f>SUBSTITUTE(Table2[[#This Row],[category_tags]],"'",CHAR(130),11)</f>
        <v>['Agricultural', 'Food', 'Preparation', 'Cereal products', 'Cakes']</v>
      </c>
      <c r="N1588" t="str">
        <f>SUBSTITUTE(Table2[[#This Row],[category_tags]],"'",CHAR(131),12)</f>
        <v>['Agricultural', 'Food', 'Preparation', 'Cereal products', 'Cakes']</v>
      </c>
      <c r="O1588" t="e">
        <f>FIND(CHAR(130),Table2[[#This Row],[Column2]])</f>
        <v>#VALUE!</v>
      </c>
      <c r="P1588" t="e">
        <f>FIND(CHAR(131),Table2[[#This Row],[Column3]])</f>
        <v>#VALUE!</v>
      </c>
      <c r="Q1588" t="str">
        <f>IFERROR(MID(Table2[[#This Row],[category_tags]],Table2[[#This Row],[Column4]]+1,Table2[[#This Row],[Column5]]-Table2[[#This Row],[Column4]]-1),"")</f>
        <v/>
      </c>
      <c r="R1588" t="str">
        <f>VLOOKUP(Table2[[#This Row],[ciqual_code]],brut_transformé!$D$2:$E$2480,2,FALSE)</f>
        <v>transformé</v>
      </c>
      <c r="S1588" t="s">
        <v>5898</v>
      </c>
    </row>
    <row r="1589" spans="1:19" x14ac:dyDescent="0.2">
      <c r="A1589" t="s">
        <v>1587</v>
      </c>
      <c r="B1589">
        <v>7403</v>
      </c>
      <c r="C1589" t="s">
        <v>2481</v>
      </c>
      <c r="D1589">
        <v>2.91</v>
      </c>
      <c r="E1589" t="b">
        <v>0</v>
      </c>
      <c r="F1589" t="s">
        <v>2485</v>
      </c>
      <c r="G1589" t="s">
        <v>4074</v>
      </c>
      <c r="H1589" t="s">
        <v>4967</v>
      </c>
      <c r="I1589" t="s">
        <v>4969</v>
      </c>
      <c r="J1589" t="s">
        <v>5004</v>
      </c>
      <c r="K1589" t="s">
        <v>6380</v>
      </c>
      <c r="L1589" t="s">
        <v>6408</v>
      </c>
      <c r="M1589" t="str">
        <f>SUBSTITUTE(Table2[[#This Row],[category_tags]],"'",CHAR(130),11)</f>
        <v>['Agricultural', 'Food', 'Preparation', 'Cereal products', 'Breads and pastries', ÇRusks']</v>
      </c>
      <c r="N1589" t="str">
        <f>SUBSTITUTE(Table2[[#This Row],[category_tags]],"'",CHAR(131),12)</f>
        <v>['Agricultural', 'Food', 'Preparation', 'Cereal products', 'Breads and pastries', 'RusksÉ]</v>
      </c>
      <c r="O1589">
        <f>FIND(CHAR(130),Table2[[#This Row],[Column2]])</f>
        <v>83</v>
      </c>
      <c r="P1589">
        <f>FIND(CHAR(131),Table2[[#This Row],[Column3]])</f>
        <v>89</v>
      </c>
      <c r="Q1589" t="str">
        <f>IFERROR(MID(Table2[[#This Row],[category_tags]],Table2[[#This Row],[Column4]]+1,Table2[[#This Row],[Column5]]-Table2[[#This Row],[Column4]]-1),"")</f>
        <v>Rusks</v>
      </c>
      <c r="R1589" t="str">
        <f>VLOOKUP(Table2[[#This Row],[ciqual_code]],brut_transformé!$D$2:$E$2480,2,FALSE)</f>
        <v>transformé</v>
      </c>
      <c r="S1589" t="s">
        <v>5899</v>
      </c>
    </row>
    <row r="1590" spans="1:19" x14ac:dyDescent="0.2">
      <c r="A1590" t="s">
        <v>1588</v>
      </c>
      <c r="B1590">
        <v>7420</v>
      </c>
      <c r="C1590" t="s">
        <v>2481</v>
      </c>
      <c r="D1590">
        <v>2.8</v>
      </c>
      <c r="E1590" t="b">
        <v>0</v>
      </c>
      <c r="F1590" t="s">
        <v>2485</v>
      </c>
      <c r="G1590" t="s">
        <v>4075</v>
      </c>
      <c r="H1590" t="s">
        <v>4967</v>
      </c>
      <c r="I1590" t="s">
        <v>4969</v>
      </c>
      <c r="J1590" t="s">
        <v>5004</v>
      </c>
      <c r="K1590" t="s">
        <v>6380</v>
      </c>
      <c r="L1590" t="s">
        <v>6408</v>
      </c>
      <c r="M1590" t="str">
        <f>SUBSTITUTE(Table2[[#This Row],[category_tags]],"'",CHAR(130),11)</f>
        <v>['Agricultural', 'Food', 'Preparation', 'Cereal products', 'Breads and pastries', ÇRusks']</v>
      </c>
      <c r="N1590" t="str">
        <f>SUBSTITUTE(Table2[[#This Row],[category_tags]],"'",CHAR(131),12)</f>
        <v>['Agricultural', 'Food', 'Preparation', 'Cereal products', 'Breads and pastries', 'RusksÉ]</v>
      </c>
      <c r="O1590">
        <f>FIND(CHAR(130),Table2[[#This Row],[Column2]])</f>
        <v>83</v>
      </c>
      <c r="P1590">
        <f>FIND(CHAR(131),Table2[[#This Row],[Column3]])</f>
        <v>89</v>
      </c>
      <c r="Q1590" t="str">
        <f>IFERROR(MID(Table2[[#This Row],[category_tags]],Table2[[#This Row],[Column4]]+1,Table2[[#This Row],[Column5]]-Table2[[#This Row],[Column4]]-1),"")</f>
        <v>Rusks</v>
      </c>
      <c r="R1590" t="str">
        <f>VLOOKUP(Table2[[#This Row],[ciqual_code]],brut_transformé!$D$2:$E$2480,2,FALSE)</f>
        <v>transformé</v>
      </c>
      <c r="S1590" t="s">
        <v>5900</v>
      </c>
    </row>
    <row r="1591" spans="1:19" x14ac:dyDescent="0.2">
      <c r="A1591" t="s">
        <v>1589</v>
      </c>
      <c r="B1591">
        <v>7407</v>
      </c>
      <c r="C1591" t="s">
        <v>2481</v>
      </c>
      <c r="D1591">
        <v>2.8</v>
      </c>
      <c r="E1591" t="b">
        <v>0</v>
      </c>
      <c r="F1591" t="s">
        <v>2485</v>
      </c>
      <c r="G1591" t="s">
        <v>4076</v>
      </c>
      <c r="H1591" t="s">
        <v>4967</v>
      </c>
      <c r="I1591" t="s">
        <v>4969</v>
      </c>
      <c r="J1591" t="s">
        <v>5004</v>
      </c>
      <c r="K1591" t="s">
        <v>6380</v>
      </c>
      <c r="L1591" t="s">
        <v>6408</v>
      </c>
      <c r="M1591" t="str">
        <f>SUBSTITUTE(Table2[[#This Row],[category_tags]],"'",CHAR(130),11)</f>
        <v>['Agricultural', 'Food', 'Preparation', 'Cereal products', 'Breads and pastries', ÇRusks']</v>
      </c>
      <c r="N1591" t="str">
        <f>SUBSTITUTE(Table2[[#This Row],[category_tags]],"'",CHAR(131),12)</f>
        <v>['Agricultural', 'Food', 'Preparation', 'Cereal products', 'Breads and pastries', 'RusksÉ]</v>
      </c>
      <c r="O1591">
        <f>FIND(CHAR(130),Table2[[#This Row],[Column2]])</f>
        <v>83</v>
      </c>
      <c r="P1591">
        <f>FIND(CHAR(131),Table2[[#This Row],[Column3]])</f>
        <v>89</v>
      </c>
      <c r="Q1591" t="str">
        <f>IFERROR(MID(Table2[[#This Row],[category_tags]],Table2[[#This Row],[Column4]]+1,Table2[[#This Row],[Column5]]-Table2[[#This Row],[Column4]]-1),"")</f>
        <v>Rusks</v>
      </c>
      <c r="R1591" t="str">
        <f>VLOOKUP(Table2[[#This Row],[ciqual_code]],brut_transformé!$D$2:$E$2480,2,FALSE)</f>
        <v>transformé</v>
      </c>
      <c r="S1591" t="s">
        <v>5900</v>
      </c>
    </row>
    <row r="1592" spans="1:19" x14ac:dyDescent="0.2">
      <c r="A1592" t="s">
        <v>1590</v>
      </c>
      <c r="B1592">
        <v>7421</v>
      </c>
      <c r="C1592" t="s">
        <v>2481</v>
      </c>
      <c r="D1592">
        <v>2.8</v>
      </c>
      <c r="E1592" t="b">
        <v>0</v>
      </c>
      <c r="F1592" t="s">
        <v>2485</v>
      </c>
      <c r="G1592" t="s">
        <v>4077</v>
      </c>
      <c r="H1592" t="s">
        <v>4967</v>
      </c>
      <c r="I1592" t="s">
        <v>4969</v>
      </c>
      <c r="J1592" t="s">
        <v>5004</v>
      </c>
      <c r="K1592" t="s">
        <v>6380</v>
      </c>
      <c r="L1592" t="s">
        <v>6408</v>
      </c>
      <c r="M1592" t="str">
        <f>SUBSTITUTE(Table2[[#This Row],[category_tags]],"'",CHAR(130),11)</f>
        <v>['Agricultural', 'Food', 'Preparation', 'Cereal products', 'Breads and pastries', ÇRusks']</v>
      </c>
      <c r="N1592" t="str">
        <f>SUBSTITUTE(Table2[[#This Row],[category_tags]],"'",CHAR(131),12)</f>
        <v>['Agricultural', 'Food', 'Preparation', 'Cereal products', 'Breads and pastries', 'RusksÉ]</v>
      </c>
      <c r="O1592">
        <f>FIND(CHAR(130),Table2[[#This Row],[Column2]])</f>
        <v>83</v>
      </c>
      <c r="P1592">
        <f>FIND(CHAR(131),Table2[[#This Row],[Column3]])</f>
        <v>89</v>
      </c>
      <c r="Q1592" t="str">
        <f>IFERROR(MID(Table2[[#This Row],[category_tags]],Table2[[#This Row],[Column4]]+1,Table2[[#This Row],[Column5]]-Table2[[#This Row],[Column4]]-1),"")</f>
        <v>Rusks</v>
      </c>
      <c r="R1592" t="str">
        <f>VLOOKUP(Table2[[#This Row],[ciqual_code]],brut_transformé!$D$2:$E$2480,2,FALSE)</f>
        <v>transformé</v>
      </c>
      <c r="S1592" t="s">
        <v>5900</v>
      </c>
    </row>
    <row r="1593" spans="1:19" x14ac:dyDescent="0.2">
      <c r="A1593" t="s">
        <v>1591</v>
      </c>
      <c r="B1593">
        <v>7409</v>
      </c>
      <c r="C1593" t="s">
        <v>2481</v>
      </c>
      <c r="D1593">
        <v>2.8</v>
      </c>
      <c r="E1593" t="b">
        <v>0</v>
      </c>
      <c r="F1593" t="s">
        <v>2485</v>
      </c>
      <c r="G1593" t="s">
        <v>4078</v>
      </c>
      <c r="H1593" t="s">
        <v>4967</v>
      </c>
      <c r="I1593" t="s">
        <v>4969</v>
      </c>
      <c r="J1593" t="s">
        <v>5004</v>
      </c>
      <c r="K1593" t="s">
        <v>6380</v>
      </c>
      <c r="L1593" t="s">
        <v>6408</v>
      </c>
      <c r="M1593" t="str">
        <f>SUBSTITUTE(Table2[[#This Row],[category_tags]],"'",CHAR(130),11)</f>
        <v>['Agricultural', 'Food', 'Preparation', 'Cereal products', 'Breads and pastries', ÇRusks']</v>
      </c>
      <c r="N1593" t="str">
        <f>SUBSTITUTE(Table2[[#This Row],[category_tags]],"'",CHAR(131),12)</f>
        <v>['Agricultural', 'Food', 'Preparation', 'Cereal products', 'Breads and pastries', 'RusksÉ]</v>
      </c>
      <c r="O1593">
        <f>FIND(CHAR(130),Table2[[#This Row],[Column2]])</f>
        <v>83</v>
      </c>
      <c r="P1593">
        <f>FIND(CHAR(131),Table2[[#This Row],[Column3]])</f>
        <v>89</v>
      </c>
      <c r="Q1593" t="str">
        <f>IFERROR(MID(Table2[[#This Row],[category_tags]],Table2[[#This Row],[Column4]]+1,Table2[[#This Row],[Column5]]-Table2[[#This Row],[Column4]]-1),"")</f>
        <v>Rusks</v>
      </c>
      <c r="R1593" t="str">
        <f>VLOOKUP(Table2[[#This Row],[ciqual_code]],brut_transformé!$D$2:$E$2480,2,FALSE)</f>
        <v>transformé</v>
      </c>
      <c r="S1593" t="s">
        <v>5900</v>
      </c>
    </row>
    <row r="1594" spans="1:19" x14ac:dyDescent="0.2">
      <c r="A1594" t="s">
        <v>1592</v>
      </c>
      <c r="B1594">
        <v>7004</v>
      </c>
      <c r="C1594" t="s">
        <v>2481</v>
      </c>
      <c r="D1594">
        <v>2.34</v>
      </c>
      <c r="E1594" t="b">
        <v>0</v>
      </c>
      <c r="F1594" t="s">
        <v>2485</v>
      </c>
      <c r="G1594" t="s">
        <v>4079</v>
      </c>
      <c r="H1594" t="s">
        <v>4967</v>
      </c>
      <c r="I1594" t="s">
        <v>4969</v>
      </c>
      <c r="J1594" t="s">
        <v>5004</v>
      </c>
      <c r="K1594" t="s">
        <v>6380</v>
      </c>
      <c r="L1594" t="s">
        <v>6408</v>
      </c>
      <c r="M1594" t="str">
        <f>SUBSTITUTE(Table2[[#This Row],[category_tags]],"'",CHAR(130),11)</f>
        <v>['Agricultural', 'Food', 'Preparation', 'Cereal products', 'Breads and pastries', ÇRusks']</v>
      </c>
      <c r="N1594" t="str">
        <f>SUBSTITUTE(Table2[[#This Row],[category_tags]],"'",CHAR(131),12)</f>
        <v>['Agricultural', 'Food', 'Preparation', 'Cereal products', 'Breads and pastries', 'RusksÉ]</v>
      </c>
      <c r="O1594">
        <f>FIND(CHAR(130),Table2[[#This Row],[Column2]])</f>
        <v>83</v>
      </c>
      <c r="P1594">
        <f>FIND(CHAR(131),Table2[[#This Row],[Column3]])</f>
        <v>89</v>
      </c>
      <c r="Q1594" t="str">
        <f>IFERROR(MID(Table2[[#This Row],[category_tags]],Table2[[#This Row],[Column4]]+1,Table2[[#This Row],[Column5]]-Table2[[#This Row],[Column4]]-1),"")</f>
        <v>Rusks</v>
      </c>
      <c r="R1594" t="str">
        <f>VLOOKUP(Table2[[#This Row],[ciqual_code]],brut_transformé!$D$2:$E$2480,2,FALSE)</f>
        <v>transformé</v>
      </c>
      <c r="S1594" t="s">
        <v>5901</v>
      </c>
    </row>
    <row r="1595" spans="1:19" x14ac:dyDescent="0.2">
      <c r="A1595" t="s">
        <v>1593</v>
      </c>
      <c r="B1595">
        <v>7400</v>
      </c>
      <c r="C1595" t="s">
        <v>2481</v>
      </c>
      <c r="D1595">
        <v>2.73</v>
      </c>
      <c r="E1595" t="b">
        <v>0</v>
      </c>
      <c r="F1595" t="s">
        <v>2485</v>
      </c>
      <c r="G1595" t="s">
        <v>4080</v>
      </c>
      <c r="H1595" t="s">
        <v>4967</v>
      </c>
      <c r="I1595" t="s">
        <v>4969</v>
      </c>
      <c r="J1595" t="s">
        <v>5004</v>
      </c>
      <c r="K1595" t="s">
        <v>6380</v>
      </c>
      <c r="L1595" t="s">
        <v>6408</v>
      </c>
      <c r="M1595" t="str">
        <f>SUBSTITUTE(Table2[[#This Row],[category_tags]],"'",CHAR(130),11)</f>
        <v>['Agricultural', 'Food', 'Preparation', 'Cereal products', 'Breads and pastries', ÇRusks']</v>
      </c>
      <c r="N1595" t="str">
        <f>SUBSTITUTE(Table2[[#This Row],[category_tags]],"'",CHAR(131),12)</f>
        <v>['Agricultural', 'Food', 'Preparation', 'Cereal products', 'Breads and pastries', 'RusksÉ]</v>
      </c>
      <c r="O1595">
        <f>FIND(CHAR(130),Table2[[#This Row],[Column2]])</f>
        <v>83</v>
      </c>
      <c r="P1595">
        <f>FIND(CHAR(131),Table2[[#This Row],[Column3]])</f>
        <v>89</v>
      </c>
      <c r="Q1595" t="str">
        <f>IFERROR(MID(Table2[[#This Row],[category_tags]],Table2[[#This Row],[Column4]]+1,Table2[[#This Row],[Column5]]-Table2[[#This Row],[Column4]]-1),"")</f>
        <v>Rusks</v>
      </c>
      <c r="R1595" t="str">
        <f>VLOOKUP(Table2[[#This Row],[ciqual_code]],brut_transformé!$D$2:$E$2480,2,FALSE)</f>
        <v>transformé</v>
      </c>
      <c r="S1595" t="s">
        <v>5902</v>
      </c>
    </row>
    <row r="1596" spans="1:19" x14ac:dyDescent="0.2">
      <c r="A1596" t="s">
        <v>1594</v>
      </c>
      <c r="B1596">
        <v>7425</v>
      </c>
      <c r="C1596" t="s">
        <v>2481</v>
      </c>
      <c r="D1596">
        <v>2.73</v>
      </c>
      <c r="E1596" t="b">
        <v>0</v>
      </c>
      <c r="F1596" t="s">
        <v>2485</v>
      </c>
      <c r="G1596" t="s">
        <v>4081</v>
      </c>
      <c r="H1596" t="s">
        <v>4967</v>
      </c>
      <c r="I1596" t="s">
        <v>4969</v>
      </c>
      <c r="J1596" t="s">
        <v>5004</v>
      </c>
      <c r="K1596" t="s">
        <v>6380</v>
      </c>
      <c r="L1596" t="s">
        <v>6408</v>
      </c>
      <c r="M1596" t="str">
        <f>SUBSTITUTE(Table2[[#This Row],[category_tags]],"'",CHAR(130),11)</f>
        <v>['Agricultural', 'Food', 'Preparation', 'Cereal products', 'Breads and pastries', ÇRusks']</v>
      </c>
      <c r="N1596" t="str">
        <f>SUBSTITUTE(Table2[[#This Row],[category_tags]],"'",CHAR(131),12)</f>
        <v>['Agricultural', 'Food', 'Preparation', 'Cereal products', 'Breads and pastries', 'RusksÉ]</v>
      </c>
      <c r="O1596">
        <f>FIND(CHAR(130),Table2[[#This Row],[Column2]])</f>
        <v>83</v>
      </c>
      <c r="P1596">
        <f>FIND(CHAR(131),Table2[[#This Row],[Column3]])</f>
        <v>89</v>
      </c>
      <c r="Q1596" t="str">
        <f>IFERROR(MID(Table2[[#This Row],[category_tags]],Table2[[#This Row],[Column4]]+1,Table2[[#This Row],[Column5]]-Table2[[#This Row],[Column4]]-1),"")</f>
        <v>Rusks</v>
      </c>
      <c r="R1596" t="str">
        <f>VLOOKUP(Table2[[#This Row],[ciqual_code]],brut_transformé!$D$2:$E$2480,2,FALSE)</f>
        <v>transformé</v>
      </c>
      <c r="S1596" t="s">
        <v>5903</v>
      </c>
    </row>
    <row r="1597" spans="1:19" x14ac:dyDescent="0.2">
      <c r="A1597" t="s">
        <v>1595</v>
      </c>
      <c r="B1597">
        <v>7170</v>
      </c>
      <c r="C1597" t="s">
        <v>2481</v>
      </c>
      <c r="D1597">
        <v>1.95</v>
      </c>
      <c r="E1597" t="b">
        <v>0</v>
      </c>
      <c r="F1597" t="s">
        <v>2485</v>
      </c>
      <c r="G1597" t="s">
        <v>4082</v>
      </c>
      <c r="H1597" t="s">
        <v>4967</v>
      </c>
      <c r="I1597" t="s">
        <v>4969</v>
      </c>
      <c r="J1597" t="s">
        <v>4991</v>
      </c>
      <c r="K1597" t="s">
        <v>6380</v>
      </c>
      <c r="L1597" t="s">
        <v>6408</v>
      </c>
      <c r="M1597" t="str">
        <f>SUBSTITUTE(Table2[[#This Row],[category_tags]],"'",CHAR(130),11)</f>
        <v>['Agricultural', 'Food', 'Preparation', 'Cereal products', 'Breads and pastries', ÇBreads']</v>
      </c>
      <c r="N1597" t="str">
        <f>SUBSTITUTE(Table2[[#This Row],[category_tags]],"'",CHAR(131),12)</f>
        <v>['Agricultural', 'Food', 'Preparation', 'Cereal products', 'Breads and pastries', 'BreadsÉ]</v>
      </c>
      <c r="O1597">
        <f>FIND(CHAR(130),Table2[[#This Row],[Column2]])</f>
        <v>83</v>
      </c>
      <c r="P1597">
        <f>FIND(CHAR(131),Table2[[#This Row],[Column3]])</f>
        <v>90</v>
      </c>
      <c r="Q1597" t="str">
        <f>IFERROR(MID(Table2[[#This Row],[category_tags]],Table2[[#This Row],[Column4]]+1,Table2[[#This Row],[Column5]]-Table2[[#This Row],[Column4]]-1),"")</f>
        <v>Breads</v>
      </c>
      <c r="R1597" t="str">
        <f>VLOOKUP(Table2[[#This Row],[ciqual_code]],brut_transformé!$D$2:$E$2480,2,FALSE)</f>
        <v>transformé</v>
      </c>
      <c r="S1597" t="s">
        <v>5904</v>
      </c>
    </row>
    <row r="1598" spans="1:19" x14ac:dyDescent="0.2">
      <c r="A1598" t="s">
        <v>1596</v>
      </c>
      <c r="B1598">
        <v>39236</v>
      </c>
      <c r="C1598" t="s">
        <v>2481</v>
      </c>
      <c r="D1598">
        <v>2.37</v>
      </c>
      <c r="E1598" t="b">
        <v>0</v>
      </c>
      <c r="F1598" t="s">
        <v>2485</v>
      </c>
      <c r="G1598" t="s">
        <v>4083</v>
      </c>
      <c r="H1598" t="s">
        <v>4967</v>
      </c>
      <c r="I1598" t="s">
        <v>4969</v>
      </c>
      <c r="J1598" t="s">
        <v>5041</v>
      </c>
      <c r="K1598" t="s">
        <v>6381</v>
      </c>
      <c r="L1598" t="s">
        <v>6422</v>
      </c>
      <c r="M1598" t="str">
        <f>SUBSTITUTE(Table2[[#This Row],[category_tags]],"'",CHAR(130),11)</f>
        <v>['Agricultural', 'Food', 'Preparation', 'Milk and milk products', 'Dairy products and deserts', ÇOther desserts']</v>
      </c>
      <c r="N1598" t="str">
        <f>SUBSTITUTE(Table2[[#This Row],[category_tags]],"'",CHAR(131),12)</f>
        <v>['Agricultural', 'Food', 'Preparation', 'Milk and milk products', 'Dairy products and deserts', 'Other dessertsÉ]</v>
      </c>
      <c r="O1598">
        <f>FIND(CHAR(130),Table2[[#This Row],[Column2]])</f>
        <v>97</v>
      </c>
      <c r="P1598">
        <f>FIND(CHAR(131),Table2[[#This Row],[Column3]])</f>
        <v>112</v>
      </c>
      <c r="Q1598" t="str">
        <f>IFERROR(MID(Table2[[#This Row],[category_tags]],Table2[[#This Row],[Column4]]+1,Table2[[#This Row],[Column5]]-Table2[[#This Row],[Column4]]-1),"")</f>
        <v>Other desserts</v>
      </c>
      <c r="R1598" t="str">
        <f>VLOOKUP(Table2[[#This Row],[ciqual_code]],brut_transformé!$D$2:$E$2480,2,FALSE)</f>
        <v>transformé</v>
      </c>
      <c r="S1598" t="s">
        <v>5905</v>
      </c>
    </row>
    <row r="1599" spans="1:19" x14ac:dyDescent="0.2">
      <c r="A1599" t="s">
        <v>1597</v>
      </c>
      <c r="B1599">
        <v>7180</v>
      </c>
      <c r="C1599" t="s">
        <v>2481</v>
      </c>
      <c r="D1599">
        <v>1.95</v>
      </c>
      <c r="E1599" t="b">
        <v>0</v>
      </c>
      <c r="F1599" t="s">
        <v>2485</v>
      </c>
      <c r="G1599" t="s">
        <v>4084</v>
      </c>
      <c r="H1599" t="s">
        <v>4967</v>
      </c>
      <c r="I1599" t="s">
        <v>4969</v>
      </c>
      <c r="J1599" t="s">
        <v>4991</v>
      </c>
      <c r="K1599" t="s">
        <v>6380</v>
      </c>
      <c r="L1599" t="s">
        <v>6408</v>
      </c>
      <c r="M1599" t="str">
        <f>SUBSTITUTE(Table2[[#This Row],[category_tags]],"'",CHAR(130),11)</f>
        <v>['Agricultural', 'Food', 'Preparation', 'Cereal products', 'Breads and pastries', ÇBreads']</v>
      </c>
      <c r="N1599" t="str">
        <f>SUBSTITUTE(Table2[[#This Row],[category_tags]],"'",CHAR(131),12)</f>
        <v>['Agricultural', 'Food', 'Preparation', 'Cereal products', 'Breads and pastries', 'BreadsÉ]</v>
      </c>
      <c r="O1599">
        <f>FIND(CHAR(130),Table2[[#This Row],[Column2]])</f>
        <v>83</v>
      </c>
      <c r="P1599">
        <f>FIND(CHAR(131),Table2[[#This Row],[Column3]])</f>
        <v>90</v>
      </c>
      <c r="Q1599" t="str">
        <f>IFERROR(MID(Table2[[#This Row],[category_tags]],Table2[[#This Row],[Column4]]+1,Table2[[#This Row],[Column5]]-Table2[[#This Row],[Column4]]-1),"")</f>
        <v>Breads</v>
      </c>
      <c r="R1599" t="str">
        <f>VLOOKUP(Table2[[#This Row],[ciqual_code]],brut_transformé!$D$2:$E$2480,2,FALSE)</f>
        <v>transformé</v>
      </c>
      <c r="S1599" t="s">
        <v>5906</v>
      </c>
    </row>
    <row r="1600" spans="1:19" x14ac:dyDescent="0.2">
      <c r="A1600" t="s">
        <v>1598</v>
      </c>
      <c r="B1600">
        <v>7262</v>
      </c>
      <c r="C1600" t="s">
        <v>2481</v>
      </c>
      <c r="D1600">
        <v>1.95</v>
      </c>
      <c r="E1600" t="b">
        <v>0</v>
      </c>
      <c r="F1600" t="s">
        <v>2485</v>
      </c>
      <c r="G1600" t="s">
        <v>4085</v>
      </c>
      <c r="H1600" t="s">
        <v>4967</v>
      </c>
      <c r="I1600" t="s">
        <v>4969</v>
      </c>
      <c r="J1600" t="s">
        <v>4991</v>
      </c>
      <c r="K1600" t="s">
        <v>6380</v>
      </c>
      <c r="L1600" t="s">
        <v>6408</v>
      </c>
      <c r="M1600" t="str">
        <f>SUBSTITUTE(Table2[[#This Row],[category_tags]],"'",CHAR(130),11)</f>
        <v>['Agricultural', 'Food', 'Preparation', 'Cereal products', 'Breads and pastries', ÇBreads']</v>
      </c>
      <c r="N1600" t="str">
        <f>SUBSTITUTE(Table2[[#This Row],[category_tags]],"'",CHAR(131),12)</f>
        <v>['Agricultural', 'Food', 'Preparation', 'Cereal products', 'Breads and pastries', 'BreadsÉ]</v>
      </c>
      <c r="O1600">
        <f>FIND(CHAR(130),Table2[[#This Row],[Column2]])</f>
        <v>83</v>
      </c>
      <c r="P1600">
        <f>FIND(CHAR(131),Table2[[#This Row],[Column3]])</f>
        <v>90</v>
      </c>
      <c r="Q1600" t="str">
        <f>IFERROR(MID(Table2[[#This Row],[category_tags]],Table2[[#This Row],[Column4]]+1,Table2[[#This Row],[Column5]]-Table2[[#This Row],[Column4]]-1),"")</f>
        <v>Breads</v>
      </c>
      <c r="R1600" t="str">
        <f>VLOOKUP(Table2[[#This Row],[ciqual_code]],brut_transformé!$D$2:$E$2480,2,FALSE)</f>
        <v>transformé</v>
      </c>
      <c r="S1600" t="s">
        <v>5892</v>
      </c>
    </row>
    <row r="1601" spans="1:19" x14ac:dyDescent="0.2">
      <c r="A1601" t="s">
        <v>1599</v>
      </c>
      <c r="B1601">
        <v>7259</v>
      </c>
      <c r="C1601" t="s">
        <v>2481</v>
      </c>
      <c r="D1601">
        <v>2.13</v>
      </c>
      <c r="E1601" t="b">
        <v>0</v>
      </c>
      <c r="F1601" t="s">
        <v>2485</v>
      </c>
      <c r="G1601" t="s">
        <v>4086</v>
      </c>
      <c r="H1601" t="s">
        <v>4967</v>
      </c>
      <c r="I1601" t="s">
        <v>4969</v>
      </c>
      <c r="J1601" t="s">
        <v>4991</v>
      </c>
      <c r="K1601" t="s">
        <v>6380</v>
      </c>
      <c r="L1601" t="s">
        <v>6408</v>
      </c>
      <c r="M1601" t="str">
        <f>SUBSTITUTE(Table2[[#This Row],[category_tags]],"'",CHAR(130),11)</f>
        <v>['Agricultural', 'Food', 'Preparation', 'Cereal products', 'Breads and pastries', ÇBreads']</v>
      </c>
      <c r="N1601" t="str">
        <f>SUBSTITUTE(Table2[[#This Row],[category_tags]],"'",CHAR(131),12)</f>
        <v>['Agricultural', 'Food', 'Preparation', 'Cereal products', 'Breads and pastries', 'BreadsÉ]</v>
      </c>
      <c r="O1601">
        <f>FIND(CHAR(130),Table2[[#This Row],[Column2]])</f>
        <v>83</v>
      </c>
      <c r="P1601">
        <f>FIND(CHAR(131),Table2[[#This Row],[Column3]])</f>
        <v>90</v>
      </c>
      <c r="Q1601" t="str">
        <f>IFERROR(MID(Table2[[#This Row],[category_tags]],Table2[[#This Row],[Column4]]+1,Table2[[#This Row],[Column5]]-Table2[[#This Row],[Column4]]-1),"")</f>
        <v>Breads</v>
      </c>
      <c r="R1601" t="str">
        <f>VLOOKUP(Table2[[#This Row],[ciqual_code]],brut_transformé!$D$2:$E$2480,2,FALSE)</f>
        <v>transformé</v>
      </c>
      <c r="S1601" t="s">
        <v>5907</v>
      </c>
    </row>
    <row r="1602" spans="1:19" x14ac:dyDescent="0.2">
      <c r="A1602" t="s">
        <v>1600</v>
      </c>
      <c r="B1602">
        <v>7002</v>
      </c>
      <c r="C1602" t="s">
        <v>2481</v>
      </c>
      <c r="D1602">
        <v>1.95</v>
      </c>
      <c r="E1602" t="b">
        <v>0</v>
      </c>
      <c r="F1602" t="s">
        <v>2485</v>
      </c>
      <c r="G1602" t="s">
        <v>4087</v>
      </c>
      <c r="H1602" t="s">
        <v>4967</v>
      </c>
      <c r="I1602" t="s">
        <v>4969</v>
      </c>
      <c r="J1602" t="s">
        <v>4991</v>
      </c>
      <c r="K1602" t="s">
        <v>6380</v>
      </c>
      <c r="L1602" t="s">
        <v>6408</v>
      </c>
      <c r="M1602" t="str">
        <f>SUBSTITUTE(Table2[[#This Row],[category_tags]],"'",CHAR(130),11)</f>
        <v>['Agricultural', 'Food', 'Preparation', 'Cereal products', 'Breads and pastries', ÇBreads']</v>
      </c>
      <c r="N1602" t="str">
        <f>SUBSTITUTE(Table2[[#This Row],[category_tags]],"'",CHAR(131),12)</f>
        <v>['Agricultural', 'Food', 'Preparation', 'Cereal products', 'Breads and pastries', 'BreadsÉ]</v>
      </c>
      <c r="O1602">
        <f>FIND(CHAR(130),Table2[[#This Row],[Column2]])</f>
        <v>83</v>
      </c>
      <c r="P1602">
        <f>FIND(CHAR(131),Table2[[#This Row],[Column3]])</f>
        <v>90</v>
      </c>
      <c r="Q1602" t="str">
        <f>IFERROR(MID(Table2[[#This Row],[category_tags]],Table2[[#This Row],[Column4]]+1,Table2[[#This Row],[Column5]]-Table2[[#This Row],[Column4]]-1),"")</f>
        <v>Breads</v>
      </c>
      <c r="R1602" t="str">
        <f>VLOOKUP(Table2[[#This Row],[ciqual_code]],brut_transformé!$D$2:$E$2480,2,FALSE)</f>
        <v>transformé</v>
      </c>
      <c r="S1602" t="s">
        <v>5908</v>
      </c>
    </row>
    <row r="1603" spans="1:19" x14ac:dyDescent="0.2">
      <c r="A1603" t="s">
        <v>1601</v>
      </c>
      <c r="B1603">
        <v>7255</v>
      </c>
      <c r="C1603" t="s">
        <v>2481</v>
      </c>
      <c r="D1603">
        <v>2.82</v>
      </c>
      <c r="E1603" t="b">
        <v>0</v>
      </c>
      <c r="F1603" t="s">
        <v>2485</v>
      </c>
      <c r="G1603" t="s">
        <v>4088</v>
      </c>
      <c r="H1603" t="s">
        <v>4967</v>
      </c>
      <c r="I1603" t="s">
        <v>4969</v>
      </c>
      <c r="J1603" t="s">
        <v>4991</v>
      </c>
      <c r="K1603" t="s">
        <v>6380</v>
      </c>
      <c r="L1603" t="s">
        <v>6408</v>
      </c>
      <c r="M1603" t="str">
        <f>SUBSTITUTE(Table2[[#This Row],[category_tags]],"'",CHAR(130),11)</f>
        <v>['Agricultural', 'Food', 'Preparation', 'Cereal products', 'Breads and pastries', ÇBreads']</v>
      </c>
      <c r="N1603" t="str">
        <f>SUBSTITUTE(Table2[[#This Row],[category_tags]],"'",CHAR(131),12)</f>
        <v>['Agricultural', 'Food', 'Preparation', 'Cereal products', 'Breads and pastries', 'BreadsÉ]</v>
      </c>
      <c r="O1603">
        <f>FIND(CHAR(130),Table2[[#This Row],[Column2]])</f>
        <v>83</v>
      </c>
      <c r="P1603">
        <f>FIND(CHAR(131),Table2[[#This Row],[Column3]])</f>
        <v>90</v>
      </c>
      <c r="Q1603" t="str">
        <f>IFERROR(MID(Table2[[#This Row],[category_tags]],Table2[[#This Row],[Column4]]+1,Table2[[#This Row],[Column5]]-Table2[[#This Row],[Column4]]-1),"")</f>
        <v>Breads</v>
      </c>
      <c r="R1603" t="str">
        <f>VLOOKUP(Table2[[#This Row],[ciqual_code]],brut_transformé!$D$2:$E$2480,2,FALSE)</f>
        <v>transformé</v>
      </c>
      <c r="S1603" t="s">
        <v>5909</v>
      </c>
    </row>
    <row r="1604" spans="1:19" x14ac:dyDescent="0.2">
      <c r="A1604" t="s">
        <v>1602</v>
      </c>
      <c r="B1604">
        <v>7025</v>
      </c>
      <c r="C1604" t="s">
        <v>2481</v>
      </c>
      <c r="D1604">
        <v>1.95</v>
      </c>
      <c r="E1604" t="b">
        <v>0</v>
      </c>
      <c r="F1604" t="s">
        <v>2485</v>
      </c>
      <c r="G1604" t="s">
        <v>4089</v>
      </c>
      <c r="H1604" t="s">
        <v>4967</v>
      </c>
      <c r="I1604" t="s">
        <v>4969</v>
      </c>
      <c r="J1604" t="s">
        <v>4991</v>
      </c>
      <c r="K1604" t="s">
        <v>6380</v>
      </c>
      <c r="L1604" t="s">
        <v>6408</v>
      </c>
      <c r="M1604" t="str">
        <f>SUBSTITUTE(Table2[[#This Row],[category_tags]],"'",CHAR(130),11)</f>
        <v>['Agricultural', 'Food', 'Preparation', 'Cereal products', 'Breads and pastries', ÇBreads']</v>
      </c>
      <c r="N1604" t="str">
        <f>SUBSTITUTE(Table2[[#This Row],[category_tags]],"'",CHAR(131),12)</f>
        <v>['Agricultural', 'Food', 'Preparation', 'Cereal products', 'Breads and pastries', 'BreadsÉ]</v>
      </c>
      <c r="O1604">
        <f>FIND(CHAR(130),Table2[[#This Row],[Column2]])</f>
        <v>83</v>
      </c>
      <c r="P1604">
        <f>FIND(CHAR(131),Table2[[#This Row],[Column3]])</f>
        <v>90</v>
      </c>
      <c r="Q1604" t="str">
        <f>IFERROR(MID(Table2[[#This Row],[category_tags]],Table2[[#This Row],[Column4]]+1,Table2[[#This Row],[Column5]]-Table2[[#This Row],[Column4]]-1),"")</f>
        <v>Breads</v>
      </c>
      <c r="R1604" t="str">
        <f>VLOOKUP(Table2[[#This Row],[ciqual_code]],brut_transformé!$D$2:$E$2480,2,FALSE)</f>
        <v>transformé</v>
      </c>
      <c r="S1604" t="s">
        <v>5890</v>
      </c>
    </row>
    <row r="1605" spans="1:19" x14ac:dyDescent="0.2">
      <c r="A1605" t="s">
        <v>1603</v>
      </c>
      <c r="B1605">
        <v>7010</v>
      </c>
      <c r="C1605" t="s">
        <v>2481</v>
      </c>
      <c r="D1605">
        <v>2.34</v>
      </c>
      <c r="E1605" t="b">
        <v>0</v>
      </c>
      <c r="F1605" t="s">
        <v>2485</v>
      </c>
      <c r="G1605" t="s">
        <v>4090</v>
      </c>
      <c r="H1605" t="s">
        <v>4967</v>
      </c>
      <c r="I1605" t="s">
        <v>4969</v>
      </c>
      <c r="J1605" t="s">
        <v>4991</v>
      </c>
      <c r="K1605" t="s">
        <v>6380</v>
      </c>
      <c r="L1605" t="s">
        <v>6408</v>
      </c>
      <c r="M1605" t="str">
        <f>SUBSTITUTE(Table2[[#This Row],[category_tags]],"'",CHAR(130),11)</f>
        <v>['Agricultural', 'Food', 'Preparation', 'Cereal products', 'Breads and pastries', ÇBreads']</v>
      </c>
      <c r="N1605" t="str">
        <f>SUBSTITUTE(Table2[[#This Row],[category_tags]],"'",CHAR(131),12)</f>
        <v>['Agricultural', 'Food', 'Preparation', 'Cereal products', 'Breads and pastries', 'BreadsÉ]</v>
      </c>
      <c r="O1605">
        <f>FIND(CHAR(130),Table2[[#This Row],[Column2]])</f>
        <v>83</v>
      </c>
      <c r="P1605">
        <f>FIND(CHAR(131),Table2[[#This Row],[Column3]])</f>
        <v>90</v>
      </c>
      <c r="Q1605" t="str">
        <f>IFERROR(MID(Table2[[#This Row],[category_tags]],Table2[[#This Row],[Column4]]+1,Table2[[#This Row],[Column5]]-Table2[[#This Row],[Column4]]-1),"")</f>
        <v>Breads</v>
      </c>
      <c r="R1605" t="str">
        <f>VLOOKUP(Table2[[#This Row],[ciqual_code]],brut_transformé!$D$2:$E$2480,2,FALSE)</f>
        <v>transformé</v>
      </c>
      <c r="S1605" t="s">
        <v>5890</v>
      </c>
    </row>
    <row r="1606" spans="1:19" x14ac:dyDescent="0.2">
      <c r="A1606" t="s">
        <v>1604</v>
      </c>
      <c r="B1606">
        <v>7100</v>
      </c>
      <c r="C1606" t="s">
        <v>2481</v>
      </c>
      <c r="D1606">
        <v>1.95</v>
      </c>
      <c r="E1606" t="b">
        <v>0</v>
      </c>
      <c r="F1606" t="s">
        <v>2485</v>
      </c>
      <c r="G1606" t="s">
        <v>4091</v>
      </c>
      <c r="H1606" t="s">
        <v>4967</v>
      </c>
      <c r="I1606" t="s">
        <v>4969</v>
      </c>
      <c r="J1606" t="s">
        <v>4991</v>
      </c>
      <c r="K1606" t="s">
        <v>6380</v>
      </c>
      <c r="L1606" t="s">
        <v>6408</v>
      </c>
      <c r="M1606" t="str">
        <f>SUBSTITUTE(Table2[[#This Row],[category_tags]],"'",CHAR(130),11)</f>
        <v>['Agricultural', 'Food', 'Preparation', 'Cereal products', 'Breads and pastries', ÇBreads']</v>
      </c>
      <c r="N1606" t="str">
        <f>SUBSTITUTE(Table2[[#This Row],[category_tags]],"'",CHAR(131),12)</f>
        <v>['Agricultural', 'Food', 'Preparation', 'Cereal products', 'Breads and pastries', 'BreadsÉ]</v>
      </c>
      <c r="O1606">
        <f>FIND(CHAR(130),Table2[[#This Row],[Column2]])</f>
        <v>83</v>
      </c>
      <c r="P1606">
        <f>FIND(CHAR(131),Table2[[#This Row],[Column3]])</f>
        <v>90</v>
      </c>
      <c r="Q1606" t="str">
        <f>IFERROR(MID(Table2[[#This Row],[category_tags]],Table2[[#This Row],[Column4]]+1,Table2[[#This Row],[Column5]]-Table2[[#This Row],[Column4]]-1),"")</f>
        <v>Breads</v>
      </c>
      <c r="R1606" t="str">
        <f>VLOOKUP(Table2[[#This Row],[ciqual_code]],brut_transformé!$D$2:$E$2480,2,FALSE)</f>
        <v>transformé</v>
      </c>
      <c r="S1606" t="s">
        <v>5892</v>
      </c>
    </row>
    <row r="1607" spans="1:19" x14ac:dyDescent="0.2">
      <c r="A1607" t="s">
        <v>1605</v>
      </c>
      <c r="B1607">
        <v>7001</v>
      </c>
      <c r="C1607" t="s">
        <v>2481</v>
      </c>
      <c r="D1607">
        <v>1.95</v>
      </c>
      <c r="E1607" t="b">
        <v>0</v>
      </c>
      <c r="F1607" t="s">
        <v>2485</v>
      </c>
      <c r="G1607" t="s">
        <v>4092</v>
      </c>
      <c r="H1607" t="s">
        <v>4967</v>
      </c>
      <c r="I1607" t="s">
        <v>4969</v>
      </c>
      <c r="J1607" t="s">
        <v>4991</v>
      </c>
      <c r="K1607" t="s">
        <v>6380</v>
      </c>
      <c r="L1607" t="s">
        <v>6408</v>
      </c>
      <c r="M1607" t="str">
        <f>SUBSTITUTE(Table2[[#This Row],[category_tags]],"'",CHAR(130),11)</f>
        <v>['Agricultural', 'Food', 'Preparation', 'Cereal products', 'Breads and pastries', ÇBreads']</v>
      </c>
      <c r="N1607" t="str">
        <f>SUBSTITUTE(Table2[[#This Row],[category_tags]],"'",CHAR(131),12)</f>
        <v>['Agricultural', 'Food', 'Preparation', 'Cereal products', 'Breads and pastries', 'BreadsÉ]</v>
      </c>
      <c r="O1607">
        <f>FIND(CHAR(130),Table2[[#This Row],[Column2]])</f>
        <v>83</v>
      </c>
      <c r="P1607">
        <f>FIND(CHAR(131),Table2[[#This Row],[Column3]])</f>
        <v>90</v>
      </c>
      <c r="Q1607" t="str">
        <f>IFERROR(MID(Table2[[#This Row],[category_tags]],Table2[[#This Row],[Column4]]+1,Table2[[#This Row],[Column5]]-Table2[[#This Row],[Column4]]-1),"")</f>
        <v>Breads</v>
      </c>
      <c r="R1607" t="str">
        <f>VLOOKUP(Table2[[#This Row],[ciqual_code]],brut_transformé!$D$2:$E$2480,2,FALSE)</f>
        <v>transformé</v>
      </c>
      <c r="S1607" t="s">
        <v>5890</v>
      </c>
    </row>
    <row r="1608" spans="1:19" x14ac:dyDescent="0.2">
      <c r="A1608" t="s">
        <v>1606</v>
      </c>
      <c r="B1608">
        <v>7007</v>
      </c>
      <c r="C1608" t="s">
        <v>2481</v>
      </c>
      <c r="D1608">
        <v>1.95</v>
      </c>
      <c r="E1608" t="b">
        <v>0</v>
      </c>
      <c r="F1608" t="s">
        <v>2485</v>
      </c>
      <c r="G1608" t="s">
        <v>4093</v>
      </c>
      <c r="H1608" t="s">
        <v>4967</v>
      </c>
      <c r="I1608" t="s">
        <v>4969</v>
      </c>
      <c r="J1608" t="s">
        <v>4991</v>
      </c>
      <c r="K1608" t="s">
        <v>6380</v>
      </c>
      <c r="L1608" t="s">
        <v>6408</v>
      </c>
      <c r="M1608" t="str">
        <f>SUBSTITUTE(Table2[[#This Row],[category_tags]],"'",CHAR(130),11)</f>
        <v>['Agricultural', 'Food', 'Preparation', 'Cereal products', 'Breads and pastries', ÇBreads']</v>
      </c>
      <c r="N1608" t="str">
        <f>SUBSTITUTE(Table2[[#This Row],[category_tags]],"'",CHAR(131),12)</f>
        <v>['Agricultural', 'Food', 'Preparation', 'Cereal products', 'Breads and pastries', 'BreadsÉ]</v>
      </c>
      <c r="O1608">
        <f>FIND(CHAR(130),Table2[[#This Row],[Column2]])</f>
        <v>83</v>
      </c>
      <c r="P1608">
        <f>FIND(CHAR(131),Table2[[#This Row],[Column3]])</f>
        <v>90</v>
      </c>
      <c r="Q1608" t="str">
        <f>IFERROR(MID(Table2[[#This Row],[category_tags]],Table2[[#This Row],[Column4]]+1,Table2[[#This Row],[Column5]]-Table2[[#This Row],[Column4]]-1),"")</f>
        <v>Breads</v>
      </c>
      <c r="R1608" t="str">
        <f>VLOOKUP(Table2[[#This Row],[ciqual_code]],brut_transformé!$D$2:$E$2480,2,FALSE)</f>
        <v>transformé</v>
      </c>
      <c r="S1608" t="s">
        <v>5890</v>
      </c>
    </row>
    <row r="1609" spans="1:19" x14ac:dyDescent="0.2">
      <c r="A1609" t="s">
        <v>1607</v>
      </c>
      <c r="B1609">
        <v>7160</v>
      </c>
      <c r="C1609" t="s">
        <v>2481</v>
      </c>
      <c r="D1609">
        <v>2.34</v>
      </c>
      <c r="E1609" t="b">
        <v>0</v>
      </c>
      <c r="F1609" t="s">
        <v>2485</v>
      </c>
      <c r="G1609" t="s">
        <v>4094</v>
      </c>
      <c r="H1609" t="s">
        <v>4967</v>
      </c>
      <c r="I1609" t="s">
        <v>4969</v>
      </c>
      <c r="J1609" t="s">
        <v>4991</v>
      </c>
      <c r="K1609" t="s">
        <v>6380</v>
      </c>
      <c r="L1609" t="s">
        <v>6408</v>
      </c>
      <c r="M1609" t="str">
        <f>SUBSTITUTE(Table2[[#This Row],[category_tags]],"'",CHAR(130),11)</f>
        <v>['Agricultural', 'Food', 'Preparation', 'Cereal products', 'Breads and pastries', ÇBreads']</v>
      </c>
      <c r="N1609" t="str">
        <f>SUBSTITUTE(Table2[[#This Row],[category_tags]],"'",CHAR(131),12)</f>
        <v>['Agricultural', 'Food', 'Preparation', 'Cereal products', 'Breads and pastries', 'BreadsÉ]</v>
      </c>
      <c r="O1609">
        <f>FIND(CHAR(130),Table2[[#This Row],[Column2]])</f>
        <v>83</v>
      </c>
      <c r="P1609">
        <f>FIND(CHAR(131),Table2[[#This Row],[Column3]])</f>
        <v>90</v>
      </c>
      <c r="Q1609" t="str">
        <f>IFERROR(MID(Table2[[#This Row],[category_tags]],Table2[[#This Row],[Column4]]+1,Table2[[#This Row],[Column5]]-Table2[[#This Row],[Column4]]-1),"")</f>
        <v>Breads</v>
      </c>
      <c r="R1609" t="str">
        <f>VLOOKUP(Table2[[#This Row],[ciqual_code]],brut_transformé!$D$2:$E$2480,2,FALSE)</f>
        <v>transformé</v>
      </c>
      <c r="S1609" t="s">
        <v>5890</v>
      </c>
    </row>
    <row r="1610" spans="1:19" x14ac:dyDescent="0.2">
      <c r="A1610" t="s">
        <v>1608</v>
      </c>
      <c r="B1610">
        <v>7130</v>
      </c>
      <c r="C1610" t="s">
        <v>2481</v>
      </c>
      <c r="D1610">
        <v>2.63</v>
      </c>
      <c r="E1610" t="b">
        <v>0</v>
      </c>
      <c r="F1610" t="s">
        <v>2485</v>
      </c>
      <c r="G1610" t="s">
        <v>4095</v>
      </c>
      <c r="H1610" t="s">
        <v>4967</v>
      </c>
      <c r="I1610" t="s">
        <v>4969</v>
      </c>
      <c r="J1610" t="s">
        <v>4991</v>
      </c>
      <c r="K1610" t="s">
        <v>6380</v>
      </c>
      <c r="L1610" t="s">
        <v>6408</v>
      </c>
      <c r="M1610" t="str">
        <f>SUBSTITUTE(Table2[[#This Row],[category_tags]],"'",CHAR(130),11)</f>
        <v>['Agricultural', 'Food', 'Preparation', 'Cereal products', 'Breads and pastries', ÇBreads']</v>
      </c>
      <c r="N1610" t="str">
        <f>SUBSTITUTE(Table2[[#This Row],[category_tags]],"'",CHAR(131),12)</f>
        <v>['Agricultural', 'Food', 'Preparation', 'Cereal products', 'Breads and pastries', 'BreadsÉ]</v>
      </c>
      <c r="O1610">
        <f>FIND(CHAR(130),Table2[[#This Row],[Column2]])</f>
        <v>83</v>
      </c>
      <c r="P1610">
        <f>FIND(CHAR(131),Table2[[#This Row],[Column3]])</f>
        <v>90</v>
      </c>
      <c r="Q1610" t="str">
        <f>IFERROR(MID(Table2[[#This Row],[category_tags]],Table2[[#This Row],[Column4]]+1,Table2[[#This Row],[Column5]]-Table2[[#This Row],[Column4]]-1),"")</f>
        <v>Breads</v>
      </c>
      <c r="R1610" t="str">
        <f>VLOOKUP(Table2[[#This Row],[ciqual_code]],brut_transformé!$D$2:$E$2480,2,FALSE)</f>
        <v>transformé</v>
      </c>
      <c r="S1610" t="s">
        <v>5910</v>
      </c>
    </row>
    <row r="1611" spans="1:19" x14ac:dyDescent="0.2">
      <c r="A1611" t="s">
        <v>1609</v>
      </c>
      <c r="B1611">
        <v>25199</v>
      </c>
      <c r="C1611" t="s">
        <v>2481</v>
      </c>
      <c r="D1611">
        <v>2.57</v>
      </c>
      <c r="E1611" t="b">
        <v>0</v>
      </c>
      <c r="F1611" t="s">
        <v>2485</v>
      </c>
      <c r="G1611" t="s">
        <v>4096</v>
      </c>
      <c r="H1611" t="s">
        <v>4967</v>
      </c>
      <c r="I1611" t="s">
        <v>4969</v>
      </c>
      <c r="J1611" t="s">
        <v>4999</v>
      </c>
      <c r="K1611" t="s">
        <v>6379</v>
      </c>
      <c r="L1611" t="s">
        <v>6399</v>
      </c>
      <c r="M1611" t="str">
        <f>SUBSTITUTE(Table2[[#This Row],[category_tags]],"'",CHAR(130),11)</f>
        <v>['Agricultural', 'Food', 'Preparation', 'Starters and dishes', 'Dishes', ÇVegetable/legume dishes']</v>
      </c>
      <c r="N1611" t="str">
        <f>SUBSTITUTE(Table2[[#This Row],[category_tags]],"'",CHAR(131),12)</f>
        <v>['Agricultural', 'Food', 'Preparation', 'Starters and dishes', 'Dishes', 'Vegetable/legume dishesÉ]</v>
      </c>
      <c r="O1611">
        <f>FIND(CHAR(130),Table2[[#This Row],[Column2]])</f>
        <v>74</v>
      </c>
      <c r="P1611">
        <f>FIND(CHAR(131),Table2[[#This Row],[Column3]])</f>
        <v>98</v>
      </c>
      <c r="Q1611" t="str">
        <f>IFERROR(MID(Table2[[#This Row],[category_tags]],Table2[[#This Row],[Column4]]+1,Table2[[#This Row],[Column5]]-Table2[[#This Row],[Column4]]-1),"")</f>
        <v>Vegetable/legume dishes</v>
      </c>
      <c r="R1611" t="str">
        <f>VLOOKUP(Table2[[#This Row],[ciqual_code]],brut_transformé!$D$2:$E$2480,2,FALSE)</f>
        <v>transformé</v>
      </c>
      <c r="S1611" t="s">
        <v>5911</v>
      </c>
    </row>
    <row r="1612" spans="1:19" x14ac:dyDescent="0.2">
      <c r="A1612" t="s">
        <v>1610</v>
      </c>
      <c r="B1612">
        <v>25208</v>
      </c>
      <c r="C1612" t="s">
        <v>2481</v>
      </c>
      <c r="D1612">
        <v>2.57</v>
      </c>
      <c r="E1612" t="b">
        <v>0</v>
      </c>
      <c r="F1612" t="s">
        <v>2485</v>
      </c>
      <c r="G1612" t="s">
        <v>4097</v>
      </c>
      <c r="H1612" t="s">
        <v>4967</v>
      </c>
      <c r="I1612" t="s">
        <v>4969</v>
      </c>
      <c r="J1612" t="s">
        <v>4999</v>
      </c>
      <c r="K1612" t="s">
        <v>6379</v>
      </c>
      <c r="L1612" t="s">
        <v>6399</v>
      </c>
      <c r="M1612" t="str">
        <f>SUBSTITUTE(Table2[[#This Row],[category_tags]],"'",CHAR(130),11)</f>
        <v>['Agricultural', 'Food', 'Preparation', 'Starters and dishes', 'Dishes', ÇVegetable/legume dishes']</v>
      </c>
      <c r="N1612" t="str">
        <f>SUBSTITUTE(Table2[[#This Row],[category_tags]],"'",CHAR(131),12)</f>
        <v>['Agricultural', 'Food', 'Preparation', 'Starters and dishes', 'Dishes', 'Vegetable/legume dishesÉ]</v>
      </c>
      <c r="O1612">
        <f>FIND(CHAR(130),Table2[[#This Row],[Column2]])</f>
        <v>74</v>
      </c>
      <c r="P1612">
        <f>FIND(CHAR(131),Table2[[#This Row],[Column3]])</f>
        <v>98</v>
      </c>
      <c r="Q1612" t="str">
        <f>IFERROR(MID(Table2[[#This Row],[category_tags]],Table2[[#This Row],[Column4]]+1,Table2[[#This Row],[Column5]]-Table2[[#This Row],[Column4]]-1),"")</f>
        <v>Vegetable/legume dishes</v>
      </c>
      <c r="R1612" t="str">
        <f>VLOOKUP(Table2[[#This Row],[ciqual_code]],brut_transformé!$D$2:$E$2480,2,FALSE)</f>
        <v>transformé</v>
      </c>
      <c r="S1612" t="s">
        <v>5911</v>
      </c>
    </row>
    <row r="1613" spans="1:19" x14ac:dyDescent="0.2">
      <c r="A1613" t="s">
        <v>1611</v>
      </c>
      <c r="B1613">
        <v>24660</v>
      </c>
      <c r="C1613" t="s">
        <v>2481</v>
      </c>
      <c r="D1613">
        <v>2.14</v>
      </c>
      <c r="E1613" t="b">
        <v>0</v>
      </c>
      <c r="F1613" t="s">
        <v>2485</v>
      </c>
      <c r="G1613" t="s">
        <v>4098</v>
      </c>
      <c r="H1613" t="s">
        <v>4967</v>
      </c>
      <c r="I1613" t="s">
        <v>4969</v>
      </c>
      <c r="J1613" t="s">
        <v>4995</v>
      </c>
      <c r="K1613" t="s">
        <v>6380</v>
      </c>
      <c r="L1613" t="s">
        <v>6412</v>
      </c>
      <c r="M1613" t="str">
        <f>SUBSTITUTE(Table2[[#This Row],[category_tags]],"'",CHAR(130),11)</f>
        <v>['Agricultural', 'Food', 'Preparation', 'Cereal products', 'Biscuits and breakfast cereals', ÇSweet biscuits']</v>
      </c>
      <c r="N1613" t="str">
        <f>SUBSTITUTE(Table2[[#This Row],[category_tags]],"'",CHAR(131),12)</f>
        <v>['Agricultural', 'Food', 'Preparation', 'Cereal products', 'Biscuits and breakfast cereals', 'Sweet biscuitsÉ]</v>
      </c>
      <c r="O1613">
        <f>FIND(CHAR(130),Table2[[#This Row],[Column2]])</f>
        <v>94</v>
      </c>
      <c r="P1613">
        <f>FIND(CHAR(131),Table2[[#This Row],[Column3]])</f>
        <v>109</v>
      </c>
      <c r="Q1613" t="str">
        <f>IFERROR(MID(Table2[[#This Row],[category_tags]],Table2[[#This Row],[Column4]]+1,Table2[[#This Row],[Column5]]-Table2[[#This Row],[Column4]]-1),"")</f>
        <v>Sweet biscuits</v>
      </c>
      <c r="R1613" t="str">
        <f>VLOOKUP(Table2[[#This Row],[ciqual_code]],brut_transformé!$D$2:$E$2480,2,FALSE)</f>
        <v>transformé</v>
      </c>
      <c r="S1613" t="s">
        <v>5187</v>
      </c>
    </row>
    <row r="1614" spans="1:19" x14ac:dyDescent="0.2">
      <c r="A1614" t="s">
        <v>1612</v>
      </c>
      <c r="B1614">
        <v>13614</v>
      </c>
      <c r="C1614" t="s">
        <v>2481</v>
      </c>
      <c r="D1614">
        <v>3.12</v>
      </c>
      <c r="E1614" t="b">
        <v>0</v>
      </c>
      <c r="F1614" t="s">
        <v>2485</v>
      </c>
      <c r="G1614" t="s">
        <v>4099</v>
      </c>
      <c r="H1614" t="s">
        <v>4967</v>
      </c>
      <c r="I1614" t="s">
        <v>4969</v>
      </c>
      <c r="J1614" t="s">
        <v>4972</v>
      </c>
      <c r="K1614" t="s">
        <v>6375</v>
      </c>
      <c r="L1614" t="s">
        <v>6392</v>
      </c>
      <c r="M1614" t="str">
        <f>SUBSTITUTE(Table2[[#This Row],[category_tags]],"'",CHAR(130),11)</f>
        <v>['Agricultural', 'Food', 'Preparation', 'Fruits, vegetables, legumes and nuts', 'Fruits', ÇFresh fruits']</v>
      </c>
      <c r="N1614" t="str">
        <f>SUBSTITUTE(Table2[[#This Row],[category_tags]],"'",CHAR(131),12)</f>
        <v>['Agricultural', 'Food', 'Preparation', 'Fruits, vegetables, legumes and nuts', 'Fruits', 'Fresh fruitsÉ]</v>
      </c>
      <c r="O1614">
        <f>FIND(CHAR(130),Table2[[#This Row],[Column2]])</f>
        <v>91</v>
      </c>
      <c r="P1614">
        <f>FIND(CHAR(131),Table2[[#This Row],[Column3]])</f>
        <v>104</v>
      </c>
      <c r="Q1614" t="str">
        <f>IFERROR(MID(Table2[[#This Row],[category_tags]],Table2[[#This Row],[Column4]]+1,Table2[[#This Row],[Column5]]-Table2[[#This Row],[Column4]]-1),"")</f>
        <v>Fresh fruits</v>
      </c>
      <c r="R1614" t="str">
        <f>VLOOKUP(Table2[[#This Row],[ciqual_code]],brut_transformé!$D$2:$E$2480,2,FALSE)</f>
        <v>brut</v>
      </c>
      <c r="S1614" t="s">
        <v>5912</v>
      </c>
    </row>
    <row r="1615" spans="1:19" x14ac:dyDescent="0.2">
      <c r="A1615" t="s">
        <v>1613</v>
      </c>
      <c r="B1615">
        <v>25513</v>
      </c>
      <c r="C1615" t="s">
        <v>2481</v>
      </c>
      <c r="D1615">
        <v>2.56</v>
      </c>
      <c r="E1615" t="b">
        <v>0</v>
      </c>
      <c r="F1615" t="s">
        <v>2485</v>
      </c>
      <c r="G1615" t="s">
        <v>4100</v>
      </c>
      <c r="H1615" t="s">
        <v>4967</v>
      </c>
      <c r="I1615" t="s">
        <v>4969</v>
      </c>
      <c r="J1615" t="s">
        <v>5028</v>
      </c>
      <c r="K1615" t="s">
        <v>6379</v>
      </c>
      <c r="L1615" t="s">
        <v>6426</v>
      </c>
      <c r="M1615" t="str">
        <f>SUBSTITUTE(Table2[[#This Row],[category_tags]],"'",CHAR(130),11)</f>
        <v>['Agricultural', 'Food', 'Preparation', 'Starters and dishes', 'Sandwiches']</v>
      </c>
      <c r="N1615" t="str">
        <f>SUBSTITUTE(Table2[[#This Row],[category_tags]],"'",CHAR(131),12)</f>
        <v>['Agricultural', 'Food', 'Preparation', 'Starters and dishes', 'Sandwiches']</v>
      </c>
      <c r="O1615" t="e">
        <f>FIND(CHAR(130),Table2[[#This Row],[Column2]])</f>
        <v>#VALUE!</v>
      </c>
      <c r="P1615" t="e">
        <f>FIND(CHAR(131),Table2[[#This Row],[Column3]])</f>
        <v>#VALUE!</v>
      </c>
      <c r="Q1615" t="str">
        <f>IFERROR(MID(Table2[[#This Row],[category_tags]],Table2[[#This Row],[Column4]]+1,Table2[[#This Row],[Column5]]-Table2[[#This Row],[Column4]]-1),"")</f>
        <v/>
      </c>
      <c r="R1615" t="str">
        <f>VLOOKUP(Table2[[#This Row],[ciqual_code]],brut_transformé!$D$2:$E$2480,2,FALSE)</f>
        <v>transformé</v>
      </c>
      <c r="S1615" t="s">
        <v>5913</v>
      </c>
    </row>
    <row r="1616" spans="1:19" x14ac:dyDescent="0.2">
      <c r="A1616" t="s">
        <v>1614</v>
      </c>
      <c r="B1616">
        <v>5004</v>
      </c>
      <c r="C1616" t="s">
        <v>2481</v>
      </c>
      <c r="D1616">
        <v>2.39</v>
      </c>
      <c r="E1616" t="b">
        <v>0</v>
      </c>
      <c r="F1616" t="s">
        <v>2485</v>
      </c>
      <c r="G1616" t="s">
        <v>4101</v>
      </c>
      <c r="H1616" t="s">
        <v>4967</v>
      </c>
      <c r="I1616" t="s">
        <v>4969</v>
      </c>
      <c r="J1616" t="s">
        <v>4980</v>
      </c>
      <c r="K1616" t="s">
        <v>6378</v>
      </c>
      <c r="L1616" t="s">
        <v>6398</v>
      </c>
      <c r="M1616" t="str">
        <f>SUBSTITUTE(Table2[[#This Row],[category_tags]],"'",CHAR(130),11)</f>
        <v>['Agricultural', 'Food', 'Preparation', 'Beverages', 'Alcoholic beverages', ÇCocktails']</v>
      </c>
      <c r="N1616" t="str">
        <f>SUBSTITUTE(Table2[[#This Row],[category_tags]],"'",CHAR(131),12)</f>
        <v>['Agricultural', 'Food', 'Preparation', 'Beverages', 'Alcoholic beverages', 'CocktailsÉ]</v>
      </c>
      <c r="O1616">
        <f>FIND(CHAR(130),Table2[[#This Row],[Column2]])</f>
        <v>77</v>
      </c>
      <c r="P1616">
        <f>FIND(CHAR(131),Table2[[#This Row],[Column3]])</f>
        <v>87</v>
      </c>
      <c r="Q1616" t="str">
        <f>IFERROR(MID(Table2[[#This Row],[category_tags]],Table2[[#This Row],[Column4]]+1,Table2[[#This Row],[Column5]]-Table2[[#This Row],[Column4]]-1),"")</f>
        <v>Cocktails</v>
      </c>
      <c r="R1616" t="str">
        <f>VLOOKUP(Table2[[#This Row],[ciqual_code]],brut_transformé!$D$2:$E$2480,2,FALSE)</f>
        <v>transformé</v>
      </c>
      <c r="S1616" t="s">
        <v>5914</v>
      </c>
    </row>
    <row r="1617" spans="1:19" x14ac:dyDescent="0.2">
      <c r="A1617" t="s">
        <v>1615</v>
      </c>
      <c r="B1617">
        <v>5005</v>
      </c>
      <c r="C1617" t="s">
        <v>2481</v>
      </c>
      <c r="D1617">
        <v>2.39</v>
      </c>
      <c r="E1617" t="b">
        <v>0</v>
      </c>
      <c r="F1617" t="s">
        <v>2485</v>
      </c>
      <c r="G1617" t="s">
        <v>4102</v>
      </c>
      <c r="H1617" t="s">
        <v>4967</v>
      </c>
      <c r="I1617" t="s">
        <v>4969</v>
      </c>
      <c r="J1617" t="s">
        <v>4980</v>
      </c>
      <c r="K1617" t="s">
        <v>6378</v>
      </c>
      <c r="L1617" t="s">
        <v>6398</v>
      </c>
      <c r="M1617" t="str">
        <f>SUBSTITUTE(Table2[[#This Row],[category_tags]],"'",CHAR(130),11)</f>
        <v>['Agricultural', 'Food', 'Preparation', 'Beverages', 'Alcoholic beverages', ÇCocktails']</v>
      </c>
      <c r="N1617" t="str">
        <f>SUBSTITUTE(Table2[[#This Row],[category_tags]],"'",CHAR(131),12)</f>
        <v>['Agricultural', 'Food', 'Preparation', 'Beverages', 'Alcoholic beverages', 'CocktailsÉ]</v>
      </c>
      <c r="O1617">
        <f>FIND(CHAR(130),Table2[[#This Row],[Column2]])</f>
        <v>77</v>
      </c>
      <c r="P1617">
        <f>FIND(CHAR(131),Table2[[#This Row],[Column3]])</f>
        <v>87</v>
      </c>
      <c r="Q1617" t="str">
        <f>IFERROR(MID(Table2[[#This Row],[category_tags]],Table2[[#This Row],[Column4]]+1,Table2[[#This Row],[Column5]]-Table2[[#This Row],[Column4]]-1),"")</f>
        <v>Cocktails</v>
      </c>
      <c r="R1617" t="str">
        <f>VLOOKUP(Table2[[#This Row],[ciqual_code]],brut_transformé!$D$2:$E$2480,2,FALSE)</f>
        <v>transformé</v>
      </c>
      <c r="S1617" t="s">
        <v>5914</v>
      </c>
    </row>
    <row r="1618" spans="1:19" x14ac:dyDescent="0.2">
      <c r="A1618" t="s">
        <v>1616</v>
      </c>
      <c r="B1618">
        <v>20181</v>
      </c>
      <c r="C1618" t="s">
        <v>2481</v>
      </c>
      <c r="D1618">
        <v>2.6</v>
      </c>
      <c r="E1618" t="b">
        <v>0</v>
      </c>
      <c r="F1618" t="s">
        <v>2485</v>
      </c>
      <c r="G1618" s="1" t="s">
        <v>4103</v>
      </c>
      <c r="H1618" t="s">
        <v>4967</v>
      </c>
      <c r="I1618" t="s">
        <v>4969</v>
      </c>
      <c r="J1618" t="s">
        <v>4988</v>
      </c>
      <c r="K1618" t="s">
        <v>6375</v>
      </c>
      <c r="L1618" t="s">
        <v>6405</v>
      </c>
      <c r="M1618" t="str">
        <f>SUBSTITUTE(Table2[[#This Row],[category_tags]],"'",CHAR(130),11)</f>
        <v>['Agricultural', 'Food', 'Preparation', 'Fruits, vegetables, legumes and nuts', 'Vegetables', ÇVegetables, raw']</v>
      </c>
      <c r="N1618" t="str">
        <f>SUBSTITUTE(Table2[[#This Row],[category_tags]],"'",CHAR(131),12)</f>
        <v>['Agricultural', 'Food', 'Preparation', 'Fruits, vegetables, legumes and nuts', 'Vegetables', 'Vegetables, rawÉ]</v>
      </c>
      <c r="O1618">
        <f>FIND(CHAR(130),Table2[[#This Row],[Column2]])</f>
        <v>95</v>
      </c>
      <c r="P1618">
        <f>FIND(CHAR(131),Table2[[#This Row],[Column3]])</f>
        <v>111</v>
      </c>
      <c r="Q1618" t="str">
        <f>IFERROR(MID(Table2[[#This Row],[category_tags]],Table2[[#This Row],[Column4]]+1,Table2[[#This Row],[Column5]]-Table2[[#This Row],[Column4]]-1),"")</f>
        <v>Vegetables, raw</v>
      </c>
      <c r="R1618" t="str">
        <f>VLOOKUP(Table2[[#This Row],[ciqual_code]],brut_transformé!$D$2:$E$2480,2,FALSE)</f>
        <v>brut</v>
      </c>
      <c r="S1618" t="s">
        <v>5300</v>
      </c>
    </row>
    <row r="1619" spans="1:19" x14ac:dyDescent="0.2">
      <c r="A1619" t="s">
        <v>1617</v>
      </c>
      <c r="B1619">
        <v>20133</v>
      </c>
      <c r="C1619" t="s">
        <v>2481</v>
      </c>
      <c r="E1619" t="b">
        <v>0</v>
      </c>
      <c r="F1619" t="s">
        <v>2485</v>
      </c>
      <c r="G1619" t="s">
        <v>4104</v>
      </c>
      <c r="H1619" t="s">
        <v>4967</v>
      </c>
      <c r="I1619" t="s">
        <v>4969</v>
      </c>
      <c r="J1619" t="s">
        <v>4987</v>
      </c>
      <c r="K1619" t="s">
        <v>6375</v>
      </c>
      <c r="L1619" t="s">
        <v>6405</v>
      </c>
      <c r="M1619" t="str">
        <f>SUBSTITUTE(Table2[[#This Row],[category_tags]],"'",CHAR(130),11)</f>
        <v>['Agricultural', 'Food', 'Preparation', 'Fruits, vegetables, legumes and nuts', 'Vegetables', ÇVegetables, cooked']</v>
      </c>
      <c r="N1619" t="str">
        <f>SUBSTITUTE(Table2[[#This Row],[category_tags]],"'",CHAR(131),12)</f>
        <v>['Agricultural', 'Food', 'Preparation', 'Fruits, vegetables, legumes and nuts', 'Vegetables', 'Vegetables, cookedÉ]</v>
      </c>
      <c r="O1619">
        <f>FIND(CHAR(130),Table2[[#This Row],[Column2]])</f>
        <v>95</v>
      </c>
      <c r="P1619">
        <f>FIND(CHAR(131),Table2[[#This Row],[Column3]])</f>
        <v>114</v>
      </c>
      <c r="Q1619" t="str">
        <f>IFERROR(MID(Table2[[#This Row],[category_tags]],Table2[[#This Row],[Column4]]+1,Table2[[#This Row],[Column5]]-Table2[[#This Row],[Column4]]-1),"")</f>
        <v>Vegetables, cooked</v>
      </c>
      <c r="R1619" t="str">
        <f>VLOOKUP(Table2[[#This Row],[ciqual_code]],brut_transformé!$D$2:$E$2480,2,FALSE)</f>
        <v>brut</v>
      </c>
      <c r="S1619" t="s">
        <v>5301</v>
      </c>
    </row>
    <row r="1620" spans="1:19" x14ac:dyDescent="0.2">
      <c r="A1620" t="s">
        <v>1618</v>
      </c>
      <c r="B1620">
        <v>28858</v>
      </c>
      <c r="C1620" t="s">
        <v>2481</v>
      </c>
      <c r="D1620">
        <v>2.5099999999999998</v>
      </c>
      <c r="E1620" t="b">
        <v>0</v>
      </c>
      <c r="F1620" t="s">
        <v>2485</v>
      </c>
      <c r="G1620" t="s">
        <v>4105</v>
      </c>
      <c r="H1620" t="s">
        <v>4967</v>
      </c>
      <c r="I1620" t="s">
        <v>4969</v>
      </c>
      <c r="J1620" t="s">
        <v>5045</v>
      </c>
      <c r="K1620" t="s">
        <v>6376</v>
      </c>
      <c r="L1620" t="s">
        <v>6404</v>
      </c>
      <c r="M1620" t="str">
        <f>SUBSTITUTE(Table2[[#This Row],[category_tags]],"'",CHAR(130),11)</f>
        <v>['Agricultural', 'Food', 'Preparation', 'Meat, egg and fish', 'Delicatessen meat', ÇRaw and cured ham']</v>
      </c>
      <c r="N1620" t="str">
        <f>SUBSTITUTE(Table2[[#This Row],[category_tags]],"'",CHAR(131),12)</f>
        <v>['Agricultural', 'Food', 'Preparation', 'Meat, egg and fish', 'Delicatessen meat', 'Raw and cured hamÉ]</v>
      </c>
      <c r="O1620">
        <f>FIND(CHAR(130),Table2[[#This Row],[Column2]])</f>
        <v>84</v>
      </c>
      <c r="P1620">
        <f>FIND(CHAR(131),Table2[[#This Row],[Column3]])</f>
        <v>102</v>
      </c>
      <c r="Q1620" t="str">
        <f>IFERROR(MID(Table2[[#This Row],[category_tags]],Table2[[#This Row],[Column4]]+1,Table2[[#This Row],[Column5]]-Table2[[#This Row],[Column4]]-1),"")</f>
        <v>Raw and cured ham</v>
      </c>
      <c r="R1620" t="str">
        <f>VLOOKUP(Table2[[#This Row],[ciqual_code]],brut_transformé!$D$2:$E$2480,2,FALSE)</f>
        <v>transformé</v>
      </c>
      <c r="S1620" t="s">
        <v>5415</v>
      </c>
    </row>
    <row r="1621" spans="1:19" x14ac:dyDescent="0.2">
      <c r="A1621" t="s">
        <v>1619</v>
      </c>
      <c r="B1621">
        <v>27018</v>
      </c>
      <c r="C1621" t="s">
        <v>2481</v>
      </c>
      <c r="D1621">
        <v>3.68</v>
      </c>
      <c r="E1621" t="b">
        <v>0</v>
      </c>
      <c r="F1621" t="s">
        <v>2485</v>
      </c>
      <c r="G1621" t="s">
        <v>4106</v>
      </c>
      <c r="H1621" t="s">
        <v>4967</v>
      </c>
      <c r="I1621" t="s">
        <v>4969</v>
      </c>
      <c r="J1621" t="s">
        <v>4993</v>
      </c>
      <c r="K1621" t="s">
        <v>6376</v>
      </c>
      <c r="L1621" t="s">
        <v>6410</v>
      </c>
      <c r="M1621" t="str">
        <f>SUBSTITUTE(Table2[[#This Row],[category_tags]],"'",CHAR(130),11)</f>
        <v>['Agricultural', 'Food', 'Preparation', 'Meat, egg and fish', 'Fish, cooked']</v>
      </c>
      <c r="N1621" t="str">
        <f>SUBSTITUTE(Table2[[#This Row],[category_tags]],"'",CHAR(131),12)</f>
        <v>['Agricultural', 'Food', 'Preparation', 'Meat, egg and fish', 'Fish, cooked']</v>
      </c>
      <c r="O1621" t="e">
        <f>FIND(CHAR(130),Table2[[#This Row],[Column2]])</f>
        <v>#VALUE!</v>
      </c>
      <c r="P1621" t="e">
        <f>FIND(CHAR(131),Table2[[#This Row],[Column3]])</f>
        <v>#VALUE!</v>
      </c>
      <c r="Q1621" t="str">
        <f>IFERROR(MID(Table2[[#This Row],[category_tags]],Table2[[#This Row],[Column4]]+1,Table2[[#This Row],[Column5]]-Table2[[#This Row],[Column4]]-1),"")</f>
        <v/>
      </c>
      <c r="R1621" t="str">
        <f>VLOOKUP(Table2[[#This Row],[ciqual_code]],brut_transformé!$D$2:$E$2480,2,FALSE)</f>
        <v>transformé</v>
      </c>
      <c r="S1621" t="s">
        <v>5915</v>
      </c>
    </row>
    <row r="1622" spans="1:19" x14ac:dyDescent="0.2">
      <c r="A1622" t="s">
        <v>1620</v>
      </c>
      <c r="B1622">
        <v>27017</v>
      </c>
      <c r="C1622" t="s">
        <v>2481</v>
      </c>
      <c r="D1622">
        <v>3.68</v>
      </c>
      <c r="E1622" t="b">
        <v>0</v>
      </c>
      <c r="F1622" t="s">
        <v>2485</v>
      </c>
      <c r="G1622" t="s">
        <v>4107</v>
      </c>
      <c r="H1622" t="s">
        <v>4967</v>
      </c>
      <c r="I1622" t="s">
        <v>4969</v>
      </c>
      <c r="J1622" t="s">
        <v>4985</v>
      </c>
      <c r="K1622" t="s">
        <v>6376</v>
      </c>
      <c r="L1622" t="s">
        <v>6403</v>
      </c>
      <c r="M1622" t="str">
        <f>SUBSTITUTE(Table2[[#This Row],[category_tags]],"'",CHAR(130),11)</f>
        <v>['Agricultural', 'Food', 'Preparation', 'Meat, egg and fish', 'Fish, raw']</v>
      </c>
      <c r="N1622" t="str">
        <f>SUBSTITUTE(Table2[[#This Row],[category_tags]],"'",CHAR(131),12)</f>
        <v>['Agricultural', 'Food', 'Preparation', 'Meat, egg and fish', 'Fish, raw']</v>
      </c>
      <c r="O1622" t="e">
        <f>FIND(CHAR(130),Table2[[#This Row],[Column2]])</f>
        <v>#VALUE!</v>
      </c>
      <c r="P1622" t="e">
        <f>FIND(CHAR(131),Table2[[#This Row],[Column3]])</f>
        <v>#VALUE!</v>
      </c>
      <c r="Q1622" t="str">
        <f>IFERROR(MID(Table2[[#This Row],[category_tags]],Table2[[#This Row],[Column4]]+1,Table2[[#This Row],[Column5]]-Table2[[#This Row],[Column4]]-1),"")</f>
        <v/>
      </c>
      <c r="R1622" t="str">
        <f>VLOOKUP(Table2[[#This Row],[ciqual_code]],brut_transformé!$D$2:$E$2480,2,FALSE)</f>
        <v>transformé</v>
      </c>
      <c r="S1622" t="s">
        <v>5145</v>
      </c>
    </row>
    <row r="1623" spans="1:19" x14ac:dyDescent="0.2">
      <c r="A1623" t="s">
        <v>1621</v>
      </c>
      <c r="B1623">
        <v>19685</v>
      </c>
      <c r="C1623" t="s">
        <v>2481</v>
      </c>
      <c r="D1623">
        <v>3.07</v>
      </c>
      <c r="E1623" t="b">
        <v>0</v>
      </c>
      <c r="F1623" t="s">
        <v>2485</v>
      </c>
      <c r="G1623" t="s">
        <v>4108</v>
      </c>
      <c r="H1623" t="s">
        <v>4967</v>
      </c>
      <c r="I1623" t="s">
        <v>4969</v>
      </c>
      <c r="J1623" t="s">
        <v>5050</v>
      </c>
      <c r="K1623" t="s">
        <v>6381</v>
      </c>
      <c r="L1623" t="s">
        <v>6422</v>
      </c>
      <c r="M1623" t="str">
        <f>SUBSTITUTE(Table2[[#This Row],[category_tags]],"'",CHAR(130),11)</f>
        <v>['Agricultural', 'Food', 'Preparation', 'Milk and milk products', 'Dairy products and deserts', ÇDairy desserts']</v>
      </c>
      <c r="N1623" t="str">
        <f>SUBSTITUTE(Table2[[#This Row],[category_tags]],"'",CHAR(131),12)</f>
        <v>['Agricultural', 'Food', 'Preparation', 'Milk and milk products', 'Dairy products and deserts', 'Dairy dessertsÉ]</v>
      </c>
      <c r="O1623">
        <f>FIND(CHAR(130),Table2[[#This Row],[Column2]])</f>
        <v>97</v>
      </c>
      <c r="P1623">
        <f>FIND(CHAR(131),Table2[[#This Row],[Column3]])</f>
        <v>112</v>
      </c>
      <c r="Q1623" t="str">
        <f>IFERROR(MID(Table2[[#This Row],[category_tags]],Table2[[#This Row],[Column4]]+1,Table2[[#This Row],[Column5]]-Table2[[#This Row],[Column4]]-1),"")</f>
        <v>Dairy desserts</v>
      </c>
      <c r="R1623" t="str">
        <f>VLOOKUP(Table2[[#This Row],[ciqual_code]],brut_transformé!$D$2:$E$2480,2,FALSE)</f>
        <v>transformé</v>
      </c>
      <c r="S1623" t="s">
        <v>5916</v>
      </c>
    </row>
    <row r="1624" spans="1:19" x14ac:dyDescent="0.2">
      <c r="A1624" t="s">
        <v>1622</v>
      </c>
      <c r="B1624">
        <v>13035</v>
      </c>
      <c r="C1624" t="s">
        <v>2481</v>
      </c>
      <c r="D1624">
        <v>2.46</v>
      </c>
      <c r="E1624" t="b">
        <v>0</v>
      </c>
      <c r="F1624" t="s">
        <v>2485</v>
      </c>
      <c r="G1624" t="s">
        <v>4109</v>
      </c>
      <c r="H1624" t="s">
        <v>4967</v>
      </c>
      <c r="I1624" t="s">
        <v>4969</v>
      </c>
      <c r="J1624" t="s">
        <v>4972</v>
      </c>
      <c r="K1624" t="s">
        <v>6375</v>
      </c>
      <c r="L1624" t="s">
        <v>6392</v>
      </c>
      <c r="M1624" t="str">
        <f>SUBSTITUTE(Table2[[#This Row],[category_tags]],"'",CHAR(130),11)</f>
        <v>['Agricultural', 'Food', 'Preparation', 'Fruits, vegetables, legumes and nuts', 'Fruits', ÇFresh fruits']</v>
      </c>
      <c r="N1624" t="str">
        <f>SUBSTITUTE(Table2[[#This Row],[category_tags]],"'",CHAR(131),12)</f>
        <v>['Agricultural', 'Food', 'Preparation', 'Fruits, vegetables, legumes and nuts', 'Fruits', 'Fresh fruitsÉ]</v>
      </c>
      <c r="O1624">
        <f>FIND(CHAR(130),Table2[[#This Row],[Column2]])</f>
        <v>91</v>
      </c>
      <c r="P1624">
        <f>FIND(CHAR(131),Table2[[#This Row],[Column3]])</f>
        <v>104</v>
      </c>
      <c r="Q1624" t="str">
        <f>IFERROR(MID(Table2[[#This Row],[category_tags]],Table2[[#This Row],[Column4]]+1,Table2[[#This Row],[Column5]]-Table2[[#This Row],[Column4]]-1),"")</f>
        <v>Fresh fruits</v>
      </c>
      <c r="R1624" t="str">
        <f>VLOOKUP(Table2[[#This Row],[ciqual_code]],brut_transformé!$D$2:$E$2480,2,FALSE)</f>
        <v>brut</v>
      </c>
      <c r="S1624" t="s">
        <v>5917</v>
      </c>
    </row>
    <row r="1625" spans="1:19" x14ac:dyDescent="0.2">
      <c r="A1625" t="s">
        <v>1623</v>
      </c>
      <c r="B1625">
        <v>11049</v>
      </c>
      <c r="C1625" t="s">
        <v>2481</v>
      </c>
      <c r="D1625">
        <v>4.3099999999999996</v>
      </c>
      <c r="E1625" t="b">
        <v>0</v>
      </c>
      <c r="F1625" t="s">
        <v>2485</v>
      </c>
      <c r="G1625" t="s">
        <v>4110</v>
      </c>
      <c r="H1625" t="s">
        <v>4967</v>
      </c>
      <c r="I1625" t="s">
        <v>4969</v>
      </c>
      <c r="J1625" t="s">
        <v>5035</v>
      </c>
      <c r="K1625" t="s">
        <v>6377</v>
      </c>
      <c r="L1625" t="s">
        <v>6430</v>
      </c>
      <c r="M1625" t="str">
        <f>SUBSTITUTE(Table2[[#This Row],[category_tags]],"'",CHAR(130),11)</f>
        <v>['Agricultural', 'Food', 'Preparation', 'Miscellaneous', 'Spices']</v>
      </c>
      <c r="N1625" t="str">
        <f>SUBSTITUTE(Table2[[#This Row],[category_tags]],"'",CHAR(131),12)</f>
        <v>['Agricultural', 'Food', 'Preparation', 'Miscellaneous', 'Spices']</v>
      </c>
      <c r="O1625" t="e">
        <f>FIND(CHAR(130),Table2[[#This Row],[Column2]])</f>
        <v>#VALUE!</v>
      </c>
      <c r="P1625" t="e">
        <f>FIND(CHAR(131),Table2[[#This Row],[Column3]])</f>
        <v>#VALUE!</v>
      </c>
      <c r="Q1625" t="str">
        <f>IFERROR(MID(Table2[[#This Row],[category_tags]],Table2[[#This Row],[Column4]]+1,Table2[[#This Row],[Column5]]-Table2[[#This Row],[Column4]]-1),"")</f>
        <v/>
      </c>
      <c r="R1625" t="str">
        <f>VLOOKUP(Table2[[#This Row],[ciqual_code]],brut_transformé!$D$2:$E$2480,2,FALSE)</f>
        <v>brut</v>
      </c>
      <c r="S1625" t="s">
        <v>5918</v>
      </c>
    </row>
    <row r="1626" spans="1:19" x14ac:dyDescent="0.2">
      <c r="A1626" t="s">
        <v>1624</v>
      </c>
      <c r="B1626">
        <v>25195</v>
      </c>
      <c r="C1626" t="s">
        <v>2481</v>
      </c>
      <c r="D1626">
        <v>2.4700000000000002</v>
      </c>
      <c r="E1626" t="b">
        <v>0</v>
      </c>
      <c r="F1626" t="s">
        <v>2485</v>
      </c>
      <c r="G1626" t="s">
        <v>4111</v>
      </c>
      <c r="H1626" t="s">
        <v>4967</v>
      </c>
      <c r="I1626" t="s">
        <v>4969</v>
      </c>
      <c r="J1626" t="s">
        <v>5047</v>
      </c>
      <c r="K1626" t="s">
        <v>6379</v>
      </c>
      <c r="L1626" t="s">
        <v>6399</v>
      </c>
      <c r="M1626" t="str">
        <f>SUBSTITUTE(Table2[[#This Row],[category_tags]],"'",CHAR(130),11)</f>
        <v>['Agricultural', 'Food', 'Preparation', 'Starters and dishes', 'Dishes', ÇMeat dishes, with starchy food']</v>
      </c>
      <c r="N1626" t="str">
        <f>SUBSTITUTE(Table2[[#This Row],[category_tags]],"'",CHAR(131),12)</f>
        <v>['Agricultural', 'Food', 'Preparation', 'Starters and dishes', 'Dishes', 'Meat dishes, with starchy foodÉ]</v>
      </c>
      <c r="O1626">
        <f>FIND(CHAR(130),Table2[[#This Row],[Column2]])</f>
        <v>74</v>
      </c>
      <c r="P1626">
        <f>FIND(CHAR(131),Table2[[#This Row],[Column3]])</f>
        <v>105</v>
      </c>
      <c r="Q1626" t="str">
        <f>IFERROR(MID(Table2[[#This Row],[category_tags]],Table2[[#This Row],[Column4]]+1,Table2[[#This Row],[Column5]]-Table2[[#This Row],[Column4]]-1),"")</f>
        <v>Meat dishes, with starchy food</v>
      </c>
      <c r="R1626" t="str">
        <f>VLOOKUP(Table2[[#This Row],[ciqual_code]],brut_transformé!$D$2:$E$2480,2,FALSE)</f>
        <v>transformé</v>
      </c>
      <c r="S1626" t="s">
        <v>5919</v>
      </c>
    </row>
    <row r="1627" spans="1:19" x14ac:dyDescent="0.2">
      <c r="A1627" t="s">
        <v>1625</v>
      </c>
      <c r="B1627">
        <v>25587</v>
      </c>
      <c r="C1627" t="s">
        <v>2481</v>
      </c>
      <c r="D1627">
        <v>2.4700000000000002</v>
      </c>
      <c r="E1627" t="b">
        <v>0</v>
      </c>
      <c r="F1627" t="s">
        <v>2485</v>
      </c>
      <c r="G1627" t="s">
        <v>4112</v>
      </c>
      <c r="H1627" t="s">
        <v>4967</v>
      </c>
      <c r="I1627" t="s">
        <v>4969</v>
      </c>
      <c r="J1627" t="s">
        <v>5047</v>
      </c>
      <c r="K1627" t="s">
        <v>6379</v>
      </c>
      <c r="L1627" t="s">
        <v>6399</v>
      </c>
      <c r="M1627" t="str">
        <f>SUBSTITUTE(Table2[[#This Row],[category_tags]],"'",CHAR(130),11)</f>
        <v>['Agricultural', 'Food', 'Preparation', 'Starters and dishes', 'Dishes', ÇMeat dishes, with starchy food']</v>
      </c>
      <c r="N1627" t="str">
        <f>SUBSTITUTE(Table2[[#This Row],[category_tags]],"'",CHAR(131),12)</f>
        <v>['Agricultural', 'Food', 'Preparation', 'Starters and dishes', 'Dishes', 'Meat dishes, with starchy foodÉ]</v>
      </c>
      <c r="O1627">
        <f>FIND(CHAR(130),Table2[[#This Row],[Column2]])</f>
        <v>74</v>
      </c>
      <c r="P1627">
        <f>FIND(CHAR(131),Table2[[#This Row],[Column3]])</f>
        <v>105</v>
      </c>
      <c r="Q1627" t="str">
        <f>IFERROR(MID(Table2[[#This Row],[category_tags]],Table2[[#This Row],[Column4]]+1,Table2[[#This Row],[Column5]]-Table2[[#This Row],[Column4]]-1),"")</f>
        <v>Meat dishes, with starchy food</v>
      </c>
      <c r="R1627" t="str">
        <f>VLOOKUP(Table2[[#This Row],[ciqual_code]],brut_transformé!$D$2:$E$2480,2,FALSE)</f>
        <v>transformé</v>
      </c>
      <c r="S1627" t="s">
        <v>5919</v>
      </c>
    </row>
    <row r="1628" spans="1:19" x14ac:dyDescent="0.2">
      <c r="A1628" t="s">
        <v>1626</v>
      </c>
      <c r="B1628">
        <v>12120</v>
      </c>
      <c r="C1628" t="s">
        <v>2481</v>
      </c>
      <c r="D1628">
        <v>1.8399999999999901</v>
      </c>
      <c r="E1628" t="b">
        <v>0</v>
      </c>
      <c r="F1628" t="s">
        <v>2485</v>
      </c>
      <c r="G1628" t="s">
        <v>4113</v>
      </c>
      <c r="H1628" t="s">
        <v>4967</v>
      </c>
      <c r="I1628" t="s">
        <v>4969</v>
      </c>
      <c r="J1628" t="s">
        <v>4989</v>
      </c>
      <c r="K1628" t="s">
        <v>6381</v>
      </c>
      <c r="L1628" t="s">
        <v>6406</v>
      </c>
      <c r="M1628" t="str">
        <f>SUBSTITUTE(Table2[[#This Row],[category_tags]],"'",CHAR(130),11)</f>
        <v>['Agricultural', 'Food', 'Preparation', 'Milk and milk products', 'Cheese', ÇSemihard cheeses']</v>
      </c>
      <c r="N1628" t="str">
        <f>SUBSTITUTE(Table2[[#This Row],[category_tags]],"'",CHAR(131),12)</f>
        <v>['Agricultural', 'Food', 'Preparation', 'Milk and milk products', 'Cheese', 'Semihard cheesesÉ]</v>
      </c>
      <c r="O1628">
        <f>FIND(CHAR(130),Table2[[#This Row],[Column2]])</f>
        <v>77</v>
      </c>
      <c r="P1628">
        <f>FIND(CHAR(131),Table2[[#This Row],[Column3]])</f>
        <v>94</v>
      </c>
      <c r="Q1628" t="str">
        <f>IFERROR(MID(Table2[[#This Row],[category_tags]],Table2[[#This Row],[Column4]]+1,Table2[[#This Row],[Column5]]-Table2[[#This Row],[Column4]]-1),"")</f>
        <v>Semihard cheeses</v>
      </c>
      <c r="R1628" t="str">
        <f>VLOOKUP(Table2[[#This Row],[ciqual_code]],brut_transformé!$D$2:$E$2480,2,FALSE)</f>
        <v>transformé</v>
      </c>
      <c r="S1628" t="s">
        <v>5128</v>
      </c>
    </row>
    <row r="1629" spans="1:19" x14ac:dyDescent="0.2">
      <c r="A1629" t="s">
        <v>1627</v>
      </c>
      <c r="B1629">
        <v>13036</v>
      </c>
      <c r="C1629" t="s">
        <v>2481</v>
      </c>
      <c r="D1629">
        <v>2.68</v>
      </c>
      <c r="E1629" t="b">
        <v>0</v>
      </c>
      <c r="F1629" t="s">
        <v>2485</v>
      </c>
      <c r="G1629" t="s">
        <v>4114</v>
      </c>
      <c r="H1629" t="s">
        <v>4967</v>
      </c>
      <c r="I1629" t="s">
        <v>4969</v>
      </c>
      <c r="J1629" t="s">
        <v>4972</v>
      </c>
      <c r="K1629" t="s">
        <v>6375</v>
      </c>
      <c r="L1629" t="s">
        <v>6392</v>
      </c>
      <c r="M1629" t="str">
        <f>SUBSTITUTE(Table2[[#This Row],[category_tags]],"'",CHAR(130),11)</f>
        <v>['Agricultural', 'Food', 'Preparation', 'Fruits, vegetables, legumes and nuts', 'Fruits', ÇFresh fruits']</v>
      </c>
      <c r="N1629" t="str">
        <f>SUBSTITUTE(Table2[[#This Row],[category_tags]],"'",CHAR(131),12)</f>
        <v>['Agricultural', 'Food', 'Preparation', 'Fruits, vegetables, legumes and nuts', 'Fruits', 'Fresh fruitsÉ]</v>
      </c>
      <c r="O1629">
        <f>FIND(CHAR(130),Table2[[#This Row],[Column2]])</f>
        <v>91</v>
      </c>
      <c r="P1629">
        <f>FIND(CHAR(131),Table2[[#This Row],[Column3]])</f>
        <v>104</v>
      </c>
      <c r="Q1629" t="str">
        <f>IFERROR(MID(Table2[[#This Row],[category_tags]],Table2[[#This Row],[Column4]]+1,Table2[[#This Row],[Column5]]-Table2[[#This Row],[Column4]]-1),"")</f>
        <v>Fresh fruits</v>
      </c>
      <c r="R1629" t="str">
        <f>VLOOKUP(Table2[[#This Row],[ciqual_code]],brut_transformé!$D$2:$E$2480,2,FALSE)</f>
        <v>brut</v>
      </c>
      <c r="S1629" t="s">
        <v>5920</v>
      </c>
    </row>
    <row r="1630" spans="1:19" x14ac:dyDescent="0.2">
      <c r="A1630" t="s">
        <v>1628</v>
      </c>
      <c r="B1630">
        <v>25568</v>
      </c>
      <c r="C1630" t="s">
        <v>2481</v>
      </c>
      <c r="D1630">
        <v>2.58</v>
      </c>
      <c r="E1630" t="b">
        <v>0</v>
      </c>
      <c r="F1630" t="s">
        <v>2485</v>
      </c>
      <c r="G1630" t="s">
        <v>4115</v>
      </c>
      <c r="H1630" t="s">
        <v>4967</v>
      </c>
      <c r="I1630" t="s">
        <v>4969</v>
      </c>
      <c r="J1630" t="s">
        <v>5029</v>
      </c>
      <c r="K1630" t="s">
        <v>6379</v>
      </c>
      <c r="L1630" t="s">
        <v>6427</v>
      </c>
      <c r="M1630" t="str">
        <f>SUBSTITUTE(Table2[[#This Row],[category_tags]],"'",CHAR(130),11)</f>
        <v>['Agricultural', 'Food', 'Preparation', 'Starters and dishes', 'Pizzas, crepe and pies']</v>
      </c>
      <c r="N1630" t="str">
        <f>SUBSTITUTE(Table2[[#This Row],[category_tags]],"'",CHAR(131),12)</f>
        <v>['Agricultural', 'Food', 'Preparation', 'Starters and dishes', 'Pizzas, crepe and pies']</v>
      </c>
      <c r="O1630" t="e">
        <f>FIND(CHAR(130),Table2[[#This Row],[Column2]])</f>
        <v>#VALUE!</v>
      </c>
      <c r="P1630" t="e">
        <f>FIND(CHAR(131),Table2[[#This Row],[Column3]])</f>
        <v>#VALUE!</v>
      </c>
      <c r="Q1630" t="str">
        <f>IFERROR(MID(Table2[[#This Row],[category_tags]],Table2[[#This Row],[Column4]]+1,Table2[[#This Row],[Column5]]-Table2[[#This Row],[Column4]]-1),"")</f>
        <v/>
      </c>
      <c r="R1630" t="str">
        <f>VLOOKUP(Table2[[#This Row],[ciqual_code]],brut_transformé!$D$2:$E$2480,2,FALSE)</f>
        <v>transformé</v>
      </c>
      <c r="S1630" t="s">
        <v>5921</v>
      </c>
    </row>
    <row r="1631" spans="1:19" x14ac:dyDescent="0.2">
      <c r="A1631" t="s">
        <v>1629</v>
      </c>
      <c r="B1631">
        <v>1000</v>
      </c>
      <c r="C1631" t="s">
        <v>2481</v>
      </c>
      <c r="D1631">
        <v>3.29</v>
      </c>
      <c r="E1631" t="b">
        <v>0</v>
      </c>
      <c r="F1631" t="s">
        <v>2485</v>
      </c>
      <c r="G1631" t="s">
        <v>4116</v>
      </c>
      <c r="H1631" t="s">
        <v>4967</v>
      </c>
      <c r="I1631" t="s">
        <v>4969</v>
      </c>
      <c r="J1631" t="s">
        <v>4980</v>
      </c>
      <c r="K1631" t="s">
        <v>6378</v>
      </c>
      <c r="L1631" t="s">
        <v>6398</v>
      </c>
      <c r="M1631" t="str">
        <f>SUBSTITUTE(Table2[[#This Row],[category_tags]],"'",CHAR(130),11)</f>
        <v>['Agricultural', 'Food', 'Preparation', 'Beverages', 'Alcoholic beverages', ÇCocktails']</v>
      </c>
      <c r="N1631" t="str">
        <f>SUBSTITUTE(Table2[[#This Row],[category_tags]],"'",CHAR(131),12)</f>
        <v>['Agricultural', 'Food', 'Preparation', 'Beverages', 'Alcoholic beverages', 'CocktailsÉ]</v>
      </c>
      <c r="O1631">
        <f>FIND(CHAR(130),Table2[[#This Row],[Column2]])</f>
        <v>77</v>
      </c>
      <c r="P1631">
        <f>FIND(CHAR(131),Table2[[#This Row],[Column3]])</f>
        <v>87</v>
      </c>
      <c r="Q1631" t="str">
        <f>IFERROR(MID(Table2[[#This Row],[category_tags]],Table2[[#This Row],[Column4]]+1,Table2[[#This Row],[Column5]]-Table2[[#This Row],[Column4]]-1),"")</f>
        <v>Cocktails</v>
      </c>
      <c r="R1631" t="str">
        <f>VLOOKUP(Table2[[#This Row],[ciqual_code]],brut_transformé!$D$2:$E$2480,2,FALSE)</f>
        <v>brut</v>
      </c>
      <c r="S1631" t="s">
        <v>5922</v>
      </c>
    </row>
    <row r="1632" spans="1:19" x14ac:dyDescent="0.2">
      <c r="A1632" t="s">
        <v>1630</v>
      </c>
      <c r="B1632">
        <v>4101</v>
      </c>
      <c r="C1632" t="s">
        <v>2481</v>
      </c>
      <c r="D1632">
        <v>2.6</v>
      </c>
      <c r="E1632" t="b">
        <v>0</v>
      </c>
      <c r="F1632" t="s">
        <v>2485</v>
      </c>
      <c r="G1632" t="s">
        <v>4117</v>
      </c>
      <c r="H1632" t="s">
        <v>4967</v>
      </c>
      <c r="I1632" t="s">
        <v>4969</v>
      </c>
      <c r="J1632" t="s">
        <v>4992</v>
      </c>
      <c r="K1632" t="s">
        <v>6375</v>
      </c>
      <c r="L1632" t="s">
        <v>6409</v>
      </c>
      <c r="M1632" t="str">
        <f>SUBSTITUTE(Table2[[#This Row],[category_tags]],"'",CHAR(130),11)</f>
        <v>['Agricultural', 'Food', 'Preparation', 'Fruits, vegetables, legumes and nuts', 'Potatoes and other tubers']</v>
      </c>
      <c r="N1632" t="str">
        <f>SUBSTITUTE(Table2[[#This Row],[category_tags]],"'",CHAR(131),12)</f>
        <v>['Agricultural', 'Food', 'Preparation', 'Fruits, vegetables, legumes and nuts', 'Potatoes and other tubers']</v>
      </c>
      <c r="O1632" t="e">
        <f>FIND(CHAR(130),Table2[[#This Row],[Column2]])</f>
        <v>#VALUE!</v>
      </c>
      <c r="P1632" t="e">
        <f>FIND(CHAR(131),Table2[[#This Row],[Column3]])</f>
        <v>#VALUE!</v>
      </c>
      <c r="Q1632" t="str">
        <f>IFERROR(MID(Table2[[#This Row],[category_tags]],Table2[[#This Row],[Column4]]+1,Table2[[#This Row],[Column5]]-Table2[[#This Row],[Column4]]-1),"")</f>
        <v/>
      </c>
      <c r="R1632" t="str">
        <f>VLOOKUP(Table2[[#This Row],[ciqual_code]],brut_transformé!$D$2:$E$2480,2,FALSE)</f>
        <v>brut</v>
      </c>
      <c r="S1632" t="s">
        <v>5923</v>
      </c>
    </row>
    <row r="1633" spans="1:19" x14ac:dyDescent="0.2">
      <c r="A1633" t="s">
        <v>1631</v>
      </c>
      <c r="B1633">
        <v>4102</v>
      </c>
      <c r="C1633" t="s">
        <v>2481</v>
      </c>
      <c r="E1633" t="b">
        <v>0</v>
      </c>
      <c r="F1633" t="s">
        <v>2485</v>
      </c>
      <c r="G1633" t="s">
        <v>4118</v>
      </c>
      <c r="H1633" t="s">
        <v>4967</v>
      </c>
      <c r="I1633" t="s">
        <v>4969</v>
      </c>
      <c r="J1633" t="s">
        <v>4992</v>
      </c>
      <c r="K1633" t="s">
        <v>6375</v>
      </c>
      <c r="L1633" t="s">
        <v>6409</v>
      </c>
      <c r="M1633" t="str">
        <f>SUBSTITUTE(Table2[[#This Row],[category_tags]],"'",CHAR(130),11)</f>
        <v>['Agricultural', 'Food', 'Preparation', 'Fruits, vegetables, legumes and nuts', 'Potatoes and other tubers']</v>
      </c>
      <c r="N1633" t="str">
        <f>SUBSTITUTE(Table2[[#This Row],[category_tags]],"'",CHAR(131),12)</f>
        <v>['Agricultural', 'Food', 'Preparation', 'Fruits, vegetables, legumes and nuts', 'Potatoes and other tubers']</v>
      </c>
      <c r="O1633" t="e">
        <f>FIND(CHAR(130),Table2[[#This Row],[Column2]])</f>
        <v>#VALUE!</v>
      </c>
      <c r="P1633" t="e">
        <f>FIND(CHAR(131),Table2[[#This Row],[Column3]])</f>
        <v>#VALUE!</v>
      </c>
      <c r="Q1633" t="str">
        <f>IFERROR(MID(Table2[[#This Row],[category_tags]],Table2[[#This Row],[Column4]]+1,Table2[[#This Row],[Column5]]-Table2[[#This Row],[Column4]]-1),"")</f>
        <v/>
      </c>
      <c r="R1633" t="str">
        <f>VLOOKUP(Table2[[#This Row],[ciqual_code]],brut_transformé!$D$2:$E$2480,2,FALSE)</f>
        <v>brut</v>
      </c>
      <c r="S1633" t="s">
        <v>5924</v>
      </c>
    </row>
    <row r="1634" spans="1:19" x14ac:dyDescent="0.2">
      <c r="A1634" t="s">
        <v>1632</v>
      </c>
      <c r="B1634">
        <v>4103</v>
      </c>
      <c r="C1634" t="s">
        <v>2481</v>
      </c>
      <c r="D1634">
        <v>2.96</v>
      </c>
      <c r="E1634" t="b">
        <v>0</v>
      </c>
      <c r="F1634" t="s">
        <v>2485</v>
      </c>
      <c r="G1634" t="s">
        <v>4119</v>
      </c>
      <c r="H1634" t="s">
        <v>4967</v>
      </c>
      <c r="I1634" t="s">
        <v>4969</v>
      </c>
      <c r="J1634" t="s">
        <v>4992</v>
      </c>
      <c r="K1634" t="s">
        <v>6375</v>
      </c>
      <c r="L1634" t="s">
        <v>6409</v>
      </c>
      <c r="M1634" t="str">
        <f>SUBSTITUTE(Table2[[#This Row],[category_tags]],"'",CHAR(130),11)</f>
        <v>['Agricultural', 'Food', 'Preparation', 'Fruits, vegetables, legumes and nuts', 'Potatoes and other tubers']</v>
      </c>
      <c r="N1634" t="str">
        <f>SUBSTITUTE(Table2[[#This Row],[category_tags]],"'",CHAR(131),12)</f>
        <v>['Agricultural', 'Food', 'Preparation', 'Fruits, vegetables, legumes and nuts', 'Potatoes and other tubers']</v>
      </c>
      <c r="O1634" t="e">
        <f>FIND(CHAR(130),Table2[[#This Row],[Column2]])</f>
        <v>#VALUE!</v>
      </c>
      <c r="P1634" t="e">
        <f>FIND(CHAR(131),Table2[[#This Row],[Column3]])</f>
        <v>#VALUE!</v>
      </c>
      <c r="Q1634" t="str">
        <f>IFERROR(MID(Table2[[#This Row],[category_tags]],Table2[[#This Row],[Column4]]+1,Table2[[#This Row],[Column5]]-Table2[[#This Row],[Column4]]-1),"")</f>
        <v/>
      </c>
      <c r="R1634" t="str">
        <f>VLOOKUP(Table2[[#This Row],[ciqual_code]],brut_transformé!$D$2:$E$2480,2,FALSE)</f>
        <v>transformé</v>
      </c>
      <c r="S1634" t="s">
        <v>5925</v>
      </c>
    </row>
    <row r="1635" spans="1:19" x14ac:dyDescent="0.2">
      <c r="A1635" t="s">
        <v>1633</v>
      </c>
      <c r="B1635">
        <v>37001</v>
      </c>
      <c r="C1635" t="s">
        <v>2481</v>
      </c>
      <c r="D1635">
        <v>1.95</v>
      </c>
      <c r="E1635" t="b">
        <v>0</v>
      </c>
      <c r="F1635" t="s">
        <v>2485</v>
      </c>
      <c r="G1635" t="s">
        <v>4120</v>
      </c>
      <c r="H1635" t="s">
        <v>4967</v>
      </c>
      <c r="I1635" t="s">
        <v>4969</v>
      </c>
      <c r="J1635" t="s">
        <v>5071</v>
      </c>
      <c r="K1635" t="s">
        <v>6380</v>
      </c>
      <c r="L1635" t="s">
        <v>6402</v>
      </c>
      <c r="M1635" t="str">
        <f>SUBSTITUTE(Table2[[#This Row],[category_tags]],"'",CHAR(130),11)</f>
        <v>['Agricultural', 'Food', 'Preparation', 'Cereal products', 'Flours and pie crusts', ÇPie crusts']</v>
      </c>
      <c r="N1635" t="str">
        <f>SUBSTITUTE(Table2[[#This Row],[category_tags]],"'",CHAR(131),12)</f>
        <v>['Agricultural', 'Food', 'Preparation', 'Cereal products', 'Flours and pie crusts', 'Pie crustsÉ]</v>
      </c>
      <c r="O1635">
        <f>FIND(CHAR(130),Table2[[#This Row],[Column2]])</f>
        <v>85</v>
      </c>
      <c r="P1635">
        <f>FIND(CHAR(131),Table2[[#This Row],[Column3]])</f>
        <v>96</v>
      </c>
      <c r="Q1635" t="str">
        <f>IFERROR(MID(Table2[[#This Row],[category_tags]],Table2[[#This Row],[Column4]]+1,Table2[[#This Row],[Column5]]-Table2[[#This Row],[Column4]]-1),"")</f>
        <v>Pie crusts</v>
      </c>
      <c r="R1635" t="str">
        <f>VLOOKUP(Table2[[#This Row],[ciqual_code]],brut_transformé!$D$2:$E$2480,2,FALSE)</f>
        <v>transformé</v>
      </c>
      <c r="S1635" t="s">
        <v>5926</v>
      </c>
    </row>
    <row r="1636" spans="1:19" x14ac:dyDescent="0.2">
      <c r="A1636" t="s">
        <v>1634</v>
      </c>
      <c r="B1636">
        <v>96778</v>
      </c>
      <c r="C1636" t="s">
        <v>2481</v>
      </c>
      <c r="D1636">
        <v>1.95</v>
      </c>
      <c r="E1636" t="b">
        <v>0</v>
      </c>
      <c r="F1636" t="s">
        <v>2485</v>
      </c>
      <c r="G1636" t="s">
        <v>4121</v>
      </c>
      <c r="H1636" t="s">
        <v>4967</v>
      </c>
      <c r="I1636" t="s">
        <v>4969</v>
      </c>
      <c r="J1636" t="s">
        <v>5071</v>
      </c>
      <c r="K1636" t="s">
        <v>6380</v>
      </c>
      <c r="L1636" t="s">
        <v>6402</v>
      </c>
      <c r="M1636" t="str">
        <f>SUBSTITUTE(Table2[[#This Row],[category_tags]],"'",CHAR(130),11)</f>
        <v>['Agricultural', 'Food', 'Preparation', 'Cereal products', 'Flours and pie crusts', ÇPie crusts']</v>
      </c>
      <c r="N1636" t="str">
        <f>SUBSTITUTE(Table2[[#This Row],[category_tags]],"'",CHAR(131),12)</f>
        <v>['Agricultural', 'Food', 'Preparation', 'Cereal products', 'Flours and pie crusts', 'Pie crustsÉ]</v>
      </c>
      <c r="O1636">
        <f>FIND(CHAR(130),Table2[[#This Row],[Column2]])</f>
        <v>85</v>
      </c>
      <c r="P1636">
        <f>FIND(CHAR(131),Table2[[#This Row],[Column3]])</f>
        <v>96</v>
      </c>
      <c r="Q1636" t="str">
        <f>IFERROR(MID(Table2[[#This Row],[category_tags]],Table2[[#This Row],[Column4]]+1,Table2[[#This Row],[Column5]]-Table2[[#This Row],[Column4]]-1),"")</f>
        <v>Pie crusts</v>
      </c>
      <c r="R1636" t="str">
        <f>VLOOKUP(Table2[[#This Row],[ciqual_code]],brut_transformé!$D$2:$E$2480,2,FALSE)</f>
        <v>transformé</v>
      </c>
      <c r="S1636" t="s">
        <v>5926</v>
      </c>
    </row>
    <row r="1637" spans="1:19" x14ac:dyDescent="0.2">
      <c r="A1637" t="s">
        <v>1635</v>
      </c>
      <c r="B1637">
        <v>23402</v>
      </c>
      <c r="C1637" t="s">
        <v>2481</v>
      </c>
      <c r="D1637">
        <v>1.95</v>
      </c>
      <c r="E1637" t="b">
        <v>0</v>
      </c>
      <c r="F1637" t="s">
        <v>2485</v>
      </c>
      <c r="G1637" t="s">
        <v>4122</v>
      </c>
      <c r="H1637" t="s">
        <v>4967</v>
      </c>
      <c r="I1637" t="s">
        <v>4969</v>
      </c>
      <c r="J1637" t="s">
        <v>5071</v>
      </c>
      <c r="K1637" t="s">
        <v>6380</v>
      </c>
      <c r="L1637" t="s">
        <v>6402</v>
      </c>
      <c r="M1637" t="str">
        <f>SUBSTITUTE(Table2[[#This Row],[category_tags]],"'",CHAR(130),11)</f>
        <v>['Agricultural', 'Food', 'Preparation', 'Cereal products', 'Flours and pie crusts', ÇPie crusts']</v>
      </c>
      <c r="N1637" t="str">
        <f>SUBSTITUTE(Table2[[#This Row],[category_tags]],"'",CHAR(131),12)</f>
        <v>['Agricultural', 'Food', 'Preparation', 'Cereal products', 'Flours and pie crusts', 'Pie crustsÉ]</v>
      </c>
      <c r="O1637">
        <f>FIND(CHAR(130),Table2[[#This Row],[Column2]])</f>
        <v>85</v>
      </c>
      <c r="P1637">
        <f>FIND(CHAR(131),Table2[[#This Row],[Column3]])</f>
        <v>96</v>
      </c>
      <c r="Q1637" t="str">
        <f>IFERROR(MID(Table2[[#This Row],[category_tags]],Table2[[#This Row],[Column4]]+1,Table2[[#This Row],[Column5]]-Table2[[#This Row],[Column4]]-1),"")</f>
        <v>Pie crusts</v>
      </c>
      <c r="R1637" t="str">
        <f>VLOOKUP(Table2[[#This Row],[ciqual_code]],brut_transformé!$D$2:$E$2480,2,FALSE)</f>
        <v>transformé</v>
      </c>
      <c r="S1637" t="s">
        <v>5926</v>
      </c>
    </row>
    <row r="1638" spans="1:19" x14ac:dyDescent="0.2">
      <c r="A1638" t="s">
        <v>1636</v>
      </c>
      <c r="B1638">
        <v>31032</v>
      </c>
      <c r="C1638" t="s">
        <v>2481</v>
      </c>
      <c r="D1638">
        <v>2.54</v>
      </c>
      <c r="E1638" t="b">
        <v>0</v>
      </c>
      <c r="F1638" t="s">
        <v>2485</v>
      </c>
      <c r="G1638" t="s">
        <v>4123</v>
      </c>
      <c r="H1638" t="s">
        <v>4967</v>
      </c>
      <c r="I1638" t="s">
        <v>4969</v>
      </c>
      <c r="J1638" t="s">
        <v>4994</v>
      </c>
      <c r="K1638" t="s">
        <v>6382</v>
      </c>
      <c r="L1638" t="s">
        <v>6411</v>
      </c>
      <c r="M1638" t="str">
        <f>SUBSTITUTE(Table2[[#This Row],[category_tags]],"'",CHAR(130),11)</f>
        <v>['Agricultural', 'Food', 'Preparation', 'Sugar and confectionery', 'Chocolate and chocolate products']</v>
      </c>
      <c r="N1638" t="str">
        <f>SUBSTITUTE(Table2[[#This Row],[category_tags]],"'",CHAR(131),12)</f>
        <v>['Agricultural', 'Food', 'Preparation', 'Sugar and confectionery', 'Chocolate and chocolate products']</v>
      </c>
      <c r="O1638" t="e">
        <f>FIND(CHAR(130),Table2[[#This Row],[Column2]])</f>
        <v>#VALUE!</v>
      </c>
      <c r="P1638" t="e">
        <f>FIND(CHAR(131),Table2[[#This Row],[Column3]])</f>
        <v>#VALUE!</v>
      </c>
      <c r="Q1638" t="str">
        <f>IFERROR(MID(Table2[[#This Row],[category_tags]],Table2[[#This Row],[Column4]]+1,Table2[[#This Row],[Column5]]-Table2[[#This Row],[Column4]]-1),"")</f>
        <v/>
      </c>
      <c r="R1638" t="str">
        <f>VLOOKUP(Table2[[#This Row],[ciqual_code]],brut_transformé!$D$2:$E$2480,2,FALSE)</f>
        <v>transformé</v>
      </c>
      <c r="S1638" t="s">
        <v>5927</v>
      </c>
    </row>
    <row r="1639" spans="1:19" x14ac:dyDescent="0.2">
      <c r="A1639" t="s">
        <v>1637</v>
      </c>
      <c r="B1639">
        <v>8201</v>
      </c>
      <c r="C1639" t="s">
        <v>2481</v>
      </c>
      <c r="D1639">
        <v>2.78</v>
      </c>
      <c r="E1639" t="b">
        <v>0</v>
      </c>
      <c r="F1639" t="s">
        <v>2485</v>
      </c>
      <c r="G1639" t="s">
        <v>4124</v>
      </c>
      <c r="H1639" t="s">
        <v>4967</v>
      </c>
      <c r="I1639" t="s">
        <v>4969</v>
      </c>
      <c r="J1639" t="s">
        <v>5043</v>
      </c>
      <c r="K1639" t="s">
        <v>6376</v>
      </c>
      <c r="L1639" t="s">
        <v>6404</v>
      </c>
      <c r="M1639" t="str">
        <f>SUBSTITUTE(Table2[[#This Row],[category_tags]],"'",CHAR(130),11)</f>
        <v>['Agricultural', 'Food', 'Preparation', 'Meat, egg and fish', 'Delicatessen meat', ÇPates and terrines']</v>
      </c>
      <c r="N1639" t="str">
        <f>SUBSTITUTE(Table2[[#This Row],[category_tags]],"'",CHAR(131),12)</f>
        <v>['Agricultural', 'Food', 'Preparation', 'Meat, egg and fish', 'Delicatessen meat', 'Pates and terrinesÉ]</v>
      </c>
      <c r="O1639">
        <f>FIND(CHAR(130),Table2[[#This Row],[Column2]])</f>
        <v>84</v>
      </c>
      <c r="P1639">
        <f>FIND(CHAR(131),Table2[[#This Row],[Column3]])</f>
        <v>103</v>
      </c>
      <c r="Q1639" t="str">
        <f>IFERROR(MID(Table2[[#This Row],[category_tags]],Table2[[#This Row],[Column4]]+1,Table2[[#This Row],[Column5]]-Table2[[#This Row],[Column4]]-1),"")</f>
        <v>Pates and terrines</v>
      </c>
      <c r="R1639" t="str">
        <f>VLOOKUP(Table2[[#This Row],[ciqual_code]],brut_transformé!$D$2:$E$2480,2,FALSE)</f>
        <v>transformé</v>
      </c>
      <c r="S1639" t="s">
        <v>5928</v>
      </c>
    </row>
    <row r="1640" spans="1:19" x14ac:dyDescent="0.2">
      <c r="A1640" t="s">
        <v>1638</v>
      </c>
      <c r="B1640">
        <v>8214</v>
      </c>
      <c r="C1640" t="s">
        <v>2481</v>
      </c>
      <c r="D1640">
        <v>2.78</v>
      </c>
      <c r="E1640" t="b">
        <v>0</v>
      </c>
      <c r="F1640" t="s">
        <v>2485</v>
      </c>
      <c r="G1640" t="s">
        <v>4125</v>
      </c>
      <c r="H1640" t="s">
        <v>4967</v>
      </c>
      <c r="I1640" t="s">
        <v>4969</v>
      </c>
      <c r="J1640" t="s">
        <v>5043</v>
      </c>
      <c r="K1640" t="s">
        <v>6376</v>
      </c>
      <c r="L1640" t="s">
        <v>6404</v>
      </c>
      <c r="M1640" t="str">
        <f>SUBSTITUTE(Table2[[#This Row],[category_tags]],"'",CHAR(130),11)</f>
        <v>['Agricultural', 'Food', 'Preparation', 'Meat, egg and fish', 'Delicatessen meat', ÇPates and terrines']</v>
      </c>
      <c r="N1640" t="str">
        <f>SUBSTITUTE(Table2[[#This Row],[category_tags]],"'",CHAR(131),12)</f>
        <v>['Agricultural', 'Food', 'Preparation', 'Meat, egg and fish', 'Delicatessen meat', 'Pates and terrinesÉ]</v>
      </c>
      <c r="O1640">
        <f>FIND(CHAR(130),Table2[[#This Row],[Column2]])</f>
        <v>84</v>
      </c>
      <c r="P1640">
        <f>FIND(CHAR(131),Table2[[#This Row],[Column3]])</f>
        <v>103</v>
      </c>
      <c r="Q1640" t="str">
        <f>IFERROR(MID(Table2[[#This Row],[category_tags]],Table2[[#This Row],[Column4]]+1,Table2[[#This Row],[Column5]]-Table2[[#This Row],[Column4]]-1),"")</f>
        <v>Pates and terrines</v>
      </c>
      <c r="R1640" t="str">
        <f>VLOOKUP(Table2[[#This Row],[ciqual_code]],brut_transformé!$D$2:$E$2480,2,FALSE)</f>
        <v>transformé</v>
      </c>
      <c r="S1640" t="s">
        <v>5928</v>
      </c>
    </row>
    <row r="1641" spans="1:19" x14ac:dyDescent="0.2">
      <c r="A1641" t="s">
        <v>1639</v>
      </c>
      <c r="B1641">
        <v>23410</v>
      </c>
      <c r="C1641" t="s">
        <v>2481</v>
      </c>
      <c r="D1641">
        <v>2.13</v>
      </c>
      <c r="E1641" t="b">
        <v>0</v>
      </c>
      <c r="F1641" t="s">
        <v>2485</v>
      </c>
      <c r="G1641" t="s">
        <v>4126</v>
      </c>
      <c r="H1641" t="s">
        <v>4967</v>
      </c>
      <c r="I1641" t="s">
        <v>4969</v>
      </c>
      <c r="J1641" t="s">
        <v>5071</v>
      </c>
      <c r="K1641" t="s">
        <v>6380</v>
      </c>
      <c r="L1641" t="s">
        <v>6402</v>
      </c>
      <c r="M1641" t="str">
        <f>SUBSTITUTE(Table2[[#This Row],[category_tags]],"'",CHAR(130),11)</f>
        <v>['Agricultural', 'Food', 'Preparation', 'Cereal products', 'Flours and pie crusts', ÇPie crusts']</v>
      </c>
      <c r="N1641" t="str">
        <f>SUBSTITUTE(Table2[[#This Row],[category_tags]],"'",CHAR(131),12)</f>
        <v>['Agricultural', 'Food', 'Preparation', 'Cereal products', 'Flours and pie crusts', 'Pie crustsÉ]</v>
      </c>
      <c r="O1641">
        <f>FIND(CHAR(130),Table2[[#This Row],[Column2]])</f>
        <v>85</v>
      </c>
      <c r="P1641">
        <f>FIND(CHAR(131),Table2[[#This Row],[Column3]])</f>
        <v>96</v>
      </c>
      <c r="Q1641" t="str">
        <f>IFERROR(MID(Table2[[#This Row],[category_tags]],Table2[[#This Row],[Column4]]+1,Table2[[#This Row],[Column5]]-Table2[[#This Row],[Column4]]-1),"")</f>
        <v>Pie crusts</v>
      </c>
      <c r="R1641" t="str">
        <f>VLOOKUP(Table2[[#This Row],[ciqual_code]],brut_transformé!$D$2:$E$2480,2,FALSE)</f>
        <v>transformé</v>
      </c>
      <c r="S1641" t="s">
        <v>5929</v>
      </c>
    </row>
    <row r="1642" spans="1:19" x14ac:dyDescent="0.2">
      <c r="A1642" t="s">
        <v>1640</v>
      </c>
      <c r="B1642">
        <v>23412</v>
      </c>
      <c r="C1642" t="s">
        <v>2481</v>
      </c>
      <c r="D1642">
        <v>2.13</v>
      </c>
      <c r="E1642" t="b">
        <v>0</v>
      </c>
      <c r="F1642" t="s">
        <v>2485</v>
      </c>
      <c r="G1642" t="s">
        <v>4127</v>
      </c>
      <c r="H1642" t="s">
        <v>4967</v>
      </c>
      <c r="I1642" t="s">
        <v>4969</v>
      </c>
      <c r="J1642" t="s">
        <v>5071</v>
      </c>
      <c r="K1642" t="s">
        <v>6380</v>
      </c>
      <c r="L1642" t="s">
        <v>6402</v>
      </c>
      <c r="M1642" t="str">
        <f>SUBSTITUTE(Table2[[#This Row],[category_tags]],"'",CHAR(130),11)</f>
        <v>['Agricultural', 'Food', 'Preparation', 'Cereal products', 'Flours and pie crusts', ÇPie crusts']</v>
      </c>
      <c r="N1642" t="str">
        <f>SUBSTITUTE(Table2[[#This Row],[category_tags]],"'",CHAR(131),12)</f>
        <v>['Agricultural', 'Food', 'Preparation', 'Cereal products', 'Flours and pie crusts', 'Pie crustsÉ]</v>
      </c>
      <c r="O1642">
        <f>FIND(CHAR(130),Table2[[#This Row],[Column2]])</f>
        <v>85</v>
      </c>
      <c r="P1642">
        <f>FIND(CHAR(131),Table2[[#This Row],[Column3]])</f>
        <v>96</v>
      </c>
      <c r="Q1642" t="str">
        <f>IFERROR(MID(Table2[[#This Row],[category_tags]],Table2[[#This Row],[Column4]]+1,Table2[[#This Row],[Column5]]-Table2[[#This Row],[Column4]]-1),"")</f>
        <v>Pie crusts</v>
      </c>
      <c r="R1642" t="str">
        <f>VLOOKUP(Table2[[#This Row],[ciqual_code]],brut_transformé!$D$2:$E$2480,2,FALSE)</f>
        <v>transformé</v>
      </c>
      <c r="S1642" t="s">
        <v>5929</v>
      </c>
    </row>
    <row r="1643" spans="1:19" x14ac:dyDescent="0.2">
      <c r="A1643" t="s">
        <v>1641</v>
      </c>
      <c r="B1643">
        <v>23414</v>
      </c>
      <c r="C1643" t="s">
        <v>2481</v>
      </c>
      <c r="D1643">
        <v>2.13</v>
      </c>
      <c r="E1643" t="b">
        <v>0</v>
      </c>
      <c r="F1643" t="s">
        <v>2485</v>
      </c>
      <c r="G1643" t="s">
        <v>4128</v>
      </c>
      <c r="H1643" t="s">
        <v>4967</v>
      </c>
      <c r="I1643" t="s">
        <v>4969</v>
      </c>
      <c r="J1643" t="s">
        <v>5071</v>
      </c>
      <c r="K1643" t="s">
        <v>6380</v>
      </c>
      <c r="L1643" t="s">
        <v>6402</v>
      </c>
      <c r="M1643" t="str">
        <f>SUBSTITUTE(Table2[[#This Row],[category_tags]],"'",CHAR(130),11)</f>
        <v>['Agricultural', 'Food', 'Preparation', 'Cereal products', 'Flours and pie crusts', ÇPie crusts']</v>
      </c>
      <c r="N1643" t="str">
        <f>SUBSTITUTE(Table2[[#This Row],[category_tags]],"'",CHAR(131),12)</f>
        <v>['Agricultural', 'Food', 'Preparation', 'Cereal products', 'Flours and pie crusts', 'Pie crustsÉ]</v>
      </c>
      <c r="O1643">
        <f>FIND(CHAR(130),Table2[[#This Row],[Column2]])</f>
        <v>85</v>
      </c>
      <c r="P1643">
        <f>FIND(CHAR(131),Table2[[#This Row],[Column3]])</f>
        <v>96</v>
      </c>
      <c r="Q1643" t="str">
        <f>IFERROR(MID(Table2[[#This Row],[category_tags]],Table2[[#This Row],[Column4]]+1,Table2[[#This Row],[Column5]]-Table2[[#This Row],[Column4]]-1),"")</f>
        <v>Pie crusts</v>
      </c>
      <c r="R1643" t="str">
        <f>VLOOKUP(Table2[[#This Row],[ciqual_code]],brut_transformé!$D$2:$E$2480,2,FALSE)</f>
        <v>transformé</v>
      </c>
      <c r="S1643" t="s">
        <v>5929</v>
      </c>
    </row>
    <row r="1644" spans="1:19" x14ac:dyDescent="0.2">
      <c r="A1644" t="s">
        <v>1642</v>
      </c>
      <c r="B1644">
        <v>23415</v>
      </c>
      <c r="C1644" t="s">
        <v>2481</v>
      </c>
      <c r="D1644">
        <v>2.13</v>
      </c>
      <c r="E1644" t="b">
        <v>0</v>
      </c>
      <c r="F1644" t="s">
        <v>2485</v>
      </c>
      <c r="G1644" t="s">
        <v>4129</v>
      </c>
      <c r="H1644" t="s">
        <v>4967</v>
      </c>
      <c r="I1644" t="s">
        <v>4969</v>
      </c>
      <c r="J1644" t="s">
        <v>5071</v>
      </c>
      <c r="K1644" t="s">
        <v>6380</v>
      </c>
      <c r="L1644" t="s">
        <v>6402</v>
      </c>
      <c r="M1644" t="str">
        <f>SUBSTITUTE(Table2[[#This Row],[category_tags]],"'",CHAR(130),11)</f>
        <v>['Agricultural', 'Food', 'Preparation', 'Cereal products', 'Flours and pie crusts', ÇPie crusts']</v>
      </c>
      <c r="N1644" t="str">
        <f>SUBSTITUTE(Table2[[#This Row],[category_tags]],"'",CHAR(131),12)</f>
        <v>['Agricultural', 'Food', 'Preparation', 'Cereal products', 'Flours and pie crusts', 'Pie crustsÉ]</v>
      </c>
      <c r="O1644">
        <f>FIND(CHAR(130),Table2[[#This Row],[Column2]])</f>
        <v>85</v>
      </c>
      <c r="P1644">
        <f>FIND(CHAR(131),Table2[[#This Row],[Column3]])</f>
        <v>96</v>
      </c>
      <c r="Q1644" t="str">
        <f>IFERROR(MID(Table2[[#This Row],[category_tags]],Table2[[#This Row],[Column4]]+1,Table2[[#This Row],[Column5]]-Table2[[#This Row],[Column4]]-1),"")</f>
        <v>Pie crusts</v>
      </c>
      <c r="R1644" t="str">
        <f>VLOOKUP(Table2[[#This Row],[ciqual_code]],brut_transformé!$D$2:$E$2480,2,FALSE)</f>
        <v>transformé</v>
      </c>
      <c r="S1644" t="s">
        <v>5930</v>
      </c>
    </row>
    <row r="1645" spans="1:19" x14ac:dyDescent="0.2">
      <c r="A1645" t="s">
        <v>1643</v>
      </c>
      <c r="B1645">
        <v>15201</v>
      </c>
      <c r="C1645" t="s">
        <v>2481</v>
      </c>
      <c r="D1645">
        <v>3.19</v>
      </c>
      <c r="E1645" t="b">
        <v>0</v>
      </c>
      <c r="F1645" t="s">
        <v>2485</v>
      </c>
      <c r="G1645" t="s">
        <v>4130</v>
      </c>
      <c r="H1645" t="s">
        <v>4967</v>
      </c>
      <c r="I1645" t="s">
        <v>4969</v>
      </c>
      <c r="J1645" t="s">
        <v>4982</v>
      </c>
      <c r="K1645" t="s">
        <v>6375</v>
      </c>
      <c r="L1645" t="s">
        <v>6400</v>
      </c>
      <c r="M1645" t="str">
        <f>SUBSTITUTE(Table2[[#This Row],[category_tags]],"'",CHAR(130),11)</f>
        <v>['Agricultural', 'Food', 'Preparation', 'Fruits, vegetables, legumes and nuts', 'Nuts and seeds']</v>
      </c>
      <c r="N1645" t="str">
        <f>SUBSTITUTE(Table2[[#This Row],[category_tags]],"'",CHAR(131),12)</f>
        <v>['Agricultural', 'Food', 'Preparation', 'Fruits, vegetables, legumes and nuts', 'Nuts and seeds']</v>
      </c>
      <c r="O1645" t="e">
        <f>FIND(CHAR(130),Table2[[#This Row],[Column2]])</f>
        <v>#VALUE!</v>
      </c>
      <c r="P1645" t="e">
        <f>FIND(CHAR(131),Table2[[#This Row],[Column3]])</f>
        <v>#VALUE!</v>
      </c>
      <c r="Q1645" t="str">
        <f>IFERROR(MID(Table2[[#This Row],[category_tags]],Table2[[#This Row],[Column4]]+1,Table2[[#This Row],[Column5]]-Table2[[#This Row],[Column4]]-1),"")</f>
        <v/>
      </c>
      <c r="R1645" t="str">
        <f>VLOOKUP(Table2[[#This Row],[ciqual_code]],brut_transformé!$D$2:$E$2480,2,FALSE)</f>
        <v>transformé</v>
      </c>
      <c r="S1645" t="s">
        <v>5931</v>
      </c>
    </row>
    <row r="1646" spans="1:19" x14ac:dyDescent="0.2">
      <c r="A1646" t="s">
        <v>1644</v>
      </c>
      <c r="B1646">
        <v>8305</v>
      </c>
      <c r="C1646" t="s">
        <v>2481</v>
      </c>
      <c r="D1646">
        <v>2.78</v>
      </c>
      <c r="E1646" t="b">
        <v>0</v>
      </c>
      <c r="F1646" t="s">
        <v>2485</v>
      </c>
      <c r="G1646" t="s">
        <v>4131</v>
      </c>
      <c r="H1646" t="s">
        <v>4967</v>
      </c>
      <c r="I1646" t="s">
        <v>4969</v>
      </c>
      <c r="J1646" t="s">
        <v>5043</v>
      </c>
      <c r="K1646" t="s">
        <v>6376</v>
      </c>
      <c r="L1646" t="s">
        <v>6404</v>
      </c>
      <c r="M1646" t="str">
        <f>SUBSTITUTE(Table2[[#This Row],[category_tags]],"'",CHAR(130),11)</f>
        <v>['Agricultural', 'Food', 'Preparation', 'Meat, egg and fish', 'Delicatessen meat', ÇPates and terrines']</v>
      </c>
      <c r="N1646" t="str">
        <f>SUBSTITUTE(Table2[[#This Row],[category_tags]],"'",CHAR(131),12)</f>
        <v>['Agricultural', 'Food', 'Preparation', 'Meat, egg and fish', 'Delicatessen meat', 'Pates and terrinesÉ]</v>
      </c>
      <c r="O1646">
        <f>FIND(CHAR(130),Table2[[#This Row],[Column2]])</f>
        <v>84</v>
      </c>
      <c r="P1646">
        <f>FIND(CHAR(131),Table2[[#This Row],[Column3]])</f>
        <v>103</v>
      </c>
      <c r="Q1646" t="str">
        <f>IFERROR(MID(Table2[[#This Row],[category_tags]],Table2[[#This Row],[Column4]]+1,Table2[[#This Row],[Column5]]-Table2[[#This Row],[Column4]]-1),"")</f>
        <v>Pates and terrines</v>
      </c>
      <c r="R1646" t="str">
        <f>VLOOKUP(Table2[[#This Row],[ciqual_code]],brut_transformé!$D$2:$E$2480,2,FALSE)</f>
        <v>transformé</v>
      </c>
      <c r="S1646" t="s">
        <v>5928</v>
      </c>
    </row>
    <row r="1647" spans="1:19" x14ac:dyDescent="0.2">
      <c r="A1647" t="s">
        <v>1645</v>
      </c>
      <c r="B1647">
        <v>8300</v>
      </c>
      <c r="C1647" t="s">
        <v>2481</v>
      </c>
      <c r="D1647">
        <v>2.78</v>
      </c>
      <c r="E1647" t="b">
        <v>0</v>
      </c>
      <c r="F1647" t="s">
        <v>2485</v>
      </c>
      <c r="G1647" t="s">
        <v>4132</v>
      </c>
      <c r="H1647" t="s">
        <v>4967</v>
      </c>
      <c r="I1647" t="s">
        <v>4969</v>
      </c>
      <c r="J1647" t="s">
        <v>5043</v>
      </c>
      <c r="K1647" t="s">
        <v>6376</v>
      </c>
      <c r="L1647" t="s">
        <v>6404</v>
      </c>
      <c r="M1647" t="str">
        <f>SUBSTITUTE(Table2[[#This Row],[category_tags]],"'",CHAR(130),11)</f>
        <v>['Agricultural', 'Food', 'Preparation', 'Meat, egg and fish', 'Delicatessen meat', ÇPates and terrines']</v>
      </c>
      <c r="N1647" t="str">
        <f>SUBSTITUTE(Table2[[#This Row],[category_tags]],"'",CHAR(131),12)</f>
        <v>['Agricultural', 'Food', 'Preparation', 'Meat, egg and fish', 'Delicatessen meat', 'Pates and terrinesÉ]</v>
      </c>
      <c r="O1647">
        <f>FIND(CHAR(130),Table2[[#This Row],[Column2]])</f>
        <v>84</v>
      </c>
      <c r="P1647">
        <f>FIND(CHAR(131),Table2[[#This Row],[Column3]])</f>
        <v>103</v>
      </c>
      <c r="Q1647" t="str">
        <f>IFERROR(MID(Table2[[#This Row],[category_tags]],Table2[[#This Row],[Column4]]+1,Table2[[#This Row],[Column5]]-Table2[[#This Row],[Column4]]-1),"")</f>
        <v>Pates and terrines</v>
      </c>
      <c r="R1647" t="str">
        <f>VLOOKUP(Table2[[#This Row],[ciqual_code]],brut_transformé!$D$2:$E$2480,2,FALSE)</f>
        <v>transformé</v>
      </c>
      <c r="S1647" t="s">
        <v>5928</v>
      </c>
    </row>
    <row r="1648" spans="1:19" x14ac:dyDescent="0.2">
      <c r="A1648" t="s">
        <v>1646</v>
      </c>
      <c r="B1648">
        <v>8316</v>
      </c>
      <c r="C1648" t="s">
        <v>2481</v>
      </c>
      <c r="D1648">
        <v>2.78</v>
      </c>
      <c r="E1648" t="b">
        <v>0</v>
      </c>
      <c r="F1648" t="s">
        <v>2485</v>
      </c>
      <c r="G1648" t="s">
        <v>4133</v>
      </c>
      <c r="H1648" t="s">
        <v>4967</v>
      </c>
      <c r="I1648" t="s">
        <v>4969</v>
      </c>
      <c r="J1648" t="s">
        <v>5043</v>
      </c>
      <c r="K1648" t="s">
        <v>6376</v>
      </c>
      <c r="L1648" t="s">
        <v>6404</v>
      </c>
      <c r="M1648" t="str">
        <f>SUBSTITUTE(Table2[[#This Row],[category_tags]],"'",CHAR(130),11)</f>
        <v>['Agricultural', 'Food', 'Preparation', 'Meat, egg and fish', 'Delicatessen meat', ÇPates and terrines']</v>
      </c>
      <c r="N1648" t="str">
        <f>SUBSTITUTE(Table2[[#This Row],[category_tags]],"'",CHAR(131),12)</f>
        <v>['Agricultural', 'Food', 'Preparation', 'Meat, egg and fish', 'Delicatessen meat', 'Pates and terrinesÉ]</v>
      </c>
      <c r="O1648">
        <f>FIND(CHAR(130),Table2[[#This Row],[Column2]])</f>
        <v>84</v>
      </c>
      <c r="P1648">
        <f>FIND(CHAR(131),Table2[[#This Row],[Column3]])</f>
        <v>103</v>
      </c>
      <c r="Q1648" t="str">
        <f>IFERROR(MID(Table2[[#This Row],[category_tags]],Table2[[#This Row],[Column4]]+1,Table2[[#This Row],[Column5]]-Table2[[#This Row],[Column4]]-1),"")</f>
        <v>Pates and terrines</v>
      </c>
      <c r="R1648" t="str">
        <f>VLOOKUP(Table2[[#This Row],[ciqual_code]],brut_transformé!$D$2:$E$2480,2,FALSE)</f>
        <v>transformé</v>
      </c>
      <c r="S1648" t="s">
        <v>5928</v>
      </c>
    </row>
    <row r="1649" spans="1:19" x14ac:dyDescent="0.2">
      <c r="A1649" t="s">
        <v>1647</v>
      </c>
      <c r="B1649">
        <v>8326</v>
      </c>
      <c r="C1649" t="s">
        <v>2481</v>
      </c>
      <c r="D1649">
        <v>2.78</v>
      </c>
      <c r="E1649" t="b">
        <v>0</v>
      </c>
      <c r="F1649" t="s">
        <v>2485</v>
      </c>
      <c r="G1649" t="s">
        <v>4134</v>
      </c>
      <c r="H1649" t="s">
        <v>4967</v>
      </c>
      <c r="I1649" t="s">
        <v>4969</v>
      </c>
      <c r="J1649" t="s">
        <v>5043</v>
      </c>
      <c r="K1649" t="s">
        <v>6376</v>
      </c>
      <c r="L1649" t="s">
        <v>6404</v>
      </c>
      <c r="M1649" t="str">
        <f>SUBSTITUTE(Table2[[#This Row],[category_tags]],"'",CHAR(130),11)</f>
        <v>['Agricultural', 'Food', 'Preparation', 'Meat, egg and fish', 'Delicatessen meat', ÇPates and terrines']</v>
      </c>
      <c r="N1649" t="str">
        <f>SUBSTITUTE(Table2[[#This Row],[category_tags]],"'",CHAR(131),12)</f>
        <v>['Agricultural', 'Food', 'Preparation', 'Meat, egg and fish', 'Delicatessen meat', 'Pates and terrinesÉ]</v>
      </c>
      <c r="O1649">
        <f>FIND(CHAR(130),Table2[[#This Row],[Column2]])</f>
        <v>84</v>
      </c>
      <c r="P1649">
        <f>FIND(CHAR(131),Table2[[#This Row],[Column3]])</f>
        <v>103</v>
      </c>
      <c r="Q1649" t="str">
        <f>IFERROR(MID(Table2[[#This Row],[category_tags]],Table2[[#This Row],[Column4]]+1,Table2[[#This Row],[Column5]]-Table2[[#This Row],[Column4]]-1),"")</f>
        <v>Pates and terrines</v>
      </c>
      <c r="R1649" t="str">
        <f>VLOOKUP(Table2[[#This Row],[ciqual_code]],brut_transformé!$D$2:$E$2480,2,FALSE)</f>
        <v>transformé</v>
      </c>
      <c r="S1649" t="s">
        <v>5928</v>
      </c>
    </row>
    <row r="1650" spans="1:19" x14ac:dyDescent="0.2">
      <c r="A1650" t="s">
        <v>1648</v>
      </c>
      <c r="B1650">
        <v>31014</v>
      </c>
      <c r="C1650" t="s">
        <v>2481</v>
      </c>
      <c r="D1650">
        <v>3.16</v>
      </c>
      <c r="E1650" t="b">
        <v>0</v>
      </c>
      <c r="F1650" t="s">
        <v>2485</v>
      </c>
      <c r="G1650" t="s">
        <v>4135</v>
      </c>
      <c r="H1650" t="s">
        <v>4967</v>
      </c>
      <c r="I1650" t="s">
        <v>4969</v>
      </c>
      <c r="J1650" t="s">
        <v>5021</v>
      </c>
      <c r="K1650" t="s">
        <v>6382</v>
      </c>
      <c r="L1650" t="s">
        <v>6423</v>
      </c>
      <c r="M1650" t="str">
        <f>SUBSTITUTE(Table2[[#This Row],[category_tags]],"'",CHAR(130),11)</f>
        <v>['Agricultural', 'Food', 'Preparation', 'Sugar and confectionery', 'Non-chocolate confectionery']</v>
      </c>
      <c r="N1650" t="str">
        <f>SUBSTITUTE(Table2[[#This Row],[category_tags]],"'",CHAR(131),12)</f>
        <v>['Agricultural', 'Food', 'Preparation', 'Sugar and confectionery', 'Non-chocolate confectionery']</v>
      </c>
      <c r="O1650" t="e">
        <f>FIND(CHAR(130),Table2[[#This Row],[Column2]])</f>
        <v>#VALUE!</v>
      </c>
      <c r="P1650" t="e">
        <f>FIND(CHAR(131),Table2[[#This Row],[Column3]])</f>
        <v>#VALUE!</v>
      </c>
      <c r="Q1650" t="str">
        <f>IFERROR(MID(Table2[[#This Row],[category_tags]],Table2[[#This Row],[Column4]]+1,Table2[[#This Row],[Column5]]-Table2[[#This Row],[Column4]]-1),"")</f>
        <v/>
      </c>
      <c r="R1650" t="str">
        <f>VLOOKUP(Table2[[#This Row],[ciqual_code]],brut_transformé!$D$2:$E$2480,2,FALSE)</f>
        <v>transformé</v>
      </c>
      <c r="S1650" t="s">
        <v>5932</v>
      </c>
    </row>
    <row r="1651" spans="1:19" x14ac:dyDescent="0.2">
      <c r="A1651" t="s">
        <v>1649</v>
      </c>
      <c r="B1651">
        <v>8245</v>
      </c>
      <c r="C1651" t="s">
        <v>2481</v>
      </c>
      <c r="D1651">
        <v>2.78</v>
      </c>
      <c r="E1651" t="b">
        <v>0</v>
      </c>
      <c r="F1651" t="s">
        <v>2485</v>
      </c>
      <c r="G1651" t="s">
        <v>4136</v>
      </c>
      <c r="H1651" t="s">
        <v>4967</v>
      </c>
      <c r="I1651" t="s">
        <v>4969</v>
      </c>
      <c r="J1651" t="s">
        <v>5043</v>
      </c>
      <c r="K1651" t="s">
        <v>6376</v>
      </c>
      <c r="L1651" t="s">
        <v>6404</v>
      </c>
      <c r="M1651" t="str">
        <f>SUBSTITUTE(Table2[[#This Row],[category_tags]],"'",CHAR(130),11)</f>
        <v>['Agricultural', 'Food', 'Preparation', 'Meat, egg and fish', 'Delicatessen meat', ÇPates and terrines']</v>
      </c>
      <c r="N1651" t="str">
        <f>SUBSTITUTE(Table2[[#This Row],[category_tags]],"'",CHAR(131),12)</f>
        <v>['Agricultural', 'Food', 'Preparation', 'Meat, egg and fish', 'Delicatessen meat', 'Pates and terrinesÉ]</v>
      </c>
      <c r="O1651">
        <f>FIND(CHAR(130),Table2[[#This Row],[Column2]])</f>
        <v>84</v>
      </c>
      <c r="P1651">
        <f>FIND(CHAR(131),Table2[[#This Row],[Column3]])</f>
        <v>103</v>
      </c>
      <c r="Q1651" t="str">
        <f>IFERROR(MID(Table2[[#This Row],[category_tags]],Table2[[#This Row],[Column4]]+1,Table2[[#This Row],[Column5]]-Table2[[#This Row],[Column4]]-1),"")</f>
        <v>Pates and terrines</v>
      </c>
      <c r="R1651" t="str">
        <f>VLOOKUP(Table2[[#This Row],[ciqual_code]],brut_transformé!$D$2:$E$2480,2,FALSE)</f>
        <v>transformé</v>
      </c>
      <c r="S1651" t="s">
        <v>5928</v>
      </c>
    </row>
    <row r="1652" spans="1:19" x14ac:dyDescent="0.2">
      <c r="A1652" t="s">
        <v>1650</v>
      </c>
      <c r="B1652">
        <v>8240</v>
      </c>
      <c r="C1652" t="s">
        <v>2481</v>
      </c>
      <c r="D1652">
        <v>2.5</v>
      </c>
      <c r="E1652" t="b">
        <v>0</v>
      </c>
      <c r="F1652" t="s">
        <v>2485</v>
      </c>
      <c r="G1652" t="s">
        <v>4137</v>
      </c>
      <c r="H1652" t="s">
        <v>4967</v>
      </c>
      <c r="I1652" t="s">
        <v>4969</v>
      </c>
      <c r="J1652" t="s">
        <v>5043</v>
      </c>
      <c r="K1652" t="s">
        <v>6376</v>
      </c>
      <c r="L1652" t="s">
        <v>6404</v>
      </c>
      <c r="M1652" t="str">
        <f>SUBSTITUTE(Table2[[#This Row],[category_tags]],"'",CHAR(130),11)</f>
        <v>['Agricultural', 'Food', 'Preparation', 'Meat, egg and fish', 'Delicatessen meat', ÇPates and terrines']</v>
      </c>
      <c r="N1652" t="str">
        <f>SUBSTITUTE(Table2[[#This Row],[category_tags]],"'",CHAR(131),12)</f>
        <v>['Agricultural', 'Food', 'Preparation', 'Meat, egg and fish', 'Delicatessen meat', 'Pates and terrinesÉ]</v>
      </c>
      <c r="O1652">
        <f>FIND(CHAR(130),Table2[[#This Row],[Column2]])</f>
        <v>84</v>
      </c>
      <c r="P1652">
        <f>FIND(CHAR(131),Table2[[#This Row],[Column3]])</f>
        <v>103</v>
      </c>
      <c r="Q1652" t="str">
        <f>IFERROR(MID(Table2[[#This Row],[category_tags]],Table2[[#This Row],[Column4]]+1,Table2[[#This Row],[Column5]]-Table2[[#This Row],[Column4]]-1),"")</f>
        <v>Pates and terrines</v>
      </c>
      <c r="R1652" t="str">
        <f>VLOOKUP(Table2[[#This Row],[ciqual_code]],brut_transformé!$D$2:$E$2480,2,FALSE)</f>
        <v>transformé</v>
      </c>
      <c r="S1652" t="s">
        <v>5933</v>
      </c>
    </row>
    <row r="1653" spans="1:19" x14ac:dyDescent="0.2">
      <c r="A1653" t="s">
        <v>1651</v>
      </c>
      <c r="B1653">
        <v>8391</v>
      </c>
      <c r="C1653" t="s">
        <v>2481</v>
      </c>
      <c r="D1653">
        <v>2.3199999999999998</v>
      </c>
      <c r="E1653" t="b">
        <v>0</v>
      </c>
      <c r="F1653" t="s">
        <v>2485</v>
      </c>
      <c r="G1653" t="s">
        <v>4138</v>
      </c>
      <c r="H1653" t="s">
        <v>4967</v>
      </c>
      <c r="I1653" t="s">
        <v>4969</v>
      </c>
      <c r="J1653" t="s">
        <v>5043</v>
      </c>
      <c r="K1653" t="s">
        <v>6376</v>
      </c>
      <c r="L1653" t="s">
        <v>6404</v>
      </c>
      <c r="M1653" t="str">
        <f>SUBSTITUTE(Table2[[#This Row],[category_tags]],"'",CHAR(130),11)</f>
        <v>['Agricultural', 'Food', 'Preparation', 'Meat, egg and fish', 'Delicatessen meat', ÇPates and terrines']</v>
      </c>
      <c r="N1653" t="str">
        <f>SUBSTITUTE(Table2[[#This Row],[category_tags]],"'",CHAR(131),12)</f>
        <v>['Agricultural', 'Food', 'Preparation', 'Meat, egg and fish', 'Delicatessen meat', 'Pates and terrinesÉ]</v>
      </c>
      <c r="O1653">
        <f>FIND(CHAR(130),Table2[[#This Row],[Column2]])</f>
        <v>84</v>
      </c>
      <c r="P1653">
        <f>FIND(CHAR(131),Table2[[#This Row],[Column3]])</f>
        <v>103</v>
      </c>
      <c r="Q1653" t="str">
        <f>IFERROR(MID(Table2[[#This Row],[category_tags]],Table2[[#This Row],[Column4]]+1,Table2[[#This Row],[Column5]]-Table2[[#This Row],[Column4]]-1),"")</f>
        <v>Pates and terrines</v>
      </c>
      <c r="R1653" t="str">
        <f>VLOOKUP(Table2[[#This Row],[ciqual_code]],brut_transformé!$D$2:$E$2480,2,FALSE)</f>
        <v>transformé</v>
      </c>
      <c r="S1653" t="s">
        <v>5934</v>
      </c>
    </row>
    <row r="1654" spans="1:19" x14ac:dyDescent="0.2">
      <c r="A1654" t="s">
        <v>1652</v>
      </c>
      <c r="B1654">
        <v>23424</v>
      </c>
      <c r="C1654" t="s">
        <v>2481</v>
      </c>
      <c r="D1654">
        <v>2.13</v>
      </c>
      <c r="E1654" t="b">
        <v>0</v>
      </c>
      <c r="F1654" t="s">
        <v>2485</v>
      </c>
      <c r="G1654" t="s">
        <v>4139</v>
      </c>
      <c r="H1654" t="s">
        <v>4967</v>
      </c>
      <c r="I1654" t="s">
        <v>4969</v>
      </c>
      <c r="J1654" t="s">
        <v>5071</v>
      </c>
      <c r="K1654" t="s">
        <v>6380</v>
      </c>
      <c r="L1654" t="s">
        <v>6402</v>
      </c>
      <c r="M1654" t="str">
        <f>SUBSTITUTE(Table2[[#This Row],[category_tags]],"'",CHAR(130),11)</f>
        <v>['Agricultural', 'Food', 'Preparation', 'Cereal products', 'Flours and pie crusts', ÇPie crusts']</v>
      </c>
      <c r="N1654" t="str">
        <f>SUBSTITUTE(Table2[[#This Row],[category_tags]],"'",CHAR(131),12)</f>
        <v>['Agricultural', 'Food', 'Preparation', 'Cereal products', 'Flours and pie crusts', 'Pie crustsÉ]</v>
      </c>
      <c r="O1654">
        <f>FIND(CHAR(130),Table2[[#This Row],[Column2]])</f>
        <v>85</v>
      </c>
      <c r="P1654">
        <f>FIND(CHAR(131),Table2[[#This Row],[Column3]])</f>
        <v>96</v>
      </c>
      <c r="Q1654" t="str">
        <f>IFERROR(MID(Table2[[#This Row],[category_tags]],Table2[[#This Row],[Column4]]+1,Table2[[#This Row],[Column5]]-Table2[[#This Row],[Column4]]-1),"")</f>
        <v>Pie crusts</v>
      </c>
      <c r="R1654" t="str">
        <f>VLOOKUP(Table2[[#This Row],[ciqual_code]],brut_transformé!$D$2:$E$2480,2,FALSE)</f>
        <v>transformé</v>
      </c>
      <c r="S1654" t="s">
        <v>5935</v>
      </c>
    </row>
    <row r="1655" spans="1:19" x14ac:dyDescent="0.2">
      <c r="A1655" t="s">
        <v>1653</v>
      </c>
      <c r="B1655">
        <v>23426</v>
      </c>
      <c r="C1655" t="s">
        <v>2481</v>
      </c>
      <c r="D1655">
        <v>2.13</v>
      </c>
      <c r="E1655" t="b">
        <v>0</v>
      </c>
      <c r="F1655" t="s">
        <v>2485</v>
      </c>
      <c r="G1655" t="s">
        <v>4140</v>
      </c>
      <c r="H1655" t="s">
        <v>4967</v>
      </c>
      <c r="I1655" t="s">
        <v>4969</v>
      </c>
      <c r="J1655" t="s">
        <v>5071</v>
      </c>
      <c r="K1655" t="s">
        <v>6380</v>
      </c>
      <c r="L1655" t="s">
        <v>6402</v>
      </c>
      <c r="M1655" t="str">
        <f>SUBSTITUTE(Table2[[#This Row],[category_tags]],"'",CHAR(130),11)</f>
        <v>['Agricultural', 'Food', 'Preparation', 'Cereal products', 'Flours and pie crusts', ÇPie crusts']</v>
      </c>
      <c r="N1655" t="str">
        <f>SUBSTITUTE(Table2[[#This Row],[category_tags]],"'",CHAR(131),12)</f>
        <v>['Agricultural', 'Food', 'Preparation', 'Cereal products', 'Flours and pie crusts', 'Pie crustsÉ]</v>
      </c>
      <c r="O1655">
        <f>FIND(CHAR(130),Table2[[#This Row],[Column2]])</f>
        <v>85</v>
      </c>
      <c r="P1655">
        <f>FIND(CHAR(131),Table2[[#This Row],[Column3]])</f>
        <v>96</v>
      </c>
      <c r="Q1655" t="str">
        <f>IFERROR(MID(Table2[[#This Row],[category_tags]],Table2[[#This Row],[Column4]]+1,Table2[[#This Row],[Column5]]-Table2[[#This Row],[Column4]]-1),"")</f>
        <v>Pie crusts</v>
      </c>
      <c r="R1655" t="str">
        <f>VLOOKUP(Table2[[#This Row],[ciqual_code]],brut_transformé!$D$2:$E$2480,2,FALSE)</f>
        <v>transformé</v>
      </c>
      <c r="S1655" t="s">
        <v>5935</v>
      </c>
    </row>
    <row r="1656" spans="1:19" x14ac:dyDescent="0.2">
      <c r="A1656" t="s">
        <v>1654</v>
      </c>
      <c r="B1656">
        <v>23425</v>
      </c>
      <c r="C1656" t="s">
        <v>2481</v>
      </c>
      <c r="D1656">
        <v>2.13</v>
      </c>
      <c r="E1656" t="b">
        <v>0</v>
      </c>
      <c r="F1656" t="s">
        <v>2485</v>
      </c>
      <c r="G1656" t="s">
        <v>4141</v>
      </c>
      <c r="H1656" t="s">
        <v>4967</v>
      </c>
      <c r="I1656" t="s">
        <v>4969</v>
      </c>
      <c r="J1656" t="s">
        <v>5071</v>
      </c>
      <c r="K1656" t="s">
        <v>6380</v>
      </c>
      <c r="L1656" t="s">
        <v>6402</v>
      </c>
      <c r="M1656" t="str">
        <f>SUBSTITUTE(Table2[[#This Row],[category_tags]],"'",CHAR(130),11)</f>
        <v>['Agricultural', 'Food', 'Preparation', 'Cereal products', 'Flours and pie crusts', ÇPie crusts']</v>
      </c>
      <c r="N1656" t="str">
        <f>SUBSTITUTE(Table2[[#This Row],[category_tags]],"'",CHAR(131),12)</f>
        <v>['Agricultural', 'Food', 'Preparation', 'Cereal products', 'Flours and pie crusts', 'Pie crustsÉ]</v>
      </c>
      <c r="O1656">
        <f>FIND(CHAR(130),Table2[[#This Row],[Column2]])</f>
        <v>85</v>
      </c>
      <c r="P1656">
        <f>FIND(CHAR(131),Table2[[#This Row],[Column3]])</f>
        <v>96</v>
      </c>
      <c r="Q1656" t="str">
        <f>IFERROR(MID(Table2[[#This Row],[category_tags]],Table2[[#This Row],[Column4]]+1,Table2[[#This Row],[Column5]]-Table2[[#This Row],[Column4]]-1),"")</f>
        <v>Pie crusts</v>
      </c>
      <c r="R1656" t="str">
        <f>VLOOKUP(Table2[[#This Row],[ciqual_code]],brut_transformé!$D$2:$E$2480,2,FALSE)</f>
        <v>transformé</v>
      </c>
      <c r="S1656" t="s">
        <v>5936</v>
      </c>
    </row>
    <row r="1657" spans="1:19" x14ac:dyDescent="0.2">
      <c r="A1657" t="s">
        <v>1655</v>
      </c>
      <c r="B1657">
        <v>23422</v>
      </c>
      <c r="C1657" t="s">
        <v>2481</v>
      </c>
      <c r="D1657">
        <v>2.13</v>
      </c>
      <c r="E1657" t="b">
        <v>0</v>
      </c>
      <c r="F1657" t="s">
        <v>2485</v>
      </c>
      <c r="G1657" t="s">
        <v>4142</v>
      </c>
      <c r="H1657" t="s">
        <v>4967</v>
      </c>
      <c r="I1657" t="s">
        <v>4969</v>
      </c>
      <c r="J1657" t="s">
        <v>5071</v>
      </c>
      <c r="K1657" t="s">
        <v>6380</v>
      </c>
      <c r="L1657" t="s">
        <v>6402</v>
      </c>
      <c r="M1657" t="str">
        <f>SUBSTITUTE(Table2[[#This Row],[category_tags]],"'",CHAR(130),11)</f>
        <v>['Agricultural', 'Food', 'Preparation', 'Cereal products', 'Flours and pie crusts', ÇPie crusts']</v>
      </c>
      <c r="N1657" t="str">
        <f>SUBSTITUTE(Table2[[#This Row],[category_tags]],"'",CHAR(131),12)</f>
        <v>['Agricultural', 'Food', 'Preparation', 'Cereal products', 'Flours and pie crusts', 'Pie crustsÉ]</v>
      </c>
      <c r="O1657">
        <f>FIND(CHAR(130),Table2[[#This Row],[Column2]])</f>
        <v>85</v>
      </c>
      <c r="P1657">
        <f>FIND(CHAR(131),Table2[[#This Row],[Column3]])</f>
        <v>96</v>
      </c>
      <c r="Q1657" t="str">
        <f>IFERROR(MID(Table2[[#This Row],[category_tags]],Table2[[#This Row],[Column4]]+1,Table2[[#This Row],[Column5]]-Table2[[#This Row],[Column4]]-1),"")</f>
        <v>Pie crusts</v>
      </c>
      <c r="R1657" t="str">
        <f>VLOOKUP(Table2[[#This Row],[ciqual_code]],brut_transformé!$D$2:$E$2480,2,FALSE)</f>
        <v>transformé</v>
      </c>
      <c r="S1657" t="s">
        <v>5937</v>
      </c>
    </row>
    <row r="1658" spans="1:19" x14ac:dyDescent="0.2">
      <c r="A1658" t="s">
        <v>1656</v>
      </c>
      <c r="B1658">
        <v>23420</v>
      </c>
      <c r="C1658" t="s">
        <v>2481</v>
      </c>
      <c r="D1658">
        <v>2.52</v>
      </c>
      <c r="E1658" t="b">
        <v>0</v>
      </c>
      <c r="F1658" t="s">
        <v>2485</v>
      </c>
      <c r="G1658" t="s">
        <v>4143</v>
      </c>
      <c r="H1658" t="s">
        <v>4967</v>
      </c>
      <c r="I1658" t="s">
        <v>4969</v>
      </c>
      <c r="J1658" t="s">
        <v>5071</v>
      </c>
      <c r="K1658" t="s">
        <v>6380</v>
      </c>
      <c r="L1658" t="s">
        <v>6402</v>
      </c>
      <c r="M1658" t="str">
        <f>SUBSTITUTE(Table2[[#This Row],[category_tags]],"'",CHAR(130),11)</f>
        <v>['Agricultural', 'Food', 'Preparation', 'Cereal products', 'Flours and pie crusts', ÇPie crusts']</v>
      </c>
      <c r="N1658" t="str">
        <f>SUBSTITUTE(Table2[[#This Row],[category_tags]],"'",CHAR(131),12)</f>
        <v>['Agricultural', 'Food', 'Preparation', 'Cereal products', 'Flours and pie crusts', 'Pie crustsÉ]</v>
      </c>
      <c r="O1658">
        <f>FIND(CHAR(130),Table2[[#This Row],[Column2]])</f>
        <v>85</v>
      </c>
      <c r="P1658">
        <f>FIND(CHAR(131),Table2[[#This Row],[Column3]])</f>
        <v>96</v>
      </c>
      <c r="Q1658" t="str">
        <f>IFERROR(MID(Table2[[#This Row],[category_tags]],Table2[[#This Row],[Column4]]+1,Table2[[#This Row],[Column5]]-Table2[[#This Row],[Column4]]-1),"")</f>
        <v>Pie crusts</v>
      </c>
      <c r="R1658" t="str">
        <f>VLOOKUP(Table2[[#This Row],[ciqual_code]],brut_transformé!$D$2:$E$2480,2,FALSE)</f>
        <v>transformé</v>
      </c>
      <c r="S1658" t="s">
        <v>5935</v>
      </c>
    </row>
    <row r="1659" spans="1:19" x14ac:dyDescent="0.2">
      <c r="A1659" t="s">
        <v>1657</v>
      </c>
      <c r="B1659">
        <v>23421</v>
      </c>
      <c r="C1659" t="s">
        <v>2481</v>
      </c>
      <c r="D1659">
        <v>2.13</v>
      </c>
      <c r="E1659" t="b">
        <v>0</v>
      </c>
      <c r="F1659" t="s">
        <v>2485</v>
      </c>
      <c r="G1659" t="s">
        <v>4144</v>
      </c>
      <c r="H1659" t="s">
        <v>4967</v>
      </c>
      <c r="I1659" t="s">
        <v>4969</v>
      </c>
      <c r="J1659" t="s">
        <v>5071</v>
      </c>
      <c r="K1659" t="s">
        <v>6380</v>
      </c>
      <c r="L1659" t="s">
        <v>6402</v>
      </c>
      <c r="M1659" t="str">
        <f>SUBSTITUTE(Table2[[#This Row],[category_tags]],"'",CHAR(130),11)</f>
        <v>['Agricultural', 'Food', 'Preparation', 'Cereal products', 'Flours and pie crusts', ÇPie crusts']</v>
      </c>
      <c r="N1659" t="str">
        <f>SUBSTITUTE(Table2[[#This Row],[category_tags]],"'",CHAR(131),12)</f>
        <v>['Agricultural', 'Food', 'Preparation', 'Cereal products', 'Flours and pie crusts', 'Pie crustsÉ]</v>
      </c>
      <c r="O1659">
        <f>FIND(CHAR(130),Table2[[#This Row],[Column2]])</f>
        <v>85</v>
      </c>
      <c r="P1659">
        <f>FIND(CHAR(131),Table2[[#This Row],[Column3]])</f>
        <v>96</v>
      </c>
      <c r="Q1659" t="str">
        <f>IFERROR(MID(Table2[[#This Row],[category_tags]],Table2[[#This Row],[Column4]]+1,Table2[[#This Row],[Column5]]-Table2[[#This Row],[Column4]]-1),"")</f>
        <v>Pie crusts</v>
      </c>
      <c r="R1659" t="str">
        <f>VLOOKUP(Table2[[#This Row],[ciqual_code]],brut_transformé!$D$2:$E$2480,2,FALSE)</f>
        <v>transformé</v>
      </c>
      <c r="S1659" t="s">
        <v>5936</v>
      </c>
    </row>
    <row r="1660" spans="1:19" x14ac:dyDescent="0.2">
      <c r="A1660" t="s">
        <v>1658</v>
      </c>
      <c r="B1660">
        <v>8250</v>
      </c>
      <c r="C1660" t="s">
        <v>2481</v>
      </c>
      <c r="D1660">
        <v>2.65</v>
      </c>
      <c r="E1660" t="b">
        <v>0</v>
      </c>
      <c r="F1660" t="s">
        <v>2485</v>
      </c>
      <c r="G1660" t="s">
        <v>4145</v>
      </c>
      <c r="H1660" t="s">
        <v>4967</v>
      </c>
      <c r="I1660" t="s">
        <v>4969</v>
      </c>
      <c r="J1660" t="s">
        <v>5043</v>
      </c>
      <c r="K1660" t="s">
        <v>6376</v>
      </c>
      <c r="L1660" t="s">
        <v>6404</v>
      </c>
      <c r="M1660" t="str">
        <f>SUBSTITUTE(Table2[[#This Row],[category_tags]],"'",CHAR(130),11)</f>
        <v>['Agricultural', 'Food', 'Preparation', 'Meat, egg and fish', 'Delicatessen meat', ÇPates and terrines']</v>
      </c>
      <c r="N1660" t="str">
        <f>SUBSTITUTE(Table2[[#This Row],[category_tags]],"'",CHAR(131),12)</f>
        <v>['Agricultural', 'Food', 'Preparation', 'Meat, egg and fish', 'Delicatessen meat', 'Pates and terrinesÉ]</v>
      </c>
      <c r="O1660">
        <f>FIND(CHAR(130),Table2[[#This Row],[Column2]])</f>
        <v>84</v>
      </c>
      <c r="P1660">
        <f>FIND(CHAR(131),Table2[[#This Row],[Column3]])</f>
        <v>103</v>
      </c>
      <c r="Q1660" t="str">
        <f>IFERROR(MID(Table2[[#This Row],[category_tags]],Table2[[#This Row],[Column4]]+1,Table2[[#This Row],[Column5]]-Table2[[#This Row],[Column4]]-1),"")</f>
        <v>Pates and terrines</v>
      </c>
      <c r="R1660" t="str">
        <f>VLOOKUP(Table2[[#This Row],[ciqual_code]],brut_transformé!$D$2:$E$2480,2,FALSE)</f>
        <v>transformé</v>
      </c>
      <c r="S1660" t="s">
        <v>5938</v>
      </c>
    </row>
    <row r="1661" spans="1:19" x14ac:dyDescent="0.2">
      <c r="A1661" t="s">
        <v>1659</v>
      </c>
      <c r="B1661">
        <v>8211</v>
      </c>
      <c r="C1661" t="s">
        <v>2481</v>
      </c>
      <c r="D1661">
        <v>2.3199999999999998</v>
      </c>
      <c r="E1661" t="b">
        <v>0</v>
      </c>
      <c r="F1661" t="s">
        <v>2485</v>
      </c>
      <c r="G1661" t="s">
        <v>4146</v>
      </c>
      <c r="H1661" t="s">
        <v>4967</v>
      </c>
      <c r="I1661" t="s">
        <v>4969</v>
      </c>
      <c r="J1661" t="s">
        <v>5043</v>
      </c>
      <c r="K1661" t="s">
        <v>6376</v>
      </c>
      <c r="L1661" t="s">
        <v>6404</v>
      </c>
      <c r="M1661" t="str">
        <f>SUBSTITUTE(Table2[[#This Row],[category_tags]],"'",CHAR(130),11)</f>
        <v>['Agricultural', 'Food', 'Preparation', 'Meat, egg and fish', 'Delicatessen meat', ÇPates and terrines']</v>
      </c>
      <c r="N1661" t="str">
        <f>SUBSTITUTE(Table2[[#This Row],[category_tags]],"'",CHAR(131),12)</f>
        <v>['Agricultural', 'Food', 'Preparation', 'Meat, egg and fish', 'Delicatessen meat', 'Pates and terrinesÉ]</v>
      </c>
      <c r="O1661">
        <f>FIND(CHAR(130),Table2[[#This Row],[Column2]])</f>
        <v>84</v>
      </c>
      <c r="P1661">
        <f>FIND(CHAR(131),Table2[[#This Row],[Column3]])</f>
        <v>103</v>
      </c>
      <c r="Q1661" t="str">
        <f>IFERROR(MID(Table2[[#This Row],[category_tags]],Table2[[#This Row],[Column4]]+1,Table2[[#This Row],[Column5]]-Table2[[#This Row],[Column4]]-1),"")</f>
        <v>Pates and terrines</v>
      </c>
      <c r="R1661" t="str">
        <f>VLOOKUP(Table2[[#This Row],[ciqual_code]],brut_transformé!$D$2:$E$2480,2,FALSE)</f>
        <v>transformé</v>
      </c>
      <c r="S1661" t="s">
        <v>5928</v>
      </c>
    </row>
    <row r="1662" spans="1:19" x14ac:dyDescent="0.2">
      <c r="A1662" t="s">
        <v>1660</v>
      </c>
      <c r="B1662">
        <v>23445</v>
      </c>
      <c r="C1662" t="s">
        <v>2481</v>
      </c>
      <c r="D1662">
        <v>2.5499999999999998</v>
      </c>
      <c r="E1662" t="b">
        <v>0</v>
      </c>
      <c r="F1662" t="s">
        <v>2485</v>
      </c>
      <c r="G1662" t="s">
        <v>4147</v>
      </c>
      <c r="H1662" t="s">
        <v>4967</v>
      </c>
      <c r="I1662" t="s">
        <v>4969</v>
      </c>
      <c r="J1662" t="s">
        <v>5071</v>
      </c>
      <c r="K1662" t="s">
        <v>6380</v>
      </c>
      <c r="L1662" t="s">
        <v>6402</v>
      </c>
      <c r="M1662" t="str">
        <f>SUBSTITUTE(Table2[[#This Row],[category_tags]],"'",CHAR(130),11)</f>
        <v>['Agricultural', 'Food', 'Preparation', 'Cereal products', 'Flours and pie crusts', ÇPie crusts']</v>
      </c>
      <c r="N1662" t="str">
        <f>SUBSTITUTE(Table2[[#This Row],[category_tags]],"'",CHAR(131),12)</f>
        <v>['Agricultural', 'Food', 'Preparation', 'Cereal products', 'Flours and pie crusts', 'Pie crustsÉ]</v>
      </c>
      <c r="O1662">
        <f>FIND(CHAR(130),Table2[[#This Row],[Column2]])</f>
        <v>85</v>
      </c>
      <c r="P1662">
        <f>FIND(CHAR(131),Table2[[#This Row],[Column3]])</f>
        <v>96</v>
      </c>
      <c r="Q1662" t="str">
        <f>IFERROR(MID(Table2[[#This Row],[category_tags]],Table2[[#This Row],[Column4]]+1,Table2[[#This Row],[Column5]]-Table2[[#This Row],[Column4]]-1),"")</f>
        <v>Pie crusts</v>
      </c>
      <c r="R1662" t="str">
        <f>VLOOKUP(Table2[[#This Row],[ciqual_code]],brut_transformé!$D$2:$E$2480,2,FALSE)</f>
        <v>transformé</v>
      </c>
      <c r="S1662" t="s">
        <v>5939</v>
      </c>
    </row>
    <row r="1663" spans="1:19" x14ac:dyDescent="0.2">
      <c r="A1663" t="s">
        <v>1661</v>
      </c>
      <c r="B1663">
        <v>23444</v>
      </c>
      <c r="C1663" t="s">
        <v>2481</v>
      </c>
      <c r="D1663">
        <v>2.13</v>
      </c>
      <c r="E1663" t="b">
        <v>0</v>
      </c>
      <c r="F1663" t="s">
        <v>2485</v>
      </c>
      <c r="G1663" t="s">
        <v>4148</v>
      </c>
      <c r="H1663" t="s">
        <v>4967</v>
      </c>
      <c r="I1663" t="s">
        <v>4969</v>
      </c>
      <c r="J1663" t="s">
        <v>5071</v>
      </c>
      <c r="K1663" t="s">
        <v>6380</v>
      </c>
      <c r="L1663" t="s">
        <v>6402</v>
      </c>
      <c r="M1663" t="str">
        <f>SUBSTITUTE(Table2[[#This Row],[category_tags]],"'",CHAR(130),11)</f>
        <v>['Agricultural', 'Food', 'Preparation', 'Cereal products', 'Flours and pie crusts', ÇPie crusts']</v>
      </c>
      <c r="N1663" t="str">
        <f>SUBSTITUTE(Table2[[#This Row],[category_tags]],"'",CHAR(131),12)</f>
        <v>['Agricultural', 'Food', 'Preparation', 'Cereal products', 'Flours and pie crusts', 'Pie crustsÉ]</v>
      </c>
      <c r="O1663">
        <f>FIND(CHAR(130),Table2[[#This Row],[Column2]])</f>
        <v>85</v>
      </c>
      <c r="P1663">
        <f>FIND(CHAR(131),Table2[[#This Row],[Column3]])</f>
        <v>96</v>
      </c>
      <c r="Q1663" t="str">
        <f>IFERROR(MID(Table2[[#This Row],[category_tags]],Table2[[#This Row],[Column4]]+1,Table2[[#This Row],[Column5]]-Table2[[#This Row],[Column4]]-1),"")</f>
        <v>Pie crusts</v>
      </c>
      <c r="R1663" t="str">
        <f>VLOOKUP(Table2[[#This Row],[ciqual_code]],brut_transformé!$D$2:$E$2480,2,FALSE)</f>
        <v>transformé</v>
      </c>
      <c r="S1663" t="s">
        <v>5940</v>
      </c>
    </row>
    <row r="1664" spans="1:19" x14ac:dyDescent="0.2">
      <c r="A1664" t="s">
        <v>1662</v>
      </c>
      <c r="B1664">
        <v>23448</v>
      </c>
      <c r="C1664" t="s">
        <v>2481</v>
      </c>
      <c r="D1664">
        <v>2.13</v>
      </c>
      <c r="E1664" t="b">
        <v>0</v>
      </c>
      <c r="F1664" t="s">
        <v>2485</v>
      </c>
      <c r="G1664" t="s">
        <v>4149</v>
      </c>
      <c r="H1664" t="s">
        <v>4967</v>
      </c>
      <c r="I1664" t="s">
        <v>4969</v>
      </c>
      <c r="J1664" t="s">
        <v>5071</v>
      </c>
      <c r="K1664" t="s">
        <v>6380</v>
      </c>
      <c r="L1664" t="s">
        <v>6402</v>
      </c>
      <c r="M1664" t="str">
        <f>SUBSTITUTE(Table2[[#This Row],[category_tags]],"'",CHAR(130),11)</f>
        <v>['Agricultural', 'Food', 'Preparation', 'Cereal products', 'Flours and pie crusts', ÇPie crusts']</v>
      </c>
      <c r="N1664" t="str">
        <f>SUBSTITUTE(Table2[[#This Row],[category_tags]],"'",CHAR(131),12)</f>
        <v>['Agricultural', 'Food', 'Preparation', 'Cereal products', 'Flours and pie crusts', 'Pie crustsÉ]</v>
      </c>
      <c r="O1664">
        <f>FIND(CHAR(130),Table2[[#This Row],[Column2]])</f>
        <v>85</v>
      </c>
      <c r="P1664">
        <f>FIND(CHAR(131),Table2[[#This Row],[Column3]])</f>
        <v>96</v>
      </c>
      <c r="Q1664" t="str">
        <f>IFERROR(MID(Table2[[#This Row],[category_tags]],Table2[[#This Row],[Column4]]+1,Table2[[#This Row],[Column5]]-Table2[[#This Row],[Column4]]-1),"")</f>
        <v>Pie crusts</v>
      </c>
      <c r="R1664" t="str">
        <f>VLOOKUP(Table2[[#This Row],[ciqual_code]],brut_transformé!$D$2:$E$2480,2,FALSE)</f>
        <v>transformé</v>
      </c>
      <c r="S1664" t="s">
        <v>5940</v>
      </c>
    </row>
    <row r="1665" spans="1:19" x14ac:dyDescent="0.2">
      <c r="A1665" t="s">
        <v>1663</v>
      </c>
      <c r="B1665">
        <v>23446</v>
      </c>
      <c r="C1665" t="s">
        <v>2481</v>
      </c>
      <c r="D1665">
        <v>2.13</v>
      </c>
      <c r="E1665" t="b">
        <v>0</v>
      </c>
      <c r="F1665" t="s">
        <v>2485</v>
      </c>
      <c r="G1665" t="s">
        <v>4150</v>
      </c>
      <c r="H1665" t="s">
        <v>4967</v>
      </c>
      <c r="I1665" t="s">
        <v>4969</v>
      </c>
      <c r="J1665" t="s">
        <v>5071</v>
      </c>
      <c r="K1665" t="s">
        <v>6380</v>
      </c>
      <c r="L1665" t="s">
        <v>6402</v>
      </c>
      <c r="M1665" t="str">
        <f>SUBSTITUTE(Table2[[#This Row],[category_tags]],"'",CHAR(130),11)</f>
        <v>['Agricultural', 'Food', 'Preparation', 'Cereal products', 'Flours and pie crusts', ÇPie crusts']</v>
      </c>
      <c r="N1665" t="str">
        <f>SUBSTITUTE(Table2[[#This Row],[category_tags]],"'",CHAR(131),12)</f>
        <v>['Agricultural', 'Food', 'Preparation', 'Cereal products', 'Flours and pie crusts', 'Pie crustsÉ]</v>
      </c>
      <c r="O1665">
        <f>FIND(CHAR(130),Table2[[#This Row],[Column2]])</f>
        <v>85</v>
      </c>
      <c r="P1665">
        <f>FIND(CHAR(131),Table2[[#This Row],[Column3]])</f>
        <v>96</v>
      </c>
      <c r="Q1665" t="str">
        <f>IFERROR(MID(Table2[[#This Row],[category_tags]],Table2[[#This Row],[Column4]]+1,Table2[[#This Row],[Column5]]-Table2[[#This Row],[Column4]]-1),"")</f>
        <v>Pie crusts</v>
      </c>
      <c r="R1665" t="str">
        <f>VLOOKUP(Table2[[#This Row],[ciqual_code]],brut_transformé!$D$2:$E$2480,2,FALSE)</f>
        <v>transformé</v>
      </c>
      <c r="S1665" t="s">
        <v>5941</v>
      </c>
    </row>
    <row r="1666" spans="1:19" x14ac:dyDescent="0.2">
      <c r="A1666" t="s">
        <v>1664</v>
      </c>
      <c r="B1666">
        <v>23440</v>
      </c>
      <c r="C1666" t="s">
        <v>2481</v>
      </c>
      <c r="D1666">
        <v>2.13</v>
      </c>
      <c r="E1666" t="b">
        <v>0</v>
      </c>
      <c r="F1666" t="s">
        <v>2485</v>
      </c>
      <c r="G1666" t="s">
        <v>4151</v>
      </c>
      <c r="H1666" t="s">
        <v>4967</v>
      </c>
      <c r="I1666" t="s">
        <v>4969</v>
      </c>
      <c r="J1666" t="s">
        <v>5071</v>
      </c>
      <c r="K1666" t="s">
        <v>6380</v>
      </c>
      <c r="L1666" t="s">
        <v>6402</v>
      </c>
      <c r="M1666" t="str">
        <f>SUBSTITUTE(Table2[[#This Row],[category_tags]],"'",CHAR(130),11)</f>
        <v>['Agricultural', 'Food', 'Preparation', 'Cereal products', 'Flours and pie crusts', ÇPie crusts']</v>
      </c>
      <c r="N1666" t="str">
        <f>SUBSTITUTE(Table2[[#This Row],[category_tags]],"'",CHAR(131),12)</f>
        <v>['Agricultural', 'Food', 'Preparation', 'Cereal products', 'Flours and pie crusts', 'Pie crustsÉ]</v>
      </c>
      <c r="O1666">
        <f>FIND(CHAR(130),Table2[[#This Row],[Column2]])</f>
        <v>85</v>
      </c>
      <c r="P1666">
        <f>FIND(CHAR(131),Table2[[#This Row],[Column3]])</f>
        <v>96</v>
      </c>
      <c r="Q1666" t="str">
        <f>IFERROR(MID(Table2[[#This Row],[category_tags]],Table2[[#This Row],[Column4]]+1,Table2[[#This Row],[Column5]]-Table2[[#This Row],[Column4]]-1),"")</f>
        <v>Pie crusts</v>
      </c>
      <c r="R1666" t="str">
        <f>VLOOKUP(Table2[[#This Row],[ciqual_code]],brut_transformé!$D$2:$E$2480,2,FALSE)</f>
        <v>transformé</v>
      </c>
      <c r="S1666" t="s">
        <v>5940</v>
      </c>
    </row>
    <row r="1667" spans="1:19" x14ac:dyDescent="0.2">
      <c r="A1667" t="s">
        <v>1665</v>
      </c>
      <c r="B1667">
        <v>23442</v>
      </c>
      <c r="C1667" t="s">
        <v>2481</v>
      </c>
      <c r="D1667">
        <v>2.13</v>
      </c>
      <c r="E1667" t="b">
        <v>0</v>
      </c>
      <c r="F1667" t="s">
        <v>2485</v>
      </c>
      <c r="G1667" t="s">
        <v>4152</v>
      </c>
      <c r="H1667" t="s">
        <v>4967</v>
      </c>
      <c r="I1667" t="s">
        <v>4969</v>
      </c>
      <c r="J1667" t="s">
        <v>5071</v>
      </c>
      <c r="K1667" t="s">
        <v>6380</v>
      </c>
      <c r="L1667" t="s">
        <v>6402</v>
      </c>
      <c r="M1667" t="str">
        <f>SUBSTITUTE(Table2[[#This Row],[category_tags]],"'",CHAR(130),11)</f>
        <v>['Agricultural', 'Food', 'Preparation', 'Cereal products', 'Flours and pie crusts', ÇPie crusts']</v>
      </c>
      <c r="N1667" t="str">
        <f>SUBSTITUTE(Table2[[#This Row],[category_tags]],"'",CHAR(131),12)</f>
        <v>['Agricultural', 'Food', 'Preparation', 'Cereal products', 'Flours and pie crusts', 'Pie crustsÉ]</v>
      </c>
      <c r="O1667">
        <f>FIND(CHAR(130),Table2[[#This Row],[Column2]])</f>
        <v>85</v>
      </c>
      <c r="P1667">
        <f>FIND(CHAR(131),Table2[[#This Row],[Column3]])</f>
        <v>96</v>
      </c>
      <c r="Q1667" t="str">
        <f>IFERROR(MID(Table2[[#This Row],[category_tags]],Table2[[#This Row],[Column4]]+1,Table2[[#This Row],[Column5]]-Table2[[#This Row],[Column4]]-1),"")</f>
        <v>Pie crusts</v>
      </c>
      <c r="R1667" t="str">
        <f>VLOOKUP(Table2[[#This Row],[ciqual_code]],brut_transformé!$D$2:$E$2480,2,FALSE)</f>
        <v>transformé</v>
      </c>
      <c r="S1667" t="s">
        <v>5940</v>
      </c>
    </row>
    <row r="1668" spans="1:19" x14ac:dyDescent="0.2">
      <c r="A1668" t="s">
        <v>1666</v>
      </c>
      <c r="B1668">
        <v>25085</v>
      </c>
      <c r="C1668" t="s">
        <v>2481</v>
      </c>
      <c r="D1668">
        <v>2.29</v>
      </c>
      <c r="E1668" t="b">
        <v>0</v>
      </c>
      <c r="F1668" t="s">
        <v>2485</v>
      </c>
      <c r="G1668" t="s">
        <v>4153</v>
      </c>
      <c r="H1668" t="s">
        <v>4967</v>
      </c>
      <c r="I1668" t="s">
        <v>4969</v>
      </c>
      <c r="J1668" t="s">
        <v>5008</v>
      </c>
      <c r="K1668" t="s">
        <v>6379</v>
      </c>
      <c r="L1668" t="s">
        <v>6399</v>
      </c>
      <c r="M1668" t="str">
        <f>SUBSTITUTE(Table2[[#This Row],[category_tags]],"'",CHAR(130),11)</f>
        <v>['Agricultural', 'Food', 'Preparation', 'Starters and dishes', 'Dishes', ÇPasta or cereal dishes']</v>
      </c>
      <c r="N1668" t="str">
        <f>SUBSTITUTE(Table2[[#This Row],[category_tags]],"'",CHAR(131),12)</f>
        <v>['Agricultural', 'Food', 'Preparation', 'Starters and dishes', 'Dishes', 'Pasta or cereal dishesÉ]</v>
      </c>
      <c r="O1668">
        <f>FIND(CHAR(130),Table2[[#This Row],[Column2]])</f>
        <v>74</v>
      </c>
      <c r="P1668">
        <f>FIND(CHAR(131),Table2[[#This Row],[Column3]])</f>
        <v>97</v>
      </c>
      <c r="Q1668" t="str">
        <f>IFERROR(MID(Table2[[#This Row],[category_tags]],Table2[[#This Row],[Column4]]+1,Table2[[#This Row],[Column5]]-Table2[[#This Row],[Column4]]-1),"")</f>
        <v>Pasta or cereal dishes</v>
      </c>
      <c r="R1668" t="str">
        <f>VLOOKUP(Table2[[#This Row],[ciqual_code]],brut_transformé!$D$2:$E$2480,2,FALSE)</f>
        <v>transformé</v>
      </c>
      <c r="S1668" t="s">
        <v>5719</v>
      </c>
    </row>
    <row r="1669" spans="1:19" x14ac:dyDescent="0.2">
      <c r="A1669" t="s">
        <v>1667</v>
      </c>
      <c r="B1669">
        <v>25135</v>
      </c>
      <c r="C1669" t="s">
        <v>2481</v>
      </c>
      <c r="D1669">
        <v>2.4300000000000002</v>
      </c>
      <c r="E1669" t="b">
        <v>0</v>
      </c>
      <c r="F1669" t="s">
        <v>2485</v>
      </c>
      <c r="G1669" t="s">
        <v>4154</v>
      </c>
      <c r="H1669" t="s">
        <v>4967</v>
      </c>
      <c r="I1669" t="s">
        <v>4969</v>
      </c>
      <c r="J1669" t="s">
        <v>5008</v>
      </c>
      <c r="K1669" t="s">
        <v>6379</v>
      </c>
      <c r="L1669" t="s">
        <v>6399</v>
      </c>
      <c r="M1669" t="str">
        <f>SUBSTITUTE(Table2[[#This Row],[category_tags]],"'",CHAR(130),11)</f>
        <v>['Agricultural', 'Food', 'Preparation', 'Starters and dishes', 'Dishes', ÇPasta or cereal dishes']</v>
      </c>
      <c r="N1669" t="str">
        <f>SUBSTITUTE(Table2[[#This Row],[category_tags]],"'",CHAR(131),12)</f>
        <v>['Agricultural', 'Food', 'Preparation', 'Starters and dishes', 'Dishes', 'Pasta or cereal dishesÉ]</v>
      </c>
      <c r="O1669">
        <f>FIND(CHAR(130),Table2[[#This Row],[Column2]])</f>
        <v>74</v>
      </c>
      <c r="P1669">
        <f>FIND(CHAR(131),Table2[[#This Row],[Column3]])</f>
        <v>97</v>
      </c>
      <c r="Q1669" t="str">
        <f>IFERROR(MID(Table2[[#This Row],[category_tags]],Table2[[#This Row],[Column4]]+1,Table2[[#This Row],[Column5]]-Table2[[#This Row],[Column4]]-1),"")</f>
        <v>Pasta or cereal dishes</v>
      </c>
      <c r="R1669" t="str">
        <f>VLOOKUP(Table2[[#This Row],[ciqual_code]],brut_transformé!$D$2:$E$2480,2,FALSE)</f>
        <v>transformé</v>
      </c>
      <c r="S1669" t="s">
        <v>5942</v>
      </c>
    </row>
    <row r="1670" spans="1:19" x14ac:dyDescent="0.2">
      <c r="A1670" t="s">
        <v>1668</v>
      </c>
      <c r="B1670">
        <v>25198</v>
      </c>
      <c r="C1670" t="s">
        <v>2481</v>
      </c>
      <c r="D1670">
        <v>2.2000000000000002</v>
      </c>
      <c r="E1670" t="b">
        <v>0</v>
      </c>
      <c r="F1670" t="s">
        <v>2485</v>
      </c>
      <c r="G1670" t="s">
        <v>4155</v>
      </c>
      <c r="H1670" t="s">
        <v>4967</v>
      </c>
      <c r="I1670" t="s">
        <v>4969</v>
      </c>
      <c r="J1670" t="s">
        <v>5008</v>
      </c>
      <c r="K1670" t="s">
        <v>6379</v>
      </c>
      <c r="L1670" t="s">
        <v>6399</v>
      </c>
      <c r="M1670" t="str">
        <f>SUBSTITUTE(Table2[[#This Row],[category_tags]],"'",CHAR(130),11)</f>
        <v>['Agricultural', 'Food', 'Preparation', 'Starters and dishes', 'Dishes', ÇPasta or cereal dishes']</v>
      </c>
      <c r="N1670" t="str">
        <f>SUBSTITUTE(Table2[[#This Row],[category_tags]],"'",CHAR(131),12)</f>
        <v>['Agricultural', 'Food', 'Preparation', 'Starters and dishes', 'Dishes', 'Pasta or cereal dishesÉ]</v>
      </c>
      <c r="O1670">
        <f>FIND(CHAR(130),Table2[[#This Row],[Column2]])</f>
        <v>74</v>
      </c>
      <c r="P1670">
        <f>FIND(CHAR(131),Table2[[#This Row],[Column3]])</f>
        <v>97</v>
      </c>
      <c r="Q1670" t="str">
        <f>IFERROR(MID(Table2[[#This Row],[category_tags]],Table2[[#This Row],[Column4]]+1,Table2[[#This Row],[Column5]]-Table2[[#This Row],[Column4]]-1),"")</f>
        <v>Pasta or cereal dishes</v>
      </c>
      <c r="R1670" t="str">
        <f>VLOOKUP(Table2[[#This Row],[ciqual_code]],brut_transformé!$D$2:$E$2480,2,FALSE)</f>
        <v>transformé</v>
      </c>
      <c r="S1670" t="s">
        <v>5943</v>
      </c>
    </row>
    <row r="1671" spans="1:19" x14ac:dyDescent="0.2">
      <c r="A1671" t="s">
        <v>1669</v>
      </c>
      <c r="B1671">
        <v>25203</v>
      </c>
      <c r="C1671" t="s">
        <v>2481</v>
      </c>
      <c r="D1671">
        <v>3.09</v>
      </c>
      <c r="E1671" t="b">
        <v>0</v>
      </c>
      <c r="F1671" t="s">
        <v>2485</v>
      </c>
      <c r="G1671" t="s">
        <v>4156</v>
      </c>
      <c r="H1671" t="s">
        <v>4967</v>
      </c>
      <c r="I1671" t="s">
        <v>4969</v>
      </c>
      <c r="J1671" t="s">
        <v>5008</v>
      </c>
      <c r="K1671" t="s">
        <v>6379</v>
      </c>
      <c r="L1671" t="s">
        <v>6399</v>
      </c>
      <c r="M1671" t="str">
        <f>SUBSTITUTE(Table2[[#This Row],[category_tags]],"'",CHAR(130),11)</f>
        <v>['Agricultural', 'Food', 'Preparation', 'Starters and dishes', 'Dishes', ÇPasta or cereal dishes']</v>
      </c>
      <c r="N1671" t="str">
        <f>SUBSTITUTE(Table2[[#This Row],[category_tags]],"'",CHAR(131),12)</f>
        <v>['Agricultural', 'Food', 'Preparation', 'Starters and dishes', 'Dishes', 'Pasta or cereal dishesÉ]</v>
      </c>
      <c r="O1671">
        <f>FIND(CHAR(130),Table2[[#This Row],[Column2]])</f>
        <v>74</v>
      </c>
      <c r="P1671">
        <f>FIND(CHAR(131),Table2[[#This Row],[Column3]])</f>
        <v>97</v>
      </c>
      <c r="Q1671" t="str">
        <f>IFERROR(MID(Table2[[#This Row],[category_tags]],Table2[[#This Row],[Column4]]+1,Table2[[#This Row],[Column5]]-Table2[[#This Row],[Column4]]-1),"")</f>
        <v>Pasta or cereal dishes</v>
      </c>
      <c r="R1671" t="str">
        <f>VLOOKUP(Table2[[#This Row],[ciqual_code]],brut_transformé!$D$2:$E$2480,2,FALSE)</f>
        <v>transformé</v>
      </c>
      <c r="S1671" t="s">
        <v>5944</v>
      </c>
    </row>
    <row r="1672" spans="1:19" x14ac:dyDescent="0.2">
      <c r="A1672" t="s">
        <v>1670</v>
      </c>
      <c r="B1672">
        <v>25157</v>
      </c>
      <c r="C1672" t="s">
        <v>2481</v>
      </c>
      <c r="D1672">
        <v>1.97</v>
      </c>
      <c r="E1672" t="b">
        <v>0</v>
      </c>
      <c r="F1672" t="s">
        <v>2485</v>
      </c>
      <c r="G1672" t="s">
        <v>4157</v>
      </c>
      <c r="H1672" t="s">
        <v>4967</v>
      </c>
      <c r="I1672" t="s">
        <v>4969</v>
      </c>
      <c r="J1672" t="s">
        <v>5008</v>
      </c>
      <c r="K1672" t="s">
        <v>6379</v>
      </c>
      <c r="L1672" t="s">
        <v>6399</v>
      </c>
      <c r="M1672" t="str">
        <f>SUBSTITUTE(Table2[[#This Row],[category_tags]],"'",CHAR(130),11)</f>
        <v>['Agricultural', 'Food', 'Preparation', 'Starters and dishes', 'Dishes', ÇPasta or cereal dishes']</v>
      </c>
      <c r="N1672" t="str">
        <f>SUBSTITUTE(Table2[[#This Row],[category_tags]],"'",CHAR(131),12)</f>
        <v>['Agricultural', 'Food', 'Preparation', 'Starters and dishes', 'Dishes', 'Pasta or cereal dishesÉ]</v>
      </c>
      <c r="O1672">
        <f>FIND(CHAR(130),Table2[[#This Row],[Column2]])</f>
        <v>74</v>
      </c>
      <c r="P1672">
        <f>FIND(CHAR(131),Table2[[#This Row],[Column3]])</f>
        <v>97</v>
      </c>
      <c r="Q1672" t="str">
        <f>IFERROR(MID(Table2[[#This Row],[category_tags]],Table2[[#This Row],[Column4]]+1,Table2[[#This Row],[Column5]]-Table2[[#This Row],[Column4]]-1),"")</f>
        <v>Pasta or cereal dishes</v>
      </c>
      <c r="R1672" t="str">
        <f>VLOOKUP(Table2[[#This Row],[ciqual_code]],brut_transformé!$D$2:$E$2480,2,FALSE)</f>
        <v>transformé</v>
      </c>
      <c r="S1672" t="s">
        <v>5945</v>
      </c>
    </row>
    <row r="1673" spans="1:19" x14ac:dyDescent="0.2">
      <c r="A1673" t="s">
        <v>1671</v>
      </c>
      <c r="B1673">
        <v>25158</v>
      </c>
      <c r="C1673" t="s">
        <v>2481</v>
      </c>
      <c r="D1673">
        <v>1.97</v>
      </c>
      <c r="E1673" t="b">
        <v>0</v>
      </c>
      <c r="F1673" t="s">
        <v>2485</v>
      </c>
      <c r="G1673" t="s">
        <v>4158</v>
      </c>
      <c r="H1673" t="s">
        <v>4967</v>
      </c>
      <c r="I1673" t="s">
        <v>4969</v>
      </c>
      <c r="J1673" t="s">
        <v>5008</v>
      </c>
      <c r="K1673" t="s">
        <v>6379</v>
      </c>
      <c r="L1673" t="s">
        <v>6399</v>
      </c>
      <c r="M1673" t="str">
        <f>SUBSTITUTE(Table2[[#This Row],[category_tags]],"'",CHAR(130),11)</f>
        <v>['Agricultural', 'Food', 'Preparation', 'Starters and dishes', 'Dishes', ÇPasta or cereal dishes']</v>
      </c>
      <c r="N1673" t="str">
        <f>SUBSTITUTE(Table2[[#This Row],[category_tags]],"'",CHAR(131),12)</f>
        <v>['Agricultural', 'Food', 'Preparation', 'Starters and dishes', 'Dishes', 'Pasta or cereal dishesÉ]</v>
      </c>
      <c r="O1673">
        <f>FIND(CHAR(130),Table2[[#This Row],[Column2]])</f>
        <v>74</v>
      </c>
      <c r="P1673">
        <f>FIND(CHAR(131),Table2[[#This Row],[Column3]])</f>
        <v>97</v>
      </c>
      <c r="Q1673" t="str">
        <f>IFERROR(MID(Table2[[#This Row],[category_tags]],Table2[[#This Row],[Column4]]+1,Table2[[#This Row],[Column5]]-Table2[[#This Row],[Column4]]-1),"")</f>
        <v>Pasta or cereal dishes</v>
      </c>
      <c r="R1673" t="str">
        <f>VLOOKUP(Table2[[#This Row],[ciqual_code]],brut_transformé!$D$2:$E$2480,2,FALSE)</f>
        <v>transformé</v>
      </c>
      <c r="S1673" t="s">
        <v>5945</v>
      </c>
    </row>
    <row r="1674" spans="1:19" x14ac:dyDescent="0.2">
      <c r="A1674" t="s">
        <v>1672</v>
      </c>
      <c r="B1674">
        <v>25182</v>
      </c>
      <c r="C1674" t="s">
        <v>2481</v>
      </c>
      <c r="D1674">
        <v>2.2000000000000002</v>
      </c>
      <c r="E1674" t="b">
        <v>0</v>
      </c>
      <c r="F1674" t="s">
        <v>2485</v>
      </c>
      <c r="G1674" t="s">
        <v>4159</v>
      </c>
      <c r="H1674" t="s">
        <v>4967</v>
      </c>
      <c r="I1674" t="s">
        <v>4969</v>
      </c>
      <c r="J1674" t="s">
        <v>5008</v>
      </c>
      <c r="K1674" t="s">
        <v>6379</v>
      </c>
      <c r="L1674" t="s">
        <v>6399</v>
      </c>
      <c r="M1674" t="str">
        <f>SUBSTITUTE(Table2[[#This Row],[category_tags]],"'",CHAR(130),11)</f>
        <v>['Agricultural', 'Food', 'Preparation', 'Starters and dishes', 'Dishes', ÇPasta or cereal dishes']</v>
      </c>
      <c r="N1674" t="str">
        <f>SUBSTITUTE(Table2[[#This Row],[category_tags]],"'",CHAR(131),12)</f>
        <v>['Agricultural', 'Food', 'Preparation', 'Starters and dishes', 'Dishes', 'Pasta or cereal dishesÉ]</v>
      </c>
      <c r="O1674">
        <f>FIND(CHAR(130),Table2[[#This Row],[Column2]])</f>
        <v>74</v>
      </c>
      <c r="P1674">
        <f>FIND(CHAR(131),Table2[[#This Row],[Column3]])</f>
        <v>97</v>
      </c>
      <c r="Q1674" t="str">
        <f>IFERROR(MID(Table2[[#This Row],[category_tags]],Table2[[#This Row],[Column4]]+1,Table2[[#This Row],[Column5]]-Table2[[#This Row],[Column4]]-1),"")</f>
        <v>Pasta or cereal dishes</v>
      </c>
      <c r="R1674" t="str">
        <f>VLOOKUP(Table2[[#This Row],[ciqual_code]],brut_transformé!$D$2:$E$2480,2,FALSE)</f>
        <v>transformé</v>
      </c>
      <c r="S1674" t="s">
        <v>5946</v>
      </c>
    </row>
    <row r="1675" spans="1:19" x14ac:dyDescent="0.2">
      <c r="A1675" t="s">
        <v>1673</v>
      </c>
      <c r="B1675">
        <v>25155</v>
      </c>
      <c r="C1675" t="s">
        <v>2481</v>
      </c>
      <c r="D1675">
        <v>2.2000000000000002</v>
      </c>
      <c r="E1675" t="b">
        <v>0</v>
      </c>
      <c r="F1675" t="s">
        <v>2485</v>
      </c>
      <c r="G1675" t="s">
        <v>4160</v>
      </c>
      <c r="H1675" t="s">
        <v>4967</v>
      </c>
      <c r="I1675" t="s">
        <v>4969</v>
      </c>
      <c r="J1675" t="s">
        <v>5008</v>
      </c>
      <c r="K1675" t="s">
        <v>6379</v>
      </c>
      <c r="L1675" t="s">
        <v>6399</v>
      </c>
      <c r="M1675" t="str">
        <f>SUBSTITUTE(Table2[[#This Row],[category_tags]],"'",CHAR(130),11)</f>
        <v>['Agricultural', 'Food', 'Preparation', 'Starters and dishes', 'Dishes', ÇPasta or cereal dishes']</v>
      </c>
      <c r="N1675" t="str">
        <f>SUBSTITUTE(Table2[[#This Row],[category_tags]],"'",CHAR(131),12)</f>
        <v>['Agricultural', 'Food', 'Preparation', 'Starters and dishes', 'Dishes', 'Pasta or cereal dishesÉ]</v>
      </c>
      <c r="O1675">
        <f>FIND(CHAR(130),Table2[[#This Row],[Column2]])</f>
        <v>74</v>
      </c>
      <c r="P1675">
        <f>FIND(CHAR(131),Table2[[#This Row],[Column3]])</f>
        <v>97</v>
      </c>
      <c r="Q1675" t="str">
        <f>IFERROR(MID(Table2[[#This Row],[category_tags]],Table2[[#This Row],[Column4]]+1,Table2[[#This Row],[Column5]]-Table2[[#This Row],[Column4]]-1),"")</f>
        <v>Pasta or cereal dishes</v>
      </c>
      <c r="R1675" t="str">
        <f>VLOOKUP(Table2[[#This Row],[ciqual_code]],brut_transformé!$D$2:$E$2480,2,FALSE)</f>
        <v>transformé</v>
      </c>
      <c r="S1675" t="s">
        <v>5946</v>
      </c>
    </row>
    <row r="1676" spans="1:19" x14ac:dyDescent="0.2">
      <c r="A1676" t="s">
        <v>1674</v>
      </c>
      <c r="B1676">
        <v>25193</v>
      </c>
      <c r="C1676" t="s">
        <v>2481</v>
      </c>
      <c r="D1676">
        <v>3.09</v>
      </c>
      <c r="E1676" t="b">
        <v>0</v>
      </c>
      <c r="F1676" t="s">
        <v>2485</v>
      </c>
      <c r="G1676" t="s">
        <v>4161</v>
      </c>
      <c r="H1676" t="s">
        <v>4967</v>
      </c>
      <c r="I1676" t="s">
        <v>4969</v>
      </c>
      <c r="J1676" t="s">
        <v>5008</v>
      </c>
      <c r="K1676" t="s">
        <v>6379</v>
      </c>
      <c r="L1676" t="s">
        <v>6399</v>
      </c>
      <c r="M1676" t="str">
        <f>SUBSTITUTE(Table2[[#This Row],[category_tags]],"'",CHAR(130),11)</f>
        <v>['Agricultural', 'Food', 'Preparation', 'Starters and dishes', 'Dishes', ÇPasta or cereal dishes']</v>
      </c>
      <c r="N1676" t="str">
        <f>SUBSTITUTE(Table2[[#This Row],[category_tags]],"'",CHAR(131),12)</f>
        <v>['Agricultural', 'Food', 'Preparation', 'Starters and dishes', 'Dishes', 'Pasta or cereal dishesÉ]</v>
      </c>
      <c r="O1676">
        <f>FIND(CHAR(130),Table2[[#This Row],[Column2]])</f>
        <v>74</v>
      </c>
      <c r="P1676">
        <f>FIND(CHAR(131),Table2[[#This Row],[Column3]])</f>
        <v>97</v>
      </c>
      <c r="Q1676" t="str">
        <f>IFERROR(MID(Table2[[#This Row],[category_tags]],Table2[[#This Row],[Column4]]+1,Table2[[#This Row],[Column5]]-Table2[[#This Row],[Column4]]-1),"")</f>
        <v>Pasta or cereal dishes</v>
      </c>
      <c r="R1676" t="str">
        <f>VLOOKUP(Table2[[#This Row],[ciqual_code]],brut_transformé!$D$2:$E$2480,2,FALSE)</f>
        <v>transformé</v>
      </c>
      <c r="S1676" t="s">
        <v>5944</v>
      </c>
    </row>
    <row r="1677" spans="1:19" x14ac:dyDescent="0.2">
      <c r="A1677" t="s">
        <v>1675</v>
      </c>
      <c r="B1677">
        <v>25181</v>
      </c>
      <c r="C1677" t="s">
        <v>2481</v>
      </c>
      <c r="D1677">
        <v>1.81</v>
      </c>
      <c r="E1677" t="b">
        <v>0</v>
      </c>
      <c r="F1677" t="s">
        <v>2485</v>
      </c>
      <c r="G1677" t="s">
        <v>4162</v>
      </c>
      <c r="H1677" t="s">
        <v>4967</v>
      </c>
      <c r="I1677" t="s">
        <v>4969</v>
      </c>
      <c r="J1677" t="s">
        <v>5008</v>
      </c>
      <c r="K1677" t="s">
        <v>6379</v>
      </c>
      <c r="L1677" t="s">
        <v>6399</v>
      </c>
      <c r="M1677" t="str">
        <f>SUBSTITUTE(Table2[[#This Row],[category_tags]],"'",CHAR(130),11)</f>
        <v>['Agricultural', 'Food', 'Preparation', 'Starters and dishes', 'Dishes', ÇPasta or cereal dishes']</v>
      </c>
      <c r="N1677" t="str">
        <f>SUBSTITUTE(Table2[[#This Row],[category_tags]],"'",CHAR(131),12)</f>
        <v>['Agricultural', 'Food', 'Preparation', 'Starters and dishes', 'Dishes', 'Pasta or cereal dishesÉ]</v>
      </c>
      <c r="O1677">
        <f>FIND(CHAR(130),Table2[[#This Row],[Column2]])</f>
        <v>74</v>
      </c>
      <c r="P1677">
        <f>FIND(CHAR(131),Table2[[#This Row],[Column3]])</f>
        <v>97</v>
      </c>
      <c r="Q1677" t="str">
        <f>IFERROR(MID(Table2[[#This Row],[category_tags]],Table2[[#This Row],[Column4]]+1,Table2[[#This Row],[Column5]]-Table2[[#This Row],[Column4]]-1),"")</f>
        <v>Pasta or cereal dishes</v>
      </c>
      <c r="R1677" t="str">
        <f>VLOOKUP(Table2[[#This Row],[ciqual_code]],brut_transformé!$D$2:$E$2480,2,FALSE)</f>
        <v>transformé</v>
      </c>
      <c r="S1677" t="s">
        <v>5946</v>
      </c>
    </row>
    <row r="1678" spans="1:19" x14ac:dyDescent="0.2">
      <c r="A1678" t="s">
        <v>1676</v>
      </c>
      <c r="B1678">
        <v>25149</v>
      </c>
      <c r="C1678" t="s">
        <v>2481</v>
      </c>
      <c r="D1678">
        <v>1.81</v>
      </c>
      <c r="E1678" t="b">
        <v>0</v>
      </c>
      <c r="F1678" t="s">
        <v>2485</v>
      </c>
      <c r="G1678" t="s">
        <v>4163</v>
      </c>
      <c r="H1678" t="s">
        <v>4967</v>
      </c>
      <c r="I1678" t="s">
        <v>4969</v>
      </c>
      <c r="J1678" t="s">
        <v>5008</v>
      </c>
      <c r="K1678" t="s">
        <v>6379</v>
      </c>
      <c r="L1678" t="s">
        <v>6399</v>
      </c>
      <c r="M1678" t="str">
        <f>SUBSTITUTE(Table2[[#This Row],[category_tags]],"'",CHAR(130),11)</f>
        <v>['Agricultural', 'Food', 'Preparation', 'Starters and dishes', 'Dishes', ÇPasta or cereal dishes']</v>
      </c>
      <c r="N1678" t="str">
        <f>SUBSTITUTE(Table2[[#This Row],[category_tags]],"'",CHAR(131),12)</f>
        <v>['Agricultural', 'Food', 'Preparation', 'Starters and dishes', 'Dishes', 'Pasta or cereal dishesÉ]</v>
      </c>
      <c r="O1678">
        <f>FIND(CHAR(130),Table2[[#This Row],[Column2]])</f>
        <v>74</v>
      </c>
      <c r="P1678">
        <f>FIND(CHAR(131),Table2[[#This Row],[Column3]])</f>
        <v>97</v>
      </c>
      <c r="Q1678" t="str">
        <f>IFERROR(MID(Table2[[#This Row],[category_tags]],Table2[[#This Row],[Column4]]+1,Table2[[#This Row],[Column5]]-Table2[[#This Row],[Column4]]-1),"")</f>
        <v>Pasta or cereal dishes</v>
      </c>
      <c r="R1678" t="str">
        <f>VLOOKUP(Table2[[#This Row],[ciqual_code]],brut_transformé!$D$2:$E$2480,2,FALSE)</f>
        <v>transformé</v>
      </c>
      <c r="S1678" t="s">
        <v>5946</v>
      </c>
    </row>
    <row r="1679" spans="1:19" x14ac:dyDescent="0.2">
      <c r="A1679" t="s">
        <v>1677</v>
      </c>
      <c r="B1679">
        <v>9815</v>
      </c>
      <c r="C1679" t="s">
        <v>2481</v>
      </c>
      <c r="D1679">
        <v>2.2200000000000002</v>
      </c>
      <c r="E1679" t="b">
        <v>0</v>
      </c>
      <c r="F1679" t="s">
        <v>2485</v>
      </c>
      <c r="G1679" t="s">
        <v>4164</v>
      </c>
      <c r="H1679" t="s">
        <v>4967</v>
      </c>
      <c r="I1679" t="s">
        <v>4969</v>
      </c>
      <c r="J1679" t="s">
        <v>4983</v>
      </c>
      <c r="K1679" t="s">
        <v>6380</v>
      </c>
      <c r="L1679" t="s">
        <v>6401</v>
      </c>
      <c r="M1679" t="str">
        <f>SUBSTITUTE(Table2[[#This Row],[category_tags]],"'",CHAR(130),11)</f>
        <v>['Agricultural', 'Food', 'Preparation', 'Cereal products', 'Pasta, rice and grains', ÇPasta, rice and grains, raw']</v>
      </c>
      <c r="N1679" t="str">
        <f>SUBSTITUTE(Table2[[#This Row],[category_tags]],"'",CHAR(131),12)</f>
        <v>['Agricultural', 'Food', 'Preparation', 'Cereal products', 'Pasta, rice and grains', 'Pasta, rice and grains, rawÉ]</v>
      </c>
      <c r="O1679">
        <f>FIND(CHAR(130),Table2[[#This Row],[Column2]])</f>
        <v>86</v>
      </c>
      <c r="P1679">
        <f>FIND(CHAR(131),Table2[[#This Row],[Column3]])</f>
        <v>114</v>
      </c>
      <c r="Q1679" t="str">
        <f>IFERROR(MID(Table2[[#This Row],[category_tags]],Table2[[#This Row],[Column4]]+1,Table2[[#This Row],[Column5]]-Table2[[#This Row],[Column4]]-1),"")</f>
        <v>Pasta, rice and grains, raw</v>
      </c>
      <c r="R1679" t="str">
        <f>VLOOKUP(Table2[[#This Row],[ciqual_code]],brut_transformé!$D$2:$E$2480,2,FALSE)</f>
        <v>transformé</v>
      </c>
      <c r="S1679" t="s">
        <v>5947</v>
      </c>
    </row>
    <row r="1680" spans="1:19" x14ac:dyDescent="0.2">
      <c r="A1680" t="s">
        <v>1678</v>
      </c>
      <c r="B1680">
        <v>9816</v>
      </c>
      <c r="C1680" t="s">
        <v>2481</v>
      </c>
      <c r="D1680">
        <v>2.2200000000000002</v>
      </c>
      <c r="E1680" t="b">
        <v>0</v>
      </c>
      <c r="F1680" t="s">
        <v>2485</v>
      </c>
      <c r="G1680" t="s">
        <v>4165</v>
      </c>
      <c r="H1680" t="s">
        <v>4967</v>
      </c>
      <c r="I1680" t="s">
        <v>4969</v>
      </c>
      <c r="J1680" t="s">
        <v>5009</v>
      </c>
      <c r="K1680" t="s">
        <v>6380</v>
      </c>
      <c r="L1680" t="s">
        <v>6401</v>
      </c>
      <c r="M1680" t="str">
        <f>SUBSTITUTE(Table2[[#This Row],[category_tags]],"'",CHAR(130),11)</f>
        <v>['Agricultural', 'Food', 'Preparation', 'Cereal products', 'Pasta, rice and grains', ÇPasta, rice and grains, cooked']</v>
      </c>
      <c r="N1680" t="str">
        <f>SUBSTITUTE(Table2[[#This Row],[category_tags]],"'",CHAR(131),12)</f>
        <v>['Agricultural', 'Food', 'Preparation', 'Cereal products', 'Pasta, rice and grains', 'Pasta, rice and grains, cookedÉ]</v>
      </c>
      <c r="O1680">
        <f>FIND(CHAR(130),Table2[[#This Row],[Column2]])</f>
        <v>86</v>
      </c>
      <c r="P1680">
        <f>FIND(CHAR(131),Table2[[#This Row],[Column3]])</f>
        <v>117</v>
      </c>
      <c r="Q1680" t="str">
        <f>IFERROR(MID(Table2[[#This Row],[category_tags]],Table2[[#This Row],[Column4]]+1,Table2[[#This Row],[Column5]]-Table2[[#This Row],[Column4]]-1),"")</f>
        <v>Pasta, rice and grains, cooked</v>
      </c>
      <c r="R1680" t="str">
        <f>VLOOKUP(Table2[[#This Row],[ciqual_code]],brut_transformé!$D$2:$E$2480,2,FALSE)</f>
        <v>transformé</v>
      </c>
      <c r="S1680" t="s">
        <v>5948</v>
      </c>
    </row>
    <row r="1681" spans="1:19" x14ac:dyDescent="0.2">
      <c r="A1681" t="s">
        <v>1679</v>
      </c>
      <c r="B1681">
        <v>9810</v>
      </c>
      <c r="C1681" t="s">
        <v>2481</v>
      </c>
      <c r="D1681">
        <v>2.88</v>
      </c>
      <c r="E1681" t="b">
        <v>0</v>
      </c>
      <c r="F1681" t="s">
        <v>2485</v>
      </c>
      <c r="G1681" t="s">
        <v>4166</v>
      </c>
      <c r="H1681" t="s">
        <v>4967</v>
      </c>
      <c r="I1681" t="s">
        <v>4969</v>
      </c>
      <c r="J1681" t="s">
        <v>4983</v>
      </c>
      <c r="K1681" t="s">
        <v>6380</v>
      </c>
      <c r="L1681" t="s">
        <v>6401</v>
      </c>
      <c r="M1681" t="str">
        <f>SUBSTITUTE(Table2[[#This Row],[category_tags]],"'",CHAR(130),11)</f>
        <v>['Agricultural', 'Food', 'Preparation', 'Cereal products', 'Pasta, rice and grains', ÇPasta, rice and grains, raw']</v>
      </c>
      <c r="N1681" t="str">
        <f>SUBSTITUTE(Table2[[#This Row],[category_tags]],"'",CHAR(131),12)</f>
        <v>['Agricultural', 'Food', 'Preparation', 'Cereal products', 'Pasta, rice and grains', 'Pasta, rice and grains, rawÉ]</v>
      </c>
      <c r="O1681">
        <f>FIND(CHAR(130),Table2[[#This Row],[Column2]])</f>
        <v>86</v>
      </c>
      <c r="P1681">
        <f>FIND(CHAR(131),Table2[[#This Row],[Column3]])</f>
        <v>114</v>
      </c>
      <c r="Q1681" t="str">
        <f>IFERROR(MID(Table2[[#This Row],[category_tags]],Table2[[#This Row],[Column4]]+1,Table2[[#This Row],[Column5]]-Table2[[#This Row],[Column4]]-1),"")</f>
        <v>Pasta, rice and grains, raw</v>
      </c>
      <c r="R1681" t="str">
        <f>VLOOKUP(Table2[[#This Row],[ciqual_code]],brut_transformé!$D$2:$E$2480,2,FALSE)</f>
        <v>transformé</v>
      </c>
      <c r="S1681" t="s">
        <v>5949</v>
      </c>
    </row>
    <row r="1682" spans="1:19" x14ac:dyDescent="0.2">
      <c r="A1682" t="s">
        <v>1680</v>
      </c>
      <c r="B1682">
        <v>9811</v>
      </c>
      <c r="C1682" t="s">
        <v>2481</v>
      </c>
      <c r="D1682">
        <v>2.88</v>
      </c>
      <c r="E1682" t="b">
        <v>0</v>
      </c>
      <c r="F1682" t="s">
        <v>2485</v>
      </c>
      <c r="G1682" t="s">
        <v>4167</v>
      </c>
      <c r="H1682" t="s">
        <v>4967</v>
      </c>
      <c r="I1682" t="s">
        <v>4969</v>
      </c>
      <c r="J1682" t="s">
        <v>5009</v>
      </c>
      <c r="K1682" t="s">
        <v>6380</v>
      </c>
      <c r="L1682" t="s">
        <v>6401</v>
      </c>
      <c r="M1682" t="str">
        <f>SUBSTITUTE(Table2[[#This Row],[category_tags]],"'",CHAR(130),11)</f>
        <v>['Agricultural', 'Food', 'Preparation', 'Cereal products', 'Pasta, rice and grains', ÇPasta, rice and grains, cooked']</v>
      </c>
      <c r="N1682" t="str">
        <f>SUBSTITUTE(Table2[[#This Row],[category_tags]],"'",CHAR(131),12)</f>
        <v>['Agricultural', 'Food', 'Preparation', 'Cereal products', 'Pasta, rice and grains', 'Pasta, rice and grains, cookedÉ]</v>
      </c>
      <c r="O1682">
        <f>FIND(CHAR(130),Table2[[#This Row],[Column2]])</f>
        <v>86</v>
      </c>
      <c r="P1682">
        <f>FIND(CHAR(131),Table2[[#This Row],[Column3]])</f>
        <v>117</v>
      </c>
      <c r="Q1682" t="str">
        <f>IFERROR(MID(Table2[[#This Row],[category_tags]],Table2[[#This Row],[Column4]]+1,Table2[[#This Row],[Column5]]-Table2[[#This Row],[Column4]]-1),"")</f>
        <v>Pasta, rice and grains, cooked</v>
      </c>
      <c r="R1682" t="str">
        <f>VLOOKUP(Table2[[#This Row],[ciqual_code]],brut_transformé!$D$2:$E$2480,2,FALSE)</f>
        <v>transformé</v>
      </c>
      <c r="S1682" t="s">
        <v>5950</v>
      </c>
    </row>
    <row r="1683" spans="1:19" x14ac:dyDescent="0.2">
      <c r="A1683" t="s">
        <v>1681</v>
      </c>
      <c r="B1683">
        <v>9870</v>
      </c>
      <c r="C1683" t="s">
        <v>2481</v>
      </c>
      <c r="D1683">
        <v>2.88</v>
      </c>
      <c r="E1683" t="b">
        <v>0</v>
      </c>
      <c r="F1683" t="s">
        <v>2485</v>
      </c>
      <c r="G1683" t="s">
        <v>4168</v>
      </c>
      <c r="H1683" t="s">
        <v>4967</v>
      </c>
      <c r="I1683" t="s">
        <v>4969</v>
      </c>
      <c r="J1683" t="s">
        <v>4983</v>
      </c>
      <c r="K1683" t="s">
        <v>6380</v>
      </c>
      <c r="L1683" t="s">
        <v>6401</v>
      </c>
      <c r="M1683" t="str">
        <f>SUBSTITUTE(Table2[[#This Row],[category_tags]],"'",CHAR(130),11)</f>
        <v>['Agricultural', 'Food', 'Preparation', 'Cereal products', 'Pasta, rice and grains', ÇPasta, rice and grains, raw']</v>
      </c>
      <c r="N1683" t="str">
        <f>SUBSTITUTE(Table2[[#This Row],[category_tags]],"'",CHAR(131),12)</f>
        <v>['Agricultural', 'Food', 'Preparation', 'Cereal products', 'Pasta, rice and grains', 'Pasta, rice and grains, rawÉ]</v>
      </c>
      <c r="O1683">
        <f>FIND(CHAR(130),Table2[[#This Row],[Column2]])</f>
        <v>86</v>
      </c>
      <c r="P1683">
        <f>FIND(CHAR(131),Table2[[#This Row],[Column3]])</f>
        <v>114</v>
      </c>
      <c r="Q1683" t="str">
        <f>IFERROR(MID(Table2[[#This Row],[category_tags]],Table2[[#This Row],[Column4]]+1,Table2[[#This Row],[Column5]]-Table2[[#This Row],[Column4]]-1),"")</f>
        <v>Pasta, rice and grains, raw</v>
      </c>
      <c r="R1683" t="str">
        <f>VLOOKUP(Table2[[#This Row],[ciqual_code]],brut_transformé!$D$2:$E$2480,2,FALSE)</f>
        <v>transformé</v>
      </c>
      <c r="S1683" t="s">
        <v>5951</v>
      </c>
    </row>
    <row r="1684" spans="1:19" x14ac:dyDescent="0.2">
      <c r="A1684" t="s">
        <v>1682</v>
      </c>
      <c r="B1684">
        <v>9871</v>
      </c>
      <c r="C1684" t="s">
        <v>2481</v>
      </c>
      <c r="D1684">
        <v>2.88</v>
      </c>
      <c r="E1684" t="b">
        <v>0</v>
      </c>
      <c r="F1684" t="s">
        <v>2485</v>
      </c>
      <c r="G1684" t="s">
        <v>4169</v>
      </c>
      <c r="H1684" t="s">
        <v>4967</v>
      </c>
      <c r="I1684" t="s">
        <v>4969</v>
      </c>
      <c r="J1684" t="s">
        <v>5009</v>
      </c>
      <c r="K1684" t="s">
        <v>6380</v>
      </c>
      <c r="L1684" t="s">
        <v>6401</v>
      </c>
      <c r="M1684" t="str">
        <f>SUBSTITUTE(Table2[[#This Row],[category_tags]],"'",CHAR(130),11)</f>
        <v>['Agricultural', 'Food', 'Preparation', 'Cereal products', 'Pasta, rice and grains', ÇPasta, rice and grains, cooked']</v>
      </c>
      <c r="N1684" t="str">
        <f>SUBSTITUTE(Table2[[#This Row],[category_tags]],"'",CHAR(131),12)</f>
        <v>['Agricultural', 'Food', 'Preparation', 'Cereal products', 'Pasta, rice and grains', 'Pasta, rice and grains, cookedÉ]</v>
      </c>
      <c r="O1684">
        <f>FIND(CHAR(130),Table2[[#This Row],[Column2]])</f>
        <v>86</v>
      </c>
      <c r="P1684">
        <f>FIND(CHAR(131),Table2[[#This Row],[Column3]])</f>
        <v>117</v>
      </c>
      <c r="Q1684" t="str">
        <f>IFERROR(MID(Table2[[#This Row],[category_tags]],Table2[[#This Row],[Column4]]+1,Table2[[#This Row],[Column5]]-Table2[[#This Row],[Column4]]-1),"")</f>
        <v>Pasta, rice and grains, cooked</v>
      </c>
      <c r="R1684" t="str">
        <f>VLOOKUP(Table2[[#This Row],[ciqual_code]],brut_transformé!$D$2:$E$2480,2,FALSE)</f>
        <v>transformé</v>
      </c>
      <c r="S1684" t="s">
        <v>5950</v>
      </c>
    </row>
    <row r="1685" spans="1:19" x14ac:dyDescent="0.2">
      <c r="A1685" t="s">
        <v>1683</v>
      </c>
      <c r="B1685">
        <v>9821</v>
      </c>
      <c r="C1685" t="s">
        <v>2481</v>
      </c>
      <c r="D1685">
        <v>2.88</v>
      </c>
      <c r="E1685" t="b">
        <v>0</v>
      </c>
      <c r="F1685" t="s">
        <v>2485</v>
      </c>
      <c r="G1685" t="s">
        <v>4170</v>
      </c>
      <c r="H1685" t="s">
        <v>4967</v>
      </c>
      <c r="I1685" t="s">
        <v>4969</v>
      </c>
      <c r="J1685" t="s">
        <v>4983</v>
      </c>
      <c r="K1685" t="s">
        <v>6380</v>
      </c>
      <c r="L1685" t="s">
        <v>6401</v>
      </c>
      <c r="M1685" t="str">
        <f>SUBSTITUTE(Table2[[#This Row],[category_tags]],"'",CHAR(130),11)</f>
        <v>['Agricultural', 'Food', 'Preparation', 'Cereal products', 'Pasta, rice and grains', ÇPasta, rice and grains, raw']</v>
      </c>
      <c r="N1685" t="str">
        <f>SUBSTITUTE(Table2[[#This Row],[category_tags]],"'",CHAR(131),12)</f>
        <v>['Agricultural', 'Food', 'Preparation', 'Cereal products', 'Pasta, rice and grains', 'Pasta, rice and grains, rawÉ]</v>
      </c>
      <c r="O1685">
        <f>FIND(CHAR(130),Table2[[#This Row],[Column2]])</f>
        <v>86</v>
      </c>
      <c r="P1685">
        <f>FIND(CHAR(131),Table2[[#This Row],[Column3]])</f>
        <v>114</v>
      </c>
      <c r="Q1685" t="str">
        <f>IFERROR(MID(Table2[[#This Row],[category_tags]],Table2[[#This Row],[Column4]]+1,Table2[[#This Row],[Column5]]-Table2[[#This Row],[Column4]]-1),"")</f>
        <v>Pasta, rice and grains, raw</v>
      </c>
      <c r="R1685" t="str">
        <f>VLOOKUP(Table2[[#This Row],[ciqual_code]],brut_transformé!$D$2:$E$2480,2,FALSE)</f>
        <v>transformé</v>
      </c>
      <c r="S1685" t="s">
        <v>5951</v>
      </c>
    </row>
    <row r="1686" spans="1:19" x14ac:dyDescent="0.2">
      <c r="A1686" t="s">
        <v>1684</v>
      </c>
      <c r="B1686">
        <v>9822</v>
      </c>
      <c r="C1686" t="s">
        <v>2481</v>
      </c>
      <c r="D1686">
        <v>2.2200000000000002</v>
      </c>
      <c r="E1686" t="b">
        <v>0</v>
      </c>
      <c r="F1686" t="s">
        <v>2485</v>
      </c>
      <c r="G1686" t="s">
        <v>4171</v>
      </c>
      <c r="H1686" t="s">
        <v>4967</v>
      </c>
      <c r="I1686" t="s">
        <v>4969</v>
      </c>
      <c r="J1686" t="s">
        <v>5009</v>
      </c>
      <c r="K1686" t="s">
        <v>6380</v>
      </c>
      <c r="L1686" t="s">
        <v>6401</v>
      </c>
      <c r="M1686" t="str">
        <f>SUBSTITUTE(Table2[[#This Row],[category_tags]],"'",CHAR(130),11)</f>
        <v>['Agricultural', 'Food', 'Preparation', 'Cereal products', 'Pasta, rice and grains', ÇPasta, rice and grains, cooked']</v>
      </c>
      <c r="N1686" t="str">
        <f>SUBSTITUTE(Table2[[#This Row],[category_tags]],"'",CHAR(131),12)</f>
        <v>['Agricultural', 'Food', 'Preparation', 'Cereal products', 'Pasta, rice and grains', 'Pasta, rice and grains, cookedÉ]</v>
      </c>
      <c r="O1686">
        <f>FIND(CHAR(130),Table2[[#This Row],[Column2]])</f>
        <v>86</v>
      </c>
      <c r="P1686">
        <f>FIND(CHAR(131),Table2[[#This Row],[Column3]])</f>
        <v>117</v>
      </c>
      <c r="Q1686" t="str">
        <f>IFERROR(MID(Table2[[#This Row],[category_tags]],Table2[[#This Row],[Column4]]+1,Table2[[#This Row],[Column5]]-Table2[[#This Row],[Column4]]-1),"")</f>
        <v>Pasta, rice and grains, cooked</v>
      </c>
      <c r="R1686" t="str">
        <f>VLOOKUP(Table2[[#This Row],[ciqual_code]],brut_transformé!$D$2:$E$2480,2,FALSE)</f>
        <v>transformé</v>
      </c>
      <c r="S1686" t="s">
        <v>5952</v>
      </c>
    </row>
    <row r="1687" spans="1:19" x14ac:dyDescent="0.2">
      <c r="A1687" t="s">
        <v>1685</v>
      </c>
      <c r="B1687">
        <v>9874</v>
      </c>
      <c r="C1687" t="s">
        <v>2481</v>
      </c>
      <c r="D1687">
        <v>2.88</v>
      </c>
      <c r="E1687" t="b">
        <v>0</v>
      </c>
      <c r="F1687" t="s">
        <v>2485</v>
      </c>
      <c r="G1687" t="s">
        <v>4172</v>
      </c>
      <c r="H1687" t="s">
        <v>4967</v>
      </c>
      <c r="I1687" t="s">
        <v>4969</v>
      </c>
      <c r="J1687" t="s">
        <v>4983</v>
      </c>
      <c r="K1687" t="s">
        <v>6380</v>
      </c>
      <c r="L1687" t="s">
        <v>6401</v>
      </c>
      <c r="M1687" t="str">
        <f>SUBSTITUTE(Table2[[#This Row],[category_tags]],"'",CHAR(130),11)</f>
        <v>['Agricultural', 'Food', 'Preparation', 'Cereal products', 'Pasta, rice and grains', ÇPasta, rice and grains, raw']</v>
      </c>
      <c r="N1687" t="str">
        <f>SUBSTITUTE(Table2[[#This Row],[category_tags]],"'",CHAR(131),12)</f>
        <v>['Agricultural', 'Food', 'Preparation', 'Cereal products', 'Pasta, rice and grains', 'Pasta, rice and grains, rawÉ]</v>
      </c>
      <c r="O1687">
        <f>FIND(CHAR(130),Table2[[#This Row],[Column2]])</f>
        <v>86</v>
      </c>
      <c r="P1687">
        <f>FIND(CHAR(131),Table2[[#This Row],[Column3]])</f>
        <v>114</v>
      </c>
      <c r="Q1687" t="str">
        <f>IFERROR(MID(Table2[[#This Row],[category_tags]],Table2[[#This Row],[Column4]]+1,Table2[[#This Row],[Column5]]-Table2[[#This Row],[Column4]]-1),"")</f>
        <v>Pasta, rice and grains, raw</v>
      </c>
      <c r="R1687" t="str">
        <f>VLOOKUP(Table2[[#This Row],[ciqual_code]],brut_transformé!$D$2:$E$2480,2,FALSE)</f>
        <v>transformé</v>
      </c>
      <c r="S1687" t="s">
        <v>5951</v>
      </c>
    </row>
    <row r="1688" spans="1:19" x14ac:dyDescent="0.2">
      <c r="A1688" t="s">
        <v>1686</v>
      </c>
      <c r="B1688">
        <v>9824</v>
      </c>
      <c r="C1688" t="s">
        <v>2481</v>
      </c>
      <c r="D1688">
        <v>2.88</v>
      </c>
      <c r="E1688" t="b">
        <v>0</v>
      </c>
      <c r="F1688" t="s">
        <v>2485</v>
      </c>
      <c r="G1688" t="s">
        <v>4173</v>
      </c>
      <c r="H1688" t="s">
        <v>4967</v>
      </c>
      <c r="I1688" t="s">
        <v>4969</v>
      </c>
      <c r="J1688" t="s">
        <v>5009</v>
      </c>
      <c r="K1688" t="s">
        <v>6380</v>
      </c>
      <c r="L1688" t="s">
        <v>6401</v>
      </c>
      <c r="M1688" t="str">
        <f>SUBSTITUTE(Table2[[#This Row],[category_tags]],"'",CHAR(130),11)</f>
        <v>['Agricultural', 'Food', 'Preparation', 'Cereal products', 'Pasta, rice and grains', ÇPasta, rice and grains, cooked']</v>
      </c>
      <c r="N1688" t="str">
        <f>SUBSTITUTE(Table2[[#This Row],[category_tags]],"'",CHAR(131),12)</f>
        <v>['Agricultural', 'Food', 'Preparation', 'Cereal products', 'Pasta, rice and grains', 'Pasta, rice and grains, cookedÉ]</v>
      </c>
      <c r="O1688">
        <f>FIND(CHAR(130),Table2[[#This Row],[Column2]])</f>
        <v>86</v>
      </c>
      <c r="P1688">
        <f>FIND(CHAR(131),Table2[[#This Row],[Column3]])</f>
        <v>117</v>
      </c>
      <c r="Q1688" t="str">
        <f>IFERROR(MID(Table2[[#This Row],[category_tags]],Table2[[#This Row],[Column4]]+1,Table2[[#This Row],[Column5]]-Table2[[#This Row],[Column4]]-1),"")</f>
        <v>Pasta, rice and grains, cooked</v>
      </c>
      <c r="R1688" t="str">
        <f>VLOOKUP(Table2[[#This Row],[ciqual_code]],brut_transformé!$D$2:$E$2480,2,FALSE)</f>
        <v>transformé</v>
      </c>
      <c r="S1688" t="s">
        <v>5950</v>
      </c>
    </row>
    <row r="1689" spans="1:19" x14ac:dyDescent="0.2">
      <c r="A1689" t="s">
        <v>1687</v>
      </c>
      <c r="B1689">
        <v>25125</v>
      </c>
      <c r="C1689" t="s">
        <v>2481</v>
      </c>
      <c r="D1689">
        <v>2.56</v>
      </c>
      <c r="E1689" t="b">
        <v>0</v>
      </c>
      <c r="F1689" t="s">
        <v>2485</v>
      </c>
      <c r="G1689" t="s">
        <v>4174</v>
      </c>
      <c r="H1689" t="s">
        <v>4967</v>
      </c>
      <c r="I1689" t="s">
        <v>4969</v>
      </c>
      <c r="J1689" t="s">
        <v>5007</v>
      </c>
      <c r="K1689" t="s">
        <v>6379</v>
      </c>
      <c r="L1689" t="s">
        <v>6399</v>
      </c>
      <c r="M1689" t="str">
        <f>SUBSTITUTE(Table2[[#This Row],[category_tags]],"'",CHAR(130),11)</f>
        <v>['Agricultural', 'Food', 'Preparation', 'Starters and dishes', 'Dishes', ÇMeat dishes, no garnish']</v>
      </c>
      <c r="N1689" t="str">
        <f>SUBSTITUTE(Table2[[#This Row],[category_tags]],"'",CHAR(131),12)</f>
        <v>['Agricultural', 'Food', 'Preparation', 'Starters and dishes', 'Dishes', 'Meat dishes, no garnishÉ]</v>
      </c>
      <c r="O1689">
        <f>FIND(CHAR(130),Table2[[#This Row],[Column2]])</f>
        <v>74</v>
      </c>
      <c r="P1689">
        <f>FIND(CHAR(131),Table2[[#This Row],[Column3]])</f>
        <v>98</v>
      </c>
      <c r="Q1689" t="str">
        <f>IFERROR(MID(Table2[[#This Row],[category_tags]],Table2[[#This Row],[Column4]]+1,Table2[[#This Row],[Column5]]-Table2[[#This Row],[Column4]]-1),"")</f>
        <v>Meat dishes, no garnish</v>
      </c>
      <c r="R1689" t="str">
        <f>VLOOKUP(Table2[[#This Row],[ciqual_code]],brut_transformé!$D$2:$E$2480,2,FALSE)</f>
        <v>transformé</v>
      </c>
      <c r="S1689" t="s">
        <v>5953</v>
      </c>
    </row>
    <row r="1690" spans="1:19" x14ac:dyDescent="0.2">
      <c r="A1690" t="s">
        <v>1688</v>
      </c>
      <c r="B1690">
        <v>25213</v>
      </c>
      <c r="C1690" t="s">
        <v>2481</v>
      </c>
      <c r="D1690">
        <v>2.56</v>
      </c>
      <c r="E1690" t="b">
        <v>0</v>
      </c>
      <c r="F1690" t="s">
        <v>2485</v>
      </c>
      <c r="G1690" t="s">
        <v>4175</v>
      </c>
      <c r="H1690" t="s">
        <v>4967</v>
      </c>
      <c r="I1690" t="s">
        <v>4969</v>
      </c>
      <c r="J1690" t="s">
        <v>5007</v>
      </c>
      <c r="K1690" t="s">
        <v>6379</v>
      </c>
      <c r="L1690" t="s">
        <v>6399</v>
      </c>
      <c r="M1690" t="str">
        <f>SUBSTITUTE(Table2[[#This Row],[category_tags]],"'",CHAR(130),11)</f>
        <v>['Agricultural', 'Food', 'Preparation', 'Starters and dishes', 'Dishes', ÇMeat dishes, no garnish']</v>
      </c>
      <c r="N1690" t="str">
        <f>SUBSTITUTE(Table2[[#This Row],[category_tags]],"'",CHAR(131),12)</f>
        <v>['Agricultural', 'Food', 'Preparation', 'Starters and dishes', 'Dishes', 'Meat dishes, no garnishÉ]</v>
      </c>
      <c r="O1690">
        <f>FIND(CHAR(130),Table2[[#This Row],[Column2]])</f>
        <v>74</v>
      </c>
      <c r="P1690">
        <f>FIND(CHAR(131),Table2[[#This Row],[Column3]])</f>
        <v>98</v>
      </c>
      <c r="Q1690" t="str">
        <f>IFERROR(MID(Table2[[#This Row],[category_tags]],Table2[[#This Row],[Column4]]+1,Table2[[#This Row],[Column5]]-Table2[[#This Row],[Column4]]-1),"")</f>
        <v>Meat dishes, no garnish</v>
      </c>
      <c r="R1690" t="str">
        <f>VLOOKUP(Table2[[#This Row],[ciqual_code]],brut_transformé!$D$2:$E$2480,2,FALSE)</f>
        <v>transformé</v>
      </c>
      <c r="S1690" t="s">
        <v>5953</v>
      </c>
    </row>
    <row r="1691" spans="1:19" x14ac:dyDescent="0.2">
      <c r="A1691" t="s">
        <v>1689</v>
      </c>
      <c r="B1691">
        <v>25126</v>
      </c>
      <c r="C1691" t="s">
        <v>2481</v>
      </c>
      <c r="D1691">
        <v>3.42</v>
      </c>
      <c r="E1691" t="b">
        <v>0</v>
      </c>
      <c r="F1691" t="s">
        <v>2485</v>
      </c>
      <c r="G1691" t="s">
        <v>4176</v>
      </c>
      <c r="H1691" t="s">
        <v>4967</v>
      </c>
      <c r="I1691" t="s">
        <v>4969</v>
      </c>
      <c r="J1691" t="s">
        <v>5007</v>
      </c>
      <c r="K1691" t="s">
        <v>6379</v>
      </c>
      <c r="L1691" t="s">
        <v>6399</v>
      </c>
      <c r="M1691" t="str">
        <f>SUBSTITUTE(Table2[[#This Row],[category_tags]],"'",CHAR(130),11)</f>
        <v>['Agricultural', 'Food', 'Preparation', 'Starters and dishes', 'Dishes', ÇMeat dishes, no garnish']</v>
      </c>
      <c r="N1691" t="str">
        <f>SUBSTITUTE(Table2[[#This Row],[category_tags]],"'",CHAR(131),12)</f>
        <v>['Agricultural', 'Food', 'Preparation', 'Starters and dishes', 'Dishes', 'Meat dishes, no garnishÉ]</v>
      </c>
      <c r="O1691">
        <f>FIND(CHAR(130),Table2[[#This Row],[Column2]])</f>
        <v>74</v>
      </c>
      <c r="P1691">
        <f>FIND(CHAR(131),Table2[[#This Row],[Column3]])</f>
        <v>98</v>
      </c>
      <c r="Q1691" t="str">
        <f>IFERROR(MID(Table2[[#This Row],[category_tags]],Table2[[#This Row],[Column4]]+1,Table2[[#This Row],[Column5]]-Table2[[#This Row],[Column4]]-1),"")</f>
        <v>Meat dishes, no garnish</v>
      </c>
      <c r="R1691" t="str">
        <f>VLOOKUP(Table2[[#This Row],[ciqual_code]],brut_transformé!$D$2:$E$2480,2,FALSE)</f>
        <v>transformé</v>
      </c>
      <c r="S1691" t="s">
        <v>5954</v>
      </c>
    </row>
    <row r="1692" spans="1:19" x14ac:dyDescent="0.2">
      <c r="A1692" t="s">
        <v>1690</v>
      </c>
      <c r="B1692">
        <v>11061</v>
      </c>
      <c r="C1692" t="s">
        <v>2481</v>
      </c>
      <c r="D1692">
        <v>3.75</v>
      </c>
      <c r="E1692" t="b">
        <v>0</v>
      </c>
      <c r="F1692" t="s">
        <v>2485</v>
      </c>
      <c r="G1692" t="s">
        <v>4177</v>
      </c>
      <c r="H1692" t="s">
        <v>4967</v>
      </c>
      <c r="I1692" t="s">
        <v>4969</v>
      </c>
      <c r="J1692" t="s">
        <v>5035</v>
      </c>
      <c r="K1692" t="s">
        <v>6377</v>
      </c>
      <c r="L1692" t="s">
        <v>6430</v>
      </c>
      <c r="M1692" t="str">
        <f>SUBSTITUTE(Table2[[#This Row],[category_tags]],"'",CHAR(130),11)</f>
        <v>['Agricultural', 'Food', 'Preparation', 'Miscellaneous', 'Spices']</v>
      </c>
      <c r="N1692" t="str">
        <f>SUBSTITUTE(Table2[[#This Row],[category_tags]],"'",CHAR(131),12)</f>
        <v>['Agricultural', 'Food', 'Preparation', 'Miscellaneous', 'Spices']</v>
      </c>
      <c r="O1692" t="e">
        <f>FIND(CHAR(130),Table2[[#This Row],[Column2]])</f>
        <v>#VALUE!</v>
      </c>
      <c r="P1692" t="e">
        <f>FIND(CHAR(131),Table2[[#This Row],[Column3]])</f>
        <v>#VALUE!</v>
      </c>
      <c r="Q1692" t="str">
        <f>IFERROR(MID(Table2[[#This Row],[category_tags]],Table2[[#This Row],[Column4]]+1,Table2[[#This Row],[Column5]]-Table2[[#This Row],[Column4]]-1),"")</f>
        <v/>
      </c>
      <c r="R1692" t="str">
        <f>VLOOKUP(Table2[[#This Row],[ciqual_code]],brut_transformé!$D$2:$E$2480,2,FALSE)</f>
        <v>brut</v>
      </c>
      <c r="S1692" t="s">
        <v>5955</v>
      </c>
    </row>
    <row r="1693" spans="1:19" x14ac:dyDescent="0.2">
      <c r="A1693" t="s">
        <v>1691</v>
      </c>
      <c r="B1693">
        <v>13730</v>
      </c>
      <c r="C1693" t="s">
        <v>2481</v>
      </c>
      <c r="D1693">
        <v>2.5499999999999998</v>
      </c>
      <c r="E1693" t="b">
        <v>0</v>
      </c>
      <c r="F1693" t="s">
        <v>2485</v>
      </c>
      <c r="G1693" t="s">
        <v>4178</v>
      </c>
      <c r="H1693" t="s">
        <v>4967</v>
      </c>
      <c r="I1693" t="s">
        <v>4969</v>
      </c>
      <c r="J1693" t="s">
        <v>4971</v>
      </c>
      <c r="K1693" t="s">
        <v>6375</v>
      </c>
      <c r="L1693" t="s">
        <v>6392</v>
      </c>
      <c r="M1693" t="str">
        <f>SUBSTITUTE(Table2[[#This Row],[category_tags]],"'",CHAR(130),11)</f>
        <v>['Agricultural', 'Food', 'Preparation', 'Fruits, vegetables, legumes and nuts', 'Fruits', ÇCanned fruits']</v>
      </c>
      <c r="N1693" t="str">
        <f>SUBSTITUTE(Table2[[#This Row],[category_tags]],"'",CHAR(131),12)</f>
        <v>['Agricultural', 'Food', 'Preparation', 'Fruits, vegetables, legumes and nuts', 'Fruits', 'Canned fruitsÉ]</v>
      </c>
      <c r="O1693">
        <f>FIND(CHAR(130),Table2[[#This Row],[Column2]])</f>
        <v>91</v>
      </c>
      <c r="P1693">
        <f>FIND(CHAR(131),Table2[[#This Row],[Column3]])</f>
        <v>105</v>
      </c>
      <c r="Q1693" t="str">
        <f>IFERROR(MID(Table2[[#This Row],[category_tags]],Table2[[#This Row],[Column4]]+1,Table2[[#This Row],[Column5]]-Table2[[#This Row],[Column4]]-1),"")</f>
        <v>Canned fruits</v>
      </c>
      <c r="R1693" t="str">
        <f>VLOOKUP(Table2[[#This Row],[ciqual_code]],brut_transformé!$D$2:$E$2480,2,FALSE)</f>
        <v>transformé</v>
      </c>
      <c r="S1693" t="s">
        <v>5956</v>
      </c>
    </row>
    <row r="1694" spans="1:19" x14ac:dyDescent="0.2">
      <c r="A1694" t="s">
        <v>1692</v>
      </c>
      <c r="B1694">
        <v>13731</v>
      </c>
      <c r="C1694" t="s">
        <v>2481</v>
      </c>
      <c r="D1694">
        <v>2.5499999999999998</v>
      </c>
      <c r="E1694" t="b">
        <v>0</v>
      </c>
      <c r="F1694" t="s">
        <v>2485</v>
      </c>
      <c r="G1694" t="s">
        <v>4179</v>
      </c>
      <c r="H1694" t="s">
        <v>4967</v>
      </c>
      <c r="I1694" t="s">
        <v>4969</v>
      </c>
      <c r="J1694" t="s">
        <v>4971</v>
      </c>
      <c r="K1694" t="s">
        <v>6375</v>
      </c>
      <c r="L1694" t="s">
        <v>6392</v>
      </c>
      <c r="M1694" t="str">
        <f>SUBSTITUTE(Table2[[#This Row],[category_tags]],"'",CHAR(130),11)</f>
        <v>['Agricultural', 'Food', 'Preparation', 'Fruits, vegetables, legumes and nuts', 'Fruits', ÇCanned fruits']</v>
      </c>
      <c r="N1694" t="str">
        <f>SUBSTITUTE(Table2[[#This Row],[category_tags]],"'",CHAR(131),12)</f>
        <v>['Agricultural', 'Food', 'Preparation', 'Fruits, vegetables, legumes and nuts', 'Fruits', 'Canned fruitsÉ]</v>
      </c>
      <c r="O1694">
        <f>FIND(CHAR(130),Table2[[#This Row],[Column2]])</f>
        <v>91</v>
      </c>
      <c r="P1694">
        <f>FIND(CHAR(131),Table2[[#This Row],[Column3]])</f>
        <v>105</v>
      </c>
      <c r="Q1694" t="str">
        <f>IFERROR(MID(Table2[[#This Row],[category_tags]],Table2[[#This Row],[Column4]]+1,Table2[[#This Row],[Column5]]-Table2[[#This Row],[Column4]]-1),"")</f>
        <v>Canned fruits</v>
      </c>
      <c r="R1694" t="str">
        <f>VLOOKUP(Table2[[#This Row],[ciqual_code]],brut_transformé!$D$2:$E$2480,2,FALSE)</f>
        <v>transformé</v>
      </c>
      <c r="S1694" t="s">
        <v>5957</v>
      </c>
    </row>
    <row r="1695" spans="1:19" x14ac:dyDescent="0.2">
      <c r="A1695" t="s">
        <v>1693</v>
      </c>
      <c r="B1695">
        <v>39401</v>
      </c>
      <c r="C1695" t="s">
        <v>2481</v>
      </c>
      <c r="D1695">
        <v>3.48</v>
      </c>
      <c r="E1695" t="b">
        <v>0</v>
      </c>
      <c r="F1695" t="s">
        <v>2485</v>
      </c>
      <c r="G1695" t="s">
        <v>4180</v>
      </c>
      <c r="H1695" t="s">
        <v>4967</v>
      </c>
      <c r="I1695" t="s">
        <v>4969</v>
      </c>
      <c r="J1695" t="s">
        <v>5027</v>
      </c>
      <c r="K1695" t="s">
        <v>6383</v>
      </c>
      <c r="L1695" t="s">
        <v>6425</v>
      </c>
      <c r="M1695" t="str">
        <f>SUBSTITUTE(Table2[[#This Row],[category_tags]],"'",CHAR(130),11)</f>
        <v>['Agricultural', 'Food', 'Preparation', 'Ice cream and sorbet', 'Frozen desserts']</v>
      </c>
      <c r="N1695" t="str">
        <f>SUBSTITUTE(Table2[[#This Row],[category_tags]],"'",CHAR(131),12)</f>
        <v>['Agricultural', 'Food', 'Preparation', 'Ice cream and sorbet', 'Frozen desserts']</v>
      </c>
      <c r="O1695" t="e">
        <f>FIND(CHAR(130),Table2[[#This Row],[Column2]])</f>
        <v>#VALUE!</v>
      </c>
      <c r="P1695" t="e">
        <f>FIND(CHAR(131),Table2[[#This Row],[Column3]])</f>
        <v>#VALUE!</v>
      </c>
      <c r="Q1695" t="str">
        <f>IFERROR(MID(Table2[[#This Row],[category_tags]],Table2[[#This Row],[Column4]]+1,Table2[[#This Row],[Column5]]-Table2[[#This Row],[Column4]]-1),"")</f>
        <v/>
      </c>
      <c r="R1695" t="str">
        <f>VLOOKUP(Table2[[#This Row],[ciqual_code]],brut_transformé!$D$2:$E$2480,2,FALSE)</f>
        <v>transformé</v>
      </c>
      <c r="S1695" t="s">
        <v>5423</v>
      </c>
    </row>
    <row r="1696" spans="1:19" x14ac:dyDescent="0.2">
      <c r="A1696" t="s">
        <v>1694</v>
      </c>
      <c r="B1696">
        <v>13043</v>
      </c>
      <c r="C1696" t="s">
        <v>2481</v>
      </c>
      <c r="D1696">
        <v>2.25</v>
      </c>
      <c r="E1696" t="b">
        <v>0</v>
      </c>
      <c r="F1696" t="s">
        <v>2485</v>
      </c>
      <c r="G1696" t="s">
        <v>4181</v>
      </c>
      <c r="H1696" t="s">
        <v>4967</v>
      </c>
      <c r="I1696" t="s">
        <v>4969</v>
      </c>
      <c r="J1696" t="s">
        <v>4972</v>
      </c>
      <c r="K1696" t="s">
        <v>6375</v>
      </c>
      <c r="L1696" t="s">
        <v>6392</v>
      </c>
      <c r="M1696" t="str">
        <f>SUBSTITUTE(Table2[[#This Row],[category_tags]],"'",CHAR(130),11)</f>
        <v>['Agricultural', 'Food', 'Preparation', 'Fruits, vegetables, legumes and nuts', 'Fruits', ÇFresh fruits']</v>
      </c>
      <c r="N1696" t="str">
        <f>SUBSTITUTE(Table2[[#This Row],[category_tags]],"'",CHAR(131),12)</f>
        <v>['Agricultural', 'Food', 'Preparation', 'Fruits, vegetables, legumes and nuts', 'Fruits', 'Fresh fruitsÉ]</v>
      </c>
      <c r="O1696">
        <f>FIND(CHAR(130),Table2[[#This Row],[Column2]])</f>
        <v>91</v>
      </c>
      <c r="P1696">
        <f>FIND(CHAR(131),Table2[[#This Row],[Column3]])</f>
        <v>104</v>
      </c>
      <c r="Q1696" t="str">
        <f>IFERROR(MID(Table2[[#This Row],[category_tags]],Table2[[#This Row],[Column4]]+1,Table2[[#This Row],[Column5]]-Table2[[#This Row],[Column4]]-1),"")</f>
        <v>Fresh fruits</v>
      </c>
      <c r="R1696" t="str">
        <f>VLOOKUP(Table2[[#This Row],[ciqual_code]],brut_transformé!$D$2:$E$2480,2,FALSE)</f>
        <v>brut</v>
      </c>
      <c r="S1696" t="s">
        <v>5958</v>
      </c>
    </row>
    <row r="1697" spans="1:19" x14ac:dyDescent="0.2">
      <c r="A1697" t="s">
        <v>1695</v>
      </c>
      <c r="B1697">
        <v>13118</v>
      </c>
      <c r="C1697" t="s">
        <v>2481</v>
      </c>
      <c r="D1697">
        <v>2.64</v>
      </c>
      <c r="E1697" t="b">
        <v>0</v>
      </c>
      <c r="F1697" t="s">
        <v>2485</v>
      </c>
      <c r="G1697" t="s">
        <v>4182</v>
      </c>
      <c r="H1697" t="s">
        <v>4967</v>
      </c>
      <c r="I1697" t="s">
        <v>4969</v>
      </c>
      <c r="J1697" t="s">
        <v>4973</v>
      </c>
      <c r="K1697" t="s">
        <v>6375</v>
      </c>
      <c r="L1697" t="s">
        <v>6392</v>
      </c>
      <c r="M1697" t="str">
        <f>SUBSTITUTE(Table2[[#This Row],[category_tags]],"'",CHAR(130),11)</f>
        <v>['Agricultural', 'Food', 'Preparation', 'Fruits, vegetables, legumes and nuts', 'Fruits', ÇDried fruits']</v>
      </c>
      <c r="N1697" t="str">
        <f>SUBSTITUTE(Table2[[#This Row],[category_tags]],"'",CHAR(131),12)</f>
        <v>['Agricultural', 'Food', 'Preparation', 'Fruits, vegetables, legumes and nuts', 'Fruits', 'Dried fruitsÉ]</v>
      </c>
      <c r="O1697">
        <f>FIND(CHAR(130),Table2[[#This Row],[Column2]])</f>
        <v>91</v>
      </c>
      <c r="P1697">
        <f>FIND(CHAR(131),Table2[[#This Row],[Column3]])</f>
        <v>104</v>
      </c>
      <c r="Q1697" t="str">
        <f>IFERROR(MID(Table2[[#This Row],[category_tags]],Table2[[#This Row],[Column4]]+1,Table2[[#This Row],[Column5]]-Table2[[#This Row],[Column4]]-1),"")</f>
        <v>Dried fruits</v>
      </c>
      <c r="R1697" t="str">
        <f>VLOOKUP(Table2[[#This Row],[ciqual_code]],brut_transformé!$D$2:$E$2480,2,FALSE)</f>
        <v>brut</v>
      </c>
      <c r="S1697" t="s">
        <v>5959</v>
      </c>
    </row>
    <row r="1698" spans="1:19" x14ac:dyDescent="0.2">
      <c r="A1698" t="s">
        <v>1696</v>
      </c>
      <c r="B1698">
        <v>10048</v>
      </c>
      <c r="C1698" t="s">
        <v>2481</v>
      </c>
      <c r="D1698">
        <v>3.81</v>
      </c>
      <c r="E1698" t="b">
        <v>0</v>
      </c>
      <c r="F1698" t="s">
        <v>2485</v>
      </c>
      <c r="G1698" t="s">
        <v>4183</v>
      </c>
      <c r="H1698" t="s">
        <v>4967</v>
      </c>
      <c r="I1698" t="s">
        <v>4969</v>
      </c>
      <c r="J1698" t="s">
        <v>5033</v>
      </c>
      <c r="K1698" t="s">
        <v>6376</v>
      </c>
      <c r="L1698" t="s">
        <v>6429</v>
      </c>
      <c r="M1698" t="str">
        <f>SUBSTITUTE(Table2[[#This Row],[category_tags]],"'",CHAR(130),11)</f>
        <v>['Agricultural', 'Food', 'Preparation', 'Meat, egg and fish', 'Seafood, raw']</v>
      </c>
      <c r="N1698" t="str">
        <f>SUBSTITUTE(Table2[[#This Row],[category_tags]],"'",CHAR(131),12)</f>
        <v>['Agricultural', 'Food', 'Preparation', 'Meat, egg and fish', 'Seafood, raw']</v>
      </c>
      <c r="O1698" t="e">
        <f>FIND(CHAR(130),Table2[[#This Row],[Column2]])</f>
        <v>#VALUE!</v>
      </c>
      <c r="P1698" t="e">
        <f>FIND(CHAR(131),Table2[[#This Row],[Column3]])</f>
        <v>#VALUE!</v>
      </c>
      <c r="Q1698" t="str">
        <f>IFERROR(MID(Table2[[#This Row],[category_tags]],Table2[[#This Row],[Column4]]+1,Table2[[#This Row],[Column5]]-Table2[[#This Row],[Column4]]-1),"")</f>
        <v/>
      </c>
      <c r="R1698" t="str">
        <f>VLOOKUP(Table2[[#This Row],[ciqual_code]],brut_transformé!$D$2:$E$2480,2,FALSE)</f>
        <v>brut</v>
      </c>
      <c r="S1698" t="s">
        <v>5960</v>
      </c>
    </row>
    <row r="1699" spans="1:19" x14ac:dyDescent="0.2">
      <c r="A1699" t="s">
        <v>1697</v>
      </c>
      <c r="B1699">
        <v>12831</v>
      </c>
      <c r="C1699" t="s">
        <v>2481</v>
      </c>
      <c r="D1699">
        <v>2.4500000000000002</v>
      </c>
      <c r="E1699" t="b">
        <v>0</v>
      </c>
      <c r="F1699" t="s">
        <v>2485</v>
      </c>
      <c r="G1699" t="s">
        <v>4184</v>
      </c>
      <c r="H1699" t="s">
        <v>4967</v>
      </c>
      <c r="I1699" t="s">
        <v>4969</v>
      </c>
      <c r="J1699" t="s">
        <v>5024</v>
      </c>
      <c r="K1699" t="s">
        <v>6381</v>
      </c>
      <c r="L1699" t="s">
        <v>6406</v>
      </c>
      <c r="M1699" t="str">
        <f>SUBSTITUTE(Table2[[#This Row],[category_tags]],"'",CHAR(130),11)</f>
        <v>['Agricultural', 'Food', 'Preparation', 'Milk and milk products', 'Cheese', ÇSoft cheeses']</v>
      </c>
      <c r="N1699" t="str">
        <f>SUBSTITUTE(Table2[[#This Row],[category_tags]],"'",CHAR(131),12)</f>
        <v>['Agricultural', 'Food', 'Preparation', 'Milk and milk products', 'Cheese', 'Soft cheesesÉ]</v>
      </c>
      <c r="O1699">
        <f>FIND(CHAR(130),Table2[[#This Row],[Column2]])</f>
        <v>77</v>
      </c>
      <c r="P1699">
        <f>FIND(CHAR(131),Table2[[#This Row],[Column3]])</f>
        <v>90</v>
      </c>
      <c r="Q1699" t="str">
        <f>IFERROR(MID(Table2[[#This Row],[category_tags]],Table2[[#This Row],[Column4]]+1,Table2[[#This Row],[Column5]]-Table2[[#This Row],[Column4]]-1),"")</f>
        <v>Soft cheeses</v>
      </c>
      <c r="R1699" t="str">
        <f>VLOOKUP(Table2[[#This Row],[ciqual_code]],brut_transformé!$D$2:$E$2480,2,FALSE)</f>
        <v>brut</v>
      </c>
      <c r="S1699" t="s">
        <v>5330</v>
      </c>
    </row>
    <row r="1700" spans="1:19" x14ac:dyDescent="0.2">
      <c r="A1700" t="s">
        <v>1698</v>
      </c>
      <c r="B1700">
        <v>27025</v>
      </c>
      <c r="C1700" t="s">
        <v>2481</v>
      </c>
      <c r="D1700">
        <v>3.68</v>
      </c>
      <c r="E1700" t="b">
        <v>0</v>
      </c>
      <c r="F1700" t="s">
        <v>2485</v>
      </c>
      <c r="G1700" t="s">
        <v>4185</v>
      </c>
      <c r="H1700" t="s">
        <v>4967</v>
      </c>
      <c r="I1700" t="s">
        <v>4969</v>
      </c>
      <c r="J1700" t="s">
        <v>4985</v>
      </c>
      <c r="K1700" t="s">
        <v>6376</v>
      </c>
      <c r="L1700" t="s">
        <v>6403</v>
      </c>
      <c r="M1700" t="str">
        <f>SUBSTITUTE(Table2[[#This Row],[category_tags]],"'",CHAR(130),11)</f>
        <v>['Agricultural', 'Food', 'Preparation', 'Meat, egg and fish', 'Fish, raw']</v>
      </c>
      <c r="N1700" t="str">
        <f>SUBSTITUTE(Table2[[#This Row],[category_tags]],"'",CHAR(131),12)</f>
        <v>['Agricultural', 'Food', 'Preparation', 'Meat, egg and fish', 'Fish, raw']</v>
      </c>
      <c r="O1700" t="e">
        <f>FIND(CHAR(130),Table2[[#This Row],[Column2]])</f>
        <v>#VALUE!</v>
      </c>
      <c r="P1700" t="e">
        <f>FIND(CHAR(131),Table2[[#This Row],[Column3]])</f>
        <v>#VALUE!</v>
      </c>
      <c r="Q1700" t="str">
        <f>IFERROR(MID(Table2[[#This Row],[category_tags]],Table2[[#This Row],[Column4]]+1,Table2[[#This Row],[Column5]]-Table2[[#This Row],[Column4]]-1),"")</f>
        <v/>
      </c>
      <c r="R1700" t="str">
        <f>VLOOKUP(Table2[[#This Row],[ciqual_code]],brut_transformé!$D$2:$E$2480,2,FALSE)</f>
        <v>transformé</v>
      </c>
      <c r="S1700" t="s">
        <v>5961</v>
      </c>
    </row>
    <row r="1701" spans="1:19" x14ac:dyDescent="0.2">
      <c r="A1701" t="s">
        <v>1699</v>
      </c>
      <c r="B1701">
        <v>27010</v>
      </c>
      <c r="C1701" t="s">
        <v>2481</v>
      </c>
      <c r="D1701">
        <v>3.68</v>
      </c>
      <c r="E1701" t="b">
        <v>0</v>
      </c>
      <c r="F1701" t="s">
        <v>2485</v>
      </c>
      <c r="G1701" t="s">
        <v>4186</v>
      </c>
      <c r="H1701" t="s">
        <v>4967</v>
      </c>
      <c r="I1701" t="s">
        <v>4969</v>
      </c>
      <c r="J1701" t="s">
        <v>4985</v>
      </c>
      <c r="K1701" t="s">
        <v>6376</v>
      </c>
      <c r="L1701" t="s">
        <v>6403</v>
      </c>
      <c r="M1701" t="str">
        <f>SUBSTITUTE(Table2[[#This Row],[category_tags]],"'",CHAR(130),11)</f>
        <v>['Agricultural', 'Food', 'Preparation', 'Meat, egg and fish', 'Fish, raw']</v>
      </c>
      <c r="N1701" t="str">
        <f>SUBSTITUTE(Table2[[#This Row],[category_tags]],"'",CHAR(131),12)</f>
        <v>['Agricultural', 'Food', 'Preparation', 'Meat, egg and fish', 'Fish, raw']</v>
      </c>
      <c r="O1701" t="e">
        <f>FIND(CHAR(130),Table2[[#This Row],[Column2]])</f>
        <v>#VALUE!</v>
      </c>
      <c r="P1701" t="e">
        <f>FIND(CHAR(131),Table2[[#This Row],[Column3]])</f>
        <v>#VALUE!</v>
      </c>
      <c r="Q1701" t="str">
        <f>IFERROR(MID(Table2[[#This Row],[category_tags]],Table2[[#This Row],[Column4]]+1,Table2[[#This Row],[Column5]]-Table2[[#This Row],[Column4]]-1),"")</f>
        <v/>
      </c>
      <c r="R1701" t="str">
        <f>VLOOKUP(Table2[[#This Row],[ciqual_code]],brut_transformé!$D$2:$E$2480,2,FALSE)</f>
        <v>transformé</v>
      </c>
      <c r="S1701" t="s">
        <v>5873</v>
      </c>
    </row>
    <row r="1702" spans="1:19" x14ac:dyDescent="0.2">
      <c r="A1702" t="s">
        <v>1700</v>
      </c>
      <c r="B1702">
        <v>27005</v>
      </c>
      <c r="C1702" t="s">
        <v>2481</v>
      </c>
      <c r="D1702">
        <v>3.56</v>
      </c>
      <c r="E1702" t="b">
        <v>0</v>
      </c>
      <c r="F1702" t="s">
        <v>2485</v>
      </c>
      <c r="G1702" t="s">
        <v>4187</v>
      </c>
      <c r="H1702" t="s">
        <v>4967</v>
      </c>
      <c r="I1702" t="s">
        <v>4969</v>
      </c>
      <c r="J1702" t="s">
        <v>4993</v>
      </c>
      <c r="K1702" t="s">
        <v>6376</v>
      </c>
      <c r="L1702" t="s">
        <v>6410</v>
      </c>
      <c r="M1702" t="str">
        <f>SUBSTITUTE(Table2[[#This Row],[category_tags]],"'",CHAR(130),11)</f>
        <v>['Agricultural', 'Food', 'Preparation', 'Meat, egg and fish', 'Fish, cooked']</v>
      </c>
      <c r="N1702" t="str">
        <f>SUBSTITUTE(Table2[[#This Row],[category_tags]],"'",CHAR(131),12)</f>
        <v>['Agricultural', 'Food', 'Preparation', 'Meat, egg and fish', 'Fish, cooked']</v>
      </c>
      <c r="O1702" t="e">
        <f>FIND(CHAR(130),Table2[[#This Row],[Column2]])</f>
        <v>#VALUE!</v>
      </c>
      <c r="P1702" t="e">
        <f>FIND(CHAR(131),Table2[[#This Row],[Column3]])</f>
        <v>#VALUE!</v>
      </c>
      <c r="Q1702" t="str">
        <f>IFERROR(MID(Table2[[#This Row],[category_tags]],Table2[[#This Row],[Column4]]+1,Table2[[#This Row],[Column5]]-Table2[[#This Row],[Column4]]-1),"")</f>
        <v/>
      </c>
      <c r="R1702" t="str">
        <f>VLOOKUP(Table2[[#This Row],[ciqual_code]],brut_transformé!$D$2:$E$2480,2,FALSE)</f>
        <v>transformé</v>
      </c>
      <c r="S1702" t="s">
        <v>5962</v>
      </c>
    </row>
    <row r="1703" spans="1:19" x14ac:dyDescent="0.2">
      <c r="A1703" t="s">
        <v>1701</v>
      </c>
      <c r="B1703">
        <v>11014</v>
      </c>
      <c r="C1703" t="s">
        <v>2481</v>
      </c>
      <c r="D1703">
        <v>3.75</v>
      </c>
      <c r="E1703" t="b">
        <v>0</v>
      </c>
      <c r="F1703" t="s">
        <v>2485</v>
      </c>
      <c r="G1703" t="s">
        <v>4188</v>
      </c>
      <c r="H1703" t="s">
        <v>4967</v>
      </c>
      <c r="I1703" t="s">
        <v>4969</v>
      </c>
      <c r="J1703" t="s">
        <v>4979</v>
      </c>
      <c r="K1703" t="s">
        <v>6377</v>
      </c>
      <c r="L1703" t="s">
        <v>6397</v>
      </c>
      <c r="M1703" t="str">
        <f>SUBSTITUTE(Table2[[#This Row],[category_tags]],"'",CHAR(130),11)</f>
        <v>['Agricultural', 'Food', 'Preparation', 'Miscellaneous', 'Herbs', ÇFresh herbs']</v>
      </c>
      <c r="N1703" t="str">
        <f>SUBSTITUTE(Table2[[#This Row],[category_tags]],"'",CHAR(131),12)</f>
        <v>['Agricultural', 'Food', 'Preparation', 'Miscellaneous', 'Herbs', 'Fresh herbsÉ]</v>
      </c>
      <c r="O1703">
        <f>FIND(CHAR(130),Table2[[#This Row],[Column2]])</f>
        <v>67</v>
      </c>
      <c r="P1703">
        <f>FIND(CHAR(131),Table2[[#This Row],[Column3]])</f>
        <v>79</v>
      </c>
      <c r="Q1703" t="str">
        <f>IFERROR(MID(Table2[[#This Row],[category_tags]],Table2[[#This Row],[Column4]]+1,Table2[[#This Row],[Column5]]-Table2[[#This Row],[Column4]]-1),"")</f>
        <v>Fresh herbs</v>
      </c>
      <c r="R1703" t="str">
        <f>VLOOKUP(Table2[[#This Row],[ciqual_code]],brut_transformé!$D$2:$E$2480,2,FALSE)</f>
        <v>brut</v>
      </c>
      <c r="S1703" t="s">
        <v>5120</v>
      </c>
    </row>
    <row r="1704" spans="1:19" x14ac:dyDescent="0.2">
      <c r="A1704" t="s">
        <v>1702</v>
      </c>
      <c r="B1704">
        <v>11024</v>
      </c>
      <c r="C1704" t="s">
        <v>2481</v>
      </c>
      <c r="D1704">
        <v>3.75</v>
      </c>
      <c r="E1704" t="b">
        <v>0</v>
      </c>
      <c r="F1704" t="s">
        <v>2485</v>
      </c>
      <c r="G1704" t="s">
        <v>4189</v>
      </c>
      <c r="H1704" t="s">
        <v>4967</v>
      </c>
      <c r="I1704" t="s">
        <v>4969</v>
      </c>
      <c r="J1704" t="s">
        <v>4978</v>
      </c>
      <c r="K1704" t="s">
        <v>6377</v>
      </c>
      <c r="L1704" t="s">
        <v>6397</v>
      </c>
      <c r="M1704" t="str">
        <f>SUBSTITUTE(Table2[[#This Row],[category_tags]],"'",CHAR(130),11)</f>
        <v>['Agricultural', 'Food', 'Preparation', 'Miscellaneous', 'Herbs', ÇDried herbs']</v>
      </c>
      <c r="N1704" t="str">
        <f>SUBSTITUTE(Table2[[#This Row],[category_tags]],"'",CHAR(131),12)</f>
        <v>['Agricultural', 'Food', 'Preparation', 'Miscellaneous', 'Herbs', 'Dried herbsÉ]</v>
      </c>
      <c r="O1704">
        <f>FIND(CHAR(130),Table2[[#This Row],[Column2]])</f>
        <v>67</v>
      </c>
      <c r="P1704">
        <f>FIND(CHAR(131),Table2[[#This Row],[Column3]])</f>
        <v>79</v>
      </c>
      <c r="Q1704" t="str">
        <f>IFERROR(MID(Table2[[#This Row],[category_tags]],Table2[[#This Row],[Column4]]+1,Table2[[#This Row],[Column5]]-Table2[[#This Row],[Column4]]-1),"")</f>
        <v>Dried herbs</v>
      </c>
      <c r="R1704" t="str">
        <f>VLOOKUP(Table2[[#This Row],[ciqual_code]],brut_transformé!$D$2:$E$2480,2,FALSE)</f>
        <v>brut</v>
      </c>
      <c r="S1704" t="s">
        <v>5159</v>
      </c>
    </row>
    <row r="1705" spans="1:19" x14ac:dyDescent="0.2">
      <c r="A1705" t="s">
        <v>1703</v>
      </c>
      <c r="B1705">
        <v>32123</v>
      </c>
      <c r="C1705" t="s">
        <v>2481</v>
      </c>
      <c r="D1705">
        <v>4.03</v>
      </c>
      <c r="E1705" t="b">
        <v>0</v>
      </c>
      <c r="F1705" t="s">
        <v>2485</v>
      </c>
      <c r="G1705" t="s">
        <v>4190</v>
      </c>
      <c r="H1705" t="s">
        <v>4967</v>
      </c>
      <c r="I1705" t="s">
        <v>4969</v>
      </c>
      <c r="J1705" t="s">
        <v>5023</v>
      </c>
      <c r="K1705" t="s">
        <v>6380</v>
      </c>
      <c r="L1705" t="s">
        <v>6412</v>
      </c>
      <c r="M1705" t="str">
        <f>SUBSTITUTE(Table2[[#This Row],[category_tags]],"'",CHAR(130),11)</f>
        <v>['Agricultural', 'Food', 'Preparation', 'Cereal products', 'Biscuits and breakfast cereals', ÇBreakfast cereals']</v>
      </c>
      <c r="N1705" t="str">
        <f>SUBSTITUTE(Table2[[#This Row],[category_tags]],"'",CHAR(131),12)</f>
        <v>['Agricultural', 'Food', 'Preparation', 'Cereal products', 'Biscuits and breakfast cereals', 'Breakfast cerealsÉ]</v>
      </c>
      <c r="O1705">
        <f>FIND(CHAR(130),Table2[[#This Row],[Column2]])</f>
        <v>94</v>
      </c>
      <c r="P1705">
        <f>FIND(CHAR(131),Table2[[#This Row],[Column3]])</f>
        <v>112</v>
      </c>
      <c r="Q1705" t="str">
        <f>IFERROR(MID(Table2[[#This Row],[category_tags]],Table2[[#This Row],[Column4]]+1,Table2[[#This Row],[Column5]]-Table2[[#This Row],[Column4]]-1),"")</f>
        <v>Breakfast cereals</v>
      </c>
      <c r="R1705" t="str">
        <f>VLOOKUP(Table2[[#This Row],[ciqual_code]],brut_transformé!$D$2:$E$2480,2,FALSE)</f>
        <v>transformé</v>
      </c>
      <c r="S1705" t="s">
        <v>5241</v>
      </c>
    </row>
    <row r="1706" spans="1:19" x14ac:dyDescent="0.2">
      <c r="A1706" t="s">
        <v>1704</v>
      </c>
      <c r="B1706">
        <v>32011</v>
      </c>
      <c r="C1706" t="s">
        <v>2481</v>
      </c>
      <c r="D1706">
        <v>3.71</v>
      </c>
      <c r="E1706" t="b">
        <v>0</v>
      </c>
      <c r="F1706" t="s">
        <v>2485</v>
      </c>
      <c r="G1706" t="s">
        <v>4191</v>
      </c>
      <c r="H1706" t="s">
        <v>4967</v>
      </c>
      <c r="I1706" t="s">
        <v>4969</v>
      </c>
      <c r="J1706" t="s">
        <v>5023</v>
      </c>
      <c r="K1706" t="s">
        <v>6380</v>
      </c>
      <c r="L1706" t="s">
        <v>6412</v>
      </c>
      <c r="M1706" t="str">
        <f>SUBSTITUTE(Table2[[#This Row],[category_tags]],"'",CHAR(130),11)</f>
        <v>['Agricultural', 'Food', 'Preparation', 'Cereal products', 'Biscuits and breakfast cereals', ÇBreakfast cereals']</v>
      </c>
      <c r="N1706" t="str">
        <f>SUBSTITUTE(Table2[[#This Row],[category_tags]],"'",CHAR(131),12)</f>
        <v>['Agricultural', 'Food', 'Preparation', 'Cereal products', 'Biscuits and breakfast cereals', 'Breakfast cerealsÉ]</v>
      </c>
      <c r="O1706">
        <f>FIND(CHAR(130),Table2[[#This Row],[Column2]])</f>
        <v>94</v>
      </c>
      <c r="P1706">
        <f>FIND(CHAR(131),Table2[[#This Row],[Column3]])</f>
        <v>112</v>
      </c>
      <c r="Q1706" t="str">
        <f>IFERROR(MID(Table2[[#This Row],[category_tags]],Table2[[#This Row],[Column4]]+1,Table2[[#This Row],[Column5]]-Table2[[#This Row],[Column4]]-1),"")</f>
        <v>Breakfast cereals</v>
      </c>
      <c r="R1706" t="str">
        <f>VLOOKUP(Table2[[#This Row],[ciqual_code]],brut_transformé!$D$2:$E$2480,2,FALSE)</f>
        <v>transformé</v>
      </c>
      <c r="S1706" t="s">
        <v>5319</v>
      </c>
    </row>
    <row r="1707" spans="1:19" x14ac:dyDescent="0.2">
      <c r="A1707" t="s">
        <v>1705</v>
      </c>
      <c r="B1707">
        <v>32009</v>
      </c>
      <c r="C1707" t="s">
        <v>2481</v>
      </c>
      <c r="D1707">
        <v>3.71</v>
      </c>
      <c r="E1707" t="b">
        <v>0</v>
      </c>
      <c r="F1707" t="s">
        <v>2485</v>
      </c>
      <c r="G1707" t="s">
        <v>4192</v>
      </c>
      <c r="H1707" t="s">
        <v>4967</v>
      </c>
      <c r="I1707" t="s">
        <v>4969</v>
      </c>
      <c r="J1707" t="s">
        <v>5023</v>
      </c>
      <c r="K1707" t="s">
        <v>6380</v>
      </c>
      <c r="L1707" t="s">
        <v>6412</v>
      </c>
      <c r="M1707" t="str">
        <f>SUBSTITUTE(Table2[[#This Row],[category_tags]],"'",CHAR(130),11)</f>
        <v>['Agricultural', 'Food', 'Preparation', 'Cereal products', 'Biscuits and breakfast cereals', ÇBreakfast cereals']</v>
      </c>
      <c r="N1707" t="str">
        <f>SUBSTITUTE(Table2[[#This Row],[category_tags]],"'",CHAR(131),12)</f>
        <v>['Agricultural', 'Food', 'Preparation', 'Cereal products', 'Biscuits and breakfast cereals', 'Breakfast cerealsÉ]</v>
      </c>
      <c r="O1707">
        <f>FIND(CHAR(130),Table2[[#This Row],[Column2]])</f>
        <v>94</v>
      </c>
      <c r="P1707">
        <f>FIND(CHAR(131),Table2[[#This Row],[Column3]])</f>
        <v>112</v>
      </c>
      <c r="Q1707" t="str">
        <f>IFERROR(MID(Table2[[#This Row],[category_tags]],Table2[[#This Row],[Column4]]+1,Table2[[#This Row],[Column5]]-Table2[[#This Row],[Column4]]-1),"")</f>
        <v>Breakfast cereals</v>
      </c>
      <c r="R1707" t="str">
        <f>VLOOKUP(Table2[[#This Row],[ciqual_code]],brut_transformé!$D$2:$E$2480,2,FALSE)</f>
        <v>transformé</v>
      </c>
      <c r="S1707" t="s">
        <v>5319</v>
      </c>
    </row>
    <row r="1708" spans="1:19" x14ac:dyDescent="0.2">
      <c r="A1708" t="s">
        <v>1706</v>
      </c>
      <c r="B1708">
        <v>32107</v>
      </c>
      <c r="C1708" t="s">
        <v>2481</v>
      </c>
      <c r="D1708">
        <v>4.03</v>
      </c>
      <c r="E1708" t="b">
        <v>0</v>
      </c>
      <c r="F1708" t="s">
        <v>2485</v>
      </c>
      <c r="G1708" t="s">
        <v>4193</v>
      </c>
      <c r="H1708" t="s">
        <v>4967</v>
      </c>
      <c r="I1708" t="s">
        <v>4969</v>
      </c>
      <c r="J1708" t="s">
        <v>5023</v>
      </c>
      <c r="K1708" t="s">
        <v>6380</v>
      </c>
      <c r="L1708" t="s">
        <v>6412</v>
      </c>
      <c r="M1708" t="str">
        <f>SUBSTITUTE(Table2[[#This Row],[category_tags]],"'",CHAR(130),11)</f>
        <v>['Agricultural', 'Food', 'Preparation', 'Cereal products', 'Biscuits and breakfast cereals', ÇBreakfast cereals']</v>
      </c>
      <c r="N1708" t="str">
        <f>SUBSTITUTE(Table2[[#This Row],[category_tags]],"'",CHAR(131),12)</f>
        <v>['Agricultural', 'Food', 'Preparation', 'Cereal products', 'Biscuits and breakfast cereals', 'Breakfast cerealsÉ]</v>
      </c>
      <c r="O1708">
        <f>FIND(CHAR(130),Table2[[#This Row],[Column2]])</f>
        <v>94</v>
      </c>
      <c r="P1708">
        <f>FIND(CHAR(131),Table2[[#This Row],[Column3]])</f>
        <v>112</v>
      </c>
      <c r="Q1708" t="str">
        <f>IFERROR(MID(Table2[[#This Row],[category_tags]],Table2[[#This Row],[Column4]]+1,Table2[[#This Row],[Column5]]-Table2[[#This Row],[Column4]]-1),"")</f>
        <v>Breakfast cereals</v>
      </c>
      <c r="R1708" t="str">
        <f>VLOOKUP(Table2[[#This Row],[ciqual_code]],brut_transformé!$D$2:$E$2480,2,FALSE)</f>
        <v>transformé</v>
      </c>
      <c r="S1708" t="s">
        <v>5241</v>
      </c>
    </row>
    <row r="1709" spans="1:19" x14ac:dyDescent="0.2">
      <c r="A1709" t="s">
        <v>1707</v>
      </c>
      <c r="B1709">
        <v>32121</v>
      </c>
      <c r="C1709" t="s">
        <v>2481</v>
      </c>
      <c r="D1709">
        <v>4.03</v>
      </c>
      <c r="E1709" t="b">
        <v>0</v>
      </c>
      <c r="F1709" t="s">
        <v>2485</v>
      </c>
      <c r="G1709" t="s">
        <v>4194</v>
      </c>
      <c r="H1709" t="s">
        <v>4967</v>
      </c>
      <c r="I1709" t="s">
        <v>4969</v>
      </c>
      <c r="J1709" t="s">
        <v>5023</v>
      </c>
      <c r="K1709" t="s">
        <v>6380</v>
      </c>
      <c r="L1709" t="s">
        <v>6412</v>
      </c>
      <c r="M1709" t="str">
        <f>SUBSTITUTE(Table2[[#This Row],[category_tags]],"'",CHAR(130),11)</f>
        <v>['Agricultural', 'Food', 'Preparation', 'Cereal products', 'Biscuits and breakfast cereals', ÇBreakfast cereals']</v>
      </c>
      <c r="N1709" t="str">
        <f>SUBSTITUTE(Table2[[#This Row],[category_tags]],"'",CHAR(131),12)</f>
        <v>['Agricultural', 'Food', 'Preparation', 'Cereal products', 'Biscuits and breakfast cereals', 'Breakfast cerealsÉ]</v>
      </c>
      <c r="O1709">
        <f>FIND(CHAR(130),Table2[[#This Row],[Column2]])</f>
        <v>94</v>
      </c>
      <c r="P1709">
        <f>FIND(CHAR(131),Table2[[#This Row],[Column3]])</f>
        <v>112</v>
      </c>
      <c r="Q1709" t="str">
        <f>IFERROR(MID(Table2[[#This Row],[category_tags]],Table2[[#This Row],[Column4]]+1,Table2[[#This Row],[Column5]]-Table2[[#This Row],[Column4]]-1),"")</f>
        <v>Breakfast cereals</v>
      </c>
      <c r="R1709" t="str">
        <f>VLOOKUP(Table2[[#This Row],[ciqual_code]],brut_transformé!$D$2:$E$2480,2,FALSE)</f>
        <v>transformé</v>
      </c>
      <c r="S1709" t="s">
        <v>5241</v>
      </c>
    </row>
    <row r="1710" spans="1:19" x14ac:dyDescent="0.2">
      <c r="A1710" t="s">
        <v>1708</v>
      </c>
      <c r="B1710">
        <v>32014</v>
      </c>
      <c r="C1710" t="s">
        <v>2481</v>
      </c>
      <c r="D1710">
        <v>4.03</v>
      </c>
      <c r="E1710" t="b">
        <v>0</v>
      </c>
      <c r="F1710" t="s">
        <v>2485</v>
      </c>
      <c r="G1710" t="s">
        <v>4195</v>
      </c>
      <c r="H1710" t="s">
        <v>4967</v>
      </c>
      <c r="I1710" t="s">
        <v>4969</v>
      </c>
      <c r="J1710" t="s">
        <v>5023</v>
      </c>
      <c r="K1710" t="s">
        <v>6380</v>
      </c>
      <c r="L1710" t="s">
        <v>6412</v>
      </c>
      <c r="M1710" t="str">
        <f>SUBSTITUTE(Table2[[#This Row],[category_tags]],"'",CHAR(130),11)</f>
        <v>['Agricultural', 'Food', 'Preparation', 'Cereal products', 'Biscuits and breakfast cereals', ÇBreakfast cereals']</v>
      </c>
      <c r="N1710" t="str">
        <f>SUBSTITUTE(Table2[[#This Row],[category_tags]],"'",CHAR(131),12)</f>
        <v>['Agricultural', 'Food', 'Preparation', 'Cereal products', 'Biscuits and breakfast cereals', 'Breakfast cerealsÉ]</v>
      </c>
      <c r="O1710">
        <f>FIND(CHAR(130),Table2[[#This Row],[Column2]])</f>
        <v>94</v>
      </c>
      <c r="P1710">
        <f>FIND(CHAR(131),Table2[[#This Row],[Column3]])</f>
        <v>112</v>
      </c>
      <c r="Q1710" t="str">
        <f>IFERROR(MID(Table2[[#This Row],[category_tags]],Table2[[#This Row],[Column4]]+1,Table2[[#This Row],[Column5]]-Table2[[#This Row],[Column4]]-1),"")</f>
        <v>Breakfast cereals</v>
      </c>
      <c r="R1710" t="str">
        <f>VLOOKUP(Table2[[#This Row],[ciqual_code]],brut_transformé!$D$2:$E$2480,2,FALSE)</f>
        <v>transformé</v>
      </c>
      <c r="S1710" t="s">
        <v>5241</v>
      </c>
    </row>
    <row r="1711" spans="1:19" x14ac:dyDescent="0.2">
      <c r="A1711" t="s">
        <v>1709</v>
      </c>
      <c r="B1711">
        <v>32005</v>
      </c>
      <c r="C1711" t="s">
        <v>2481</v>
      </c>
      <c r="D1711">
        <v>4.03</v>
      </c>
      <c r="E1711" t="b">
        <v>0</v>
      </c>
      <c r="F1711" t="s">
        <v>2485</v>
      </c>
      <c r="G1711" t="s">
        <v>4196</v>
      </c>
      <c r="H1711" t="s">
        <v>4967</v>
      </c>
      <c r="I1711" t="s">
        <v>4969</v>
      </c>
      <c r="J1711" t="s">
        <v>5023</v>
      </c>
      <c r="K1711" t="s">
        <v>6380</v>
      </c>
      <c r="L1711" t="s">
        <v>6412</v>
      </c>
      <c r="M1711" t="str">
        <f>SUBSTITUTE(Table2[[#This Row],[category_tags]],"'",CHAR(130),11)</f>
        <v>['Agricultural', 'Food', 'Preparation', 'Cereal products', 'Biscuits and breakfast cereals', ÇBreakfast cereals']</v>
      </c>
      <c r="N1711" t="str">
        <f>SUBSTITUTE(Table2[[#This Row],[category_tags]],"'",CHAR(131),12)</f>
        <v>['Agricultural', 'Food', 'Preparation', 'Cereal products', 'Biscuits and breakfast cereals', 'Breakfast cerealsÉ]</v>
      </c>
      <c r="O1711">
        <f>FIND(CHAR(130),Table2[[#This Row],[Column2]])</f>
        <v>94</v>
      </c>
      <c r="P1711">
        <f>FIND(CHAR(131),Table2[[#This Row],[Column3]])</f>
        <v>112</v>
      </c>
      <c r="Q1711" t="str">
        <f>IFERROR(MID(Table2[[#This Row],[category_tags]],Table2[[#This Row],[Column4]]+1,Table2[[#This Row],[Column5]]-Table2[[#This Row],[Column4]]-1),"")</f>
        <v>Breakfast cereals</v>
      </c>
      <c r="R1711" t="str">
        <f>VLOOKUP(Table2[[#This Row],[ciqual_code]],brut_transformé!$D$2:$E$2480,2,FALSE)</f>
        <v>transformé</v>
      </c>
      <c r="S1711" t="s">
        <v>5241</v>
      </c>
    </row>
    <row r="1712" spans="1:19" x14ac:dyDescent="0.2">
      <c r="A1712" t="s">
        <v>1710</v>
      </c>
      <c r="B1712">
        <v>5100</v>
      </c>
      <c r="C1712" t="s">
        <v>2481</v>
      </c>
      <c r="D1712">
        <v>2.7</v>
      </c>
      <c r="E1712" t="b">
        <v>0</v>
      </c>
      <c r="F1712" t="s">
        <v>2485</v>
      </c>
      <c r="G1712" t="s">
        <v>4197</v>
      </c>
      <c r="H1712" t="s">
        <v>4967</v>
      </c>
      <c r="I1712" t="s">
        <v>4969</v>
      </c>
      <c r="J1712" t="s">
        <v>5040</v>
      </c>
      <c r="K1712" t="s">
        <v>6378</v>
      </c>
      <c r="L1712" t="s">
        <v>6398</v>
      </c>
      <c r="M1712" t="str">
        <f>SUBSTITUTE(Table2[[#This Row],[category_tags]],"'",CHAR(130),11)</f>
        <v>['Agricultural', 'Food', 'Preparation', 'Beverages', 'Alcoholic beverages', ÇWines']</v>
      </c>
      <c r="N1712" t="str">
        <f>SUBSTITUTE(Table2[[#This Row],[category_tags]],"'",CHAR(131),12)</f>
        <v>['Agricultural', 'Food', 'Preparation', 'Beverages', 'Alcoholic beverages', 'WinesÉ]</v>
      </c>
      <c r="O1712">
        <f>FIND(CHAR(130),Table2[[#This Row],[Column2]])</f>
        <v>77</v>
      </c>
      <c r="P1712">
        <f>FIND(CHAR(131),Table2[[#This Row],[Column3]])</f>
        <v>83</v>
      </c>
      <c r="Q1712" t="str">
        <f>IFERROR(MID(Table2[[#This Row],[category_tags]],Table2[[#This Row],[Column4]]+1,Table2[[#This Row],[Column5]]-Table2[[#This Row],[Column4]]-1),"")</f>
        <v>Wines</v>
      </c>
      <c r="R1712" t="str">
        <f>VLOOKUP(Table2[[#This Row],[ciqual_code]],brut_transformé!$D$2:$E$2480,2,FALSE)</f>
        <v>transformé</v>
      </c>
      <c r="S1712" t="s">
        <v>5963</v>
      </c>
    </row>
    <row r="1713" spans="1:19" x14ac:dyDescent="0.2">
      <c r="A1713" t="s">
        <v>1711</v>
      </c>
      <c r="B1713">
        <v>13157</v>
      </c>
      <c r="C1713" t="s">
        <v>2481</v>
      </c>
      <c r="D1713">
        <v>3.03</v>
      </c>
      <c r="E1713" t="b">
        <v>0</v>
      </c>
      <c r="F1713" t="s">
        <v>2485</v>
      </c>
      <c r="G1713" t="s">
        <v>4198</v>
      </c>
      <c r="H1713" t="s">
        <v>4967</v>
      </c>
      <c r="I1713" t="s">
        <v>4969</v>
      </c>
      <c r="J1713" t="s">
        <v>5053</v>
      </c>
      <c r="K1713" t="s">
        <v>6385</v>
      </c>
      <c r="L1713" t="s">
        <v>6436</v>
      </c>
      <c r="M1713" t="str">
        <f>SUBSTITUTE(Table2[[#This Row],[category_tags]],"'",CHAR(130),11)</f>
        <v>['Agricultural', 'Food', 'Preparation', 'Baby food', 'Baby deserts']</v>
      </c>
      <c r="N1713" t="str">
        <f>SUBSTITUTE(Table2[[#This Row],[category_tags]],"'",CHAR(131),12)</f>
        <v>['Agricultural', 'Food', 'Preparation', 'Baby food', 'Baby deserts']</v>
      </c>
      <c r="O1713" t="e">
        <f>FIND(CHAR(130),Table2[[#This Row],[Column2]])</f>
        <v>#VALUE!</v>
      </c>
      <c r="P1713" t="e">
        <f>FIND(CHAR(131),Table2[[#This Row],[Column3]])</f>
        <v>#VALUE!</v>
      </c>
      <c r="Q1713" t="str">
        <f>IFERROR(MID(Table2[[#This Row],[category_tags]],Table2[[#This Row],[Column4]]+1,Table2[[#This Row],[Column5]]-Table2[[#This Row],[Column4]]-1),"")</f>
        <v/>
      </c>
      <c r="R1713" t="str">
        <f>VLOOKUP(Table2[[#This Row],[ciqual_code]],brut_transformé!$D$2:$E$2480,2,FALSE)</f>
        <v>transformé</v>
      </c>
      <c r="S1713" t="s">
        <v>5964</v>
      </c>
    </row>
    <row r="1714" spans="1:19" x14ac:dyDescent="0.2">
      <c r="A1714" t="s">
        <v>1712</v>
      </c>
      <c r="B1714">
        <v>13158</v>
      </c>
      <c r="C1714" t="s">
        <v>2481</v>
      </c>
      <c r="D1714">
        <v>2.64</v>
      </c>
      <c r="E1714" t="b">
        <v>0</v>
      </c>
      <c r="F1714" t="s">
        <v>2485</v>
      </c>
      <c r="G1714" t="s">
        <v>4199</v>
      </c>
      <c r="H1714" t="s">
        <v>4967</v>
      </c>
      <c r="I1714" t="s">
        <v>4969</v>
      </c>
      <c r="J1714" t="s">
        <v>5053</v>
      </c>
      <c r="K1714" t="s">
        <v>6385</v>
      </c>
      <c r="L1714" t="s">
        <v>6436</v>
      </c>
      <c r="M1714" t="str">
        <f>SUBSTITUTE(Table2[[#This Row],[category_tags]],"'",CHAR(130),11)</f>
        <v>['Agricultural', 'Food', 'Preparation', 'Baby food', 'Baby deserts']</v>
      </c>
      <c r="N1714" t="str">
        <f>SUBSTITUTE(Table2[[#This Row],[category_tags]],"'",CHAR(131),12)</f>
        <v>['Agricultural', 'Food', 'Preparation', 'Baby food', 'Baby deserts']</v>
      </c>
      <c r="O1714" t="e">
        <f>FIND(CHAR(130),Table2[[#This Row],[Column2]])</f>
        <v>#VALUE!</v>
      </c>
      <c r="P1714" t="e">
        <f>FIND(CHAR(131),Table2[[#This Row],[Column3]])</f>
        <v>#VALUE!</v>
      </c>
      <c r="Q1714" t="str">
        <f>IFERROR(MID(Table2[[#This Row],[category_tags]],Table2[[#This Row],[Column4]]+1,Table2[[#This Row],[Column5]]-Table2[[#This Row],[Column4]]-1),"")</f>
        <v/>
      </c>
      <c r="R1714" t="str">
        <f>VLOOKUP(Table2[[#This Row],[ciqual_code]],brut_transformé!$D$2:$E$2480,2,FALSE)</f>
        <v>transformé</v>
      </c>
      <c r="S1714" t="s">
        <v>5964</v>
      </c>
    </row>
    <row r="1715" spans="1:19" x14ac:dyDescent="0.2">
      <c r="A1715" t="s">
        <v>1713</v>
      </c>
      <c r="B1715">
        <v>20247</v>
      </c>
      <c r="C1715" t="s">
        <v>2481</v>
      </c>
      <c r="D1715">
        <v>3.11</v>
      </c>
      <c r="E1715" t="b">
        <v>0</v>
      </c>
      <c r="F1715" t="s">
        <v>2485</v>
      </c>
      <c r="G1715" t="s">
        <v>4200</v>
      </c>
      <c r="H1715" t="s">
        <v>4967</v>
      </c>
      <c r="I1715" t="s">
        <v>4969</v>
      </c>
      <c r="J1715" t="s">
        <v>5082</v>
      </c>
      <c r="K1715" t="s">
        <v>6385</v>
      </c>
      <c r="L1715" t="s">
        <v>6447</v>
      </c>
      <c r="M1715" t="str">
        <f>SUBSTITUTE(Table2[[#This Row],[category_tags]],"'",CHAR(130),11)</f>
        <v>['Agricultural', 'Food', 'Preparation', 'Baby food', 'Baby dishes']</v>
      </c>
      <c r="N1715" t="str">
        <f>SUBSTITUTE(Table2[[#This Row],[category_tags]],"'",CHAR(131),12)</f>
        <v>['Agricultural', 'Food', 'Preparation', 'Baby food', 'Baby dishes']</v>
      </c>
      <c r="O1715" t="e">
        <f>FIND(CHAR(130),Table2[[#This Row],[Column2]])</f>
        <v>#VALUE!</v>
      </c>
      <c r="P1715" t="e">
        <f>FIND(CHAR(131),Table2[[#This Row],[Column3]])</f>
        <v>#VALUE!</v>
      </c>
      <c r="Q1715" t="str">
        <f>IFERROR(MID(Table2[[#This Row],[category_tags]],Table2[[#This Row],[Column4]]+1,Table2[[#This Row],[Column5]]-Table2[[#This Row],[Column4]]-1),"")</f>
        <v/>
      </c>
      <c r="R1715" t="str">
        <f>VLOOKUP(Table2[[#This Row],[ciqual_code]],brut_transformé!$D$2:$E$2480,2,FALSE)</f>
        <v>transformé</v>
      </c>
      <c r="S1715" t="s">
        <v>5965</v>
      </c>
    </row>
    <row r="1716" spans="1:19" x14ac:dyDescent="0.2">
      <c r="A1716" t="s">
        <v>1714</v>
      </c>
      <c r="B1716">
        <v>20246</v>
      </c>
      <c r="C1716" t="s">
        <v>2481</v>
      </c>
      <c r="D1716">
        <v>3.11</v>
      </c>
      <c r="E1716" t="b">
        <v>0</v>
      </c>
      <c r="F1716" t="s">
        <v>2485</v>
      </c>
      <c r="G1716" t="s">
        <v>4201</v>
      </c>
      <c r="H1716" t="s">
        <v>4967</v>
      </c>
      <c r="I1716" t="s">
        <v>4969</v>
      </c>
      <c r="J1716" t="s">
        <v>5082</v>
      </c>
      <c r="K1716" t="s">
        <v>6385</v>
      </c>
      <c r="L1716" t="s">
        <v>6447</v>
      </c>
      <c r="M1716" t="str">
        <f>SUBSTITUTE(Table2[[#This Row],[category_tags]],"'",CHAR(130),11)</f>
        <v>['Agricultural', 'Food', 'Preparation', 'Baby food', 'Baby dishes']</v>
      </c>
      <c r="N1716" t="str">
        <f>SUBSTITUTE(Table2[[#This Row],[category_tags]],"'",CHAR(131),12)</f>
        <v>['Agricultural', 'Food', 'Preparation', 'Baby food', 'Baby dishes']</v>
      </c>
      <c r="O1716" t="e">
        <f>FIND(CHAR(130),Table2[[#This Row],[Column2]])</f>
        <v>#VALUE!</v>
      </c>
      <c r="P1716" t="e">
        <f>FIND(CHAR(131),Table2[[#This Row],[Column3]])</f>
        <v>#VALUE!</v>
      </c>
      <c r="Q1716" t="str">
        <f>IFERROR(MID(Table2[[#This Row],[category_tags]],Table2[[#This Row],[Column4]]+1,Table2[[#This Row],[Column5]]-Table2[[#This Row],[Column4]]-1),"")</f>
        <v/>
      </c>
      <c r="R1716" t="str">
        <f>VLOOKUP(Table2[[#This Row],[ciqual_code]],brut_transformé!$D$2:$E$2480,2,FALSE)</f>
        <v>transformé</v>
      </c>
      <c r="S1716" t="s">
        <v>5965</v>
      </c>
    </row>
    <row r="1717" spans="1:19" x14ac:dyDescent="0.2">
      <c r="A1717" t="s">
        <v>1715</v>
      </c>
      <c r="B1717">
        <v>25010</v>
      </c>
      <c r="C1717" t="s">
        <v>2481</v>
      </c>
      <c r="D1717">
        <v>2.38</v>
      </c>
      <c r="E1717" t="b">
        <v>0</v>
      </c>
      <c r="F1717" t="s">
        <v>2485</v>
      </c>
      <c r="G1717" t="s">
        <v>4202</v>
      </c>
      <c r="H1717" t="s">
        <v>4967</v>
      </c>
      <c r="I1717" t="s">
        <v>4969</v>
      </c>
      <c r="J1717" t="s">
        <v>5011</v>
      </c>
      <c r="K1717" t="s">
        <v>6379</v>
      </c>
      <c r="L1717" t="s">
        <v>6399</v>
      </c>
      <c r="M1717" t="str">
        <f>SUBSTITUTE(Table2[[#This Row],[category_tags]],"'",CHAR(130),11)</f>
        <v>['Agricultural', 'Food', 'Preparation', 'Starters and dishes', 'Dishes', ÇMeat dishes, with vegetables/legume']</v>
      </c>
      <c r="N1717" t="str">
        <f>SUBSTITUTE(Table2[[#This Row],[category_tags]],"'",CHAR(131),12)</f>
        <v>['Agricultural', 'Food', 'Preparation', 'Starters and dishes', 'Dishes', 'Meat dishes, with vegetables/legumeÉ]</v>
      </c>
      <c r="O1717">
        <f>FIND(CHAR(130),Table2[[#This Row],[Column2]])</f>
        <v>74</v>
      </c>
      <c r="P1717">
        <f>FIND(CHAR(131),Table2[[#This Row],[Column3]])</f>
        <v>110</v>
      </c>
      <c r="Q1717" t="str">
        <f>IFERROR(MID(Table2[[#This Row],[category_tags]],Table2[[#This Row],[Column4]]+1,Table2[[#This Row],[Column5]]-Table2[[#This Row],[Column4]]-1),"")</f>
        <v>Meat dishes, with vegetables/legume</v>
      </c>
      <c r="R1717" t="str">
        <f>VLOOKUP(Table2[[#This Row],[ciqual_code]],brut_transformé!$D$2:$E$2480,2,FALSE)</f>
        <v>transformé</v>
      </c>
      <c r="S1717" t="s">
        <v>5966</v>
      </c>
    </row>
    <row r="1718" spans="1:19" x14ac:dyDescent="0.2">
      <c r="A1718" t="s">
        <v>1716</v>
      </c>
      <c r="B1718">
        <v>20093</v>
      </c>
      <c r="C1718" t="s">
        <v>2481</v>
      </c>
      <c r="D1718">
        <v>2.89</v>
      </c>
      <c r="E1718" t="b">
        <v>0</v>
      </c>
      <c r="F1718" t="s">
        <v>2485</v>
      </c>
      <c r="G1718" t="s">
        <v>4203</v>
      </c>
      <c r="H1718" t="s">
        <v>4967</v>
      </c>
      <c r="I1718" t="s">
        <v>4969</v>
      </c>
      <c r="J1718" t="s">
        <v>4987</v>
      </c>
      <c r="K1718" t="s">
        <v>6375</v>
      </c>
      <c r="L1718" t="s">
        <v>6405</v>
      </c>
      <c r="M1718" t="str">
        <f>SUBSTITUTE(Table2[[#This Row],[category_tags]],"'",CHAR(130),11)</f>
        <v>['Agricultural', 'Food', 'Preparation', 'Fruits, vegetables, legumes and nuts', 'Vegetables', ÇVegetables, cooked']</v>
      </c>
      <c r="N1718" t="str">
        <f>SUBSTITUTE(Table2[[#This Row],[category_tags]],"'",CHAR(131),12)</f>
        <v>['Agricultural', 'Food', 'Preparation', 'Fruits, vegetables, legumes and nuts', 'Vegetables', 'Vegetables, cookedÉ]</v>
      </c>
      <c r="O1718">
        <f>FIND(CHAR(130),Table2[[#This Row],[Column2]])</f>
        <v>95</v>
      </c>
      <c r="P1718">
        <f>FIND(CHAR(131),Table2[[#This Row],[Column3]])</f>
        <v>114</v>
      </c>
      <c r="Q1718" t="str">
        <f>IFERROR(MID(Table2[[#This Row],[category_tags]],Table2[[#This Row],[Column4]]+1,Table2[[#This Row],[Column5]]-Table2[[#This Row],[Column4]]-1),"")</f>
        <v>Vegetables, cooked</v>
      </c>
      <c r="R1718" t="str">
        <f>VLOOKUP(Table2[[#This Row],[ciqual_code]],brut_transformé!$D$2:$E$2480,2,FALSE)</f>
        <v>transformé</v>
      </c>
      <c r="S1718" t="s">
        <v>5967</v>
      </c>
    </row>
    <row r="1719" spans="1:19" x14ac:dyDescent="0.2">
      <c r="A1719" t="s">
        <v>1717</v>
      </c>
      <c r="B1719">
        <v>20214</v>
      </c>
      <c r="C1719" t="s">
        <v>2481</v>
      </c>
      <c r="D1719">
        <v>2.5299999999999998</v>
      </c>
      <c r="E1719" t="b">
        <v>0</v>
      </c>
      <c r="F1719" t="s">
        <v>2485</v>
      </c>
      <c r="G1719" t="s">
        <v>4204</v>
      </c>
      <c r="H1719" t="s">
        <v>4967</v>
      </c>
      <c r="I1719" t="s">
        <v>4969</v>
      </c>
      <c r="J1719" t="s">
        <v>4988</v>
      </c>
      <c r="K1719" t="s">
        <v>6375</v>
      </c>
      <c r="L1719" t="s">
        <v>6405</v>
      </c>
      <c r="M1719" t="str">
        <f>SUBSTITUTE(Table2[[#This Row],[category_tags]],"'",CHAR(130),11)</f>
        <v>['Agricultural', 'Food', 'Preparation', 'Fruits, vegetables, legumes and nuts', 'Vegetables', ÇVegetables, raw']</v>
      </c>
      <c r="N1719" t="str">
        <f>SUBSTITUTE(Table2[[#This Row],[category_tags]],"'",CHAR(131),12)</f>
        <v>['Agricultural', 'Food', 'Preparation', 'Fruits, vegetables, legumes and nuts', 'Vegetables', 'Vegetables, rawÉ]</v>
      </c>
      <c r="O1719">
        <f>FIND(CHAR(130),Table2[[#This Row],[Column2]])</f>
        <v>95</v>
      </c>
      <c r="P1719">
        <f>FIND(CHAR(131),Table2[[#This Row],[Column3]])</f>
        <v>111</v>
      </c>
      <c r="Q1719" t="str">
        <f>IFERROR(MID(Table2[[#This Row],[category_tags]],Table2[[#This Row],[Column4]]+1,Table2[[#This Row],[Column5]]-Table2[[#This Row],[Column4]]-1),"")</f>
        <v>Vegetables, raw</v>
      </c>
      <c r="R1719" t="str">
        <f>VLOOKUP(Table2[[#This Row],[ciqual_code]],brut_transformé!$D$2:$E$2480,2,FALSE)</f>
        <v>transformé</v>
      </c>
      <c r="S1719" t="s">
        <v>5968</v>
      </c>
    </row>
    <row r="1720" spans="1:19" x14ac:dyDescent="0.2">
      <c r="A1720" t="s">
        <v>1718</v>
      </c>
      <c r="B1720">
        <v>20215</v>
      </c>
      <c r="C1720" t="s">
        <v>2481</v>
      </c>
      <c r="D1720">
        <v>2.89</v>
      </c>
      <c r="E1720" t="b">
        <v>0</v>
      </c>
      <c r="F1720" t="s">
        <v>2485</v>
      </c>
      <c r="G1720" t="s">
        <v>4205</v>
      </c>
      <c r="H1720" t="s">
        <v>4967</v>
      </c>
      <c r="I1720" t="s">
        <v>4969</v>
      </c>
      <c r="J1720" t="s">
        <v>4987</v>
      </c>
      <c r="K1720" t="s">
        <v>6375</v>
      </c>
      <c r="L1720" t="s">
        <v>6405</v>
      </c>
      <c r="M1720" t="str">
        <f>SUBSTITUTE(Table2[[#This Row],[category_tags]],"'",CHAR(130),11)</f>
        <v>['Agricultural', 'Food', 'Preparation', 'Fruits, vegetables, legumes and nuts', 'Vegetables', ÇVegetables, cooked']</v>
      </c>
      <c r="N1720" t="str">
        <f>SUBSTITUTE(Table2[[#This Row],[category_tags]],"'",CHAR(131),12)</f>
        <v>['Agricultural', 'Food', 'Preparation', 'Fruits, vegetables, legumes and nuts', 'Vegetables', 'Vegetables, cookedÉ]</v>
      </c>
      <c r="O1720">
        <f>FIND(CHAR(130),Table2[[#This Row],[Column2]])</f>
        <v>95</v>
      </c>
      <c r="P1720">
        <f>FIND(CHAR(131),Table2[[#This Row],[Column3]])</f>
        <v>114</v>
      </c>
      <c r="Q1720" t="str">
        <f>IFERROR(MID(Table2[[#This Row],[category_tags]],Table2[[#This Row],[Column4]]+1,Table2[[#This Row],[Column5]]-Table2[[#This Row],[Column4]]-1),"")</f>
        <v>Vegetables, cooked</v>
      </c>
      <c r="R1720" t="str">
        <f>VLOOKUP(Table2[[#This Row],[ciqual_code]],brut_transformé!$D$2:$E$2480,2,FALSE)</f>
        <v>transformé</v>
      </c>
      <c r="S1720" t="s">
        <v>5969</v>
      </c>
    </row>
    <row r="1721" spans="1:19" x14ac:dyDescent="0.2">
      <c r="A1721" t="s">
        <v>1719</v>
      </c>
      <c r="B1721">
        <v>20036</v>
      </c>
      <c r="C1721" t="s">
        <v>2481</v>
      </c>
      <c r="D1721">
        <v>2.93</v>
      </c>
      <c r="E1721" t="b">
        <v>0</v>
      </c>
      <c r="F1721" t="s">
        <v>2485</v>
      </c>
      <c r="G1721" t="s">
        <v>4206</v>
      </c>
      <c r="H1721" t="s">
        <v>4967</v>
      </c>
      <c r="I1721" t="s">
        <v>4969</v>
      </c>
      <c r="J1721" t="s">
        <v>4987</v>
      </c>
      <c r="K1721" t="s">
        <v>6375</v>
      </c>
      <c r="L1721" t="s">
        <v>6405</v>
      </c>
      <c r="M1721" t="str">
        <f>SUBSTITUTE(Table2[[#This Row],[category_tags]],"'",CHAR(130),11)</f>
        <v>['Agricultural', 'Food', 'Preparation', 'Fruits, vegetables, legumes and nuts', 'Vegetables', ÇVegetables, cooked']</v>
      </c>
      <c r="N1721" t="str">
        <f>SUBSTITUTE(Table2[[#This Row],[category_tags]],"'",CHAR(131),12)</f>
        <v>['Agricultural', 'Food', 'Preparation', 'Fruits, vegetables, legumes and nuts', 'Vegetables', 'Vegetables, cookedÉ]</v>
      </c>
      <c r="O1721">
        <f>FIND(CHAR(130),Table2[[#This Row],[Column2]])</f>
        <v>95</v>
      </c>
      <c r="P1721">
        <f>FIND(CHAR(131),Table2[[#This Row],[Column3]])</f>
        <v>114</v>
      </c>
      <c r="Q1721" t="str">
        <f>IFERROR(MID(Table2[[#This Row],[category_tags]],Table2[[#This Row],[Column4]]+1,Table2[[#This Row],[Column5]]-Table2[[#This Row],[Column4]]-1),"")</f>
        <v>Vegetables, cooked</v>
      </c>
      <c r="R1721" t="str">
        <f>VLOOKUP(Table2[[#This Row],[ciqual_code]],brut_transformé!$D$2:$E$2480,2,FALSE)</f>
        <v>transformé</v>
      </c>
      <c r="S1721" t="s">
        <v>5970</v>
      </c>
    </row>
    <row r="1722" spans="1:19" x14ac:dyDescent="0.2">
      <c r="A1722" t="s">
        <v>1720</v>
      </c>
      <c r="B1722">
        <v>20072</v>
      </c>
      <c r="C1722" t="s">
        <v>2481</v>
      </c>
      <c r="D1722">
        <v>2.4300000000000002</v>
      </c>
      <c r="E1722" t="b">
        <v>0</v>
      </c>
      <c r="F1722" t="s">
        <v>2485</v>
      </c>
      <c r="G1722" t="s">
        <v>4207</v>
      </c>
      <c r="H1722" t="s">
        <v>4967</v>
      </c>
      <c r="I1722" t="s">
        <v>4969</v>
      </c>
      <c r="J1722" t="s">
        <v>4988</v>
      </c>
      <c r="K1722" t="s">
        <v>6375</v>
      </c>
      <c r="L1722" t="s">
        <v>6405</v>
      </c>
      <c r="M1722" t="str">
        <f>SUBSTITUTE(Table2[[#This Row],[category_tags]],"'",CHAR(130),11)</f>
        <v>['Agricultural', 'Food', 'Preparation', 'Fruits, vegetables, legumes and nuts', 'Vegetables', ÇVegetables, raw']</v>
      </c>
      <c r="N1722" t="str">
        <f>SUBSTITUTE(Table2[[#This Row],[category_tags]],"'",CHAR(131),12)</f>
        <v>['Agricultural', 'Food', 'Preparation', 'Fruits, vegetables, legumes and nuts', 'Vegetables', 'Vegetables, rawÉ]</v>
      </c>
      <c r="O1722">
        <f>FIND(CHAR(130),Table2[[#This Row],[Column2]])</f>
        <v>95</v>
      </c>
      <c r="P1722">
        <f>FIND(CHAR(131),Table2[[#This Row],[Column3]])</f>
        <v>111</v>
      </c>
      <c r="Q1722" t="str">
        <f>IFERROR(MID(Table2[[#This Row],[category_tags]],Table2[[#This Row],[Column4]]+1,Table2[[#This Row],[Column5]]-Table2[[#This Row],[Column4]]-1),"")</f>
        <v>Vegetables, raw</v>
      </c>
      <c r="R1722" t="str">
        <f>VLOOKUP(Table2[[#This Row],[ciqual_code]],brut_transformé!$D$2:$E$2480,2,FALSE)</f>
        <v>brut</v>
      </c>
      <c r="S1722" t="s">
        <v>5971</v>
      </c>
    </row>
    <row r="1723" spans="1:19" x14ac:dyDescent="0.2">
      <c r="A1723" t="s">
        <v>1721</v>
      </c>
      <c r="B1723">
        <v>20037</v>
      </c>
      <c r="C1723" t="s">
        <v>2481</v>
      </c>
      <c r="D1723">
        <v>2.92</v>
      </c>
      <c r="E1723" t="b">
        <v>0</v>
      </c>
      <c r="F1723" t="s">
        <v>2485</v>
      </c>
      <c r="G1723" t="s">
        <v>4208</v>
      </c>
      <c r="H1723" t="s">
        <v>4967</v>
      </c>
      <c r="I1723" t="s">
        <v>4969</v>
      </c>
      <c r="J1723" t="s">
        <v>4987</v>
      </c>
      <c r="K1723" t="s">
        <v>6375</v>
      </c>
      <c r="L1723" t="s">
        <v>6405</v>
      </c>
      <c r="M1723" t="str">
        <f>SUBSTITUTE(Table2[[#This Row],[category_tags]],"'",CHAR(130),11)</f>
        <v>['Agricultural', 'Food', 'Preparation', 'Fruits, vegetables, legumes and nuts', 'Vegetables', ÇVegetables, cooked']</v>
      </c>
      <c r="N1723" t="str">
        <f>SUBSTITUTE(Table2[[#This Row],[category_tags]],"'",CHAR(131),12)</f>
        <v>['Agricultural', 'Food', 'Preparation', 'Fruits, vegetables, legumes and nuts', 'Vegetables', 'Vegetables, cookedÉ]</v>
      </c>
      <c r="O1723">
        <f>FIND(CHAR(130),Table2[[#This Row],[Column2]])</f>
        <v>95</v>
      </c>
      <c r="P1723">
        <f>FIND(CHAR(131),Table2[[#This Row],[Column3]])</f>
        <v>114</v>
      </c>
      <c r="Q1723" t="str">
        <f>IFERROR(MID(Table2[[#This Row],[category_tags]],Table2[[#This Row],[Column4]]+1,Table2[[#This Row],[Column5]]-Table2[[#This Row],[Column4]]-1),"")</f>
        <v>Vegetables, cooked</v>
      </c>
      <c r="R1723" t="str">
        <f>VLOOKUP(Table2[[#This Row],[ciqual_code]],brut_transformé!$D$2:$E$2480,2,FALSE)</f>
        <v>brut</v>
      </c>
      <c r="S1723" t="s">
        <v>5972</v>
      </c>
    </row>
    <row r="1724" spans="1:19" x14ac:dyDescent="0.2">
      <c r="A1724" t="s">
        <v>1722</v>
      </c>
      <c r="B1724">
        <v>20284</v>
      </c>
      <c r="C1724" t="s">
        <v>2481</v>
      </c>
      <c r="D1724">
        <v>2.92</v>
      </c>
      <c r="E1724" t="b">
        <v>0</v>
      </c>
      <c r="F1724" t="s">
        <v>2485</v>
      </c>
      <c r="G1724" t="s">
        <v>4209</v>
      </c>
      <c r="H1724" t="s">
        <v>4967</v>
      </c>
      <c r="I1724" t="s">
        <v>4969</v>
      </c>
      <c r="J1724" t="s">
        <v>4987</v>
      </c>
      <c r="K1724" t="s">
        <v>6375</v>
      </c>
      <c r="L1724" t="s">
        <v>6405</v>
      </c>
      <c r="M1724" t="str">
        <f>SUBSTITUTE(Table2[[#This Row],[category_tags]],"'",CHAR(130),11)</f>
        <v>['Agricultural', 'Food', 'Preparation', 'Fruits, vegetables, legumes and nuts', 'Vegetables', ÇVegetables, cooked']</v>
      </c>
      <c r="N1724" t="str">
        <f>SUBSTITUTE(Table2[[#This Row],[category_tags]],"'",CHAR(131),12)</f>
        <v>['Agricultural', 'Food', 'Preparation', 'Fruits, vegetables, legumes and nuts', 'Vegetables', 'Vegetables, cookedÉ]</v>
      </c>
      <c r="O1724">
        <f>FIND(CHAR(130),Table2[[#This Row],[Column2]])</f>
        <v>95</v>
      </c>
      <c r="P1724">
        <f>FIND(CHAR(131),Table2[[#This Row],[Column3]])</f>
        <v>114</v>
      </c>
      <c r="Q1724" t="str">
        <f>IFERROR(MID(Table2[[#This Row],[category_tags]],Table2[[#This Row],[Column4]]+1,Table2[[#This Row],[Column5]]-Table2[[#This Row],[Column4]]-1),"")</f>
        <v>Vegetables, cooked</v>
      </c>
      <c r="R1724" t="str">
        <f>VLOOKUP(Table2[[#This Row],[ciqual_code]],brut_transformé!$D$2:$E$2480,2,FALSE)</f>
        <v>brut</v>
      </c>
      <c r="S1724" t="s">
        <v>5973</v>
      </c>
    </row>
    <row r="1725" spans="1:19" x14ac:dyDescent="0.2">
      <c r="A1725" t="s">
        <v>1723</v>
      </c>
      <c r="B1725">
        <v>20084</v>
      </c>
      <c r="C1725" t="s">
        <v>2481</v>
      </c>
      <c r="D1725">
        <v>2.67</v>
      </c>
      <c r="E1725" t="b">
        <v>0</v>
      </c>
      <c r="F1725" t="s">
        <v>2485</v>
      </c>
      <c r="G1725" t="s">
        <v>4210</v>
      </c>
      <c r="H1725" t="s">
        <v>4967</v>
      </c>
      <c r="I1725" t="s">
        <v>4969</v>
      </c>
      <c r="J1725" t="s">
        <v>4988</v>
      </c>
      <c r="K1725" t="s">
        <v>6375</v>
      </c>
      <c r="L1725" t="s">
        <v>6405</v>
      </c>
      <c r="M1725" t="str">
        <f>SUBSTITUTE(Table2[[#This Row],[category_tags]],"'",CHAR(130),11)</f>
        <v>['Agricultural', 'Food', 'Preparation', 'Fruits, vegetables, legumes and nuts', 'Vegetables', ÇVegetables, raw']</v>
      </c>
      <c r="N1725" t="str">
        <f>SUBSTITUTE(Table2[[#This Row],[category_tags]],"'",CHAR(131),12)</f>
        <v>['Agricultural', 'Food', 'Preparation', 'Fruits, vegetables, legumes and nuts', 'Vegetables', 'Vegetables, rawÉ]</v>
      </c>
      <c r="O1725">
        <f>FIND(CHAR(130),Table2[[#This Row],[Column2]])</f>
        <v>95</v>
      </c>
      <c r="P1725">
        <f>FIND(CHAR(131),Table2[[#This Row],[Column3]])</f>
        <v>111</v>
      </c>
      <c r="Q1725" t="str">
        <f>IFERROR(MID(Table2[[#This Row],[category_tags]],Table2[[#This Row],[Column4]]+1,Table2[[#This Row],[Column5]]-Table2[[#This Row],[Column4]]-1),"")</f>
        <v>Vegetables, raw</v>
      </c>
      <c r="R1725" t="str">
        <f>VLOOKUP(Table2[[#This Row],[ciqual_code]],brut_transformé!$D$2:$E$2480,2,FALSE)</f>
        <v>brut</v>
      </c>
      <c r="S1725" t="s">
        <v>5974</v>
      </c>
    </row>
    <row r="1726" spans="1:19" x14ac:dyDescent="0.2">
      <c r="A1726" t="s">
        <v>1724</v>
      </c>
      <c r="B1726">
        <v>20124</v>
      </c>
      <c r="C1726" t="s">
        <v>2481</v>
      </c>
      <c r="D1726">
        <v>2.99</v>
      </c>
      <c r="E1726" t="b">
        <v>0</v>
      </c>
      <c r="F1726" t="s">
        <v>2485</v>
      </c>
      <c r="G1726" t="s">
        <v>4211</v>
      </c>
      <c r="H1726" t="s">
        <v>4967</v>
      </c>
      <c r="I1726" t="s">
        <v>4969</v>
      </c>
      <c r="J1726" t="s">
        <v>4987</v>
      </c>
      <c r="K1726" t="s">
        <v>6375</v>
      </c>
      <c r="L1726" t="s">
        <v>6405</v>
      </c>
      <c r="M1726" t="str">
        <f>SUBSTITUTE(Table2[[#This Row],[category_tags]],"'",CHAR(130),11)</f>
        <v>['Agricultural', 'Food', 'Preparation', 'Fruits, vegetables, legumes and nuts', 'Vegetables', ÇVegetables, cooked']</v>
      </c>
      <c r="N1726" t="str">
        <f>SUBSTITUTE(Table2[[#This Row],[category_tags]],"'",CHAR(131),12)</f>
        <v>['Agricultural', 'Food', 'Preparation', 'Fruits, vegetables, legumes and nuts', 'Vegetables', 'Vegetables, cookedÉ]</v>
      </c>
      <c r="O1726">
        <f>FIND(CHAR(130),Table2[[#This Row],[Column2]])</f>
        <v>95</v>
      </c>
      <c r="P1726">
        <f>FIND(CHAR(131),Table2[[#This Row],[Column3]])</f>
        <v>114</v>
      </c>
      <c r="Q1726" t="str">
        <f>IFERROR(MID(Table2[[#This Row],[category_tags]],Table2[[#This Row],[Column4]]+1,Table2[[#This Row],[Column5]]-Table2[[#This Row],[Column4]]-1),"")</f>
        <v>Vegetables, cooked</v>
      </c>
      <c r="R1726" t="str">
        <f>VLOOKUP(Table2[[#This Row],[ciqual_code]],brut_transformé!$D$2:$E$2480,2,FALSE)</f>
        <v>brut</v>
      </c>
      <c r="S1726" t="s">
        <v>5975</v>
      </c>
    </row>
    <row r="1727" spans="1:19" x14ac:dyDescent="0.2">
      <c r="A1727" t="s">
        <v>1725</v>
      </c>
      <c r="B1727">
        <v>10049</v>
      </c>
      <c r="C1727" t="s">
        <v>2481</v>
      </c>
      <c r="D1727">
        <v>3.03</v>
      </c>
      <c r="E1727" t="b">
        <v>0</v>
      </c>
      <c r="F1727" t="s">
        <v>2485</v>
      </c>
      <c r="G1727" t="s">
        <v>4212</v>
      </c>
      <c r="H1727" t="s">
        <v>4967</v>
      </c>
      <c r="I1727" t="s">
        <v>4969</v>
      </c>
      <c r="J1727" t="s">
        <v>5033</v>
      </c>
      <c r="K1727" t="s">
        <v>6376</v>
      </c>
      <c r="L1727" t="s">
        <v>6429</v>
      </c>
      <c r="M1727" t="str">
        <f>SUBSTITUTE(Table2[[#This Row],[category_tags]],"'",CHAR(130),11)</f>
        <v>['Agricultural', 'Food', 'Preparation', 'Meat, egg and fish', 'Seafood, raw']</v>
      </c>
      <c r="N1727" t="str">
        <f>SUBSTITUTE(Table2[[#This Row],[category_tags]],"'",CHAR(131),12)</f>
        <v>['Agricultural', 'Food', 'Preparation', 'Meat, egg and fish', 'Seafood, raw']</v>
      </c>
      <c r="O1727" t="e">
        <f>FIND(CHAR(130),Table2[[#This Row],[Column2]])</f>
        <v>#VALUE!</v>
      </c>
      <c r="P1727" t="e">
        <f>FIND(CHAR(131),Table2[[#This Row],[Column3]])</f>
        <v>#VALUE!</v>
      </c>
      <c r="Q1727" t="str">
        <f>IFERROR(MID(Table2[[#This Row],[category_tags]],Table2[[#This Row],[Column4]]+1,Table2[[#This Row],[Column5]]-Table2[[#This Row],[Column4]]-1),"")</f>
        <v/>
      </c>
      <c r="R1727" t="str">
        <f>VLOOKUP(Table2[[#This Row],[ciqual_code]],brut_transformé!$D$2:$E$2480,2,FALSE)</f>
        <v>brut</v>
      </c>
      <c r="S1727" t="s">
        <v>5960</v>
      </c>
    </row>
    <row r="1728" spans="1:19" x14ac:dyDescent="0.2">
      <c r="A1728" t="s">
        <v>1726</v>
      </c>
      <c r="B1728">
        <v>12836</v>
      </c>
      <c r="C1728" t="s">
        <v>2481</v>
      </c>
      <c r="D1728">
        <v>2.4500000000000002</v>
      </c>
      <c r="E1728" t="b">
        <v>0</v>
      </c>
      <c r="F1728" t="s">
        <v>2485</v>
      </c>
      <c r="G1728" t="s">
        <v>4213</v>
      </c>
      <c r="H1728" t="s">
        <v>4967</v>
      </c>
      <c r="I1728" t="s">
        <v>4969</v>
      </c>
      <c r="J1728" t="s">
        <v>5024</v>
      </c>
      <c r="K1728" t="s">
        <v>6381</v>
      </c>
      <c r="L1728" t="s">
        <v>6406</v>
      </c>
      <c r="M1728" t="str">
        <f>SUBSTITUTE(Table2[[#This Row],[category_tags]],"'",CHAR(130),11)</f>
        <v>['Agricultural', 'Food', 'Preparation', 'Milk and milk products', 'Cheese', ÇSoft cheeses']</v>
      </c>
      <c r="N1728" t="str">
        <f>SUBSTITUTE(Table2[[#This Row],[category_tags]],"'",CHAR(131),12)</f>
        <v>['Agricultural', 'Food', 'Preparation', 'Milk and milk products', 'Cheese', 'Soft cheesesÉ]</v>
      </c>
      <c r="O1728">
        <f>FIND(CHAR(130),Table2[[#This Row],[Column2]])</f>
        <v>77</v>
      </c>
      <c r="P1728">
        <f>FIND(CHAR(131),Table2[[#This Row],[Column3]])</f>
        <v>90</v>
      </c>
      <c r="Q1728" t="str">
        <f>IFERROR(MID(Table2[[#This Row],[category_tags]],Table2[[#This Row],[Column4]]+1,Table2[[#This Row],[Column5]]-Table2[[#This Row],[Column4]]-1),"")</f>
        <v>Soft cheeses</v>
      </c>
      <c r="R1728" t="str">
        <f>VLOOKUP(Table2[[#This Row],[ciqual_code]],brut_transformé!$D$2:$E$2480,2,FALSE)</f>
        <v>brut</v>
      </c>
      <c r="S1728" t="s">
        <v>5330</v>
      </c>
    </row>
    <row r="1729" spans="1:19" x14ac:dyDescent="0.2">
      <c r="A1729" t="s">
        <v>1727</v>
      </c>
      <c r="B1729">
        <v>28540</v>
      </c>
      <c r="C1729" t="s">
        <v>2481</v>
      </c>
      <c r="D1729">
        <v>2.4900000000000002</v>
      </c>
      <c r="E1729" t="b">
        <v>0</v>
      </c>
      <c r="F1729" t="s">
        <v>2485</v>
      </c>
      <c r="G1729" t="s">
        <v>4214</v>
      </c>
      <c r="H1729" t="s">
        <v>4967</v>
      </c>
      <c r="I1729" t="s">
        <v>4969</v>
      </c>
      <c r="J1729" t="s">
        <v>4986</v>
      </c>
      <c r="K1729" t="s">
        <v>6376</v>
      </c>
      <c r="L1729" t="s">
        <v>6404</v>
      </c>
      <c r="M1729" t="str">
        <f>SUBSTITUTE(Table2[[#This Row],[category_tags]],"'",CHAR(130),11)</f>
        <v>['Agricultural', 'Food', 'Preparation', 'Meat, egg and fish', 'Delicatessen meat']</v>
      </c>
      <c r="N1729" t="str">
        <f>SUBSTITUTE(Table2[[#This Row],[category_tags]],"'",CHAR(131),12)</f>
        <v>['Agricultural', 'Food', 'Preparation', 'Meat, egg and fish', 'Delicatessen meat']</v>
      </c>
      <c r="O1729" t="e">
        <f>FIND(CHAR(130),Table2[[#This Row],[Column2]])</f>
        <v>#VALUE!</v>
      </c>
      <c r="P1729" t="e">
        <f>FIND(CHAR(131),Table2[[#This Row],[Column3]])</f>
        <v>#VALUE!</v>
      </c>
      <c r="Q1729" t="str">
        <f>IFERROR(MID(Table2[[#This Row],[category_tags]],Table2[[#This Row],[Column4]]+1,Table2[[#This Row],[Column5]]-Table2[[#This Row],[Column4]]-1),"")</f>
        <v/>
      </c>
      <c r="R1729" t="str">
        <f>VLOOKUP(Table2[[#This Row],[ciqual_code]],brut_transformé!$D$2:$E$2480,2,FALSE)</f>
        <v>transformé</v>
      </c>
      <c r="S1729" t="s">
        <v>5976</v>
      </c>
    </row>
    <row r="1730" spans="1:19" x14ac:dyDescent="0.2">
      <c r="A1730" t="s">
        <v>1728</v>
      </c>
      <c r="B1730">
        <v>36602</v>
      </c>
      <c r="C1730" t="s">
        <v>2481</v>
      </c>
      <c r="D1730">
        <v>3.11</v>
      </c>
      <c r="E1730" t="b">
        <v>0</v>
      </c>
      <c r="F1730" t="s">
        <v>2485</v>
      </c>
      <c r="G1730" t="s">
        <v>4215</v>
      </c>
      <c r="H1730" t="s">
        <v>4967</v>
      </c>
      <c r="I1730" t="s">
        <v>4969</v>
      </c>
      <c r="J1730" t="s">
        <v>5031</v>
      </c>
      <c r="K1730" t="s">
        <v>6376</v>
      </c>
      <c r="L1730" t="s">
        <v>6395</v>
      </c>
      <c r="M1730" t="str">
        <f>SUBSTITUTE(Table2[[#This Row],[category_tags]],"'",CHAR(130),11)</f>
        <v>['Agricultural', 'Food', 'Preparation', 'Meat, egg and fish', 'Cooked meat', ÇOther meats']</v>
      </c>
      <c r="N1730" t="str">
        <f>SUBSTITUTE(Table2[[#This Row],[category_tags]],"'",CHAR(131),12)</f>
        <v>['Agricultural', 'Food', 'Preparation', 'Meat, egg and fish', 'Cooked meat', 'Other meatsÉ]</v>
      </c>
      <c r="O1730">
        <f>FIND(CHAR(130),Table2[[#This Row],[Column2]])</f>
        <v>78</v>
      </c>
      <c r="P1730">
        <f>FIND(CHAR(131),Table2[[#This Row],[Column3]])</f>
        <v>90</v>
      </c>
      <c r="Q1730" t="str">
        <f>IFERROR(MID(Table2[[#This Row],[category_tags]],Table2[[#This Row],[Column4]]+1,Table2[[#This Row],[Column5]]-Table2[[#This Row],[Column4]]-1),"")</f>
        <v>Other meats</v>
      </c>
      <c r="R1730" t="str">
        <f>VLOOKUP(Table2[[#This Row],[ciqual_code]],brut_transformé!$D$2:$E$2480,2,FALSE)</f>
        <v>transformé</v>
      </c>
      <c r="S1730" t="s">
        <v>5280</v>
      </c>
    </row>
    <row r="1731" spans="1:19" x14ac:dyDescent="0.2">
      <c r="A1731" t="s">
        <v>1729</v>
      </c>
      <c r="B1731">
        <v>15025</v>
      </c>
      <c r="C1731" t="s">
        <v>2481</v>
      </c>
      <c r="D1731">
        <v>3.76</v>
      </c>
      <c r="E1731" t="b">
        <v>0</v>
      </c>
      <c r="F1731" t="s">
        <v>2485</v>
      </c>
      <c r="G1731" t="s">
        <v>4216</v>
      </c>
      <c r="H1731" t="s">
        <v>4967</v>
      </c>
      <c r="I1731" t="s">
        <v>4969</v>
      </c>
      <c r="J1731" t="s">
        <v>4982</v>
      </c>
      <c r="K1731" t="s">
        <v>6375</v>
      </c>
      <c r="L1731" t="s">
        <v>6400</v>
      </c>
      <c r="M1731" t="str">
        <f>SUBSTITUTE(Table2[[#This Row],[category_tags]],"'",CHAR(130),11)</f>
        <v>['Agricultural', 'Food', 'Preparation', 'Fruits, vegetables, legumes and nuts', 'Nuts and seeds']</v>
      </c>
      <c r="N1731" t="str">
        <f>SUBSTITUTE(Table2[[#This Row],[category_tags]],"'",CHAR(131),12)</f>
        <v>['Agricultural', 'Food', 'Preparation', 'Fruits, vegetables, legumes and nuts', 'Nuts and seeds']</v>
      </c>
      <c r="O1731" t="e">
        <f>FIND(CHAR(130),Table2[[#This Row],[Column2]])</f>
        <v>#VALUE!</v>
      </c>
      <c r="P1731" t="e">
        <f>FIND(CHAR(131),Table2[[#This Row],[Column3]])</f>
        <v>#VALUE!</v>
      </c>
      <c r="Q1731" t="str">
        <f>IFERROR(MID(Table2[[#This Row],[category_tags]],Table2[[#This Row],[Column4]]+1,Table2[[#This Row],[Column5]]-Table2[[#This Row],[Column4]]-1),"")</f>
        <v/>
      </c>
      <c r="R1731" t="str">
        <f>VLOOKUP(Table2[[#This Row],[ciqual_code]],brut_transformé!$D$2:$E$2480,2,FALSE)</f>
        <v>transformé</v>
      </c>
      <c r="S1731" t="s">
        <v>5267</v>
      </c>
    </row>
    <row r="1732" spans="1:19" x14ac:dyDescent="0.2">
      <c r="A1732" t="s">
        <v>1730</v>
      </c>
      <c r="B1732">
        <v>26027</v>
      </c>
      <c r="C1732" t="s">
        <v>2481</v>
      </c>
      <c r="D1732">
        <v>2.89</v>
      </c>
      <c r="E1732" t="b">
        <v>0</v>
      </c>
      <c r="F1732" t="s">
        <v>2485</v>
      </c>
      <c r="G1732" t="s">
        <v>4217</v>
      </c>
      <c r="H1732" t="s">
        <v>4967</v>
      </c>
      <c r="I1732" t="s">
        <v>4969</v>
      </c>
      <c r="J1732" t="s">
        <v>4974</v>
      </c>
      <c r="K1732" t="s">
        <v>6376</v>
      </c>
      <c r="L1732" t="s">
        <v>6393</v>
      </c>
      <c r="M1732" t="str">
        <f>SUBSTITUTE(Table2[[#This Row],[category_tags]],"'",CHAR(130),11)</f>
        <v>['Agricultural', 'Food', 'Preparation', 'Meat, egg and fish', 'Fish products']</v>
      </c>
      <c r="N1732" t="str">
        <f>SUBSTITUTE(Table2[[#This Row],[category_tags]],"'",CHAR(131),12)</f>
        <v>['Agricultural', 'Food', 'Preparation', 'Meat, egg and fish', 'Fish products']</v>
      </c>
      <c r="O1732" t="e">
        <f>FIND(CHAR(130),Table2[[#This Row],[Column2]])</f>
        <v>#VALUE!</v>
      </c>
      <c r="P1732" t="e">
        <f>FIND(CHAR(131),Table2[[#This Row],[Column3]])</f>
        <v>#VALUE!</v>
      </c>
      <c r="Q1732" t="str">
        <f>IFERROR(MID(Table2[[#This Row],[category_tags]],Table2[[#This Row],[Column4]]+1,Table2[[#This Row],[Column5]]-Table2[[#This Row],[Column4]]-1),"")</f>
        <v/>
      </c>
      <c r="R1732" t="str">
        <f>VLOOKUP(Table2[[#This Row],[ciqual_code]],brut_transformé!$D$2:$E$2480,2,FALSE)</f>
        <v>transformé</v>
      </c>
      <c r="S1732" t="s">
        <v>5977</v>
      </c>
    </row>
    <row r="1733" spans="1:19" x14ac:dyDescent="0.2">
      <c r="A1733" t="s">
        <v>1731</v>
      </c>
      <c r="B1733">
        <v>20151</v>
      </c>
      <c r="C1733" t="s">
        <v>2481</v>
      </c>
      <c r="D1733">
        <v>2.68</v>
      </c>
      <c r="E1733" t="b">
        <v>0</v>
      </c>
      <c r="F1733" t="s">
        <v>2485</v>
      </c>
      <c r="G1733" t="s">
        <v>4218</v>
      </c>
      <c r="H1733" t="s">
        <v>4967</v>
      </c>
      <c r="I1733" t="s">
        <v>4969</v>
      </c>
      <c r="J1733" t="s">
        <v>4988</v>
      </c>
      <c r="K1733" t="s">
        <v>6375</v>
      </c>
      <c r="L1733" t="s">
        <v>6405</v>
      </c>
      <c r="M1733" t="str">
        <f>SUBSTITUTE(Table2[[#This Row],[category_tags]],"'",CHAR(130),11)</f>
        <v>['Agricultural', 'Food', 'Preparation', 'Fruits, vegetables, legumes and nuts', 'Vegetables', ÇVegetables, raw']</v>
      </c>
      <c r="N1733" t="str">
        <f>SUBSTITUTE(Table2[[#This Row],[category_tags]],"'",CHAR(131),12)</f>
        <v>['Agricultural', 'Food', 'Preparation', 'Fruits, vegetables, legumes and nuts', 'Vegetables', 'Vegetables, rawÉ]</v>
      </c>
      <c r="O1733">
        <f>FIND(CHAR(130),Table2[[#This Row],[Column2]])</f>
        <v>95</v>
      </c>
      <c r="P1733">
        <f>FIND(CHAR(131),Table2[[#This Row],[Column3]])</f>
        <v>111</v>
      </c>
      <c r="Q1733" t="str">
        <f>IFERROR(MID(Table2[[#This Row],[category_tags]],Table2[[#This Row],[Column4]]+1,Table2[[#This Row],[Column5]]-Table2[[#This Row],[Column4]]-1),"")</f>
        <v>Vegetables, raw</v>
      </c>
      <c r="R1733" t="str">
        <f>VLOOKUP(Table2[[#This Row],[ciqual_code]],brut_transformé!$D$2:$E$2480,2,FALSE)</f>
        <v>brut</v>
      </c>
      <c r="S1733" t="s">
        <v>5978</v>
      </c>
    </row>
    <row r="1734" spans="1:19" x14ac:dyDescent="0.2">
      <c r="A1734" t="s">
        <v>1732</v>
      </c>
      <c r="B1734">
        <v>36700</v>
      </c>
      <c r="C1734" t="s">
        <v>2481</v>
      </c>
      <c r="D1734">
        <v>3.11</v>
      </c>
      <c r="E1734" t="b">
        <v>0</v>
      </c>
      <c r="F1734" t="s">
        <v>2485</v>
      </c>
      <c r="G1734" t="s">
        <v>4219</v>
      </c>
      <c r="H1734" t="s">
        <v>4967</v>
      </c>
      <c r="I1734" t="s">
        <v>4969</v>
      </c>
      <c r="J1734" t="s">
        <v>5034</v>
      </c>
      <c r="K1734" t="s">
        <v>6376</v>
      </c>
      <c r="L1734" t="s">
        <v>6396</v>
      </c>
      <c r="M1734" t="str">
        <f>SUBSTITUTE(Table2[[#This Row],[category_tags]],"'",CHAR(130),11)</f>
        <v>['Agricultural', 'Food', 'Preparation', 'Meat, egg and fish', 'Raw meat', ÇOther meats']</v>
      </c>
      <c r="N1734" t="str">
        <f>SUBSTITUTE(Table2[[#This Row],[category_tags]],"'",CHAR(131),12)</f>
        <v>['Agricultural', 'Food', 'Preparation', 'Meat, egg and fish', 'Raw meat', 'Other meatsÉ]</v>
      </c>
      <c r="O1734">
        <f>FIND(CHAR(130),Table2[[#This Row],[Column2]])</f>
        <v>75</v>
      </c>
      <c r="P1734">
        <f>FIND(CHAR(131),Table2[[#This Row],[Column3]])</f>
        <v>87</v>
      </c>
      <c r="Q1734" t="str">
        <f>IFERROR(MID(Table2[[#This Row],[category_tags]],Table2[[#This Row],[Column4]]+1,Table2[[#This Row],[Column5]]-Table2[[#This Row],[Column4]]-1),"")</f>
        <v>Other meats</v>
      </c>
      <c r="R1734" t="str">
        <f>VLOOKUP(Table2[[#This Row],[ciqual_code]],brut_transformé!$D$2:$E$2480,2,FALSE)</f>
        <v>transformé</v>
      </c>
      <c r="S1734" t="s">
        <v>5289</v>
      </c>
    </row>
    <row r="1735" spans="1:19" x14ac:dyDescent="0.2">
      <c r="A1735" t="s">
        <v>1733</v>
      </c>
      <c r="B1735">
        <v>36703</v>
      </c>
      <c r="C1735" t="s">
        <v>2481</v>
      </c>
      <c r="D1735">
        <v>3.11</v>
      </c>
      <c r="E1735" t="b">
        <v>0</v>
      </c>
      <c r="F1735" t="s">
        <v>2485</v>
      </c>
      <c r="G1735" t="s">
        <v>4220</v>
      </c>
      <c r="H1735" t="s">
        <v>4967</v>
      </c>
      <c r="I1735" t="s">
        <v>4969</v>
      </c>
      <c r="J1735" t="s">
        <v>5034</v>
      </c>
      <c r="K1735" t="s">
        <v>6376</v>
      </c>
      <c r="L1735" t="s">
        <v>6396</v>
      </c>
      <c r="M1735" t="str">
        <f>SUBSTITUTE(Table2[[#This Row],[category_tags]],"'",CHAR(130),11)</f>
        <v>['Agricultural', 'Food', 'Preparation', 'Meat, egg and fish', 'Raw meat', ÇOther meats']</v>
      </c>
      <c r="N1735" t="str">
        <f>SUBSTITUTE(Table2[[#This Row],[category_tags]],"'",CHAR(131),12)</f>
        <v>['Agricultural', 'Food', 'Preparation', 'Meat, egg and fish', 'Raw meat', 'Other meatsÉ]</v>
      </c>
      <c r="O1735">
        <f>FIND(CHAR(130),Table2[[#This Row],[Column2]])</f>
        <v>75</v>
      </c>
      <c r="P1735">
        <f>FIND(CHAR(131),Table2[[#This Row],[Column3]])</f>
        <v>87</v>
      </c>
      <c r="Q1735" t="str">
        <f>IFERROR(MID(Table2[[#This Row],[category_tags]],Table2[[#This Row],[Column4]]+1,Table2[[#This Row],[Column5]]-Table2[[#This Row],[Column4]]-1),"")</f>
        <v>Other meats</v>
      </c>
      <c r="R1735" t="str">
        <f>VLOOKUP(Table2[[#This Row],[ciqual_code]],brut_transformé!$D$2:$E$2480,2,FALSE)</f>
        <v>transformé</v>
      </c>
      <c r="S1735" t="s">
        <v>5289</v>
      </c>
    </row>
    <row r="1736" spans="1:19" x14ac:dyDescent="0.2">
      <c r="A1736" t="s">
        <v>1734</v>
      </c>
      <c r="B1736">
        <v>36702</v>
      </c>
      <c r="C1736" t="s">
        <v>2481</v>
      </c>
      <c r="D1736">
        <v>3.11</v>
      </c>
      <c r="E1736" t="b">
        <v>0</v>
      </c>
      <c r="F1736" t="s">
        <v>2485</v>
      </c>
      <c r="G1736" t="s">
        <v>4221</v>
      </c>
      <c r="H1736" t="s">
        <v>4967</v>
      </c>
      <c r="I1736" t="s">
        <v>4969</v>
      </c>
      <c r="J1736" t="s">
        <v>5034</v>
      </c>
      <c r="K1736" t="s">
        <v>6376</v>
      </c>
      <c r="L1736" t="s">
        <v>6396</v>
      </c>
      <c r="M1736" t="str">
        <f>SUBSTITUTE(Table2[[#This Row],[category_tags]],"'",CHAR(130),11)</f>
        <v>['Agricultural', 'Food', 'Preparation', 'Meat, egg and fish', 'Raw meat', ÇOther meats']</v>
      </c>
      <c r="N1736" t="str">
        <f>SUBSTITUTE(Table2[[#This Row],[category_tags]],"'",CHAR(131),12)</f>
        <v>['Agricultural', 'Food', 'Preparation', 'Meat, egg and fish', 'Raw meat', 'Other meatsÉ]</v>
      </c>
      <c r="O1736">
        <f>FIND(CHAR(130),Table2[[#This Row],[Column2]])</f>
        <v>75</v>
      </c>
      <c r="P1736">
        <f>FIND(CHAR(131),Table2[[#This Row],[Column3]])</f>
        <v>87</v>
      </c>
      <c r="Q1736" t="str">
        <f>IFERROR(MID(Table2[[#This Row],[category_tags]],Table2[[#This Row],[Column4]]+1,Table2[[#This Row],[Column5]]-Table2[[#This Row],[Column4]]-1),"")</f>
        <v>Other meats</v>
      </c>
      <c r="R1736" t="str">
        <f>VLOOKUP(Table2[[#This Row],[ciqual_code]],brut_transformé!$D$2:$E$2480,2,FALSE)</f>
        <v>transformé</v>
      </c>
      <c r="S1736" t="s">
        <v>5482</v>
      </c>
    </row>
    <row r="1737" spans="1:19" x14ac:dyDescent="0.2">
      <c r="A1737" t="s">
        <v>1735</v>
      </c>
      <c r="B1737">
        <v>20240</v>
      </c>
      <c r="C1737" t="s">
        <v>2481</v>
      </c>
      <c r="D1737">
        <v>2.88</v>
      </c>
      <c r="E1737" t="b">
        <v>0</v>
      </c>
      <c r="F1737" t="s">
        <v>2485</v>
      </c>
      <c r="G1737" t="s">
        <v>4222</v>
      </c>
      <c r="H1737" t="s">
        <v>4967</v>
      </c>
      <c r="I1737" t="s">
        <v>4969</v>
      </c>
      <c r="J1737" t="s">
        <v>4999</v>
      </c>
      <c r="K1737" t="s">
        <v>6379</v>
      </c>
      <c r="L1737" t="s">
        <v>6399</v>
      </c>
      <c r="M1737" t="str">
        <f>SUBSTITUTE(Table2[[#This Row],[category_tags]],"'",CHAR(130),11)</f>
        <v>['Agricultural', 'Food', 'Preparation', 'Starters and dishes', 'Dishes', ÇVegetable/legume dishes']</v>
      </c>
      <c r="N1737" t="str">
        <f>SUBSTITUTE(Table2[[#This Row],[category_tags]],"'",CHAR(131),12)</f>
        <v>['Agricultural', 'Food', 'Preparation', 'Starters and dishes', 'Dishes', 'Vegetable/legume dishesÉ]</v>
      </c>
      <c r="O1737">
        <f>FIND(CHAR(130),Table2[[#This Row],[Column2]])</f>
        <v>74</v>
      </c>
      <c r="P1737">
        <f>FIND(CHAR(131),Table2[[#This Row],[Column3]])</f>
        <v>98</v>
      </c>
      <c r="Q1737" t="str">
        <f>IFERROR(MID(Table2[[#This Row],[category_tags]],Table2[[#This Row],[Column4]]+1,Table2[[#This Row],[Column5]]-Table2[[#This Row],[Column4]]-1),"")</f>
        <v>Vegetable/legume dishes</v>
      </c>
      <c r="R1737" t="str">
        <f>VLOOKUP(Table2[[#This Row],[ciqual_code]],brut_transformé!$D$2:$E$2480,2,FALSE)</f>
        <v>transformé</v>
      </c>
      <c r="S1737" t="s">
        <v>5979</v>
      </c>
    </row>
    <row r="1738" spans="1:19" x14ac:dyDescent="0.2">
      <c r="A1738" t="s">
        <v>1736</v>
      </c>
      <c r="B1738">
        <v>25528</v>
      </c>
      <c r="C1738" t="s">
        <v>2481</v>
      </c>
      <c r="D1738">
        <v>2.2200000000000002</v>
      </c>
      <c r="E1738" t="b">
        <v>0</v>
      </c>
      <c r="F1738" t="s">
        <v>2485</v>
      </c>
      <c r="G1738" t="s">
        <v>4223</v>
      </c>
      <c r="H1738" t="s">
        <v>4967</v>
      </c>
      <c r="I1738" t="s">
        <v>4969</v>
      </c>
      <c r="J1738" t="s">
        <v>5029</v>
      </c>
      <c r="K1738" t="s">
        <v>6379</v>
      </c>
      <c r="L1738" t="s">
        <v>6427</v>
      </c>
      <c r="M1738" t="str">
        <f>SUBSTITUTE(Table2[[#This Row],[category_tags]],"'",CHAR(130),11)</f>
        <v>['Agricultural', 'Food', 'Preparation', 'Starters and dishes', 'Pizzas, crepe and pies']</v>
      </c>
      <c r="N1738" t="str">
        <f>SUBSTITUTE(Table2[[#This Row],[category_tags]],"'",CHAR(131),12)</f>
        <v>['Agricultural', 'Food', 'Preparation', 'Starters and dishes', 'Pizzas, crepe and pies']</v>
      </c>
      <c r="O1738" t="e">
        <f>FIND(CHAR(130),Table2[[#This Row],[Column2]])</f>
        <v>#VALUE!</v>
      </c>
      <c r="P1738" t="e">
        <f>FIND(CHAR(131),Table2[[#This Row],[Column3]])</f>
        <v>#VALUE!</v>
      </c>
      <c r="Q1738" t="str">
        <f>IFERROR(MID(Table2[[#This Row],[category_tags]],Table2[[#This Row],[Column4]]+1,Table2[[#This Row],[Column5]]-Table2[[#This Row],[Column4]]-1),"")</f>
        <v/>
      </c>
      <c r="R1738" t="str">
        <f>VLOOKUP(Table2[[#This Row],[ciqual_code]],brut_transformé!$D$2:$E$2480,2,FALSE)</f>
        <v>transformé</v>
      </c>
      <c r="S1738" t="s">
        <v>5980</v>
      </c>
    </row>
    <row r="1739" spans="1:19" x14ac:dyDescent="0.2">
      <c r="A1739" t="s">
        <v>1737</v>
      </c>
      <c r="B1739">
        <v>20038</v>
      </c>
      <c r="C1739" t="s">
        <v>2481</v>
      </c>
      <c r="D1739">
        <v>2.6</v>
      </c>
      <c r="E1739" t="b">
        <v>0</v>
      </c>
      <c r="F1739" t="s">
        <v>2485</v>
      </c>
      <c r="G1739" t="s">
        <v>4224</v>
      </c>
      <c r="H1739" t="s">
        <v>4967</v>
      </c>
      <c r="I1739" t="s">
        <v>4969</v>
      </c>
      <c r="J1739" t="s">
        <v>4988</v>
      </c>
      <c r="K1739" t="s">
        <v>6375</v>
      </c>
      <c r="L1739" t="s">
        <v>6405</v>
      </c>
      <c r="M1739" t="str">
        <f>SUBSTITUTE(Table2[[#This Row],[category_tags]],"'",CHAR(130),11)</f>
        <v>['Agricultural', 'Food', 'Preparation', 'Fruits, vegetables, legumes and nuts', 'Vegetables', ÇVegetables, raw']</v>
      </c>
      <c r="N1739" t="str">
        <f>SUBSTITUTE(Table2[[#This Row],[category_tags]],"'",CHAR(131),12)</f>
        <v>['Agricultural', 'Food', 'Preparation', 'Fruits, vegetables, legumes and nuts', 'Vegetables', 'Vegetables, rawÉ]</v>
      </c>
      <c r="O1739">
        <f>FIND(CHAR(130),Table2[[#This Row],[Column2]])</f>
        <v>95</v>
      </c>
      <c r="P1739">
        <f>FIND(CHAR(131),Table2[[#This Row],[Column3]])</f>
        <v>111</v>
      </c>
      <c r="Q1739" t="str">
        <f>IFERROR(MID(Table2[[#This Row],[category_tags]],Table2[[#This Row],[Column4]]+1,Table2[[#This Row],[Column5]]-Table2[[#This Row],[Column4]]-1),"")</f>
        <v>Vegetables, raw</v>
      </c>
      <c r="R1739" t="str">
        <f>VLOOKUP(Table2[[#This Row],[ciqual_code]],brut_transformé!$D$2:$E$2480,2,FALSE)</f>
        <v>brut</v>
      </c>
      <c r="S1739" t="s">
        <v>5981</v>
      </c>
    </row>
    <row r="1740" spans="1:19" x14ac:dyDescent="0.2">
      <c r="A1740" t="s">
        <v>1738</v>
      </c>
      <c r="B1740">
        <v>15044</v>
      </c>
      <c r="C1740" t="s">
        <v>2481</v>
      </c>
      <c r="D1740">
        <v>4.4000000000000004</v>
      </c>
      <c r="E1740" t="b">
        <v>0</v>
      </c>
      <c r="F1740" t="s">
        <v>2485</v>
      </c>
      <c r="G1740" s="1" t="s">
        <v>4225</v>
      </c>
      <c r="H1740" t="s">
        <v>4967</v>
      </c>
      <c r="I1740" t="s">
        <v>4969</v>
      </c>
      <c r="J1740" t="s">
        <v>4982</v>
      </c>
      <c r="K1740" t="s">
        <v>6375</v>
      </c>
      <c r="L1740" t="s">
        <v>6400</v>
      </c>
      <c r="M1740" t="str">
        <f>SUBSTITUTE(Table2[[#This Row],[category_tags]],"'",CHAR(130),11)</f>
        <v>['Agricultural', 'Food', 'Preparation', 'Fruits, vegetables, legumes and nuts', 'Nuts and seeds']</v>
      </c>
      <c r="N1740" t="str">
        <f>SUBSTITUTE(Table2[[#This Row],[category_tags]],"'",CHAR(131),12)</f>
        <v>['Agricultural', 'Food', 'Preparation', 'Fruits, vegetables, legumes and nuts', 'Nuts and seeds']</v>
      </c>
      <c r="O1740" t="e">
        <f>FIND(CHAR(130),Table2[[#This Row],[Column2]])</f>
        <v>#VALUE!</v>
      </c>
      <c r="P1740" t="e">
        <f>FIND(CHAR(131),Table2[[#This Row],[Column3]])</f>
        <v>#VALUE!</v>
      </c>
      <c r="Q1740" t="str">
        <f>IFERROR(MID(Table2[[#This Row],[category_tags]],Table2[[#This Row],[Column4]]+1,Table2[[#This Row],[Column5]]-Table2[[#This Row],[Column4]]-1),"")</f>
        <v/>
      </c>
      <c r="R1740" t="str">
        <f>VLOOKUP(Table2[[#This Row],[ciqual_code]],brut_transformé!$D$2:$E$2480,2,FALSE)</f>
        <v>brut</v>
      </c>
      <c r="S1740" t="s">
        <v>5982</v>
      </c>
    </row>
    <row r="1741" spans="1:19" x14ac:dyDescent="0.2">
      <c r="A1741" t="s">
        <v>1739</v>
      </c>
      <c r="B1741">
        <v>15009</v>
      </c>
      <c r="C1741" t="s">
        <v>2481</v>
      </c>
      <c r="D1741">
        <v>4.4000000000000004</v>
      </c>
      <c r="E1741" t="b">
        <v>0</v>
      </c>
      <c r="F1741" t="s">
        <v>2485</v>
      </c>
      <c r="G1741" t="s">
        <v>4226</v>
      </c>
      <c r="H1741" t="s">
        <v>4967</v>
      </c>
      <c r="I1741" t="s">
        <v>4969</v>
      </c>
      <c r="J1741" t="s">
        <v>4982</v>
      </c>
      <c r="K1741" t="s">
        <v>6375</v>
      </c>
      <c r="L1741" t="s">
        <v>6400</v>
      </c>
      <c r="M1741" t="str">
        <f>SUBSTITUTE(Table2[[#This Row],[category_tags]],"'",CHAR(130),11)</f>
        <v>['Agricultural', 'Food', 'Preparation', 'Fruits, vegetables, legumes and nuts', 'Nuts and seeds']</v>
      </c>
      <c r="N1741" t="str">
        <f>SUBSTITUTE(Table2[[#This Row],[category_tags]],"'",CHAR(131),12)</f>
        <v>['Agricultural', 'Food', 'Preparation', 'Fruits, vegetables, legumes and nuts', 'Nuts and seeds']</v>
      </c>
      <c r="O1741" t="e">
        <f>FIND(CHAR(130),Table2[[#This Row],[Column2]])</f>
        <v>#VALUE!</v>
      </c>
      <c r="P1741" t="e">
        <f>FIND(CHAR(131),Table2[[#This Row],[Column3]])</f>
        <v>#VALUE!</v>
      </c>
      <c r="Q1741" t="str">
        <f>IFERROR(MID(Table2[[#This Row],[category_tags]],Table2[[#This Row],[Column4]]+1,Table2[[#This Row],[Column5]]-Table2[[#This Row],[Column4]]-1),"")</f>
        <v/>
      </c>
      <c r="R1741" t="str">
        <f>VLOOKUP(Table2[[#This Row],[ciqual_code]],brut_transformé!$D$2:$E$2480,2,FALSE)</f>
        <v>brut</v>
      </c>
      <c r="S1741" t="s">
        <v>5982</v>
      </c>
    </row>
    <row r="1742" spans="1:19" x14ac:dyDescent="0.2">
      <c r="A1742" t="s">
        <v>1740</v>
      </c>
      <c r="B1742">
        <v>25478</v>
      </c>
      <c r="C1742" t="s">
        <v>2481</v>
      </c>
      <c r="D1742">
        <v>1.94</v>
      </c>
      <c r="E1742" t="b">
        <v>0</v>
      </c>
      <c r="F1742" t="s">
        <v>2485</v>
      </c>
      <c r="G1742" t="s">
        <v>4227</v>
      </c>
      <c r="H1742" t="s">
        <v>4967</v>
      </c>
      <c r="I1742" t="s">
        <v>4969</v>
      </c>
      <c r="J1742" t="s">
        <v>5029</v>
      </c>
      <c r="K1742" t="s">
        <v>6379</v>
      </c>
      <c r="L1742" t="s">
        <v>6427</v>
      </c>
      <c r="M1742" t="str">
        <f>SUBSTITUTE(Table2[[#This Row],[category_tags]],"'",CHAR(130),11)</f>
        <v>['Agricultural', 'Food', 'Preparation', 'Starters and dishes', 'Pizzas, crepe and pies']</v>
      </c>
      <c r="N1742" t="str">
        <f>SUBSTITUTE(Table2[[#This Row],[category_tags]],"'",CHAR(131),12)</f>
        <v>['Agricultural', 'Food', 'Preparation', 'Starters and dishes', 'Pizzas, crepe and pies']</v>
      </c>
      <c r="O1742" t="e">
        <f>FIND(CHAR(130),Table2[[#This Row],[Column2]])</f>
        <v>#VALUE!</v>
      </c>
      <c r="P1742" t="e">
        <f>FIND(CHAR(131),Table2[[#This Row],[Column3]])</f>
        <v>#VALUE!</v>
      </c>
      <c r="Q1742" t="str">
        <f>IFERROR(MID(Table2[[#This Row],[category_tags]],Table2[[#This Row],[Column4]]+1,Table2[[#This Row],[Column5]]-Table2[[#This Row],[Column4]]-1),"")</f>
        <v/>
      </c>
      <c r="R1742" t="str">
        <f>VLOOKUP(Table2[[#This Row],[ciqual_code]],brut_transformé!$D$2:$E$2480,2,FALSE)</f>
        <v>transformé</v>
      </c>
      <c r="S1742" t="s">
        <v>5983</v>
      </c>
    </row>
    <row r="1743" spans="1:19" x14ac:dyDescent="0.2">
      <c r="A1743" t="s">
        <v>1741</v>
      </c>
      <c r="B1743">
        <v>25457</v>
      </c>
      <c r="C1743" t="s">
        <v>2481</v>
      </c>
      <c r="D1743">
        <v>2.06</v>
      </c>
      <c r="E1743" t="b">
        <v>0</v>
      </c>
      <c r="F1743" t="s">
        <v>2485</v>
      </c>
      <c r="G1743" t="s">
        <v>4228</v>
      </c>
      <c r="H1743" t="s">
        <v>4967</v>
      </c>
      <c r="I1743" t="s">
        <v>4969</v>
      </c>
      <c r="J1743" t="s">
        <v>5029</v>
      </c>
      <c r="K1743" t="s">
        <v>6379</v>
      </c>
      <c r="L1743" t="s">
        <v>6427</v>
      </c>
      <c r="M1743" t="str">
        <f>SUBSTITUTE(Table2[[#This Row],[category_tags]],"'",CHAR(130),11)</f>
        <v>['Agricultural', 'Food', 'Preparation', 'Starters and dishes', 'Pizzas, crepe and pies']</v>
      </c>
      <c r="N1743" t="str">
        <f>SUBSTITUTE(Table2[[#This Row],[category_tags]],"'",CHAR(131),12)</f>
        <v>['Agricultural', 'Food', 'Preparation', 'Starters and dishes', 'Pizzas, crepe and pies']</v>
      </c>
      <c r="O1743" t="e">
        <f>FIND(CHAR(130),Table2[[#This Row],[Column2]])</f>
        <v>#VALUE!</v>
      </c>
      <c r="P1743" t="e">
        <f>FIND(CHAR(131),Table2[[#This Row],[Column3]])</f>
        <v>#VALUE!</v>
      </c>
      <c r="Q1743" t="str">
        <f>IFERROR(MID(Table2[[#This Row],[category_tags]],Table2[[#This Row],[Column4]]+1,Table2[[#This Row],[Column5]]-Table2[[#This Row],[Column4]]-1),"")</f>
        <v/>
      </c>
      <c r="R1743" t="str">
        <f>VLOOKUP(Table2[[#This Row],[ciqual_code]],brut_transformé!$D$2:$E$2480,2,FALSE)</f>
        <v>transformé</v>
      </c>
      <c r="S1743" t="s">
        <v>5984</v>
      </c>
    </row>
    <row r="1744" spans="1:19" x14ac:dyDescent="0.2">
      <c r="A1744" t="s">
        <v>1742</v>
      </c>
      <c r="B1744">
        <v>25468</v>
      </c>
      <c r="C1744" t="s">
        <v>2481</v>
      </c>
      <c r="D1744">
        <v>1.93</v>
      </c>
      <c r="E1744" t="b">
        <v>0</v>
      </c>
      <c r="F1744" t="s">
        <v>2485</v>
      </c>
      <c r="G1744" t="s">
        <v>4229</v>
      </c>
      <c r="H1744" t="s">
        <v>4967</v>
      </c>
      <c r="I1744" t="s">
        <v>4969</v>
      </c>
      <c r="J1744" t="s">
        <v>5029</v>
      </c>
      <c r="K1744" t="s">
        <v>6379</v>
      </c>
      <c r="L1744" t="s">
        <v>6427</v>
      </c>
      <c r="M1744" t="str">
        <f>SUBSTITUTE(Table2[[#This Row],[category_tags]],"'",CHAR(130),11)</f>
        <v>['Agricultural', 'Food', 'Preparation', 'Starters and dishes', 'Pizzas, crepe and pies']</v>
      </c>
      <c r="N1744" t="str">
        <f>SUBSTITUTE(Table2[[#This Row],[category_tags]],"'",CHAR(131),12)</f>
        <v>['Agricultural', 'Food', 'Preparation', 'Starters and dishes', 'Pizzas, crepe and pies']</v>
      </c>
      <c r="O1744" t="e">
        <f>FIND(CHAR(130),Table2[[#This Row],[Column2]])</f>
        <v>#VALUE!</v>
      </c>
      <c r="P1744" t="e">
        <f>FIND(CHAR(131),Table2[[#This Row],[Column3]])</f>
        <v>#VALUE!</v>
      </c>
      <c r="Q1744" t="str">
        <f>IFERROR(MID(Table2[[#This Row],[category_tags]],Table2[[#This Row],[Column4]]+1,Table2[[#This Row],[Column5]]-Table2[[#This Row],[Column4]]-1),"")</f>
        <v/>
      </c>
      <c r="R1744" t="str">
        <f>VLOOKUP(Table2[[#This Row],[ciqual_code]],brut_transformé!$D$2:$E$2480,2,FALSE)</f>
        <v>transformé</v>
      </c>
      <c r="S1744" t="s">
        <v>5985</v>
      </c>
    </row>
    <row r="1745" spans="1:19" x14ac:dyDescent="0.2">
      <c r="A1745" t="s">
        <v>1743</v>
      </c>
      <c r="B1745">
        <v>25462</v>
      </c>
      <c r="C1745" t="s">
        <v>2481</v>
      </c>
      <c r="D1745">
        <v>1.95</v>
      </c>
      <c r="E1745" t="b">
        <v>0</v>
      </c>
      <c r="F1745" t="s">
        <v>2485</v>
      </c>
      <c r="G1745" t="s">
        <v>4230</v>
      </c>
      <c r="H1745" t="s">
        <v>4967</v>
      </c>
      <c r="I1745" t="s">
        <v>4969</v>
      </c>
      <c r="J1745" t="s">
        <v>5029</v>
      </c>
      <c r="K1745" t="s">
        <v>6379</v>
      </c>
      <c r="L1745" t="s">
        <v>6427</v>
      </c>
      <c r="M1745" t="str">
        <f>SUBSTITUTE(Table2[[#This Row],[category_tags]],"'",CHAR(130),11)</f>
        <v>['Agricultural', 'Food', 'Preparation', 'Starters and dishes', 'Pizzas, crepe and pies']</v>
      </c>
      <c r="N1745" t="str">
        <f>SUBSTITUTE(Table2[[#This Row],[category_tags]],"'",CHAR(131),12)</f>
        <v>['Agricultural', 'Food', 'Preparation', 'Starters and dishes', 'Pizzas, crepe and pies']</v>
      </c>
      <c r="O1745" t="e">
        <f>FIND(CHAR(130),Table2[[#This Row],[Column2]])</f>
        <v>#VALUE!</v>
      </c>
      <c r="P1745" t="e">
        <f>FIND(CHAR(131),Table2[[#This Row],[Column3]])</f>
        <v>#VALUE!</v>
      </c>
      <c r="Q1745" t="str">
        <f>IFERROR(MID(Table2[[#This Row],[category_tags]],Table2[[#This Row],[Column4]]+1,Table2[[#This Row],[Column5]]-Table2[[#This Row],[Column4]]-1),"")</f>
        <v/>
      </c>
      <c r="R1745" t="str">
        <f>VLOOKUP(Table2[[#This Row],[ciqual_code]],brut_transformé!$D$2:$E$2480,2,FALSE)</f>
        <v>transformé</v>
      </c>
      <c r="S1745" t="s">
        <v>5986</v>
      </c>
    </row>
    <row r="1746" spans="1:19" x14ac:dyDescent="0.2">
      <c r="A1746" t="s">
        <v>1744</v>
      </c>
      <c r="B1746">
        <v>25404</v>
      </c>
      <c r="C1746" t="s">
        <v>2481</v>
      </c>
      <c r="D1746">
        <v>2.79</v>
      </c>
      <c r="E1746" t="b">
        <v>0</v>
      </c>
      <c r="F1746" t="s">
        <v>2485</v>
      </c>
      <c r="G1746" t="s">
        <v>4231</v>
      </c>
      <c r="H1746" t="s">
        <v>4967</v>
      </c>
      <c r="I1746" t="s">
        <v>4969</v>
      </c>
      <c r="J1746" t="s">
        <v>5029</v>
      </c>
      <c r="K1746" t="s">
        <v>6379</v>
      </c>
      <c r="L1746" t="s">
        <v>6427</v>
      </c>
      <c r="M1746" t="str">
        <f>SUBSTITUTE(Table2[[#This Row],[category_tags]],"'",CHAR(130),11)</f>
        <v>['Agricultural', 'Food', 'Preparation', 'Starters and dishes', 'Pizzas, crepe and pies']</v>
      </c>
      <c r="N1746" t="str">
        <f>SUBSTITUTE(Table2[[#This Row],[category_tags]],"'",CHAR(131),12)</f>
        <v>['Agricultural', 'Food', 'Preparation', 'Starters and dishes', 'Pizzas, crepe and pies']</v>
      </c>
      <c r="O1746" t="e">
        <f>FIND(CHAR(130),Table2[[#This Row],[Column2]])</f>
        <v>#VALUE!</v>
      </c>
      <c r="P1746" t="e">
        <f>FIND(CHAR(131),Table2[[#This Row],[Column3]])</f>
        <v>#VALUE!</v>
      </c>
      <c r="Q1746" t="str">
        <f>IFERROR(MID(Table2[[#This Row],[category_tags]],Table2[[#This Row],[Column4]]+1,Table2[[#This Row],[Column5]]-Table2[[#This Row],[Column4]]-1),"")</f>
        <v/>
      </c>
      <c r="R1746" t="str">
        <f>VLOOKUP(Table2[[#This Row],[ciqual_code]],brut_transformé!$D$2:$E$2480,2,FALSE)</f>
        <v>transformé</v>
      </c>
      <c r="S1746" t="s">
        <v>5987</v>
      </c>
    </row>
    <row r="1747" spans="1:19" x14ac:dyDescent="0.2">
      <c r="A1747" t="s">
        <v>1745</v>
      </c>
      <c r="B1747">
        <v>26272</v>
      </c>
      <c r="C1747" t="s">
        <v>2481</v>
      </c>
      <c r="D1747">
        <v>2.3199999999999998</v>
      </c>
      <c r="E1747" t="b">
        <v>0</v>
      </c>
      <c r="F1747" t="s">
        <v>2485</v>
      </c>
      <c r="G1747" t="s">
        <v>4232</v>
      </c>
      <c r="H1747" t="s">
        <v>4967</v>
      </c>
      <c r="I1747" t="s">
        <v>4969</v>
      </c>
      <c r="J1747" t="s">
        <v>5029</v>
      </c>
      <c r="K1747" t="s">
        <v>6379</v>
      </c>
      <c r="L1747" t="s">
        <v>6427</v>
      </c>
      <c r="M1747" t="str">
        <f>SUBSTITUTE(Table2[[#This Row],[category_tags]],"'",CHAR(130),11)</f>
        <v>['Agricultural', 'Food', 'Preparation', 'Starters and dishes', 'Pizzas, crepe and pies']</v>
      </c>
      <c r="N1747" t="str">
        <f>SUBSTITUTE(Table2[[#This Row],[category_tags]],"'",CHAR(131),12)</f>
        <v>['Agricultural', 'Food', 'Preparation', 'Starters and dishes', 'Pizzas, crepe and pies']</v>
      </c>
      <c r="O1747" t="e">
        <f>FIND(CHAR(130),Table2[[#This Row],[Column2]])</f>
        <v>#VALUE!</v>
      </c>
      <c r="P1747" t="e">
        <f>FIND(CHAR(131),Table2[[#This Row],[Column3]])</f>
        <v>#VALUE!</v>
      </c>
      <c r="Q1747" t="str">
        <f>IFERROR(MID(Table2[[#This Row],[category_tags]],Table2[[#This Row],[Column4]]+1,Table2[[#This Row],[Column5]]-Table2[[#This Row],[Column4]]-1),"")</f>
        <v/>
      </c>
      <c r="R1747" t="str">
        <f>VLOOKUP(Table2[[#This Row],[ciqual_code]],brut_transformé!$D$2:$E$2480,2,FALSE)</f>
        <v>transformé</v>
      </c>
      <c r="S1747" t="s">
        <v>5988</v>
      </c>
    </row>
    <row r="1748" spans="1:19" x14ac:dyDescent="0.2">
      <c r="A1748" t="s">
        <v>1746</v>
      </c>
      <c r="B1748">
        <v>25464</v>
      </c>
      <c r="C1748" t="s">
        <v>2481</v>
      </c>
      <c r="D1748">
        <v>2.88</v>
      </c>
      <c r="E1748" t="b">
        <v>0</v>
      </c>
      <c r="F1748" t="s">
        <v>2485</v>
      </c>
      <c r="G1748" t="s">
        <v>4233</v>
      </c>
      <c r="H1748" t="s">
        <v>4967</v>
      </c>
      <c r="I1748" t="s">
        <v>4969</v>
      </c>
      <c r="J1748" t="s">
        <v>5029</v>
      </c>
      <c r="K1748" t="s">
        <v>6379</v>
      </c>
      <c r="L1748" t="s">
        <v>6427</v>
      </c>
      <c r="M1748" t="str">
        <f>SUBSTITUTE(Table2[[#This Row],[category_tags]],"'",CHAR(130),11)</f>
        <v>['Agricultural', 'Food', 'Preparation', 'Starters and dishes', 'Pizzas, crepe and pies']</v>
      </c>
      <c r="N1748" t="str">
        <f>SUBSTITUTE(Table2[[#This Row],[category_tags]],"'",CHAR(131),12)</f>
        <v>['Agricultural', 'Food', 'Preparation', 'Starters and dishes', 'Pizzas, crepe and pies']</v>
      </c>
      <c r="O1748" t="e">
        <f>FIND(CHAR(130),Table2[[#This Row],[Column2]])</f>
        <v>#VALUE!</v>
      </c>
      <c r="P1748" t="e">
        <f>FIND(CHAR(131),Table2[[#This Row],[Column3]])</f>
        <v>#VALUE!</v>
      </c>
      <c r="Q1748" t="str">
        <f>IFERROR(MID(Table2[[#This Row],[category_tags]],Table2[[#This Row],[Column4]]+1,Table2[[#This Row],[Column5]]-Table2[[#This Row],[Column4]]-1),"")</f>
        <v/>
      </c>
      <c r="R1748" t="str">
        <f>VLOOKUP(Table2[[#This Row],[ciqual_code]],brut_transformé!$D$2:$E$2480,2,FALSE)</f>
        <v>transformé</v>
      </c>
      <c r="S1748" t="s">
        <v>5989</v>
      </c>
    </row>
    <row r="1749" spans="1:19" x14ac:dyDescent="0.2">
      <c r="A1749" t="s">
        <v>1747</v>
      </c>
      <c r="B1749">
        <v>26274</v>
      </c>
      <c r="C1749" t="s">
        <v>2481</v>
      </c>
      <c r="D1749">
        <v>2.3199999999999998</v>
      </c>
      <c r="E1749" t="b">
        <v>0</v>
      </c>
      <c r="F1749" t="s">
        <v>2485</v>
      </c>
      <c r="G1749" t="s">
        <v>4234</v>
      </c>
      <c r="H1749" t="s">
        <v>4967</v>
      </c>
      <c r="I1749" t="s">
        <v>4969</v>
      </c>
      <c r="J1749" t="s">
        <v>5029</v>
      </c>
      <c r="K1749" t="s">
        <v>6379</v>
      </c>
      <c r="L1749" t="s">
        <v>6427</v>
      </c>
      <c r="M1749" t="str">
        <f>SUBSTITUTE(Table2[[#This Row],[category_tags]],"'",CHAR(130),11)</f>
        <v>['Agricultural', 'Food', 'Preparation', 'Starters and dishes', 'Pizzas, crepe and pies']</v>
      </c>
      <c r="N1749" t="str">
        <f>SUBSTITUTE(Table2[[#This Row],[category_tags]],"'",CHAR(131),12)</f>
        <v>['Agricultural', 'Food', 'Preparation', 'Starters and dishes', 'Pizzas, crepe and pies']</v>
      </c>
      <c r="O1749" t="e">
        <f>FIND(CHAR(130),Table2[[#This Row],[Column2]])</f>
        <v>#VALUE!</v>
      </c>
      <c r="P1749" t="e">
        <f>FIND(CHAR(131),Table2[[#This Row],[Column3]])</f>
        <v>#VALUE!</v>
      </c>
      <c r="Q1749" t="str">
        <f>IFERROR(MID(Table2[[#This Row],[category_tags]],Table2[[#This Row],[Column4]]+1,Table2[[#This Row],[Column5]]-Table2[[#This Row],[Column4]]-1),"")</f>
        <v/>
      </c>
      <c r="R1749" t="str">
        <f>VLOOKUP(Table2[[#This Row],[ciqual_code]],brut_transformé!$D$2:$E$2480,2,FALSE)</f>
        <v>transformé</v>
      </c>
      <c r="S1749" t="s">
        <v>5988</v>
      </c>
    </row>
    <row r="1750" spans="1:19" x14ac:dyDescent="0.2">
      <c r="A1750" t="s">
        <v>1748</v>
      </c>
      <c r="B1750">
        <v>26270</v>
      </c>
      <c r="C1750" t="s">
        <v>2481</v>
      </c>
      <c r="D1750">
        <v>2.48</v>
      </c>
      <c r="E1750" t="b">
        <v>0</v>
      </c>
      <c r="F1750" t="s">
        <v>2485</v>
      </c>
      <c r="G1750" t="s">
        <v>4235</v>
      </c>
      <c r="H1750" t="s">
        <v>4967</v>
      </c>
      <c r="I1750" t="s">
        <v>4969</v>
      </c>
      <c r="J1750" t="s">
        <v>5029</v>
      </c>
      <c r="K1750" t="s">
        <v>6379</v>
      </c>
      <c r="L1750" t="s">
        <v>6427</v>
      </c>
      <c r="M1750" t="str">
        <f>SUBSTITUTE(Table2[[#This Row],[category_tags]],"'",CHAR(130),11)</f>
        <v>['Agricultural', 'Food', 'Preparation', 'Starters and dishes', 'Pizzas, crepe and pies']</v>
      </c>
      <c r="N1750" t="str">
        <f>SUBSTITUTE(Table2[[#This Row],[category_tags]],"'",CHAR(131),12)</f>
        <v>['Agricultural', 'Food', 'Preparation', 'Starters and dishes', 'Pizzas, crepe and pies']</v>
      </c>
      <c r="O1750" t="e">
        <f>FIND(CHAR(130),Table2[[#This Row],[Column2]])</f>
        <v>#VALUE!</v>
      </c>
      <c r="P1750" t="e">
        <f>FIND(CHAR(131),Table2[[#This Row],[Column3]])</f>
        <v>#VALUE!</v>
      </c>
      <c r="Q1750" t="str">
        <f>IFERROR(MID(Table2[[#This Row],[category_tags]],Table2[[#This Row],[Column4]]+1,Table2[[#This Row],[Column5]]-Table2[[#This Row],[Column4]]-1),"")</f>
        <v/>
      </c>
      <c r="R1750" t="str">
        <f>VLOOKUP(Table2[[#This Row],[ciqual_code]],brut_transformé!$D$2:$E$2480,2,FALSE)</f>
        <v>transformé</v>
      </c>
      <c r="S1750" t="s">
        <v>5989</v>
      </c>
    </row>
    <row r="1751" spans="1:19" x14ac:dyDescent="0.2">
      <c r="A1751" t="s">
        <v>1749</v>
      </c>
      <c r="B1751">
        <v>25463</v>
      </c>
      <c r="C1751" t="s">
        <v>2481</v>
      </c>
      <c r="D1751">
        <v>2.88</v>
      </c>
      <c r="E1751" t="b">
        <v>0</v>
      </c>
      <c r="F1751" t="s">
        <v>2485</v>
      </c>
      <c r="G1751" t="s">
        <v>4236</v>
      </c>
      <c r="H1751" t="s">
        <v>4967</v>
      </c>
      <c r="I1751" t="s">
        <v>4969</v>
      </c>
      <c r="J1751" t="s">
        <v>5029</v>
      </c>
      <c r="K1751" t="s">
        <v>6379</v>
      </c>
      <c r="L1751" t="s">
        <v>6427</v>
      </c>
      <c r="M1751" t="str">
        <f>SUBSTITUTE(Table2[[#This Row],[category_tags]],"'",CHAR(130),11)</f>
        <v>['Agricultural', 'Food', 'Preparation', 'Starters and dishes', 'Pizzas, crepe and pies']</v>
      </c>
      <c r="N1751" t="str">
        <f>SUBSTITUTE(Table2[[#This Row],[category_tags]],"'",CHAR(131),12)</f>
        <v>['Agricultural', 'Food', 'Preparation', 'Starters and dishes', 'Pizzas, crepe and pies']</v>
      </c>
      <c r="O1751" t="e">
        <f>FIND(CHAR(130),Table2[[#This Row],[Column2]])</f>
        <v>#VALUE!</v>
      </c>
      <c r="P1751" t="e">
        <f>FIND(CHAR(131),Table2[[#This Row],[Column3]])</f>
        <v>#VALUE!</v>
      </c>
      <c r="Q1751" t="str">
        <f>IFERROR(MID(Table2[[#This Row],[category_tags]],Table2[[#This Row],[Column4]]+1,Table2[[#This Row],[Column5]]-Table2[[#This Row],[Column4]]-1),"")</f>
        <v/>
      </c>
      <c r="R1751" t="str">
        <f>VLOOKUP(Table2[[#This Row],[ciqual_code]],brut_transformé!$D$2:$E$2480,2,FALSE)</f>
        <v>transformé</v>
      </c>
      <c r="S1751" t="s">
        <v>5989</v>
      </c>
    </row>
    <row r="1752" spans="1:19" x14ac:dyDescent="0.2">
      <c r="A1752" t="s">
        <v>1750</v>
      </c>
      <c r="B1752">
        <v>25570</v>
      </c>
      <c r="C1752" t="s">
        <v>2481</v>
      </c>
      <c r="D1752">
        <v>2.33</v>
      </c>
      <c r="E1752" t="b">
        <v>0</v>
      </c>
      <c r="F1752" t="s">
        <v>2485</v>
      </c>
      <c r="G1752" t="s">
        <v>4237</v>
      </c>
      <c r="H1752" t="s">
        <v>4967</v>
      </c>
      <c r="I1752" t="s">
        <v>4969</v>
      </c>
      <c r="J1752" t="s">
        <v>5029</v>
      </c>
      <c r="K1752" t="s">
        <v>6379</v>
      </c>
      <c r="L1752" t="s">
        <v>6427</v>
      </c>
      <c r="M1752" t="str">
        <f>SUBSTITUTE(Table2[[#This Row],[category_tags]],"'",CHAR(130),11)</f>
        <v>['Agricultural', 'Food', 'Preparation', 'Starters and dishes', 'Pizzas, crepe and pies']</v>
      </c>
      <c r="N1752" t="str">
        <f>SUBSTITUTE(Table2[[#This Row],[category_tags]],"'",CHAR(131),12)</f>
        <v>['Agricultural', 'Food', 'Preparation', 'Starters and dishes', 'Pizzas, crepe and pies']</v>
      </c>
      <c r="O1752" t="e">
        <f>FIND(CHAR(130),Table2[[#This Row],[Column2]])</f>
        <v>#VALUE!</v>
      </c>
      <c r="P1752" t="e">
        <f>FIND(CHAR(131),Table2[[#This Row],[Column3]])</f>
        <v>#VALUE!</v>
      </c>
      <c r="Q1752" t="str">
        <f>IFERROR(MID(Table2[[#This Row],[category_tags]],Table2[[#This Row],[Column4]]+1,Table2[[#This Row],[Column5]]-Table2[[#This Row],[Column4]]-1),"")</f>
        <v/>
      </c>
      <c r="R1752" t="str">
        <f>VLOOKUP(Table2[[#This Row],[ciqual_code]],brut_transformé!$D$2:$E$2480,2,FALSE)</f>
        <v>transformé</v>
      </c>
      <c r="S1752" t="s">
        <v>5985</v>
      </c>
    </row>
    <row r="1753" spans="1:19" x14ac:dyDescent="0.2">
      <c r="A1753" t="s">
        <v>1751</v>
      </c>
      <c r="B1753">
        <v>25472</v>
      </c>
      <c r="C1753" t="s">
        <v>2481</v>
      </c>
      <c r="D1753">
        <v>1.92</v>
      </c>
      <c r="E1753" t="b">
        <v>0</v>
      </c>
      <c r="F1753" t="s">
        <v>2485</v>
      </c>
      <c r="G1753" t="s">
        <v>4238</v>
      </c>
      <c r="H1753" t="s">
        <v>4967</v>
      </c>
      <c r="I1753" t="s">
        <v>4969</v>
      </c>
      <c r="J1753" t="s">
        <v>5029</v>
      </c>
      <c r="K1753" t="s">
        <v>6379</v>
      </c>
      <c r="L1753" t="s">
        <v>6427</v>
      </c>
      <c r="M1753" t="str">
        <f>SUBSTITUTE(Table2[[#This Row],[category_tags]],"'",CHAR(130),11)</f>
        <v>['Agricultural', 'Food', 'Preparation', 'Starters and dishes', 'Pizzas, crepe and pies']</v>
      </c>
      <c r="N1753" t="str">
        <f>SUBSTITUTE(Table2[[#This Row],[category_tags]],"'",CHAR(131),12)</f>
        <v>['Agricultural', 'Food', 'Preparation', 'Starters and dishes', 'Pizzas, crepe and pies']</v>
      </c>
      <c r="O1753" t="e">
        <f>FIND(CHAR(130),Table2[[#This Row],[Column2]])</f>
        <v>#VALUE!</v>
      </c>
      <c r="P1753" t="e">
        <f>FIND(CHAR(131),Table2[[#This Row],[Column3]])</f>
        <v>#VALUE!</v>
      </c>
      <c r="Q1753" t="str">
        <f>IFERROR(MID(Table2[[#This Row],[category_tags]],Table2[[#This Row],[Column4]]+1,Table2[[#This Row],[Column5]]-Table2[[#This Row],[Column4]]-1),"")</f>
        <v/>
      </c>
      <c r="R1753" t="str">
        <f>VLOOKUP(Table2[[#This Row],[ciqual_code]],brut_transformé!$D$2:$E$2480,2,FALSE)</f>
        <v>transformé</v>
      </c>
      <c r="S1753" t="s">
        <v>5990</v>
      </c>
    </row>
    <row r="1754" spans="1:19" x14ac:dyDescent="0.2">
      <c r="A1754" t="s">
        <v>1752</v>
      </c>
      <c r="B1754">
        <v>25477</v>
      </c>
      <c r="C1754" t="s">
        <v>2481</v>
      </c>
      <c r="D1754">
        <v>1.8599999999999901</v>
      </c>
      <c r="E1754" t="b">
        <v>0</v>
      </c>
      <c r="F1754" t="s">
        <v>2485</v>
      </c>
      <c r="G1754" t="s">
        <v>4239</v>
      </c>
      <c r="H1754" t="s">
        <v>4967</v>
      </c>
      <c r="I1754" t="s">
        <v>4969</v>
      </c>
      <c r="J1754" t="s">
        <v>5029</v>
      </c>
      <c r="K1754" t="s">
        <v>6379</v>
      </c>
      <c r="L1754" t="s">
        <v>6427</v>
      </c>
      <c r="M1754" t="str">
        <f>SUBSTITUTE(Table2[[#This Row],[category_tags]],"'",CHAR(130),11)</f>
        <v>['Agricultural', 'Food', 'Preparation', 'Starters and dishes', 'Pizzas, crepe and pies']</v>
      </c>
      <c r="N1754" t="str">
        <f>SUBSTITUTE(Table2[[#This Row],[category_tags]],"'",CHAR(131),12)</f>
        <v>['Agricultural', 'Food', 'Preparation', 'Starters and dishes', 'Pizzas, crepe and pies']</v>
      </c>
      <c r="O1754" t="e">
        <f>FIND(CHAR(130),Table2[[#This Row],[Column2]])</f>
        <v>#VALUE!</v>
      </c>
      <c r="P1754" t="e">
        <f>FIND(CHAR(131),Table2[[#This Row],[Column3]])</f>
        <v>#VALUE!</v>
      </c>
      <c r="Q1754" t="str">
        <f>IFERROR(MID(Table2[[#This Row],[category_tags]],Table2[[#This Row],[Column4]]+1,Table2[[#This Row],[Column5]]-Table2[[#This Row],[Column4]]-1),"")</f>
        <v/>
      </c>
      <c r="R1754" t="str">
        <f>VLOOKUP(Table2[[#This Row],[ciqual_code]],brut_transformé!$D$2:$E$2480,2,FALSE)</f>
        <v>transformé</v>
      </c>
      <c r="S1754" t="s">
        <v>5991</v>
      </c>
    </row>
    <row r="1755" spans="1:19" x14ac:dyDescent="0.2">
      <c r="A1755" t="s">
        <v>1753</v>
      </c>
      <c r="B1755">
        <v>25435</v>
      </c>
      <c r="C1755" t="s">
        <v>2481</v>
      </c>
      <c r="D1755">
        <v>1.92</v>
      </c>
      <c r="E1755" t="b">
        <v>0</v>
      </c>
      <c r="F1755" t="s">
        <v>2485</v>
      </c>
      <c r="G1755" t="s">
        <v>4240</v>
      </c>
      <c r="H1755" t="s">
        <v>4967</v>
      </c>
      <c r="I1755" t="s">
        <v>4969</v>
      </c>
      <c r="J1755" t="s">
        <v>5029</v>
      </c>
      <c r="K1755" t="s">
        <v>6379</v>
      </c>
      <c r="L1755" t="s">
        <v>6427</v>
      </c>
      <c r="M1755" t="str">
        <f>SUBSTITUTE(Table2[[#This Row],[category_tags]],"'",CHAR(130),11)</f>
        <v>['Agricultural', 'Food', 'Preparation', 'Starters and dishes', 'Pizzas, crepe and pies']</v>
      </c>
      <c r="N1755" t="str">
        <f>SUBSTITUTE(Table2[[#This Row],[category_tags]],"'",CHAR(131),12)</f>
        <v>['Agricultural', 'Food', 'Preparation', 'Starters and dishes', 'Pizzas, crepe and pies']</v>
      </c>
      <c r="O1755" t="e">
        <f>FIND(CHAR(130),Table2[[#This Row],[Column2]])</f>
        <v>#VALUE!</v>
      </c>
      <c r="P1755" t="e">
        <f>FIND(CHAR(131),Table2[[#This Row],[Column3]])</f>
        <v>#VALUE!</v>
      </c>
      <c r="Q1755" t="str">
        <f>IFERROR(MID(Table2[[#This Row],[category_tags]],Table2[[#This Row],[Column4]]+1,Table2[[#This Row],[Column5]]-Table2[[#This Row],[Column4]]-1),"")</f>
        <v/>
      </c>
      <c r="R1755" t="str">
        <f>VLOOKUP(Table2[[#This Row],[ciqual_code]],brut_transformé!$D$2:$E$2480,2,FALSE)</f>
        <v>transformé</v>
      </c>
      <c r="S1755" t="s">
        <v>5988</v>
      </c>
    </row>
    <row r="1756" spans="1:19" x14ac:dyDescent="0.2">
      <c r="A1756" t="s">
        <v>1754</v>
      </c>
      <c r="B1756">
        <v>25548</v>
      </c>
      <c r="C1756" t="s">
        <v>2481</v>
      </c>
      <c r="D1756">
        <v>1.92</v>
      </c>
      <c r="E1756" t="b">
        <v>0</v>
      </c>
      <c r="F1756" t="s">
        <v>2485</v>
      </c>
      <c r="G1756" t="s">
        <v>4241</v>
      </c>
      <c r="H1756" t="s">
        <v>4967</v>
      </c>
      <c r="I1756" t="s">
        <v>4969</v>
      </c>
      <c r="J1756" t="s">
        <v>5029</v>
      </c>
      <c r="K1756" t="s">
        <v>6379</v>
      </c>
      <c r="L1756" t="s">
        <v>6427</v>
      </c>
      <c r="M1756" t="str">
        <f>SUBSTITUTE(Table2[[#This Row],[category_tags]],"'",CHAR(130),11)</f>
        <v>['Agricultural', 'Food', 'Preparation', 'Starters and dishes', 'Pizzas, crepe and pies']</v>
      </c>
      <c r="N1756" t="str">
        <f>SUBSTITUTE(Table2[[#This Row],[category_tags]],"'",CHAR(131),12)</f>
        <v>['Agricultural', 'Food', 'Preparation', 'Starters and dishes', 'Pizzas, crepe and pies']</v>
      </c>
      <c r="O1756" t="e">
        <f>FIND(CHAR(130),Table2[[#This Row],[Column2]])</f>
        <v>#VALUE!</v>
      </c>
      <c r="P1756" t="e">
        <f>FIND(CHAR(131),Table2[[#This Row],[Column3]])</f>
        <v>#VALUE!</v>
      </c>
      <c r="Q1756" t="str">
        <f>IFERROR(MID(Table2[[#This Row],[category_tags]],Table2[[#This Row],[Column4]]+1,Table2[[#This Row],[Column5]]-Table2[[#This Row],[Column4]]-1),"")</f>
        <v/>
      </c>
      <c r="R1756" t="str">
        <f>VLOOKUP(Table2[[#This Row],[ciqual_code]],brut_transformé!$D$2:$E$2480,2,FALSE)</f>
        <v>transformé</v>
      </c>
      <c r="S1756" t="s">
        <v>5992</v>
      </c>
    </row>
    <row r="1757" spans="1:19" x14ac:dyDescent="0.2">
      <c r="A1757" t="s">
        <v>1755</v>
      </c>
      <c r="B1757">
        <v>26271</v>
      </c>
      <c r="C1757" t="s">
        <v>2481</v>
      </c>
      <c r="D1757">
        <v>2.3199999999999998</v>
      </c>
      <c r="E1757" t="b">
        <v>0</v>
      </c>
      <c r="F1757" t="s">
        <v>2485</v>
      </c>
      <c r="G1757" t="s">
        <v>4242</v>
      </c>
      <c r="H1757" t="s">
        <v>4967</v>
      </c>
      <c r="I1757" t="s">
        <v>4969</v>
      </c>
      <c r="J1757" t="s">
        <v>5029</v>
      </c>
      <c r="K1757" t="s">
        <v>6379</v>
      </c>
      <c r="L1757" t="s">
        <v>6427</v>
      </c>
      <c r="M1757" t="str">
        <f>SUBSTITUTE(Table2[[#This Row],[category_tags]],"'",CHAR(130),11)</f>
        <v>['Agricultural', 'Food', 'Preparation', 'Starters and dishes', 'Pizzas, crepe and pies']</v>
      </c>
      <c r="N1757" t="str">
        <f>SUBSTITUTE(Table2[[#This Row],[category_tags]],"'",CHAR(131),12)</f>
        <v>['Agricultural', 'Food', 'Preparation', 'Starters and dishes', 'Pizzas, crepe and pies']</v>
      </c>
      <c r="O1757" t="e">
        <f>FIND(CHAR(130),Table2[[#This Row],[Column2]])</f>
        <v>#VALUE!</v>
      </c>
      <c r="P1757" t="e">
        <f>FIND(CHAR(131),Table2[[#This Row],[Column3]])</f>
        <v>#VALUE!</v>
      </c>
      <c r="Q1757" t="str">
        <f>IFERROR(MID(Table2[[#This Row],[category_tags]],Table2[[#This Row],[Column4]]+1,Table2[[#This Row],[Column5]]-Table2[[#This Row],[Column4]]-1),"")</f>
        <v/>
      </c>
      <c r="R1757" t="str">
        <f>VLOOKUP(Table2[[#This Row],[ciqual_code]],brut_transformé!$D$2:$E$2480,2,FALSE)</f>
        <v>transformé</v>
      </c>
      <c r="S1757" t="s">
        <v>5988</v>
      </c>
    </row>
    <row r="1758" spans="1:19" x14ac:dyDescent="0.2">
      <c r="A1758" t="s">
        <v>1756</v>
      </c>
      <c r="B1758">
        <v>26273</v>
      </c>
      <c r="C1758" t="s">
        <v>2481</v>
      </c>
      <c r="D1758">
        <v>2.33</v>
      </c>
      <c r="E1758" t="b">
        <v>0</v>
      </c>
      <c r="F1758" t="s">
        <v>2485</v>
      </c>
      <c r="G1758" t="s">
        <v>4243</v>
      </c>
      <c r="H1758" t="s">
        <v>4967</v>
      </c>
      <c r="I1758" t="s">
        <v>4969</v>
      </c>
      <c r="J1758" t="s">
        <v>5029</v>
      </c>
      <c r="K1758" t="s">
        <v>6379</v>
      </c>
      <c r="L1758" t="s">
        <v>6427</v>
      </c>
      <c r="M1758" t="str">
        <f>SUBSTITUTE(Table2[[#This Row],[category_tags]],"'",CHAR(130),11)</f>
        <v>['Agricultural', 'Food', 'Preparation', 'Starters and dishes', 'Pizzas, crepe and pies']</v>
      </c>
      <c r="N1758" t="str">
        <f>SUBSTITUTE(Table2[[#This Row],[category_tags]],"'",CHAR(131),12)</f>
        <v>['Agricultural', 'Food', 'Preparation', 'Starters and dishes', 'Pizzas, crepe and pies']</v>
      </c>
      <c r="O1758" t="e">
        <f>FIND(CHAR(130),Table2[[#This Row],[Column2]])</f>
        <v>#VALUE!</v>
      </c>
      <c r="P1758" t="e">
        <f>FIND(CHAR(131),Table2[[#This Row],[Column3]])</f>
        <v>#VALUE!</v>
      </c>
      <c r="Q1758" t="str">
        <f>IFERROR(MID(Table2[[#This Row],[category_tags]],Table2[[#This Row],[Column4]]+1,Table2[[#This Row],[Column5]]-Table2[[#This Row],[Column4]]-1),"")</f>
        <v/>
      </c>
      <c r="R1758" t="str">
        <f>VLOOKUP(Table2[[#This Row],[ciqual_code]],brut_transformé!$D$2:$E$2480,2,FALSE)</f>
        <v>transformé</v>
      </c>
      <c r="S1758" t="s">
        <v>5985</v>
      </c>
    </row>
    <row r="1759" spans="1:19" x14ac:dyDescent="0.2">
      <c r="A1759" t="s">
        <v>1757</v>
      </c>
      <c r="B1759">
        <v>25525</v>
      </c>
      <c r="C1759" t="s">
        <v>2481</v>
      </c>
      <c r="D1759">
        <v>3.19</v>
      </c>
      <c r="E1759" t="b">
        <v>0</v>
      </c>
      <c r="F1759" t="s">
        <v>2485</v>
      </c>
      <c r="G1759" t="s">
        <v>4244</v>
      </c>
      <c r="H1759" t="s">
        <v>4967</v>
      </c>
      <c r="I1759" t="s">
        <v>4969</v>
      </c>
      <c r="J1759" t="s">
        <v>5046</v>
      </c>
      <c r="K1759" t="s">
        <v>6377</v>
      </c>
      <c r="L1759" t="s">
        <v>6433</v>
      </c>
      <c r="M1759" t="str">
        <f>SUBSTITUTE(Table2[[#This Row],[category_tags]],"'",CHAR(130),11)</f>
        <v>['Agricultural', 'Food', 'Preparation', 'Miscellaneous', 'Cooking aids']</v>
      </c>
      <c r="N1759" t="str">
        <f>SUBSTITUTE(Table2[[#This Row],[category_tags]],"'",CHAR(131),12)</f>
        <v>['Agricultural', 'Food', 'Preparation', 'Miscellaneous', 'Cooking aids']</v>
      </c>
      <c r="O1759" t="e">
        <f>FIND(CHAR(130),Table2[[#This Row],[Column2]])</f>
        <v>#VALUE!</v>
      </c>
      <c r="P1759" t="e">
        <f>FIND(CHAR(131),Table2[[#This Row],[Column3]])</f>
        <v>#VALUE!</v>
      </c>
      <c r="Q1759" t="str">
        <f>IFERROR(MID(Table2[[#This Row],[category_tags]],Table2[[#This Row],[Column4]]+1,Table2[[#This Row],[Column5]]-Table2[[#This Row],[Column4]]-1),"")</f>
        <v/>
      </c>
      <c r="R1759" t="str">
        <f>VLOOKUP(Table2[[#This Row],[ciqual_code]],brut_transformé!$D$2:$E$2480,2,FALSE)</f>
        <v>transformé</v>
      </c>
      <c r="S1759" t="s">
        <v>5158</v>
      </c>
    </row>
    <row r="1760" spans="1:19" x14ac:dyDescent="0.2">
      <c r="A1760" t="s">
        <v>1758</v>
      </c>
      <c r="B1760">
        <v>20251</v>
      </c>
      <c r="C1760" t="s">
        <v>2481</v>
      </c>
      <c r="D1760">
        <v>2.39</v>
      </c>
      <c r="E1760" t="b">
        <v>0</v>
      </c>
      <c r="F1760" t="s">
        <v>2485</v>
      </c>
      <c r="G1760" t="s">
        <v>4245</v>
      </c>
      <c r="H1760" t="s">
        <v>4967</v>
      </c>
      <c r="I1760" t="s">
        <v>4969</v>
      </c>
      <c r="J1760" t="s">
        <v>5082</v>
      </c>
      <c r="K1760" t="s">
        <v>6385</v>
      </c>
      <c r="L1760" t="s">
        <v>6447</v>
      </c>
      <c r="M1760" t="str">
        <f>SUBSTITUTE(Table2[[#This Row],[category_tags]],"'",CHAR(130),11)</f>
        <v>['Agricultural', 'Food', 'Preparation', 'Baby food', 'Baby dishes']</v>
      </c>
      <c r="N1760" t="str">
        <f>SUBSTITUTE(Table2[[#This Row],[category_tags]],"'",CHAR(131),12)</f>
        <v>['Agricultural', 'Food', 'Preparation', 'Baby food', 'Baby dishes']</v>
      </c>
      <c r="O1760" t="e">
        <f>FIND(CHAR(130),Table2[[#This Row],[Column2]])</f>
        <v>#VALUE!</v>
      </c>
      <c r="P1760" t="e">
        <f>FIND(CHAR(131),Table2[[#This Row],[Column3]])</f>
        <v>#VALUE!</v>
      </c>
      <c r="Q1760" t="str">
        <f>IFERROR(MID(Table2[[#This Row],[category_tags]],Table2[[#This Row],[Column4]]+1,Table2[[#This Row],[Column5]]-Table2[[#This Row],[Column4]]-1),"")</f>
        <v/>
      </c>
      <c r="R1760" t="str">
        <f>VLOOKUP(Table2[[#This Row],[ciqual_code]],brut_transformé!$D$2:$E$2480,2,FALSE)</f>
        <v>transformé</v>
      </c>
      <c r="S1760" t="s">
        <v>5993</v>
      </c>
    </row>
    <row r="1761" spans="1:19" x14ac:dyDescent="0.2">
      <c r="A1761" t="s">
        <v>1759</v>
      </c>
      <c r="B1761">
        <v>20254</v>
      </c>
      <c r="C1761" t="s">
        <v>2481</v>
      </c>
      <c r="D1761">
        <v>2.39</v>
      </c>
      <c r="E1761" t="b">
        <v>0</v>
      </c>
      <c r="F1761" t="s">
        <v>2485</v>
      </c>
      <c r="G1761" t="s">
        <v>4246</v>
      </c>
      <c r="H1761" t="s">
        <v>4967</v>
      </c>
      <c r="I1761" t="s">
        <v>4969</v>
      </c>
      <c r="J1761" t="s">
        <v>5082</v>
      </c>
      <c r="K1761" t="s">
        <v>6385</v>
      </c>
      <c r="L1761" t="s">
        <v>6447</v>
      </c>
      <c r="M1761" t="str">
        <f>SUBSTITUTE(Table2[[#This Row],[category_tags]],"'",CHAR(130),11)</f>
        <v>['Agricultural', 'Food', 'Preparation', 'Baby food', 'Baby dishes']</v>
      </c>
      <c r="N1761" t="str">
        <f>SUBSTITUTE(Table2[[#This Row],[category_tags]],"'",CHAR(131),12)</f>
        <v>['Agricultural', 'Food', 'Preparation', 'Baby food', 'Baby dishes']</v>
      </c>
      <c r="O1761" t="e">
        <f>FIND(CHAR(130),Table2[[#This Row],[Column2]])</f>
        <v>#VALUE!</v>
      </c>
      <c r="P1761" t="e">
        <f>FIND(CHAR(131),Table2[[#This Row],[Column3]])</f>
        <v>#VALUE!</v>
      </c>
      <c r="Q1761" t="str">
        <f>IFERROR(MID(Table2[[#This Row],[category_tags]],Table2[[#This Row],[Column4]]+1,Table2[[#This Row],[Column5]]-Table2[[#This Row],[Column4]]-1),"")</f>
        <v/>
      </c>
      <c r="R1761" t="str">
        <f>VLOOKUP(Table2[[#This Row],[ciqual_code]],brut_transformé!$D$2:$E$2480,2,FALSE)</f>
        <v>transformé</v>
      </c>
      <c r="S1761" t="s">
        <v>5993</v>
      </c>
    </row>
    <row r="1762" spans="1:19" x14ac:dyDescent="0.2">
      <c r="A1762" t="s">
        <v>1760</v>
      </c>
      <c r="B1762">
        <v>20249</v>
      </c>
      <c r="C1762" t="s">
        <v>2481</v>
      </c>
      <c r="D1762">
        <v>2.39</v>
      </c>
      <c r="E1762" t="b">
        <v>0</v>
      </c>
      <c r="F1762" t="s">
        <v>2485</v>
      </c>
      <c r="G1762" t="s">
        <v>4247</v>
      </c>
      <c r="H1762" t="s">
        <v>4967</v>
      </c>
      <c r="I1762" t="s">
        <v>4969</v>
      </c>
      <c r="J1762" t="s">
        <v>5082</v>
      </c>
      <c r="K1762" t="s">
        <v>6385</v>
      </c>
      <c r="L1762" t="s">
        <v>6447</v>
      </c>
      <c r="M1762" t="str">
        <f>SUBSTITUTE(Table2[[#This Row],[category_tags]],"'",CHAR(130),11)</f>
        <v>['Agricultural', 'Food', 'Preparation', 'Baby food', 'Baby dishes']</v>
      </c>
      <c r="N1762" t="str">
        <f>SUBSTITUTE(Table2[[#This Row],[category_tags]],"'",CHAR(131),12)</f>
        <v>['Agricultural', 'Food', 'Preparation', 'Baby food', 'Baby dishes']</v>
      </c>
      <c r="O1762" t="e">
        <f>FIND(CHAR(130),Table2[[#This Row],[Column2]])</f>
        <v>#VALUE!</v>
      </c>
      <c r="P1762" t="e">
        <f>FIND(CHAR(131),Table2[[#This Row],[Column3]])</f>
        <v>#VALUE!</v>
      </c>
      <c r="Q1762" t="str">
        <f>IFERROR(MID(Table2[[#This Row],[category_tags]],Table2[[#This Row],[Column4]]+1,Table2[[#This Row],[Column5]]-Table2[[#This Row],[Column4]]-1),"")</f>
        <v/>
      </c>
      <c r="R1762" t="str">
        <f>VLOOKUP(Table2[[#This Row],[ciqual_code]],brut_transformé!$D$2:$E$2480,2,FALSE)</f>
        <v>transformé</v>
      </c>
      <c r="S1762" t="s">
        <v>5993</v>
      </c>
    </row>
    <row r="1763" spans="1:19" x14ac:dyDescent="0.2">
      <c r="A1763" t="s">
        <v>1761</v>
      </c>
      <c r="B1763">
        <v>20250</v>
      </c>
      <c r="C1763" t="s">
        <v>2481</v>
      </c>
      <c r="D1763">
        <v>2.39</v>
      </c>
      <c r="E1763" t="b">
        <v>0</v>
      </c>
      <c r="F1763" t="s">
        <v>2485</v>
      </c>
      <c r="G1763" t="s">
        <v>4248</v>
      </c>
      <c r="H1763" t="s">
        <v>4967</v>
      </c>
      <c r="I1763" t="s">
        <v>4969</v>
      </c>
      <c r="J1763" t="s">
        <v>5082</v>
      </c>
      <c r="K1763" t="s">
        <v>6385</v>
      </c>
      <c r="L1763" t="s">
        <v>6447</v>
      </c>
      <c r="M1763" t="str">
        <f>SUBSTITUTE(Table2[[#This Row],[category_tags]],"'",CHAR(130),11)</f>
        <v>['Agricultural', 'Food', 'Preparation', 'Baby food', 'Baby dishes']</v>
      </c>
      <c r="N1763" t="str">
        <f>SUBSTITUTE(Table2[[#This Row],[category_tags]],"'",CHAR(131),12)</f>
        <v>['Agricultural', 'Food', 'Preparation', 'Baby food', 'Baby dishes']</v>
      </c>
      <c r="O1763" t="e">
        <f>FIND(CHAR(130),Table2[[#This Row],[Column2]])</f>
        <v>#VALUE!</v>
      </c>
      <c r="P1763" t="e">
        <f>FIND(CHAR(131),Table2[[#This Row],[Column3]])</f>
        <v>#VALUE!</v>
      </c>
      <c r="Q1763" t="str">
        <f>IFERROR(MID(Table2[[#This Row],[category_tags]],Table2[[#This Row],[Column4]]+1,Table2[[#This Row],[Column5]]-Table2[[#This Row],[Column4]]-1),"")</f>
        <v/>
      </c>
      <c r="R1763" t="str">
        <f>VLOOKUP(Table2[[#This Row],[ciqual_code]],brut_transformé!$D$2:$E$2480,2,FALSE)</f>
        <v>transformé</v>
      </c>
      <c r="S1763" t="s">
        <v>5993</v>
      </c>
    </row>
    <row r="1764" spans="1:19" x14ac:dyDescent="0.2">
      <c r="A1764" t="s">
        <v>1762</v>
      </c>
      <c r="B1764">
        <v>42605</v>
      </c>
      <c r="C1764" t="s">
        <v>2481</v>
      </c>
      <c r="D1764">
        <v>2.8</v>
      </c>
      <c r="E1764" t="b">
        <v>0</v>
      </c>
      <c r="F1764" t="s">
        <v>2485</v>
      </c>
      <c r="G1764" t="s">
        <v>4249</v>
      </c>
      <c r="H1764" t="s">
        <v>4967</v>
      </c>
      <c r="I1764" t="s">
        <v>4969</v>
      </c>
      <c r="J1764" t="s">
        <v>5082</v>
      </c>
      <c r="K1764" t="s">
        <v>6385</v>
      </c>
      <c r="L1764" t="s">
        <v>6447</v>
      </c>
      <c r="M1764" t="str">
        <f>SUBSTITUTE(Table2[[#This Row],[category_tags]],"'",CHAR(130),11)</f>
        <v>['Agricultural', 'Food', 'Preparation', 'Baby food', 'Baby dishes']</v>
      </c>
      <c r="N1764" t="str">
        <f>SUBSTITUTE(Table2[[#This Row],[category_tags]],"'",CHAR(131),12)</f>
        <v>['Agricultural', 'Food', 'Preparation', 'Baby food', 'Baby dishes']</v>
      </c>
      <c r="O1764" t="e">
        <f>FIND(CHAR(130),Table2[[#This Row],[Column2]])</f>
        <v>#VALUE!</v>
      </c>
      <c r="P1764" t="e">
        <f>FIND(CHAR(131),Table2[[#This Row],[Column3]])</f>
        <v>#VALUE!</v>
      </c>
      <c r="Q1764" t="str">
        <f>IFERROR(MID(Table2[[#This Row],[category_tags]],Table2[[#This Row],[Column4]]+1,Table2[[#This Row],[Column5]]-Table2[[#This Row],[Column4]]-1),"")</f>
        <v/>
      </c>
      <c r="R1764" t="str">
        <f>VLOOKUP(Table2[[#This Row],[ciqual_code]],brut_transformé!$D$2:$E$2480,2,FALSE)</f>
        <v>transformé</v>
      </c>
      <c r="S1764" t="s">
        <v>5994</v>
      </c>
    </row>
    <row r="1765" spans="1:19" x14ac:dyDescent="0.2">
      <c r="A1765" t="s">
        <v>1763</v>
      </c>
      <c r="B1765">
        <v>42606</v>
      </c>
      <c r="C1765" t="s">
        <v>2481</v>
      </c>
      <c r="D1765">
        <v>2.8</v>
      </c>
      <c r="E1765" t="b">
        <v>0</v>
      </c>
      <c r="F1765" t="s">
        <v>2485</v>
      </c>
      <c r="G1765" t="s">
        <v>4250</v>
      </c>
      <c r="H1765" t="s">
        <v>4967</v>
      </c>
      <c r="I1765" t="s">
        <v>4969</v>
      </c>
      <c r="J1765" t="s">
        <v>5082</v>
      </c>
      <c r="K1765" t="s">
        <v>6385</v>
      </c>
      <c r="L1765" t="s">
        <v>6447</v>
      </c>
      <c r="M1765" t="str">
        <f>SUBSTITUTE(Table2[[#This Row],[category_tags]],"'",CHAR(130),11)</f>
        <v>['Agricultural', 'Food', 'Preparation', 'Baby food', 'Baby dishes']</v>
      </c>
      <c r="N1765" t="str">
        <f>SUBSTITUTE(Table2[[#This Row],[category_tags]],"'",CHAR(131),12)</f>
        <v>['Agricultural', 'Food', 'Preparation', 'Baby food', 'Baby dishes']</v>
      </c>
      <c r="O1765" t="e">
        <f>FIND(CHAR(130),Table2[[#This Row],[Column2]])</f>
        <v>#VALUE!</v>
      </c>
      <c r="P1765" t="e">
        <f>FIND(CHAR(131),Table2[[#This Row],[Column3]])</f>
        <v>#VALUE!</v>
      </c>
      <c r="Q1765" t="str">
        <f>IFERROR(MID(Table2[[#This Row],[category_tags]],Table2[[#This Row],[Column4]]+1,Table2[[#This Row],[Column5]]-Table2[[#This Row],[Column4]]-1),"")</f>
        <v/>
      </c>
      <c r="R1765" t="str">
        <f>VLOOKUP(Table2[[#This Row],[ciqual_code]],brut_transformé!$D$2:$E$2480,2,FALSE)</f>
        <v>transformé</v>
      </c>
      <c r="S1765" t="s">
        <v>5994</v>
      </c>
    </row>
    <row r="1766" spans="1:19" x14ac:dyDescent="0.2">
      <c r="A1766" t="s">
        <v>1764</v>
      </c>
      <c r="B1766">
        <v>42603</v>
      </c>
      <c r="C1766" t="s">
        <v>2481</v>
      </c>
      <c r="D1766">
        <v>2.4</v>
      </c>
      <c r="E1766" t="b">
        <v>0</v>
      </c>
      <c r="F1766" t="s">
        <v>2485</v>
      </c>
      <c r="G1766" t="s">
        <v>4251</v>
      </c>
      <c r="H1766" t="s">
        <v>4967</v>
      </c>
      <c r="I1766" t="s">
        <v>4969</v>
      </c>
      <c r="J1766" t="s">
        <v>5082</v>
      </c>
      <c r="K1766" t="s">
        <v>6385</v>
      </c>
      <c r="L1766" t="s">
        <v>6447</v>
      </c>
      <c r="M1766" t="str">
        <f>SUBSTITUTE(Table2[[#This Row],[category_tags]],"'",CHAR(130),11)</f>
        <v>['Agricultural', 'Food', 'Preparation', 'Baby food', 'Baby dishes']</v>
      </c>
      <c r="N1766" t="str">
        <f>SUBSTITUTE(Table2[[#This Row],[category_tags]],"'",CHAR(131),12)</f>
        <v>['Agricultural', 'Food', 'Preparation', 'Baby food', 'Baby dishes']</v>
      </c>
      <c r="O1766" t="e">
        <f>FIND(CHAR(130),Table2[[#This Row],[Column2]])</f>
        <v>#VALUE!</v>
      </c>
      <c r="P1766" t="e">
        <f>FIND(CHAR(131),Table2[[#This Row],[Column3]])</f>
        <v>#VALUE!</v>
      </c>
      <c r="Q1766" t="str">
        <f>IFERROR(MID(Table2[[#This Row],[category_tags]],Table2[[#This Row],[Column4]]+1,Table2[[#This Row],[Column5]]-Table2[[#This Row],[Column4]]-1),"")</f>
        <v/>
      </c>
      <c r="R1766" t="str">
        <f>VLOOKUP(Table2[[#This Row],[ciqual_code]],brut_transformé!$D$2:$E$2480,2,FALSE)</f>
        <v>transformé</v>
      </c>
      <c r="S1766" t="s">
        <v>5994</v>
      </c>
    </row>
    <row r="1767" spans="1:19" x14ac:dyDescent="0.2">
      <c r="A1767" t="s">
        <v>1765</v>
      </c>
      <c r="B1767">
        <v>42604</v>
      </c>
      <c r="C1767" t="s">
        <v>2481</v>
      </c>
      <c r="D1767">
        <v>2.8</v>
      </c>
      <c r="E1767" t="b">
        <v>0</v>
      </c>
      <c r="F1767" t="s">
        <v>2485</v>
      </c>
      <c r="G1767" t="s">
        <v>4252</v>
      </c>
      <c r="H1767" t="s">
        <v>4967</v>
      </c>
      <c r="I1767" t="s">
        <v>4969</v>
      </c>
      <c r="J1767" t="s">
        <v>5082</v>
      </c>
      <c r="K1767" t="s">
        <v>6385</v>
      </c>
      <c r="L1767" t="s">
        <v>6447</v>
      </c>
      <c r="M1767" t="str">
        <f>SUBSTITUTE(Table2[[#This Row],[category_tags]],"'",CHAR(130),11)</f>
        <v>['Agricultural', 'Food', 'Preparation', 'Baby food', 'Baby dishes']</v>
      </c>
      <c r="N1767" t="str">
        <f>SUBSTITUTE(Table2[[#This Row],[category_tags]],"'",CHAR(131),12)</f>
        <v>['Agricultural', 'Food', 'Preparation', 'Baby food', 'Baby dishes']</v>
      </c>
      <c r="O1767" t="e">
        <f>FIND(CHAR(130),Table2[[#This Row],[Column2]])</f>
        <v>#VALUE!</v>
      </c>
      <c r="P1767" t="e">
        <f>FIND(CHAR(131),Table2[[#This Row],[Column3]])</f>
        <v>#VALUE!</v>
      </c>
      <c r="Q1767" t="str">
        <f>IFERROR(MID(Table2[[#This Row],[category_tags]],Table2[[#This Row],[Column4]]+1,Table2[[#This Row],[Column5]]-Table2[[#This Row],[Column4]]-1),"")</f>
        <v/>
      </c>
      <c r="R1767" t="str">
        <f>VLOOKUP(Table2[[#This Row],[ciqual_code]],brut_transformé!$D$2:$E$2480,2,FALSE)</f>
        <v>transformé</v>
      </c>
      <c r="S1767" t="s">
        <v>5994</v>
      </c>
    </row>
    <row r="1768" spans="1:19" x14ac:dyDescent="0.2">
      <c r="A1768" t="s">
        <v>1766</v>
      </c>
      <c r="B1768">
        <v>20248</v>
      </c>
      <c r="C1768" t="s">
        <v>2481</v>
      </c>
      <c r="D1768">
        <v>2.39</v>
      </c>
      <c r="E1768" t="b">
        <v>0</v>
      </c>
      <c r="F1768" t="s">
        <v>2485</v>
      </c>
      <c r="G1768" t="s">
        <v>4253</v>
      </c>
      <c r="H1768" t="s">
        <v>4967</v>
      </c>
      <c r="I1768" t="s">
        <v>4969</v>
      </c>
      <c r="J1768" t="s">
        <v>5082</v>
      </c>
      <c r="K1768" t="s">
        <v>6385</v>
      </c>
      <c r="L1768" t="s">
        <v>6447</v>
      </c>
      <c r="M1768" t="str">
        <f>SUBSTITUTE(Table2[[#This Row],[category_tags]],"'",CHAR(130),11)</f>
        <v>['Agricultural', 'Food', 'Preparation', 'Baby food', 'Baby dishes']</v>
      </c>
      <c r="N1768" t="str">
        <f>SUBSTITUTE(Table2[[#This Row],[category_tags]],"'",CHAR(131),12)</f>
        <v>['Agricultural', 'Food', 'Preparation', 'Baby food', 'Baby dishes']</v>
      </c>
      <c r="O1768" t="e">
        <f>FIND(CHAR(130),Table2[[#This Row],[Column2]])</f>
        <v>#VALUE!</v>
      </c>
      <c r="P1768" t="e">
        <f>FIND(CHAR(131),Table2[[#This Row],[Column3]])</f>
        <v>#VALUE!</v>
      </c>
      <c r="Q1768" t="str">
        <f>IFERROR(MID(Table2[[#This Row],[category_tags]],Table2[[#This Row],[Column4]]+1,Table2[[#This Row],[Column5]]-Table2[[#This Row],[Column4]]-1),"")</f>
        <v/>
      </c>
      <c r="R1768" t="str">
        <f>VLOOKUP(Table2[[#This Row],[ciqual_code]],brut_transformé!$D$2:$E$2480,2,FALSE)</f>
        <v>transformé</v>
      </c>
      <c r="S1768" t="s">
        <v>5995</v>
      </c>
    </row>
    <row r="1769" spans="1:19" x14ac:dyDescent="0.2">
      <c r="A1769" t="s">
        <v>1767</v>
      </c>
      <c r="B1769">
        <v>26204</v>
      </c>
      <c r="C1769" t="s">
        <v>2481</v>
      </c>
      <c r="D1769">
        <v>3.64</v>
      </c>
      <c r="E1769" t="b">
        <v>0</v>
      </c>
      <c r="F1769" t="s">
        <v>2485</v>
      </c>
      <c r="G1769" t="s">
        <v>4254</v>
      </c>
      <c r="H1769" t="s">
        <v>4967</v>
      </c>
      <c r="I1769" t="s">
        <v>4969</v>
      </c>
      <c r="J1769" t="s">
        <v>4985</v>
      </c>
      <c r="K1769" t="s">
        <v>6376</v>
      </c>
      <c r="L1769" t="s">
        <v>6403</v>
      </c>
      <c r="M1769" t="str">
        <f>SUBSTITUTE(Table2[[#This Row],[category_tags]],"'",CHAR(130),11)</f>
        <v>['Agricultural', 'Food', 'Preparation', 'Meat, egg and fish', 'Fish, raw']</v>
      </c>
      <c r="N1769" t="str">
        <f>SUBSTITUTE(Table2[[#This Row],[category_tags]],"'",CHAR(131),12)</f>
        <v>['Agricultural', 'Food', 'Preparation', 'Meat, egg and fish', 'Fish, raw']</v>
      </c>
      <c r="O1769" t="e">
        <f>FIND(CHAR(130),Table2[[#This Row],[Column2]])</f>
        <v>#VALUE!</v>
      </c>
      <c r="P1769" t="e">
        <f>FIND(CHAR(131),Table2[[#This Row],[Column3]])</f>
        <v>#VALUE!</v>
      </c>
      <c r="Q1769" t="str">
        <f>IFERROR(MID(Table2[[#This Row],[category_tags]],Table2[[#This Row],[Column4]]+1,Table2[[#This Row],[Column5]]-Table2[[#This Row],[Column4]]-1),"")</f>
        <v/>
      </c>
      <c r="R1769" t="str">
        <f>VLOOKUP(Table2[[#This Row],[ciqual_code]],brut_transformé!$D$2:$E$2480,2,FALSE)</f>
        <v>transformé</v>
      </c>
      <c r="S1769" t="s">
        <v>5503</v>
      </c>
    </row>
    <row r="1770" spans="1:19" x14ac:dyDescent="0.2">
      <c r="A1770" t="s">
        <v>1768</v>
      </c>
      <c r="B1770">
        <v>20273</v>
      </c>
      <c r="C1770" t="s">
        <v>2481</v>
      </c>
      <c r="D1770">
        <v>3.23</v>
      </c>
      <c r="E1770" t="b">
        <v>0</v>
      </c>
      <c r="F1770" t="s">
        <v>2485</v>
      </c>
      <c r="G1770" t="s">
        <v>4255</v>
      </c>
      <c r="H1770" t="s">
        <v>4967</v>
      </c>
      <c r="I1770" t="s">
        <v>4969</v>
      </c>
      <c r="J1770" t="s">
        <v>4999</v>
      </c>
      <c r="K1770" t="s">
        <v>6379</v>
      </c>
      <c r="L1770" t="s">
        <v>6399</v>
      </c>
      <c r="M1770" t="str">
        <f>SUBSTITUTE(Table2[[#This Row],[category_tags]],"'",CHAR(130),11)</f>
        <v>['Agricultural', 'Food', 'Preparation', 'Starters and dishes', 'Dishes', ÇVegetable/legume dishes']</v>
      </c>
      <c r="N1770" t="str">
        <f>SUBSTITUTE(Table2[[#This Row],[category_tags]],"'",CHAR(131),12)</f>
        <v>['Agricultural', 'Food', 'Preparation', 'Starters and dishes', 'Dishes', 'Vegetable/legume dishesÉ]</v>
      </c>
      <c r="O1770">
        <f>FIND(CHAR(130),Table2[[#This Row],[Column2]])</f>
        <v>74</v>
      </c>
      <c r="P1770">
        <f>FIND(CHAR(131),Table2[[#This Row],[Column3]])</f>
        <v>98</v>
      </c>
      <c r="Q1770" t="str">
        <f>IFERROR(MID(Table2[[#This Row],[category_tags]],Table2[[#This Row],[Column4]]+1,Table2[[#This Row],[Column5]]-Table2[[#This Row],[Column4]]-1),"")</f>
        <v>Vegetable/legume dishes</v>
      </c>
      <c r="R1770" t="str">
        <f>VLOOKUP(Table2[[#This Row],[ciqual_code]],brut_transformé!$D$2:$E$2480,2,FALSE)</f>
        <v>transformé</v>
      </c>
      <c r="S1770" t="s">
        <v>5996</v>
      </c>
    </row>
    <row r="1771" spans="1:19" x14ac:dyDescent="0.2">
      <c r="A1771" t="s">
        <v>1769</v>
      </c>
      <c r="B1771">
        <v>20498</v>
      </c>
      <c r="C1771" t="s">
        <v>2481</v>
      </c>
      <c r="D1771">
        <v>3.23</v>
      </c>
      <c r="E1771" t="b">
        <v>0</v>
      </c>
      <c r="F1771" t="s">
        <v>2485</v>
      </c>
      <c r="G1771" t="s">
        <v>4256</v>
      </c>
      <c r="H1771" t="s">
        <v>4967</v>
      </c>
      <c r="I1771" t="s">
        <v>4969</v>
      </c>
      <c r="J1771" t="s">
        <v>4999</v>
      </c>
      <c r="K1771" t="s">
        <v>6379</v>
      </c>
      <c r="L1771" t="s">
        <v>6399</v>
      </c>
      <c r="M1771" t="str">
        <f>SUBSTITUTE(Table2[[#This Row],[category_tags]],"'",CHAR(130),11)</f>
        <v>['Agricultural', 'Food', 'Preparation', 'Starters and dishes', 'Dishes', ÇVegetable/legume dishes']</v>
      </c>
      <c r="N1771" t="str">
        <f>SUBSTITUTE(Table2[[#This Row],[category_tags]],"'",CHAR(131),12)</f>
        <v>['Agricultural', 'Food', 'Preparation', 'Starters and dishes', 'Dishes', 'Vegetable/legume dishesÉ]</v>
      </c>
      <c r="O1771">
        <f>FIND(CHAR(130),Table2[[#This Row],[Column2]])</f>
        <v>74</v>
      </c>
      <c r="P1771">
        <f>FIND(CHAR(131),Table2[[#This Row],[Column3]])</f>
        <v>98</v>
      </c>
      <c r="Q1771" t="str">
        <f>IFERROR(MID(Table2[[#This Row],[category_tags]],Table2[[#This Row],[Column4]]+1,Table2[[#This Row],[Column5]]-Table2[[#This Row],[Column4]]-1),"")</f>
        <v>Vegetable/legume dishes</v>
      </c>
      <c r="R1771" t="str">
        <f>VLOOKUP(Table2[[#This Row],[ciqual_code]],brut_transformé!$D$2:$E$2480,2,FALSE)</f>
        <v>transformé</v>
      </c>
      <c r="S1771" t="s">
        <v>5996</v>
      </c>
    </row>
    <row r="1772" spans="1:19" x14ac:dyDescent="0.2">
      <c r="A1772" t="s">
        <v>1770</v>
      </c>
      <c r="B1772">
        <v>20274</v>
      </c>
      <c r="C1772" t="s">
        <v>2481</v>
      </c>
      <c r="D1772">
        <v>2.79</v>
      </c>
      <c r="E1772" t="b">
        <v>0</v>
      </c>
      <c r="F1772" t="s">
        <v>2485</v>
      </c>
      <c r="G1772" t="s">
        <v>4257</v>
      </c>
      <c r="H1772" t="s">
        <v>4967</v>
      </c>
      <c r="I1772" t="s">
        <v>4969</v>
      </c>
      <c r="J1772" t="s">
        <v>4999</v>
      </c>
      <c r="K1772" t="s">
        <v>6379</v>
      </c>
      <c r="L1772" t="s">
        <v>6399</v>
      </c>
      <c r="M1772" t="str">
        <f>SUBSTITUTE(Table2[[#This Row],[category_tags]],"'",CHAR(130),11)</f>
        <v>['Agricultural', 'Food', 'Preparation', 'Starters and dishes', 'Dishes', ÇVegetable/legume dishes']</v>
      </c>
      <c r="N1772" t="str">
        <f>SUBSTITUTE(Table2[[#This Row],[category_tags]],"'",CHAR(131),12)</f>
        <v>['Agricultural', 'Food', 'Preparation', 'Starters and dishes', 'Dishes', 'Vegetable/legume dishesÉ]</v>
      </c>
      <c r="O1772">
        <f>FIND(CHAR(130),Table2[[#This Row],[Column2]])</f>
        <v>74</v>
      </c>
      <c r="P1772">
        <f>FIND(CHAR(131),Table2[[#This Row],[Column3]])</f>
        <v>98</v>
      </c>
      <c r="Q1772" t="str">
        <f>IFERROR(MID(Table2[[#This Row],[category_tags]],Table2[[#This Row],[Column4]]+1,Table2[[#This Row],[Column5]]-Table2[[#This Row],[Column4]]-1),"")</f>
        <v>Vegetable/legume dishes</v>
      </c>
      <c r="R1772" t="str">
        <f>VLOOKUP(Table2[[#This Row],[ciqual_code]],brut_transformé!$D$2:$E$2480,2,FALSE)</f>
        <v>transformé</v>
      </c>
      <c r="S1772" t="s">
        <v>5996</v>
      </c>
    </row>
    <row r="1773" spans="1:19" x14ac:dyDescent="0.2">
      <c r="A1773" t="s">
        <v>1771</v>
      </c>
      <c r="B1773">
        <v>20262</v>
      </c>
      <c r="C1773" t="s">
        <v>2481</v>
      </c>
      <c r="D1773">
        <v>3.23</v>
      </c>
      <c r="E1773" t="b">
        <v>0</v>
      </c>
      <c r="F1773" t="s">
        <v>2485</v>
      </c>
      <c r="G1773" t="s">
        <v>4258</v>
      </c>
      <c r="H1773" t="s">
        <v>4967</v>
      </c>
      <c r="I1773" t="s">
        <v>4969</v>
      </c>
      <c r="J1773" t="s">
        <v>4999</v>
      </c>
      <c r="K1773" t="s">
        <v>6379</v>
      </c>
      <c r="L1773" t="s">
        <v>6399</v>
      </c>
      <c r="M1773" t="str">
        <f>SUBSTITUTE(Table2[[#This Row],[category_tags]],"'",CHAR(130),11)</f>
        <v>['Agricultural', 'Food', 'Preparation', 'Starters and dishes', 'Dishes', ÇVegetable/legume dishes']</v>
      </c>
      <c r="N1773" t="str">
        <f>SUBSTITUTE(Table2[[#This Row],[category_tags]],"'",CHAR(131),12)</f>
        <v>['Agricultural', 'Food', 'Preparation', 'Starters and dishes', 'Dishes', 'Vegetable/legume dishesÉ]</v>
      </c>
      <c r="O1773">
        <f>FIND(CHAR(130),Table2[[#This Row],[Column2]])</f>
        <v>74</v>
      </c>
      <c r="P1773">
        <f>FIND(CHAR(131),Table2[[#This Row],[Column3]])</f>
        <v>98</v>
      </c>
      <c r="Q1773" t="str">
        <f>IFERROR(MID(Table2[[#This Row],[category_tags]],Table2[[#This Row],[Column4]]+1,Table2[[#This Row],[Column5]]-Table2[[#This Row],[Column4]]-1),"")</f>
        <v>Vegetable/legume dishes</v>
      </c>
      <c r="R1773" t="str">
        <f>VLOOKUP(Table2[[#This Row],[ciqual_code]],brut_transformé!$D$2:$E$2480,2,FALSE)</f>
        <v>transformé</v>
      </c>
      <c r="S1773" t="s">
        <v>5996</v>
      </c>
    </row>
    <row r="1774" spans="1:19" x14ac:dyDescent="0.2">
      <c r="A1774" t="s">
        <v>1772</v>
      </c>
      <c r="B1774">
        <v>25057</v>
      </c>
      <c r="C1774" t="s">
        <v>2481</v>
      </c>
      <c r="D1774">
        <v>1.9</v>
      </c>
      <c r="E1774" t="b">
        <v>0</v>
      </c>
      <c r="F1774" t="s">
        <v>2485</v>
      </c>
      <c r="G1774" t="s">
        <v>4259</v>
      </c>
      <c r="H1774" t="s">
        <v>4967</v>
      </c>
      <c r="I1774" t="s">
        <v>4969</v>
      </c>
      <c r="J1774" t="s">
        <v>5047</v>
      </c>
      <c r="K1774" t="s">
        <v>6379</v>
      </c>
      <c r="L1774" t="s">
        <v>6399</v>
      </c>
      <c r="M1774" t="str">
        <f>SUBSTITUTE(Table2[[#This Row],[category_tags]],"'",CHAR(130),11)</f>
        <v>['Agricultural', 'Food', 'Preparation', 'Starters and dishes', 'Dishes', ÇMeat dishes, with starchy food']</v>
      </c>
      <c r="N1774" t="str">
        <f>SUBSTITUTE(Table2[[#This Row],[category_tags]],"'",CHAR(131),12)</f>
        <v>['Agricultural', 'Food', 'Preparation', 'Starters and dishes', 'Dishes', 'Meat dishes, with starchy foodÉ]</v>
      </c>
      <c r="O1774">
        <f>FIND(CHAR(130),Table2[[#This Row],[Column2]])</f>
        <v>74</v>
      </c>
      <c r="P1774">
        <f>FIND(CHAR(131),Table2[[#This Row],[Column3]])</f>
        <v>105</v>
      </c>
      <c r="Q1774" t="str">
        <f>IFERROR(MID(Table2[[#This Row],[category_tags]],Table2[[#This Row],[Column4]]+1,Table2[[#This Row],[Column5]]-Table2[[#This Row],[Column4]]-1),"")</f>
        <v>Meat dishes, with starchy food</v>
      </c>
      <c r="R1774" t="str">
        <f>VLOOKUP(Table2[[#This Row],[ciqual_code]],brut_transformé!$D$2:$E$2480,2,FALSE)</f>
        <v>transformé</v>
      </c>
      <c r="S1774" t="s">
        <v>5997</v>
      </c>
    </row>
    <row r="1775" spans="1:19" x14ac:dyDescent="0.2">
      <c r="A1775" t="s">
        <v>1773</v>
      </c>
      <c r="B1775">
        <v>13735</v>
      </c>
      <c r="C1775" t="s">
        <v>2481</v>
      </c>
      <c r="D1775">
        <v>2.84</v>
      </c>
      <c r="E1775" t="b">
        <v>0</v>
      </c>
      <c r="F1775" t="s">
        <v>2485</v>
      </c>
      <c r="G1775" t="s">
        <v>4260</v>
      </c>
      <c r="H1775" t="s">
        <v>4967</v>
      </c>
      <c r="I1775" t="s">
        <v>4969</v>
      </c>
      <c r="J1775" t="s">
        <v>4971</v>
      </c>
      <c r="K1775" t="s">
        <v>6375</v>
      </c>
      <c r="L1775" t="s">
        <v>6392</v>
      </c>
      <c r="M1775" t="str">
        <f>SUBSTITUTE(Table2[[#This Row],[category_tags]],"'",CHAR(130),11)</f>
        <v>['Agricultural', 'Food', 'Preparation', 'Fruits, vegetables, legumes and nuts', 'Fruits', ÇCanned fruits']</v>
      </c>
      <c r="N1775" t="str">
        <f>SUBSTITUTE(Table2[[#This Row],[category_tags]],"'",CHAR(131),12)</f>
        <v>['Agricultural', 'Food', 'Preparation', 'Fruits, vegetables, legumes and nuts', 'Fruits', 'Canned fruitsÉ]</v>
      </c>
      <c r="O1775">
        <f>FIND(CHAR(130),Table2[[#This Row],[Column2]])</f>
        <v>91</v>
      </c>
      <c r="P1775">
        <f>FIND(CHAR(131),Table2[[#This Row],[Column3]])</f>
        <v>105</v>
      </c>
      <c r="Q1775" t="str">
        <f>IFERROR(MID(Table2[[#This Row],[category_tags]],Table2[[#This Row],[Column4]]+1,Table2[[#This Row],[Column5]]-Table2[[#This Row],[Column4]]-1),"")</f>
        <v>Canned fruits</v>
      </c>
      <c r="R1775" t="str">
        <f>VLOOKUP(Table2[[#This Row],[ciqual_code]],brut_transformé!$D$2:$E$2480,2,FALSE)</f>
        <v>transformé</v>
      </c>
      <c r="S1775" t="s">
        <v>5998</v>
      </c>
    </row>
    <row r="1776" spans="1:19" x14ac:dyDescent="0.2">
      <c r="A1776" t="s">
        <v>1774</v>
      </c>
      <c r="B1776">
        <v>39519</v>
      </c>
      <c r="C1776" t="s">
        <v>2481</v>
      </c>
      <c r="D1776">
        <v>3.83</v>
      </c>
      <c r="E1776" t="b">
        <v>0</v>
      </c>
      <c r="F1776" t="s">
        <v>2485</v>
      </c>
      <c r="G1776" t="s">
        <v>4261</v>
      </c>
      <c r="H1776" t="s">
        <v>4967</v>
      </c>
      <c r="I1776" t="s">
        <v>4969</v>
      </c>
      <c r="J1776" t="s">
        <v>5027</v>
      </c>
      <c r="K1776" t="s">
        <v>6383</v>
      </c>
      <c r="L1776" t="s">
        <v>6425</v>
      </c>
      <c r="M1776" t="str">
        <f>SUBSTITUTE(Table2[[#This Row],[category_tags]],"'",CHAR(130),11)</f>
        <v>['Agricultural', 'Food', 'Preparation', 'Ice cream and sorbet', 'Frozen desserts']</v>
      </c>
      <c r="N1776" t="str">
        <f>SUBSTITUTE(Table2[[#This Row],[category_tags]],"'",CHAR(131),12)</f>
        <v>['Agricultural', 'Food', 'Preparation', 'Ice cream and sorbet', 'Frozen desserts']</v>
      </c>
      <c r="O1776" t="e">
        <f>FIND(CHAR(130),Table2[[#This Row],[Column2]])</f>
        <v>#VALUE!</v>
      </c>
      <c r="P1776" t="e">
        <f>FIND(CHAR(131),Table2[[#This Row],[Column3]])</f>
        <v>#VALUE!</v>
      </c>
      <c r="Q1776" t="str">
        <f>IFERROR(MID(Table2[[#This Row],[category_tags]],Table2[[#This Row],[Column4]]+1,Table2[[#This Row],[Column5]]-Table2[[#This Row],[Column4]]-1),"")</f>
        <v/>
      </c>
      <c r="R1776" t="str">
        <f>VLOOKUP(Table2[[#This Row],[ciqual_code]],brut_transformé!$D$2:$E$2480,2,FALSE)</f>
        <v>transformé</v>
      </c>
      <c r="S1776" t="s">
        <v>5155</v>
      </c>
    </row>
    <row r="1777" spans="1:19" x14ac:dyDescent="0.2">
      <c r="A1777" t="s">
        <v>1775</v>
      </c>
      <c r="B1777">
        <v>13037</v>
      </c>
      <c r="C1777" t="s">
        <v>2481</v>
      </c>
      <c r="D1777">
        <v>2.57</v>
      </c>
      <c r="E1777" t="b">
        <v>0</v>
      </c>
      <c r="F1777" t="s">
        <v>2485</v>
      </c>
      <c r="G1777" t="s">
        <v>4262</v>
      </c>
      <c r="H1777" t="s">
        <v>4967</v>
      </c>
      <c r="I1777" t="s">
        <v>4969</v>
      </c>
      <c r="J1777" t="s">
        <v>4972</v>
      </c>
      <c r="K1777" t="s">
        <v>6375</v>
      </c>
      <c r="L1777" t="s">
        <v>6392</v>
      </c>
      <c r="M1777" t="str">
        <f>SUBSTITUTE(Table2[[#This Row],[category_tags]],"'",CHAR(130),11)</f>
        <v>['Agricultural', 'Food', 'Preparation', 'Fruits, vegetables, legumes and nuts', 'Fruits', ÇFresh fruits']</v>
      </c>
      <c r="N1777" t="str">
        <f>SUBSTITUTE(Table2[[#This Row],[category_tags]],"'",CHAR(131),12)</f>
        <v>['Agricultural', 'Food', 'Preparation', 'Fruits, vegetables, legumes and nuts', 'Fruits', 'Fresh fruitsÉ]</v>
      </c>
      <c r="O1777">
        <f>FIND(CHAR(130),Table2[[#This Row],[Column2]])</f>
        <v>91</v>
      </c>
      <c r="P1777">
        <f>FIND(CHAR(131),Table2[[#This Row],[Column3]])</f>
        <v>104</v>
      </c>
      <c r="Q1777" t="str">
        <f>IFERROR(MID(Table2[[#This Row],[category_tags]],Table2[[#This Row],[Column4]]+1,Table2[[#This Row],[Column5]]-Table2[[#This Row],[Column4]]-1),"")</f>
        <v>Fresh fruits</v>
      </c>
      <c r="R1777" t="str">
        <f>VLOOKUP(Table2[[#This Row],[ciqual_code]],brut_transformé!$D$2:$E$2480,2,FALSE)</f>
        <v>brut</v>
      </c>
      <c r="S1777" t="s">
        <v>5546</v>
      </c>
    </row>
    <row r="1778" spans="1:19" x14ac:dyDescent="0.2">
      <c r="A1778" t="s">
        <v>1776</v>
      </c>
      <c r="B1778">
        <v>13107</v>
      </c>
      <c r="C1778" t="s">
        <v>2481</v>
      </c>
      <c r="D1778">
        <v>2.57</v>
      </c>
      <c r="E1778" t="b">
        <v>0</v>
      </c>
      <c r="F1778" t="s">
        <v>2485</v>
      </c>
      <c r="G1778" t="s">
        <v>4263</v>
      </c>
      <c r="H1778" t="s">
        <v>4967</v>
      </c>
      <c r="I1778" t="s">
        <v>4969</v>
      </c>
      <c r="J1778" t="s">
        <v>4972</v>
      </c>
      <c r="K1778" t="s">
        <v>6375</v>
      </c>
      <c r="L1778" t="s">
        <v>6392</v>
      </c>
      <c r="M1778" t="str">
        <f>SUBSTITUTE(Table2[[#This Row],[category_tags]],"'",CHAR(130),11)</f>
        <v>['Agricultural', 'Food', 'Preparation', 'Fruits, vegetables, legumes and nuts', 'Fruits', ÇFresh fruits']</v>
      </c>
      <c r="N1778" t="str">
        <f>SUBSTITUTE(Table2[[#This Row],[category_tags]],"'",CHAR(131),12)</f>
        <v>['Agricultural', 'Food', 'Preparation', 'Fruits, vegetables, legumes and nuts', 'Fruits', 'Fresh fruitsÉ]</v>
      </c>
      <c r="O1778">
        <f>FIND(CHAR(130),Table2[[#This Row],[Column2]])</f>
        <v>91</v>
      </c>
      <c r="P1778">
        <f>FIND(CHAR(131),Table2[[#This Row],[Column3]])</f>
        <v>104</v>
      </c>
      <c r="Q1778" t="str">
        <f>IFERROR(MID(Table2[[#This Row],[category_tags]],Table2[[#This Row],[Column4]]+1,Table2[[#This Row],[Column5]]-Table2[[#This Row],[Column4]]-1),"")</f>
        <v>Fresh fruits</v>
      </c>
      <c r="R1778" t="str">
        <f>VLOOKUP(Table2[[#This Row],[ciqual_code]],brut_transformé!$D$2:$E$2480,2,FALSE)</f>
        <v>brut</v>
      </c>
      <c r="S1778" t="s">
        <v>5546</v>
      </c>
    </row>
    <row r="1779" spans="1:19" x14ac:dyDescent="0.2">
      <c r="A1779" t="s">
        <v>1777</v>
      </c>
      <c r="B1779">
        <v>20039</v>
      </c>
      <c r="C1779" t="s">
        <v>2481</v>
      </c>
      <c r="D1779">
        <v>2.2599999999999998</v>
      </c>
      <c r="E1779" t="b">
        <v>0</v>
      </c>
      <c r="F1779" t="s">
        <v>2485</v>
      </c>
      <c r="G1779" t="s">
        <v>4264</v>
      </c>
      <c r="H1779" t="s">
        <v>4967</v>
      </c>
      <c r="I1779" t="s">
        <v>4969</v>
      </c>
      <c r="J1779" t="s">
        <v>4988</v>
      </c>
      <c r="K1779" t="s">
        <v>6375</v>
      </c>
      <c r="L1779" t="s">
        <v>6405</v>
      </c>
      <c r="M1779" t="str">
        <f>SUBSTITUTE(Table2[[#This Row],[category_tags]],"'",CHAR(130),11)</f>
        <v>['Agricultural', 'Food', 'Preparation', 'Fruits, vegetables, legumes and nuts', 'Vegetables', ÇVegetables, raw']</v>
      </c>
      <c r="N1779" t="str">
        <f>SUBSTITUTE(Table2[[#This Row],[category_tags]],"'",CHAR(131),12)</f>
        <v>['Agricultural', 'Food', 'Preparation', 'Fruits, vegetables, legumes and nuts', 'Vegetables', 'Vegetables, rawÉ]</v>
      </c>
      <c r="O1779">
        <f>FIND(CHAR(130),Table2[[#This Row],[Column2]])</f>
        <v>95</v>
      </c>
      <c r="P1779">
        <f>FIND(CHAR(131),Table2[[#This Row],[Column3]])</f>
        <v>111</v>
      </c>
      <c r="Q1779" t="str">
        <f>IFERROR(MID(Table2[[#This Row],[category_tags]],Table2[[#This Row],[Column4]]+1,Table2[[#This Row],[Column5]]-Table2[[#This Row],[Column4]]-1),"")</f>
        <v>Vegetables, raw</v>
      </c>
      <c r="R1779" t="str">
        <f>VLOOKUP(Table2[[#This Row],[ciqual_code]],brut_transformé!$D$2:$E$2480,2,FALSE)</f>
        <v>brut</v>
      </c>
      <c r="S1779" t="s">
        <v>5999</v>
      </c>
    </row>
    <row r="1780" spans="1:19" x14ac:dyDescent="0.2">
      <c r="A1780" t="s">
        <v>1778</v>
      </c>
      <c r="B1780">
        <v>20040</v>
      </c>
      <c r="C1780" t="s">
        <v>2481</v>
      </c>
      <c r="D1780">
        <v>2.84</v>
      </c>
      <c r="E1780" t="b">
        <v>0</v>
      </c>
      <c r="F1780" t="s">
        <v>2485</v>
      </c>
      <c r="G1780" t="s">
        <v>4265</v>
      </c>
      <c r="H1780" t="s">
        <v>4967</v>
      </c>
      <c r="I1780" t="s">
        <v>4969</v>
      </c>
      <c r="J1780" t="s">
        <v>4987</v>
      </c>
      <c r="K1780" t="s">
        <v>6375</v>
      </c>
      <c r="L1780" t="s">
        <v>6405</v>
      </c>
      <c r="M1780" t="str">
        <f>SUBSTITUTE(Table2[[#This Row],[category_tags]],"'",CHAR(130),11)</f>
        <v>['Agricultural', 'Food', 'Preparation', 'Fruits, vegetables, legumes and nuts', 'Vegetables', ÇVegetables, cooked']</v>
      </c>
      <c r="N1780" t="str">
        <f>SUBSTITUTE(Table2[[#This Row],[category_tags]],"'",CHAR(131),12)</f>
        <v>['Agricultural', 'Food', 'Preparation', 'Fruits, vegetables, legumes and nuts', 'Vegetables', 'Vegetables, cookedÉ]</v>
      </c>
      <c r="O1780">
        <f>FIND(CHAR(130),Table2[[#This Row],[Column2]])</f>
        <v>95</v>
      </c>
      <c r="P1780">
        <f>FIND(CHAR(131),Table2[[#This Row],[Column3]])</f>
        <v>114</v>
      </c>
      <c r="Q1780" t="str">
        <f>IFERROR(MID(Table2[[#This Row],[category_tags]],Table2[[#This Row],[Column4]]+1,Table2[[#This Row],[Column5]]-Table2[[#This Row],[Column4]]-1),"")</f>
        <v>Vegetables, cooked</v>
      </c>
      <c r="R1780" t="str">
        <f>VLOOKUP(Table2[[#This Row],[ciqual_code]],brut_transformé!$D$2:$E$2480,2,FALSE)</f>
        <v>brut</v>
      </c>
      <c r="S1780" t="s">
        <v>6000</v>
      </c>
    </row>
    <row r="1781" spans="1:19" x14ac:dyDescent="0.2">
      <c r="A1781" t="s">
        <v>1779</v>
      </c>
      <c r="B1781">
        <v>20236</v>
      </c>
      <c r="C1781" t="s">
        <v>2481</v>
      </c>
      <c r="D1781">
        <v>2.8</v>
      </c>
      <c r="E1781" t="b">
        <v>0</v>
      </c>
      <c r="F1781" t="s">
        <v>2485</v>
      </c>
      <c r="G1781" t="s">
        <v>4266</v>
      </c>
      <c r="H1781" t="s">
        <v>4967</v>
      </c>
      <c r="I1781" t="s">
        <v>4969</v>
      </c>
      <c r="J1781" t="s">
        <v>4988</v>
      </c>
      <c r="K1781" t="s">
        <v>6375</v>
      </c>
      <c r="L1781" t="s">
        <v>6405</v>
      </c>
      <c r="M1781" t="str">
        <f>SUBSTITUTE(Table2[[#This Row],[category_tags]],"'",CHAR(130),11)</f>
        <v>['Agricultural', 'Food', 'Preparation', 'Fruits, vegetables, legumes and nuts', 'Vegetables', ÇVegetables, raw']</v>
      </c>
      <c r="N1781" t="str">
        <f>SUBSTITUTE(Table2[[#This Row],[category_tags]],"'",CHAR(131),12)</f>
        <v>['Agricultural', 'Food', 'Preparation', 'Fruits, vegetables, legumes and nuts', 'Vegetables', 'Vegetables, rawÉ]</v>
      </c>
      <c r="O1781">
        <f>FIND(CHAR(130),Table2[[#This Row],[Column2]])</f>
        <v>95</v>
      </c>
      <c r="P1781">
        <f>FIND(CHAR(131),Table2[[#This Row],[Column3]])</f>
        <v>111</v>
      </c>
      <c r="Q1781" t="str">
        <f>IFERROR(MID(Table2[[#This Row],[category_tags]],Table2[[#This Row],[Column4]]+1,Table2[[#This Row],[Column5]]-Table2[[#This Row],[Column4]]-1),"")</f>
        <v>Vegetables, raw</v>
      </c>
      <c r="R1781" t="str">
        <f>VLOOKUP(Table2[[#This Row],[ciqual_code]],brut_transformé!$D$2:$E$2480,2,FALSE)</f>
        <v>transformé</v>
      </c>
      <c r="S1781" t="s">
        <v>6001</v>
      </c>
    </row>
    <row r="1782" spans="1:19" x14ac:dyDescent="0.2">
      <c r="A1782" t="s">
        <v>1780</v>
      </c>
      <c r="B1782">
        <v>20506</v>
      </c>
      <c r="C1782" t="s">
        <v>2481</v>
      </c>
      <c r="D1782">
        <v>3.29</v>
      </c>
      <c r="E1782" t="b">
        <v>0</v>
      </c>
      <c r="F1782" t="s">
        <v>2485</v>
      </c>
      <c r="G1782" t="s">
        <v>4267</v>
      </c>
      <c r="H1782" t="s">
        <v>4967</v>
      </c>
      <c r="I1782" t="s">
        <v>4969</v>
      </c>
      <c r="J1782" t="s">
        <v>5062</v>
      </c>
      <c r="K1782" t="s">
        <v>6375</v>
      </c>
      <c r="L1782" t="s">
        <v>6438</v>
      </c>
      <c r="M1782" t="str">
        <f>SUBSTITUTE(Table2[[#This Row],[category_tags]],"'",CHAR(130),11)</f>
        <v>['Agricultural', 'Food', 'Preparation', 'Fruits, vegetables, legumes and nuts', 'Legumes', ÇLegumes, cooked']</v>
      </c>
      <c r="N1782" t="str">
        <f>SUBSTITUTE(Table2[[#This Row],[category_tags]],"'",CHAR(131),12)</f>
        <v>['Agricultural', 'Food', 'Preparation', 'Fruits, vegetables, legumes and nuts', 'Legumes', 'Legumes, cookedÉ]</v>
      </c>
      <c r="O1782">
        <f>FIND(CHAR(130),Table2[[#This Row],[Column2]])</f>
        <v>92</v>
      </c>
      <c r="P1782">
        <f>FIND(CHAR(131),Table2[[#This Row],[Column3]])</f>
        <v>108</v>
      </c>
      <c r="Q1782" t="str">
        <f>IFERROR(MID(Table2[[#This Row],[category_tags]],Table2[[#This Row],[Column4]]+1,Table2[[#This Row],[Column5]]-Table2[[#This Row],[Column4]]-1),"")</f>
        <v>Legumes, cooked</v>
      </c>
      <c r="R1782" t="str">
        <f>VLOOKUP(Table2[[#This Row],[ciqual_code]],brut_transformé!$D$2:$E$2480,2,FALSE)</f>
        <v>brut</v>
      </c>
      <c r="S1782" t="s">
        <v>6002</v>
      </c>
    </row>
    <row r="1783" spans="1:19" x14ac:dyDescent="0.2">
      <c r="A1783" t="s">
        <v>1781</v>
      </c>
      <c r="B1783">
        <v>20515</v>
      </c>
      <c r="C1783" t="s">
        <v>2481</v>
      </c>
      <c r="D1783">
        <v>3.66</v>
      </c>
      <c r="E1783" t="b">
        <v>0</v>
      </c>
      <c r="F1783" t="s">
        <v>2485</v>
      </c>
      <c r="G1783" t="s">
        <v>4268</v>
      </c>
      <c r="H1783" t="s">
        <v>4967</v>
      </c>
      <c r="I1783" t="s">
        <v>4969</v>
      </c>
      <c r="J1783" t="s">
        <v>5063</v>
      </c>
      <c r="K1783" t="s">
        <v>6375</v>
      </c>
      <c r="L1783" t="s">
        <v>6438</v>
      </c>
      <c r="M1783" t="str">
        <f>SUBSTITUTE(Table2[[#This Row],[category_tags]],"'",CHAR(130),11)</f>
        <v>['Agricultural', 'Food', 'Preparation', 'Fruits, vegetables, legumes and nuts', 'Legumes', ÇLegumes, dried']</v>
      </c>
      <c r="N1783" t="str">
        <f>SUBSTITUTE(Table2[[#This Row],[category_tags]],"'",CHAR(131),12)</f>
        <v>['Agricultural', 'Food', 'Preparation', 'Fruits, vegetables, legumes and nuts', 'Legumes', 'Legumes, driedÉ]</v>
      </c>
      <c r="O1783">
        <f>FIND(CHAR(130),Table2[[#This Row],[Column2]])</f>
        <v>92</v>
      </c>
      <c r="P1783">
        <f>FIND(CHAR(131),Table2[[#This Row],[Column3]])</f>
        <v>107</v>
      </c>
      <c r="Q1783" t="str">
        <f>IFERROR(MID(Table2[[#This Row],[category_tags]],Table2[[#This Row],[Column4]]+1,Table2[[#This Row],[Column5]]-Table2[[#This Row],[Column4]]-1),"")</f>
        <v>Legumes, dried</v>
      </c>
      <c r="R1783" t="str">
        <f>VLOOKUP(Table2[[#This Row],[ciqual_code]],brut_transformé!$D$2:$E$2480,2,FALSE)</f>
        <v>brut</v>
      </c>
      <c r="S1783" t="s">
        <v>6003</v>
      </c>
    </row>
    <row r="1784" spans="1:19" x14ac:dyDescent="0.2">
      <c r="A1784" t="s">
        <v>1782</v>
      </c>
      <c r="B1784">
        <v>20532</v>
      </c>
      <c r="C1784" t="s">
        <v>2481</v>
      </c>
      <c r="D1784">
        <v>3.8</v>
      </c>
      <c r="E1784" t="b">
        <v>0</v>
      </c>
      <c r="F1784" t="s">
        <v>2485</v>
      </c>
      <c r="G1784" t="s">
        <v>4269</v>
      </c>
      <c r="H1784" t="s">
        <v>4967</v>
      </c>
      <c r="I1784" t="s">
        <v>4969</v>
      </c>
      <c r="J1784" t="s">
        <v>5062</v>
      </c>
      <c r="K1784" t="s">
        <v>6375</v>
      </c>
      <c r="L1784" t="s">
        <v>6438</v>
      </c>
      <c r="M1784" t="str">
        <f>SUBSTITUTE(Table2[[#This Row],[category_tags]],"'",CHAR(130),11)</f>
        <v>['Agricultural', 'Food', 'Preparation', 'Fruits, vegetables, legumes and nuts', 'Legumes', ÇLegumes, cooked']</v>
      </c>
      <c r="N1784" t="str">
        <f>SUBSTITUTE(Table2[[#This Row],[category_tags]],"'",CHAR(131),12)</f>
        <v>['Agricultural', 'Food', 'Preparation', 'Fruits, vegetables, legumes and nuts', 'Legumes', 'Legumes, cookedÉ]</v>
      </c>
      <c r="O1784">
        <f>FIND(CHAR(130),Table2[[#This Row],[Column2]])</f>
        <v>92</v>
      </c>
      <c r="P1784">
        <f>FIND(CHAR(131),Table2[[#This Row],[Column3]])</f>
        <v>108</v>
      </c>
      <c r="Q1784" t="str">
        <f>IFERROR(MID(Table2[[#This Row],[category_tags]],Table2[[#This Row],[Column4]]+1,Table2[[#This Row],[Column5]]-Table2[[#This Row],[Column4]]-1),"")</f>
        <v>Legumes, cooked</v>
      </c>
      <c r="R1784" t="str">
        <f>VLOOKUP(Table2[[#This Row],[ciqual_code]],brut_transformé!$D$2:$E$2480,2,FALSE)</f>
        <v>transformé</v>
      </c>
      <c r="S1784" t="s">
        <v>6004</v>
      </c>
    </row>
    <row r="1785" spans="1:19" x14ac:dyDescent="0.2">
      <c r="A1785" t="s">
        <v>1783</v>
      </c>
      <c r="B1785">
        <v>20507</v>
      </c>
      <c r="C1785" t="s">
        <v>2481</v>
      </c>
      <c r="D1785">
        <v>3.66</v>
      </c>
      <c r="E1785" t="b">
        <v>0</v>
      </c>
      <c r="F1785" t="s">
        <v>2485</v>
      </c>
      <c r="G1785" t="s">
        <v>4270</v>
      </c>
      <c r="H1785" t="s">
        <v>4967</v>
      </c>
      <c r="I1785" t="s">
        <v>4969</v>
      </c>
      <c r="J1785" t="s">
        <v>5062</v>
      </c>
      <c r="K1785" t="s">
        <v>6375</v>
      </c>
      <c r="L1785" t="s">
        <v>6438</v>
      </c>
      <c r="M1785" t="str">
        <f>SUBSTITUTE(Table2[[#This Row],[category_tags]],"'",CHAR(130),11)</f>
        <v>['Agricultural', 'Food', 'Preparation', 'Fruits, vegetables, legumes and nuts', 'Legumes', ÇLegumes, cooked']</v>
      </c>
      <c r="N1785" t="str">
        <f>SUBSTITUTE(Table2[[#This Row],[category_tags]],"'",CHAR(131),12)</f>
        <v>['Agricultural', 'Food', 'Preparation', 'Fruits, vegetables, legumes and nuts', 'Legumes', 'Legumes, cookedÉ]</v>
      </c>
      <c r="O1785">
        <f>FIND(CHAR(130),Table2[[#This Row],[Column2]])</f>
        <v>92</v>
      </c>
      <c r="P1785">
        <f>FIND(CHAR(131),Table2[[#This Row],[Column3]])</f>
        <v>108</v>
      </c>
      <c r="Q1785" t="str">
        <f>IFERROR(MID(Table2[[#This Row],[category_tags]],Table2[[#This Row],[Column4]]+1,Table2[[#This Row],[Column5]]-Table2[[#This Row],[Column4]]-1),"")</f>
        <v>Legumes, cooked</v>
      </c>
      <c r="R1785" t="str">
        <f>VLOOKUP(Table2[[#This Row],[ciqual_code]],brut_transformé!$D$2:$E$2480,2,FALSE)</f>
        <v>brut</v>
      </c>
      <c r="S1785" t="s">
        <v>6005</v>
      </c>
    </row>
    <row r="1786" spans="1:19" x14ac:dyDescent="0.2">
      <c r="A1786" t="s">
        <v>1784</v>
      </c>
      <c r="B1786">
        <v>20516</v>
      </c>
      <c r="C1786" t="s">
        <v>2481</v>
      </c>
      <c r="D1786">
        <v>3.98</v>
      </c>
      <c r="E1786" t="b">
        <v>0</v>
      </c>
      <c r="F1786" t="s">
        <v>2485</v>
      </c>
      <c r="G1786" t="s">
        <v>4271</v>
      </c>
      <c r="H1786" t="s">
        <v>4967</v>
      </c>
      <c r="I1786" t="s">
        <v>4969</v>
      </c>
      <c r="J1786" t="s">
        <v>5063</v>
      </c>
      <c r="K1786" t="s">
        <v>6375</v>
      </c>
      <c r="L1786" t="s">
        <v>6438</v>
      </c>
      <c r="M1786" t="str">
        <f>SUBSTITUTE(Table2[[#This Row],[category_tags]],"'",CHAR(130),11)</f>
        <v>['Agricultural', 'Food', 'Preparation', 'Fruits, vegetables, legumes and nuts', 'Legumes', ÇLegumes, dried']</v>
      </c>
      <c r="N1786" t="str">
        <f>SUBSTITUTE(Table2[[#This Row],[category_tags]],"'",CHAR(131),12)</f>
        <v>['Agricultural', 'Food', 'Preparation', 'Fruits, vegetables, legumes and nuts', 'Legumes', 'Legumes, driedÉ]</v>
      </c>
      <c r="O1786">
        <f>FIND(CHAR(130),Table2[[#This Row],[Column2]])</f>
        <v>92</v>
      </c>
      <c r="P1786">
        <f>FIND(CHAR(131),Table2[[#This Row],[Column3]])</f>
        <v>107</v>
      </c>
      <c r="Q1786" t="str">
        <f>IFERROR(MID(Table2[[#This Row],[category_tags]],Table2[[#This Row],[Column4]]+1,Table2[[#This Row],[Column5]]-Table2[[#This Row],[Column4]]-1),"")</f>
        <v>Legumes, dried</v>
      </c>
      <c r="R1786" t="str">
        <f>VLOOKUP(Table2[[#This Row],[ciqual_code]],brut_transformé!$D$2:$E$2480,2,FALSE)</f>
        <v>brut</v>
      </c>
      <c r="S1786" t="s">
        <v>6006</v>
      </c>
    </row>
    <row r="1787" spans="1:19" x14ac:dyDescent="0.2">
      <c r="A1787" t="s">
        <v>1785</v>
      </c>
      <c r="B1787">
        <v>20216</v>
      </c>
      <c r="C1787" t="s">
        <v>2481</v>
      </c>
      <c r="D1787">
        <v>2.77</v>
      </c>
      <c r="E1787" t="b">
        <v>0</v>
      </c>
      <c r="F1787" t="s">
        <v>2485</v>
      </c>
      <c r="G1787" t="s">
        <v>4272</v>
      </c>
      <c r="H1787" t="s">
        <v>4967</v>
      </c>
      <c r="I1787" t="s">
        <v>4969</v>
      </c>
      <c r="J1787" t="s">
        <v>4987</v>
      </c>
      <c r="K1787" t="s">
        <v>6375</v>
      </c>
      <c r="L1787" t="s">
        <v>6405</v>
      </c>
      <c r="M1787" t="str">
        <f>SUBSTITUTE(Table2[[#This Row],[category_tags]],"'",CHAR(130),11)</f>
        <v>['Agricultural', 'Food', 'Preparation', 'Fruits, vegetables, legumes and nuts', 'Vegetables', ÇVegetables, cooked']</v>
      </c>
      <c r="N1787" t="str">
        <f>SUBSTITUTE(Table2[[#This Row],[category_tags]],"'",CHAR(131),12)</f>
        <v>['Agricultural', 'Food', 'Preparation', 'Fruits, vegetables, legumes and nuts', 'Vegetables', 'Vegetables, cookedÉ]</v>
      </c>
      <c r="O1787">
        <f>FIND(CHAR(130),Table2[[#This Row],[Column2]])</f>
        <v>95</v>
      </c>
      <c r="P1787">
        <f>FIND(CHAR(131),Table2[[#This Row],[Column3]])</f>
        <v>114</v>
      </c>
      <c r="Q1787" t="str">
        <f>IFERROR(MID(Table2[[#This Row],[category_tags]],Table2[[#This Row],[Column4]]+1,Table2[[#This Row],[Column5]]-Table2[[#This Row],[Column4]]-1),"")</f>
        <v>Vegetables, cooked</v>
      </c>
      <c r="R1787" t="str">
        <f>VLOOKUP(Table2[[#This Row],[ciqual_code]],brut_transformé!$D$2:$E$2480,2,FALSE)</f>
        <v>brut</v>
      </c>
      <c r="S1787" t="s">
        <v>6007</v>
      </c>
    </row>
    <row r="1788" spans="1:19" x14ac:dyDescent="0.2">
      <c r="A1788" t="s">
        <v>1786</v>
      </c>
      <c r="B1788">
        <v>20173</v>
      </c>
      <c r="C1788" t="s">
        <v>2481</v>
      </c>
      <c r="D1788">
        <v>2.4300000000000002</v>
      </c>
      <c r="E1788" t="b">
        <v>0</v>
      </c>
      <c r="F1788" t="s">
        <v>2485</v>
      </c>
      <c r="G1788" t="s">
        <v>4273</v>
      </c>
      <c r="H1788" t="s">
        <v>4967</v>
      </c>
      <c r="I1788" t="s">
        <v>4969</v>
      </c>
      <c r="J1788" t="s">
        <v>4988</v>
      </c>
      <c r="K1788" t="s">
        <v>6375</v>
      </c>
      <c r="L1788" t="s">
        <v>6405</v>
      </c>
      <c r="M1788" t="str">
        <f>SUBSTITUTE(Table2[[#This Row],[category_tags]],"'",CHAR(130),11)</f>
        <v>['Agricultural', 'Food', 'Preparation', 'Fruits, vegetables, legumes and nuts', 'Vegetables', ÇVegetables, raw']</v>
      </c>
      <c r="N1788" t="str">
        <f>SUBSTITUTE(Table2[[#This Row],[category_tags]],"'",CHAR(131),12)</f>
        <v>['Agricultural', 'Food', 'Preparation', 'Fruits, vegetables, legumes and nuts', 'Vegetables', 'Vegetables, rawÉ]</v>
      </c>
      <c r="O1788">
        <f>FIND(CHAR(130),Table2[[#This Row],[Column2]])</f>
        <v>95</v>
      </c>
      <c r="P1788">
        <f>FIND(CHAR(131),Table2[[#This Row],[Column3]])</f>
        <v>111</v>
      </c>
      <c r="Q1788" t="str">
        <f>IFERROR(MID(Table2[[#This Row],[category_tags]],Table2[[#This Row],[Column4]]+1,Table2[[#This Row],[Column5]]-Table2[[#This Row],[Column4]]-1),"")</f>
        <v>Vegetables, raw</v>
      </c>
      <c r="R1788" t="str">
        <f>VLOOKUP(Table2[[#This Row],[ciqual_code]],brut_transformé!$D$2:$E$2480,2,FALSE)</f>
        <v>brut</v>
      </c>
      <c r="S1788" t="s">
        <v>6008</v>
      </c>
    </row>
    <row r="1789" spans="1:19" x14ac:dyDescent="0.2">
      <c r="A1789" t="s">
        <v>1787</v>
      </c>
      <c r="B1789">
        <v>20243</v>
      </c>
      <c r="C1789" t="s">
        <v>2481</v>
      </c>
      <c r="D1789">
        <v>2.92</v>
      </c>
      <c r="E1789" t="b">
        <v>0</v>
      </c>
      <c r="F1789" t="s">
        <v>2485</v>
      </c>
      <c r="G1789" t="s">
        <v>4274</v>
      </c>
      <c r="H1789" t="s">
        <v>4967</v>
      </c>
      <c r="I1789" t="s">
        <v>4969</v>
      </c>
      <c r="J1789" t="s">
        <v>4987</v>
      </c>
      <c r="K1789" t="s">
        <v>6375</v>
      </c>
      <c r="L1789" t="s">
        <v>6405</v>
      </c>
      <c r="M1789" t="str">
        <f>SUBSTITUTE(Table2[[#This Row],[category_tags]],"'",CHAR(130),11)</f>
        <v>['Agricultural', 'Food', 'Preparation', 'Fruits, vegetables, legumes and nuts', 'Vegetables', ÇVegetables, cooked']</v>
      </c>
      <c r="N1789" t="str">
        <f>SUBSTITUTE(Table2[[#This Row],[category_tags]],"'",CHAR(131),12)</f>
        <v>['Agricultural', 'Food', 'Preparation', 'Fruits, vegetables, legumes and nuts', 'Vegetables', 'Vegetables, cookedÉ]</v>
      </c>
      <c r="O1789">
        <f>FIND(CHAR(130),Table2[[#This Row],[Column2]])</f>
        <v>95</v>
      </c>
      <c r="P1789">
        <f>FIND(CHAR(131),Table2[[#This Row],[Column3]])</f>
        <v>114</v>
      </c>
      <c r="Q1789" t="str">
        <f>IFERROR(MID(Table2[[#This Row],[category_tags]],Table2[[#This Row],[Column4]]+1,Table2[[#This Row],[Column5]]-Table2[[#This Row],[Column4]]-1),"")</f>
        <v>Vegetables, cooked</v>
      </c>
      <c r="R1789" t="str">
        <f>VLOOKUP(Table2[[#This Row],[ciqual_code]],brut_transformé!$D$2:$E$2480,2,FALSE)</f>
        <v>brut</v>
      </c>
      <c r="S1789" t="s">
        <v>6007</v>
      </c>
    </row>
    <row r="1790" spans="1:19" x14ac:dyDescent="0.2">
      <c r="A1790" t="s">
        <v>1788</v>
      </c>
      <c r="B1790">
        <v>25086</v>
      </c>
      <c r="C1790" t="s">
        <v>2481</v>
      </c>
      <c r="D1790">
        <v>3.27</v>
      </c>
      <c r="E1790" t="b">
        <v>0</v>
      </c>
      <c r="F1790" t="s">
        <v>2485</v>
      </c>
      <c r="G1790" t="s">
        <v>4275</v>
      </c>
      <c r="H1790" t="s">
        <v>4967</v>
      </c>
      <c r="I1790" t="s">
        <v>4969</v>
      </c>
      <c r="J1790" t="s">
        <v>5026</v>
      </c>
      <c r="K1790" t="s">
        <v>6379</v>
      </c>
      <c r="L1790" t="s">
        <v>6399</v>
      </c>
      <c r="M1790" t="str">
        <f>SUBSTITUTE(Table2[[#This Row],[category_tags]],"'",CHAR(130),11)</f>
        <v>['Agricultural', 'Food', 'Preparation', 'Starters and dishes', 'Dishes', ÇFish dishes, no garnish']</v>
      </c>
      <c r="N1790" t="str">
        <f>SUBSTITUTE(Table2[[#This Row],[category_tags]],"'",CHAR(131),12)</f>
        <v>['Agricultural', 'Food', 'Preparation', 'Starters and dishes', 'Dishes', 'Fish dishes, no garnishÉ]</v>
      </c>
      <c r="O1790">
        <f>FIND(CHAR(130),Table2[[#This Row],[Column2]])</f>
        <v>74</v>
      </c>
      <c r="P1790">
        <f>FIND(CHAR(131),Table2[[#This Row],[Column3]])</f>
        <v>98</v>
      </c>
      <c r="Q1790" t="str">
        <f>IFERROR(MID(Table2[[#This Row],[category_tags]],Table2[[#This Row],[Column4]]+1,Table2[[#This Row],[Column5]]-Table2[[#This Row],[Column4]]-1),"")</f>
        <v>Fish dishes, no garnish</v>
      </c>
      <c r="R1790" t="str">
        <f>VLOOKUP(Table2[[#This Row],[ciqual_code]],brut_transformé!$D$2:$E$2480,2,FALSE)</f>
        <v>transformé</v>
      </c>
      <c r="S1790" t="s">
        <v>6009</v>
      </c>
    </row>
    <row r="1791" spans="1:19" x14ac:dyDescent="0.2">
      <c r="A1791" t="s">
        <v>1789</v>
      </c>
      <c r="B1791">
        <v>25140</v>
      </c>
      <c r="C1791" t="s">
        <v>2481</v>
      </c>
      <c r="D1791">
        <v>2.83</v>
      </c>
      <c r="E1791" t="b">
        <v>0</v>
      </c>
      <c r="F1791" t="s">
        <v>2485</v>
      </c>
      <c r="G1791" t="s">
        <v>4276</v>
      </c>
      <c r="H1791" t="s">
        <v>4967</v>
      </c>
      <c r="I1791" t="s">
        <v>4969</v>
      </c>
      <c r="J1791" t="s">
        <v>5026</v>
      </c>
      <c r="K1791" t="s">
        <v>6379</v>
      </c>
      <c r="L1791" t="s">
        <v>6399</v>
      </c>
      <c r="M1791" t="str">
        <f>SUBSTITUTE(Table2[[#This Row],[category_tags]],"'",CHAR(130),11)</f>
        <v>['Agricultural', 'Food', 'Preparation', 'Starters and dishes', 'Dishes', ÇFish dishes, no garnish']</v>
      </c>
      <c r="N1791" t="str">
        <f>SUBSTITUTE(Table2[[#This Row],[category_tags]],"'",CHAR(131),12)</f>
        <v>['Agricultural', 'Food', 'Preparation', 'Starters and dishes', 'Dishes', 'Fish dishes, no garnishÉ]</v>
      </c>
      <c r="O1791">
        <f>FIND(CHAR(130),Table2[[#This Row],[Column2]])</f>
        <v>74</v>
      </c>
      <c r="P1791">
        <f>FIND(CHAR(131),Table2[[#This Row],[Column3]])</f>
        <v>98</v>
      </c>
      <c r="Q1791" t="str">
        <f>IFERROR(MID(Table2[[#This Row],[category_tags]],Table2[[#This Row],[Column4]]+1,Table2[[#This Row],[Column5]]-Table2[[#This Row],[Column4]]-1),"")</f>
        <v>Fish dishes, no garnish</v>
      </c>
      <c r="R1791" t="str">
        <f>VLOOKUP(Table2[[#This Row],[ciqual_code]],brut_transformé!$D$2:$E$2480,2,FALSE)</f>
        <v>transformé</v>
      </c>
      <c r="S1791" t="s">
        <v>6010</v>
      </c>
    </row>
    <row r="1792" spans="1:19" x14ac:dyDescent="0.2">
      <c r="A1792" t="s">
        <v>1790</v>
      </c>
      <c r="B1792">
        <v>25141</v>
      </c>
      <c r="C1792" t="s">
        <v>2481</v>
      </c>
      <c r="D1792">
        <v>2.83</v>
      </c>
      <c r="E1792" t="b">
        <v>0</v>
      </c>
      <c r="F1792" t="s">
        <v>2485</v>
      </c>
      <c r="G1792" t="s">
        <v>4277</v>
      </c>
      <c r="H1792" t="s">
        <v>4967</v>
      </c>
      <c r="I1792" t="s">
        <v>4969</v>
      </c>
      <c r="J1792" t="s">
        <v>5026</v>
      </c>
      <c r="K1792" t="s">
        <v>6379</v>
      </c>
      <c r="L1792" t="s">
        <v>6399</v>
      </c>
      <c r="M1792" t="str">
        <f>SUBSTITUTE(Table2[[#This Row],[category_tags]],"'",CHAR(130),11)</f>
        <v>['Agricultural', 'Food', 'Preparation', 'Starters and dishes', 'Dishes', ÇFish dishes, no garnish']</v>
      </c>
      <c r="N1792" t="str">
        <f>SUBSTITUTE(Table2[[#This Row],[category_tags]],"'",CHAR(131),12)</f>
        <v>['Agricultural', 'Food', 'Preparation', 'Starters and dishes', 'Dishes', 'Fish dishes, no garnishÉ]</v>
      </c>
      <c r="O1792">
        <f>FIND(CHAR(130),Table2[[#This Row],[Column2]])</f>
        <v>74</v>
      </c>
      <c r="P1792">
        <f>FIND(CHAR(131),Table2[[#This Row],[Column3]])</f>
        <v>98</v>
      </c>
      <c r="Q1792" t="str">
        <f>IFERROR(MID(Table2[[#This Row],[category_tags]],Table2[[#This Row],[Column4]]+1,Table2[[#This Row],[Column5]]-Table2[[#This Row],[Column4]]-1),"")</f>
        <v>Fish dishes, no garnish</v>
      </c>
      <c r="R1792" t="str">
        <f>VLOOKUP(Table2[[#This Row],[ciqual_code]],brut_transformé!$D$2:$E$2480,2,FALSE)</f>
        <v>transformé</v>
      </c>
      <c r="S1792" t="s">
        <v>6009</v>
      </c>
    </row>
    <row r="1793" spans="1:19" x14ac:dyDescent="0.2">
      <c r="A1793" t="s">
        <v>1791</v>
      </c>
      <c r="B1793">
        <v>25143</v>
      </c>
      <c r="C1793" t="s">
        <v>2481</v>
      </c>
      <c r="D1793">
        <v>2.83</v>
      </c>
      <c r="E1793" t="b">
        <v>0</v>
      </c>
      <c r="F1793" t="s">
        <v>2485</v>
      </c>
      <c r="G1793" t="s">
        <v>4278</v>
      </c>
      <c r="H1793" t="s">
        <v>4967</v>
      </c>
      <c r="I1793" t="s">
        <v>4969</v>
      </c>
      <c r="J1793" t="s">
        <v>5026</v>
      </c>
      <c r="K1793" t="s">
        <v>6379</v>
      </c>
      <c r="L1793" t="s">
        <v>6399</v>
      </c>
      <c r="M1793" t="str">
        <f>SUBSTITUTE(Table2[[#This Row],[category_tags]],"'",CHAR(130),11)</f>
        <v>['Agricultural', 'Food', 'Preparation', 'Starters and dishes', 'Dishes', ÇFish dishes, no garnish']</v>
      </c>
      <c r="N1793" t="str">
        <f>SUBSTITUTE(Table2[[#This Row],[category_tags]],"'",CHAR(131),12)</f>
        <v>['Agricultural', 'Food', 'Preparation', 'Starters and dishes', 'Dishes', 'Fish dishes, no garnishÉ]</v>
      </c>
      <c r="O1793">
        <f>FIND(CHAR(130),Table2[[#This Row],[Column2]])</f>
        <v>74</v>
      </c>
      <c r="P1793">
        <f>FIND(CHAR(131),Table2[[#This Row],[Column3]])</f>
        <v>98</v>
      </c>
      <c r="Q1793" t="str">
        <f>IFERROR(MID(Table2[[#This Row],[category_tags]],Table2[[#This Row],[Column4]]+1,Table2[[#This Row],[Column5]]-Table2[[#This Row],[Column4]]-1),"")</f>
        <v>Fish dishes, no garnish</v>
      </c>
      <c r="R1793" t="str">
        <f>VLOOKUP(Table2[[#This Row],[ciqual_code]],brut_transformé!$D$2:$E$2480,2,FALSE)</f>
        <v>transformé</v>
      </c>
      <c r="S1793" t="s">
        <v>6011</v>
      </c>
    </row>
    <row r="1794" spans="1:19" x14ac:dyDescent="0.2">
      <c r="A1794" t="s">
        <v>1792</v>
      </c>
      <c r="B1794">
        <v>25128</v>
      </c>
      <c r="C1794" t="s">
        <v>2481</v>
      </c>
      <c r="D1794">
        <v>2.83</v>
      </c>
      <c r="E1794" t="b">
        <v>0</v>
      </c>
      <c r="F1794" t="s">
        <v>2485</v>
      </c>
      <c r="G1794" t="s">
        <v>4279</v>
      </c>
      <c r="H1794" t="s">
        <v>4967</v>
      </c>
      <c r="I1794" t="s">
        <v>4969</v>
      </c>
      <c r="J1794" t="s">
        <v>5026</v>
      </c>
      <c r="K1794" t="s">
        <v>6379</v>
      </c>
      <c r="L1794" t="s">
        <v>6399</v>
      </c>
      <c r="M1794" t="str">
        <f>SUBSTITUTE(Table2[[#This Row],[category_tags]],"'",CHAR(130),11)</f>
        <v>['Agricultural', 'Food', 'Preparation', 'Starters and dishes', 'Dishes', ÇFish dishes, no garnish']</v>
      </c>
      <c r="N1794" t="str">
        <f>SUBSTITUTE(Table2[[#This Row],[category_tags]],"'",CHAR(131),12)</f>
        <v>['Agricultural', 'Food', 'Preparation', 'Starters and dishes', 'Dishes', 'Fish dishes, no garnishÉ]</v>
      </c>
      <c r="O1794">
        <f>FIND(CHAR(130),Table2[[#This Row],[Column2]])</f>
        <v>74</v>
      </c>
      <c r="P1794">
        <f>FIND(CHAR(131),Table2[[#This Row],[Column3]])</f>
        <v>98</v>
      </c>
      <c r="Q1794" t="str">
        <f>IFERROR(MID(Table2[[#This Row],[category_tags]],Table2[[#This Row],[Column4]]+1,Table2[[#This Row],[Column5]]-Table2[[#This Row],[Column4]]-1),"")</f>
        <v>Fish dishes, no garnish</v>
      </c>
      <c r="R1794" t="str">
        <f>VLOOKUP(Table2[[#This Row],[ciqual_code]],brut_transformé!$D$2:$E$2480,2,FALSE)</f>
        <v>transformé</v>
      </c>
      <c r="S1794" t="s">
        <v>6012</v>
      </c>
    </row>
    <row r="1795" spans="1:19" x14ac:dyDescent="0.2">
      <c r="A1795" t="s">
        <v>1793</v>
      </c>
      <c r="B1795">
        <v>25142</v>
      </c>
      <c r="C1795" t="s">
        <v>2481</v>
      </c>
      <c r="D1795">
        <v>3.27</v>
      </c>
      <c r="E1795" t="b">
        <v>0</v>
      </c>
      <c r="F1795" t="s">
        <v>2485</v>
      </c>
      <c r="G1795" t="s">
        <v>4280</v>
      </c>
      <c r="H1795" t="s">
        <v>4967</v>
      </c>
      <c r="I1795" t="s">
        <v>4969</v>
      </c>
      <c r="J1795" t="s">
        <v>5026</v>
      </c>
      <c r="K1795" t="s">
        <v>6379</v>
      </c>
      <c r="L1795" t="s">
        <v>6399</v>
      </c>
      <c r="M1795" t="str">
        <f>SUBSTITUTE(Table2[[#This Row],[category_tags]],"'",CHAR(130),11)</f>
        <v>['Agricultural', 'Food', 'Preparation', 'Starters and dishes', 'Dishes', ÇFish dishes, no garnish']</v>
      </c>
      <c r="N1795" t="str">
        <f>SUBSTITUTE(Table2[[#This Row],[category_tags]],"'",CHAR(131),12)</f>
        <v>['Agricultural', 'Food', 'Preparation', 'Starters and dishes', 'Dishes', 'Fish dishes, no garnishÉ]</v>
      </c>
      <c r="O1795">
        <f>FIND(CHAR(130),Table2[[#This Row],[Column2]])</f>
        <v>74</v>
      </c>
      <c r="P1795">
        <f>FIND(CHAR(131),Table2[[#This Row],[Column3]])</f>
        <v>98</v>
      </c>
      <c r="Q1795" t="str">
        <f>IFERROR(MID(Table2[[#This Row],[category_tags]],Table2[[#This Row],[Column4]]+1,Table2[[#This Row],[Column5]]-Table2[[#This Row],[Column4]]-1),"")</f>
        <v>Fish dishes, no garnish</v>
      </c>
      <c r="R1795" t="str">
        <f>VLOOKUP(Table2[[#This Row],[ciqual_code]],brut_transformé!$D$2:$E$2480,2,FALSE)</f>
        <v>transformé</v>
      </c>
      <c r="S1795" t="s">
        <v>6010</v>
      </c>
    </row>
    <row r="1796" spans="1:19" x14ac:dyDescent="0.2">
      <c r="A1796" t="s">
        <v>1794</v>
      </c>
      <c r="B1796">
        <v>25145</v>
      </c>
      <c r="C1796" t="s">
        <v>2481</v>
      </c>
      <c r="D1796">
        <v>3.27</v>
      </c>
      <c r="E1796" t="b">
        <v>0</v>
      </c>
      <c r="F1796" t="s">
        <v>2485</v>
      </c>
      <c r="G1796" t="s">
        <v>4281</v>
      </c>
      <c r="H1796" t="s">
        <v>4967</v>
      </c>
      <c r="I1796" t="s">
        <v>4969</v>
      </c>
      <c r="J1796" t="s">
        <v>5026</v>
      </c>
      <c r="K1796" t="s">
        <v>6379</v>
      </c>
      <c r="L1796" t="s">
        <v>6399</v>
      </c>
      <c r="M1796" t="str">
        <f>SUBSTITUTE(Table2[[#This Row],[category_tags]],"'",CHAR(130),11)</f>
        <v>['Agricultural', 'Food', 'Preparation', 'Starters and dishes', 'Dishes', ÇFish dishes, no garnish']</v>
      </c>
      <c r="N1796" t="str">
        <f>SUBSTITUTE(Table2[[#This Row],[category_tags]],"'",CHAR(131),12)</f>
        <v>['Agricultural', 'Food', 'Preparation', 'Starters and dishes', 'Dishes', 'Fish dishes, no garnishÉ]</v>
      </c>
      <c r="O1796">
        <f>FIND(CHAR(130),Table2[[#This Row],[Column2]])</f>
        <v>74</v>
      </c>
      <c r="P1796">
        <f>FIND(CHAR(131),Table2[[#This Row],[Column3]])</f>
        <v>98</v>
      </c>
      <c r="Q1796" t="str">
        <f>IFERROR(MID(Table2[[#This Row],[category_tags]],Table2[[#This Row],[Column4]]+1,Table2[[#This Row],[Column5]]-Table2[[#This Row],[Column4]]-1),"")</f>
        <v>Fish dishes, no garnish</v>
      </c>
      <c r="R1796" t="str">
        <f>VLOOKUP(Table2[[#This Row],[ciqual_code]],brut_transformé!$D$2:$E$2480,2,FALSE)</f>
        <v>transformé</v>
      </c>
      <c r="S1796" t="s">
        <v>6010</v>
      </c>
    </row>
    <row r="1797" spans="1:19" x14ac:dyDescent="0.2">
      <c r="A1797" t="s">
        <v>1795</v>
      </c>
      <c r="B1797">
        <v>25146</v>
      </c>
      <c r="C1797" t="s">
        <v>2481</v>
      </c>
      <c r="D1797">
        <v>3.27</v>
      </c>
      <c r="E1797" t="b">
        <v>0</v>
      </c>
      <c r="F1797" t="s">
        <v>2485</v>
      </c>
      <c r="G1797" t="s">
        <v>4282</v>
      </c>
      <c r="H1797" t="s">
        <v>4967</v>
      </c>
      <c r="I1797" t="s">
        <v>4969</v>
      </c>
      <c r="J1797" t="s">
        <v>5026</v>
      </c>
      <c r="K1797" t="s">
        <v>6379</v>
      </c>
      <c r="L1797" t="s">
        <v>6399</v>
      </c>
      <c r="M1797" t="str">
        <f>SUBSTITUTE(Table2[[#This Row],[category_tags]],"'",CHAR(130),11)</f>
        <v>['Agricultural', 'Food', 'Preparation', 'Starters and dishes', 'Dishes', ÇFish dishes, no garnish']</v>
      </c>
      <c r="N1797" t="str">
        <f>SUBSTITUTE(Table2[[#This Row],[category_tags]],"'",CHAR(131),12)</f>
        <v>['Agricultural', 'Food', 'Preparation', 'Starters and dishes', 'Dishes', 'Fish dishes, no garnishÉ]</v>
      </c>
      <c r="O1797">
        <f>FIND(CHAR(130),Table2[[#This Row],[Column2]])</f>
        <v>74</v>
      </c>
      <c r="P1797">
        <f>FIND(CHAR(131),Table2[[#This Row],[Column3]])</f>
        <v>98</v>
      </c>
      <c r="Q1797" t="str">
        <f>IFERROR(MID(Table2[[#This Row],[category_tags]],Table2[[#This Row],[Column4]]+1,Table2[[#This Row],[Column5]]-Table2[[#This Row],[Column4]]-1),"")</f>
        <v>Fish dishes, no garnish</v>
      </c>
      <c r="R1797" t="str">
        <f>VLOOKUP(Table2[[#This Row],[ciqual_code]],brut_transformé!$D$2:$E$2480,2,FALSE)</f>
        <v>transformé</v>
      </c>
      <c r="S1797" t="s">
        <v>6010</v>
      </c>
    </row>
    <row r="1798" spans="1:19" x14ac:dyDescent="0.2">
      <c r="A1798" t="s">
        <v>1796</v>
      </c>
      <c r="B1798">
        <v>26054</v>
      </c>
      <c r="C1798" t="s">
        <v>2481</v>
      </c>
      <c r="D1798">
        <v>3.27</v>
      </c>
      <c r="E1798" t="b">
        <v>0</v>
      </c>
      <c r="F1798" t="s">
        <v>2485</v>
      </c>
      <c r="G1798" t="s">
        <v>4283</v>
      </c>
      <c r="H1798" t="s">
        <v>4967</v>
      </c>
      <c r="I1798" t="s">
        <v>4969</v>
      </c>
      <c r="J1798" t="s">
        <v>5026</v>
      </c>
      <c r="K1798" t="s">
        <v>6379</v>
      </c>
      <c r="L1798" t="s">
        <v>6399</v>
      </c>
      <c r="M1798" t="str">
        <f>SUBSTITUTE(Table2[[#This Row],[category_tags]],"'",CHAR(130),11)</f>
        <v>['Agricultural', 'Food', 'Preparation', 'Starters and dishes', 'Dishes', ÇFish dishes, no garnish']</v>
      </c>
      <c r="N1798" t="str">
        <f>SUBSTITUTE(Table2[[#This Row],[category_tags]],"'",CHAR(131),12)</f>
        <v>['Agricultural', 'Food', 'Preparation', 'Starters and dishes', 'Dishes', 'Fish dishes, no garnishÉ]</v>
      </c>
      <c r="O1798">
        <f>FIND(CHAR(130),Table2[[#This Row],[Column2]])</f>
        <v>74</v>
      </c>
      <c r="P1798">
        <f>FIND(CHAR(131),Table2[[#This Row],[Column3]])</f>
        <v>98</v>
      </c>
      <c r="Q1798" t="str">
        <f>IFERROR(MID(Table2[[#This Row],[category_tags]],Table2[[#This Row],[Column4]]+1,Table2[[#This Row],[Column5]]-Table2[[#This Row],[Column4]]-1),"")</f>
        <v>Fish dishes, no garnish</v>
      </c>
      <c r="R1798" t="str">
        <f>VLOOKUP(Table2[[#This Row],[ciqual_code]],brut_transformé!$D$2:$E$2480,2,FALSE)</f>
        <v>transformé</v>
      </c>
      <c r="S1798" t="s">
        <v>6013</v>
      </c>
    </row>
    <row r="1799" spans="1:19" x14ac:dyDescent="0.2">
      <c r="A1799" t="s">
        <v>1797</v>
      </c>
      <c r="B1799">
        <v>26030</v>
      </c>
      <c r="C1799" t="s">
        <v>2481</v>
      </c>
      <c r="D1799">
        <v>3.14</v>
      </c>
      <c r="E1799" t="b">
        <v>0</v>
      </c>
      <c r="F1799" t="s">
        <v>2485</v>
      </c>
      <c r="G1799" t="s">
        <v>4284</v>
      </c>
      <c r="H1799" t="s">
        <v>4967</v>
      </c>
      <c r="I1799" t="s">
        <v>4969</v>
      </c>
      <c r="J1799" t="s">
        <v>4974</v>
      </c>
      <c r="K1799" t="s">
        <v>6376</v>
      </c>
      <c r="L1799" t="s">
        <v>6393</v>
      </c>
      <c r="M1799" t="str">
        <f>SUBSTITUTE(Table2[[#This Row],[category_tags]],"'",CHAR(130),11)</f>
        <v>['Agricultural', 'Food', 'Preparation', 'Meat, egg and fish', 'Fish products']</v>
      </c>
      <c r="N1799" t="str">
        <f>SUBSTITUTE(Table2[[#This Row],[category_tags]],"'",CHAR(131),12)</f>
        <v>['Agricultural', 'Food', 'Preparation', 'Meat, egg and fish', 'Fish products']</v>
      </c>
      <c r="O1799" t="e">
        <f>FIND(CHAR(130),Table2[[#This Row],[Column2]])</f>
        <v>#VALUE!</v>
      </c>
      <c r="P1799" t="e">
        <f>FIND(CHAR(131),Table2[[#This Row],[Column3]])</f>
        <v>#VALUE!</v>
      </c>
      <c r="Q1799" t="str">
        <f>IFERROR(MID(Table2[[#This Row],[category_tags]],Table2[[#This Row],[Column4]]+1,Table2[[#This Row],[Column5]]-Table2[[#This Row],[Column4]]-1),"")</f>
        <v/>
      </c>
      <c r="R1799" t="str">
        <f>VLOOKUP(Table2[[#This Row],[ciqual_code]],brut_transformé!$D$2:$E$2480,2,FALSE)</f>
        <v>transformé</v>
      </c>
      <c r="S1799" t="s">
        <v>6014</v>
      </c>
    </row>
    <row r="1800" spans="1:19" x14ac:dyDescent="0.2">
      <c r="A1800" t="s">
        <v>1798</v>
      </c>
      <c r="B1800">
        <v>26029</v>
      </c>
      <c r="C1800" t="s">
        <v>2481</v>
      </c>
      <c r="D1800">
        <v>3.52</v>
      </c>
      <c r="E1800" t="b">
        <v>0</v>
      </c>
      <c r="F1800" t="s">
        <v>2485</v>
      </c>
      <c r="G1800" t="s">
        <v>4285</v>
      </c>
      <c r="H1800" t="s">
        <v>4967</v>
      </c>
      <c r="I1800" t="s">
        <v>4969</v>
      </c>
      <c r="J1800" t="s">
        <v>4974</v>
      </c>
      <c r="K1800" t="s">
        <v>6376</v>
      </c>
      <c r="L1800" t="s">
        <v>6393</v>
      </c>
      <c r="M1800" t="str">
        <f>SUBSTITUTE(Table2[[#This Row],[category_tags]],"'",CHAR(130),11)</f>
        <v>['Agricultural', 'Food', 'Preparation', 'Meat, egg and fish', 'Fish products']</v>
      </c>
      <c r="N1800" t="str">
        <f>SUBSTITUTE(Table2[[#This Row],[category_tags]],"'",CHAR(131),12)</f>
        <v>['Agricultural', 'Food', 'Preparation', 'Meat, egg and fish', 'Fish products']</v>
      </c>
      <c r="O1800" t="e">
        <f>FIND(CHAR(130),Table2[[#This Row],[Column2]])</f>
        <v>#VALUE!</v>
      </c>
      <c r="P1800" t="e">
        <f>FIND(CHAR(131),Table2[[#This Row],[Column3]])</f>
        <v>#VALUE!</v>
      </c>
      <c r="Q1800" t="str">
        <f>IFERROR(MID(Table2[[#This Row],[category_tags]],Table2[[#This Row],[Column4]]+1,Table2[[#This Row],[Column5]]-Table2[[#This Row],[Column4]]-1),"")</f>
        <v/>
      </c>
      <c r="R1800" t="str">
        <f>VLOOKUP(Table2[[#This Row],[ciqual_code]],brut_transformé!$D$2:$E$2480,2,FALSE)</f>
        <v>transformé</v>
      </c>
      <c r="S1800" t="s">
        <v>6015</v>
      </c>
    </row>
    <row r="1801" spans="1:19" x14ac:dyDescent="0.2">
      <c r="A1801" t="s">
        <v>1799</v>
      </c>
      <c r="B1801">
        <v>26028</v>
      </c>
      <c r="C1801" t="s">
        <v>2481</v>
      </c>
      <c r="D1801">
        <v>3.14</v>
      </c>
      <c r="E1801" t="b">
        <v>0</v>
      </c>
      <c r="F1801" t="s">
        <v>2485</v>
      </c>
      <c r="G1801" t="s">
        <v>4286</v>
      </c>
      <c r="H1801" t="s">
        <v>4967</v>
      </c>
      <c r="I1801" t="s">
        <v>4969</v>
      </c>
      <c r="J1801" t="s">
        <v>4974</v>
      </c>
      <c r="K1801" t="s">
        <v>6376</v>
      </c>
      <c r="L1801" t="s">
        <v>6393</v>
      </c>
      <c r="M1801" t="str">
        <f>SUBSTITUTE(Table2[[#This Row],[category_tags]],"'",CHAR(130),11)</f>
        <v>['Agricultural', 'Food', 'Preparation', 'Meat, egg and fish', 'Fish products']</v>
      </c>
      <c r="N1801" t="str">
        <f>SUBSTITUTE(Table2[[#This Row],[category_tags]],"'",CHAR(131),12)</f>
        <v>['Agricultural', 'Food', 'Preparation', 'Meat, egg and fish', 'Fish products']</v>
      </c>
      <c r="O1801" t="e">
        <f>FIND(CHAR(130),Table2[[#This Row],[Column2]])</f>
        <v>#VALUE!</v>
      </c>
      <c r="P1801" t="e">
        <f>FIND(CHAR(131),Table2[[#This Row],[Column3]])</f>
        <v>#VALUE!</v>
      </c>
      <c r="Q1801" t="str">
        <f>IFERROR(MID(Table2[[#This Row],[category_tags]],Table2[[#This Row],[Column4]]+1,Table2[[#This Row],[Column5]]-Table2[[#This Row],[Column4]]-1),"")</f>
        <v/>
      </c>
      <c r="R1801" t="str">
        <f>VLOOKUP(Table2[[#This Row],[ciqual_code]],brut_transformé!$D$2:$E$2480,2,FALSE)</f>
        <v>transformé</v>
      </c>
      <c r="S1801" t="s">
        <v>6016</v>
      </c>
    </row>
    <row r="1802" spans="1:19" x14ac:dyDescent="0.2">
      <c r="A1802" t="s">
        <v>1800</v>
      </c>
      <c r="B1802">
        <v>28550</v>
      </c>
      <c r="C1802" t="s">
        <v>2481</v>
      </c>
      <c r="D1802">
        <v>2.4900000000000002</v>
      </c>
      <c r="E1802" t="b">
        <v>0</v>
      </c>
      <c r="F1802" t="s">
        <v>2485</v>
      </c>
      <c r="G1802" t="s">
        <v>4287</v>
      </c>
      <c r="H1802" t="s">
        <v>4967</v>
      </c>
      <c r="I1802" t="s">
        <v>4969</v>
      </c>
      <c r="J1802" t="s">
        <v>4986</v>
      </c>
      <c r="K1802" t="s">
        <v>6376</v>
      </c>
      <c r="L1802" t="s">
        <v>6404</v>
      </c>
      <c r="M1802" t="str">
        <f>SUBSTITUTE(Table2[[#This Row],[category_tags]],"'",CHAR(130),11)</f>
        <v>['Agricultural', 'Food', 'Preparation', 'Meat, egg and fish', 'Delicatessen meat']</v>
      </c>
      <c r="N1802" t="str">
        <f>SUBSTITUTE(Table2[[#This Row],[category_tags]],"'",CHAR(131),12)</f>
        <v>['Agricultural', 'Food', 'Preparation', 'Meat, egg and fish', 'Delicatessen meat']</v>
      </c>
      <c r="O1802" t="e">
        <f>FIND(CHAR(130),Table2[[#This Row],[Column2]])</f>
        <v>#VALUE!</v>
      </c>
      <c r="P1802" t="e">
        <f>FIND(CHAR(131),Table2[[#This Row],[Column3]])</f>
        <v>#VALUE!</v>
      </c>
      <c r="Q1802" t="str">
        <f>IFERROR(MID(Table2[[#This Row],[category_tags]],Table2[[#This Row],[Column4]]+1,Table2[[#This Row],[Column5]]-Table2[[#This Row],[Column4]]-1),"")</f>
        <v/>
      </c>
      <c r="R1802" t="str">
        <f>VLOOKUP(Table2[[#This Row],[ciqual_code]],brut_transformé!$D$2:$E$2480,2,FALSE)</f>
        <v>transformé</v>
      </c>
      <c r="S1802" t="s">
        <v>5717</v>
      </c>
    </row>
    <row r="1803" spans="1:19" x14ac:dyDescent="0.2">
      <c r="A1803" t="s">
        <v>1801</v>
      </c>
      <c r="B1803">
        <v>28502</v>
      </c>
      <c r="C1803" t="s">
        <v>2481</v>
      </c>
      <c r="D1803">
        <v>2.91</v>
      </c>
      <c r="E1803" t="b">
        <v>0</v>
      </c>
      <c r="F1803" t="s">
        <v>2485</v>
      </c>
      <c r="G1803" t="s">
        <v>4288</v>
      </c>
      <c r="H1803" t="s">
        <v>4967</v>
      </c>
      <c r="I1803" t="s">
        <v>4969</v>
      </c>
      <c r="J1803" t="s">
        <v>4986</v>
      </c>
      <c r="K1803" t="s">
        <v>6376</v>
      </c>
      <c r="L1803" t="s">
        <v>6404</v>
      </c>
      <c r="M1803" t="str">
        <f>SUBSTITUTE(Table2[[#This Row],[category_tags]],"'",CHAR(130),11)</f>
        <v>['Agricultural', 'Food', 'Preparation', 'Meat, egg and fish', 'Delicatessen meat']</v>
      </c>
      <c r="N1803" t="str">
        <f>SUBSTITUTE(Table2[[#This Row],[category_tags]],"'",CHAR(131),12)</f>
        <v>['Agricultural', 'Food', 'Preparation', 'Meat, egg and fish', 'Delicatessen meat']</v>
      </c>
      <c r="O1803" t="e">
        <f>FIND(CHAR(130),Table2[[#This Row],[Column2]])</f>
        <v>#VALUE!</v>
      </c>
      <c r="P1803" t="e">
        <f>FIND(CHAR(131),Table2[[#This Row],[Column3]])</f>
        <v>#VALUE!</v>
      </c>
      <c r="Q1803" t="str">
        <f>IFERROR(MID(Table2[[#This Row],[category_tags]],Table2[[#This Row],[Column4]]+1,Table2[[#This Row],[Column5]]-Table2[[#This Row],[Column4]]-1),"")</f>
        <v/>
      </c>
      <c r="R1803" t="str">
        <f>VLOOKUP(Table2[[#This Row],[ciqual_code]],brut_transformé!$D$2:$E$2480,2,FALSE)</f>
        <v>transformé</v>
      </c>
      <c r="S1803" t="s">
        <v>6017</v>
      </c>
    </row>
    <row r="1804" spans="1:19" x14ac:dyDescent="0.2">
      <c r="A1804" t="s">
        <v>1802</v>
      </c>
      <c r="B1804">
        <v>11019</v>
      </c>
      <c r="C1804" t="s">
        <v>2481</v>
      </c>
      <c r="D1804">
        <v>4.3099999999999996</v>
      </c>
      <c r="E1804" t="b">
        <v>0</v>
      </c>
      <c r="F1804" t="s">
        <v>2485</v>
      </c>
      <c r="G1804" t="s">
        <v>4289</v>
      </c>
      <c r="H1804" t="s">
        <v>4967</v>
      </c>
      <c r="I1804" t="s">
        <v>4969</v>
      </c>
      <c r="J1804" t="s">
        <v>5035</v>
      </c>
      <c r="K1804" t="s">
        <v>6377</v>
      </c>
      <c r="L1804" t="s">
        <v>6430</v>
      </c>
      <c r="M1804" t="str">
        <f>SUBSTITUTE(Table2[[#This Row],[category_tags]],"'",CHAR(130),11)</f>
        <v>['Agricultural', 'Food', 'Preparation', 'Miscellaneous', 'Spices']</v>
      </c>
      <c r="N1804" t="str">
        <f>SUBSTITUTE(Table2[[#This Row],[category_tags]],"'",CHAR(131),12)</f>
        <v>['Agricultural', 'Food', 'Preparation', 'Miscellaneous', 'Spices']</v>
      </c>
      <c r="O1804" t="e">
        <f>FIND(CHAR(130),Table2[[#This Row],[Column2]])</f>
        <v>#VALUE!</v>
      </c>
      <c r="P1804" t="e">
        <f>FIND(CHAR(131),Table2[[#This Row],[Column3]])</f>
        <v>#VALUE!</v>
      </c>
      <c r="Q1804" t="str">
        <f>IFERROR(MID(Table2[[#This Row],[category_tags]],Table2[[#This Row],[Column4]]+1,Table2[[#This Row],[Column5]]-Table2[[#This Row],[Column4]]-1),"")</f>
        <v/>
      </c>
      <c r="R1804" t="str">
        <f>VLOOKUP(Table2[[#This Row],[ciqual_code]],brut_transformé!$D$2:$E$2480,2,FALSE)</f>
        <v>brut</v>
      </c>
      <c r="S1804" t="s">
        <v>5918</v>
      </c>
    </row>
    <row r="1805" spans="1:19" x14ac:dyDescent="0.2">
      <c r="A1805" t="s">
        <v>1803</v>
      </c>
      <c r="B1805">
        <v>11088</v>
      </c>
      <c r="C1805" t="s">
        <v>2481</v>
      </c>
      <c r="D1805">
        <v>4.3099999999999996</v>
      </c>
      <c r="E1805" t="b">
        <v>0</v>
      </c>
      <c r="F1805" t="s">
        <v>2485</v>
      </c>
      <c r="G1805" t="s">
        <v>4290</v>
      </c>
      <c r="H1805" t="s">
        <v>4967</v>
      </c>
      <c r="I1805" t="s">
        <v>4969</v>
      </c>
      <c r="J1805" t="s">
        <v>5035</v>
      </c>
      <c r="K1805" t="s">
        <v>6377</v>
      </c>
      <c r="L1805" t="s">
        <v>6430</v>
      </c>
      <c r="M1805" t="str">
        <f>SUBSTITUTE(Table2[[#This Row],[category_tags]],"'",CHAR(130),11)</f>
        <v>['Agricultural', 'Food', 'Preparation', 'Miscellaneous', 'Spices']</v>
      </c>
      <c r="N1805" t="str">
        <f>SUBSTITUTE(Table2[[#This Row],[category_tags]],"'",CHAR(131),12)</f>
        <v>['Agricultural', 'Food', 'Preparation', 'Miscellaneous', 'Spices']</v>
      </c>
      <c r="O1805" t="e">
        <f>FIND(CHAR(130),Table2[[#This Row],[Column2]])</f>
        <v>#VALUE!</v>
      </c>
      <c r="P1805" t="e">
        <f>FIND(CHAR(131),Table2[[#This Row],[Column3]])</f>
        <v>#VALUE!</v>
      </c>
      <c r="Q1805" t="str">
        <f>IFERROR(MID(Table2[[#This Row],[category_tags]],Table2[[#This Row],[Column4]]+1,Table2[[#This Row],[Column5]]-Table2[[#This Row],[Column4]]-1),"")</f>
        <v/>
      </c>
      <c r="R1805" t="str">
        <f>VLOOKUP(Table2[[#This Row],[ciqual_code]],brut_transformé!$D$2:$E$2480,2,FALSE)</f>
        <v>brut</v>
      </c>
      <c r="S1805" t="s">
        <v>5918</v>
      </c>
    </row>
    <row r="1806" spans="1:19" x14ac:dyDescent="0.2">
      <c r="A1806" t="s">
        <v>1804</v>
      </c>
      <c r="B1806">
        <v>11020</v>
      </c>
      <c r="C1806" t="s">
        <v>2481</v>
      </c>
      <c r="D1806">
        <v>4.3099999999999996</v>
      </c>
      <c r="E1806" t="b">
        <v>0</v>
      </c>
      <c r="F1806" t="s">
        <v>2485</v>
      </c>
      <c r="G1806" t="s">
        <v>4291</v>
      </c>
      <c r="H1806" t="s">
        <v>4967</v>
      </c>
      <c r="I1806" t="s">
        <v>4969</v>
      </c>
      <c r="J1806" t="s">
        <v>5035</v>
      </c>
      <c r="K1806" t="s">
        <v>6377</v>
      </c>
      <c r="L1806" t="s">
        <v>6430</v>
      </c>
      <c r="M1806" t="str">
        <f>SUBSTITUTE(Table2[[#This Row],[category_tags]],"'",CHAR(130),11)</f>
        <v>['Agricultural', 'Food', 'Preparation', 'Miscellaneous', 'Spices']</v>
      </c>
      <c r="N1806" t="str">
        <f>SUBSTITUTE(Table2[[#This Row],[category_tags]],"'",CHAR(131),12)</f>
        <v>['Agricultural', 'Food', 'Preparation', 'Miscellaneous', 'Spices']</v>
      </c>
      <c r="O1806" t="e">
        <f>FIND(CHAR(130),Table2[[#This Row],[Column2]])</f>
        <v>#VALUE!</v>
      </c>
      <c r="P1806" t="e">
        <f>FIND(CHAR(131),Table2[[#This Row],[Column3]])</f>
        <v>#VALUE!</v>
      </c>
      <c r="Q1806" t="str">
        <f>IFERROR(MID(Table2[[#This Row],[category_tags]],Table2[[#This Row],[Column4]]+1,Table2[[#This Row],[Column5]]-Table2[[#This Row],[Column4]]-1),"")</f>
        <v/>
      </c>
      <c r="R1806" t="str">
        <f>VLOOKUP(Table2[[#This Row],[ciqual_code]],brut_transformé!$D$2:$E$2480,2,FALSE)</f>
        <v>brut</v>
      </c>
      <c r="S1806" t="s">
        <v>5918</v>
      </c>
    </row>
    <row r="1807" spans="1:19" x14ac:dyDescent="0.2">
      <c r="A1807" t="s">
        <v>1805</v>
      </c>
      <c r="B1807">
        <v>11015</v>
      </c>
      <c r="C1807" t="s">
        <v>2481</v>
      </c>
      <c r="D1807">
        <v>4.3099999999999996</v>
      </c>
      <c r="E1807" t="b">
        <v>0</v>
      </c>
      <c r="F1807" t="s">
        <v>2485</v>
      </c>
      <c r="G1807" t="s">
        <v>4292</v>
      </c>
      <c r="H1807" t="s">
        <v>4967</v>
      </c>
      <c r="I1807" t="s">
        <v>4969</v>
      </c>
      <c r="J1807" t="s">
        <v>5035</v>
      </c>
      <c r="K1807" t="s">
        <v>6377</v>
      </c>
      <c r="L1807" t="s">
        <v>6430</v>
      </c>
      <c r="M1807" t="str">
        <f>SUBSTITUTE(Table2[[#This Row],[category_tags]],"'",CHAR(130),11)</f>
        <v>['Agricultural', 'Food', 'Preparation', 'Miscellaneous', 'Spices']</v>
      </c>
      <c r="N1807" t="str">
        <f>SUBSTITUTE(Table2[[#This Row],[category_tags]],"'",CHAR(131),12)</f>
        <v>['Agricultural', 'Food', 'Preparation', 'Miscellaneous', 'Spices']</v>
      </c>
      <c r="O1807" t="e">
        <f>FIND(CHAR(130),Table2[[#This Row],[Column2]])</f>
        <v>#VALUE!</v>
      </c>
      <c r="P1807" t="e">
        <f>FIND(CHAR(131),Table2[[#This Row],[Column3]])</f>
        <v>#VALUE!</v>
      </c>
      <c r="Q1807" t="str">
        <f>IFERROR(MID(Table2[[#This Row],[category_tags]],Table2[[#This Row],[Column4]]+1,Table2[[#This Row],[Column5]]-Table2[[#This Row],[Column4]]-1),"")</f>
        <v/>
      </c>
      <c r="R1807" t="str">
        <f>VLOOKUP(Table2[[#This Row],[ciqual_code]],brut_transformé!$D$2:$E$2480,2,FALSE)</f>
        <v>brut</v>
      </c>
      <c r="S1807" t="s">
        <v>5918</v>
      </c>
    </row>
    <row r="1808" spans="1:19" x14ac:dyDescent="0.2">
      <c r="A1808" t="s">
        <v>1806</v>
      </c>
      <c r="B1808">
        <v>20168</v>
      </c>
      <c r="C1808" t="s">
        <v>2481</v>
      </c>
      <c r="D1808">
        <v>2.68</v>
      </c>
      <c r="E1808" t="b">
        <v>0</v>
      </c>
      <c r="F1808" t="s">
        <v>2485</v>
      </c>
      <c r="G1808" t="s">
        <v>4293</v>
      </c>
      <c r="H1808" t="s">
        <v>4967</v>
      </c>
      <c r="I1808" t="s">
        <v>4969</v>
      </c>
      <c r="J1808" t="s">
        <v>4988</v>
      </c>
      <c r="K1808" t="s">
        <v>6375</v>
      </c>
      <c r="L1808" t="s">
        <v>6405</v>
      </c>
      <c r="M1808" t="str">
        <f>SUBSTITUTE(Table2[[#This Row],[category_tags]],"'",CHAR(130),11)</f>
        <v>['Agricultural', 'Food', 'Preparation', 'Fruits, vegetables, legumes and nuts', 'Vegetables', ÇVegetables, raw']</v>
      </c>
      <c r="N1808" t="str">
        <f>SUBSTITUTE(Table2[[#This Row],[category_tags]],"'",CHAR(131),12)</f>
        <v>['Agricultural', 'Food', 'Preparation', 'Fruits, vegetables, legumes and nuts', 'Vegetables', 'Vegetables, rawÉ]</v>
      </c>
      <c r="O1808">
        <f>FIND(CHAR(130),Table2[[#This Row],[Column2]])</f>
        <v>95</v>
      </c>
      <c r="P1808">
        <f>FIND(CHAR(131),Table2[[#This Row],[Column3]])</f>
        <v>111</v>
      </c>
      <c r="Q1808" t="str">
        <f>IFERROR(MID(Table2[[#This Row],[category_tags]],Table2[[#This Row],[Column4]]+1,Table2[[#This Row],[Column5]]-Table2[[#This Row],[Column4]]-1),"")</f>
        <v>Vegetables, raw</v>
      </c>
      <c r="R1808" t="str">
        <f>VLOOKUP(Table2[[#This Row],[ciqual_code]],brut_transformé!$D$2:$E$2480,2,FALSE)</f>
        <v>brut</v>
      </c>
      <c r="S1808" t="s">
        <v>6018</v>
      </c>
    </row>
    <row r="1809" spans="1:19" x14ac:dyDescent="0.2">
      <c r="A1809" t="s">
        <v>1807</v>
      </c>
      <c r="B1809">
        <v>20275</v>
      </c>
      <c r="C1809" t="s">
        <v>2481</v>
      </c>
      <c r="D1809">
        <v>3.08</v>
      </c>
      <c r="E1809" t="b">
        <v>0</v>
      </c>
      <c r="F1809" t="s">
        <v>2485</v>
      </c>
      <c r="G1809" t="s">
        <v>4294</v>
      </c>
      <c r="H1809" t="s">
        <v>4967</v>
      </c>
      <c r="I1809" t="s">
        <v>4969</v>
      </c>
      <c r="J1809" t="s">
        <v>4987</v>
      </c>
      <c r="K1809" t="s">
        <v>6375</v>
      </c>
      <c r="L1809" t="s">
        <v>6405</v>
      </c>
      <c r="M1809" t="str">
        <f>SUBSTITUTE(Table2[[#This Row],[category_tags]],"'",CHAR(130),11)</f>
        <v>['Agricultural', 'Food', 'Preparation', 'Fruits, vegetables, legumes and nuts', 'Vegetables', ÇVegetables, cooked']</v>
      </c>
      <c r="N1809" t="str">
        <f>SUBSTITUTE(Table2[[#This Row],[category_tags]],"'",CHAR(131),12)</f>
        <v>['Agricultural', 'Food', 'Preparation', 'Fruits, vegetables, legumes and nuts', 'Vegetables', 'Vegetables, cookedÉ]</v>
      </c>
      <c r="O1809">
        <f>FIND(CHAR(130),Table2[[#This Row],[Column2]])</f>
        <v>95</v>
      </c>
      <c r="P1809">
        <f>FIND(CHAR(131),Table2[[#This Row],[Column3]])</f>
        <v>114</v>
      </c>
      <c r="Q1809" t="str">
        <f>IFERROR(MID(Table2[[#This Row],[category_tags]],Table2[[#This Row],[Column4]]+1,Table2[[#This Row],[Column5]]-Table2[[#This Row],[Column4]]-1),"")</f>
        <v>Vegetables, cooked</v>
      </c>
      <c r="R1809" t="str">
        <f>VLOOKUP(Table2[[#This Row],[ciqual_code]],brut_transformé!$D$2:$E$2480,2,FALSE)</f>
        <v>transformé</v>
      </c>
      <c r="S1809" t="s">
        <v>6019</v>
      </c>
    </row>
    <row r="1810" spans="1:19" x14ac:dyDescent="0.2">
      <c r="A1810" t="s">
        <v>1808</v>
      </c>
      <c r="B1810">
        <v>20087</v>
      </c>
      <c r="C1810" t="s">
        <v>2481</v>
      </c>
      <c r="D1810">
        <v>2.68</v>
      </c>
      <c r="E1810" t="b">
        <v>0</v>
      </c>
      <c r="F1810" t="s">
        <v>2485</v>
      </c>
      <c r="G1810" t="s">
        <v>4295</v>
      </c>
      <c r="H1810" t="s">
        <v>4967</v>
      </c>
      <c r="I1810" t="s">
        <v>4969</v>
      </c>
      <c r="J1810" t="s">
        <v>4988</v>
      </c>
      <c r="K1810" t="s">
        <v>6375</v>
      </c>
      <c r="L1810" t="s">
        <v>6405</v>
      </c>
      <c r="M1810" t="str">
        <f>SUBSTITUTE(Table2[[#This Row],[category_tags]],"'",CHAR(130),11)</f>
        <v>['Agricultural', 'Food', 'Preparation', 'Fruits, vegetables, legumes and nuts', 'Vegetables', ÇVegetables, raw']</v>
      </c>
      <c r="N1810" t="str">
        <f>SUBSTITUTE(Table2[[#This Row],[category_tags]],"'",CHAR(131),12)</f>
        <v>['Agricultural', 'Food', 'Preparation', 'Fruits, vegetables, legumes and nuts', 'Vegetables', 'Vegetables, rawÉ]</v>
      </c>
      <c r="O1810">
        <f>FIND(CHAR(130),Table2[[#This Row],[Column2]])</f>
        <v>95</v>
      </c>
      <c r="P1810">
        <f>FIND(CHAR(131),Table2[[#This Row],[Column3]])</f>
        <v>111</v>
      </c>
      <c r="Q1810" t="str">
        <f>IFERROR(MID(Table2[[#This Row],[category_tags]],Table2[[#This Row],[Column4]]+1,Table2[[#This Row],[Column5]]-Table2[[#This Row],[Column4]]-1),"")</f>
        <v>Vegetables, raw</v>
      </c>
      <c r="R1810" t="str">
        <f>VLOOKUP(Table2[[#This Row],[ciqual_code]],brut_transformé!$D$2:$E$2480,2,FALSE)</f>
        <v>brut</v>
      </c>
      <c r="S1810" t="s">
        <v>6018</v>
      </c>
    </row>
    <row r="1811" spans="1:19" x14ac:dyDescent="0.2">
      <c r="A1811" t="s">
        <v>1809</v>
      </c>
      <c r="B1811">
        <v>20088</v>
      </c>
      <c r="C1811" t="s">
        <v>2481</v>
      </c>
      <c r="D1811">
        <v>3.04</v>
      </c>
      <c r="E1811" t="b">
        <v>0</v>
      </c>
      <c r="F1811" t="s">
        <v>2485</v>
      </c>
      <c r="G1811" t="s">
        <v>4296</v>
      </c>
      <c r="H1811" t="s">
        <v>4967</v>
      </c>
      <c r="I1811" t="s">
        <v>4969</v>
      </c>
      <c r="J1811" t="s">
        <v>4987</v>
      </c>
      <c r="K1811" t="s">
        <v>6375</v>
      </c>
      <c r="L1811" t="s">
        <v>6405</v>
      </c>
      <c r="M1811" t="str">
        <f>SUBSTITUTE(Table2[[#This Row],[category_tags]],"'",CHAR(130),11)</f>
        <v>['Agricultural', 'Food', 'Preparation', 'Fruits, vegetables, legumes and nuts', 'Vegetables', ÇVegetables, cooked']</v>
      </c>
      <c r="N1811" t="str">
        <f>SUBSTITUTE(Table2[[#This Row],[category_tags]],"'",CHAR(131),12)</f>
        <v>['Agricultural', 'Food', 'Preparation', 'Fruits, vegetables, legumes and nuts', 'Vegetables', 'Vegetables, cookedÉ]</v>
      </c>
      <c r="O1811">
        <f>FIND(CHAR(130),Table2[[#This Row],[Column2]])</f>
        <v>95</v>
      </c>
      <c r="P1811">
        <f>FIND(CHAR(131),Table2[[#This Row],[Column3]])</f>
        <v>114</v>
      </c>
      <c r="Q1811" t="str">
        <f>IFERROR(MID(Table2[[#This Row],[category_tags]],Table2[[#This Row],[Column4]]+1,Table2[[#This Row],[Column5]]-Table2[[#This Row],[Column4]]-1),"")</f>
        <v>Vegetables, cooked</v>
      </c>
      <c r="R1811" t="str">
        <f>VLOOKUP(Table2[[#This Row],[ciqual_code]],brut_transformé!$D$2:$E$2480,2,FALSE)</f>
        <v>brut</v>
      </c>
      <c r="S1811" t="s">
        <v>6020</v>
      </c>
    </row>
    <row r="1812" spans="1:19" x14ac:dyDescent="0.2">
      <c r="A1812" t="s">
        <v>1810</v>
      </c>
      <c r="B1812">
        <v>20085</v>
      </c>
      <c r="C1812" t="s">
        <v>2481</v>
      </c>
      <c r="D1812">
        <v>2.68</v>
      </c>
      <c r="E1812" t="b">
        <v>0</v>
      </c>
      <c r="F1812" t="s">
        <v>2485</v>
      </c>
      <c r="G1812" t="s">
        <v>4297</v>
      </c>
      <c r="H1812" t="s">
        <v>4967</v>
      </c>
      <c r="I1812" t="s">
        <v>4969</v>
      </c>
      <c r="J1812" t="s">
        <v>4988</v>
      </c>
      <c r="K1812" t="s">
        <v>6375</v>
      </c>
      <c r="L1812" t="s">
        <v>6405</v>
      </c>
      <c r="M1812" t="str">
        <f>SUBSTITUTE(Table2[[#This Row],[category_tags]],"'",CHAR(130),11)</f>
        <v>['Agricultural', 'Food', 'Preparation', 'Fruits, vegetables, legumes and nuts', 'Vegetables', ÇVegetables, raw']</v>
      </c>
      <c r="N1812" t="str">
        <f>SUBSTITUTE(Table2[[#This Row],[category_tags]],"'",CHAR(131),12)</f>
        <v>['Agricultural', 'Food', 'Preparation', 'Fruits, vegetables, legumes and nuts', 'Vegetables', 'Vegetables, rawÉ]</v>
      </c>
      <c r="O1812">
        <f>FIND(CHAR(130),Table2[[#This Row],[Column2]])</f>
        <v>95</v>
      </c>
      <c r="P1812">
        <f>FIND(CHAR(131),Table2[[#This Row],[Column3]])</f>
        <v>111</v>
      </c>
      <c r="Q1812" t="str">
        <f>IFERROR(MID(Table2[[#This Row],[category_tags]],Table2[[#This Row],[Column4]]+1,Table2[[#This Row],[Column5]]-Table2[[#This Row],[Column4]]-1),"")</f>
        <v>Vegetables, raw</v>
      </c>
      <c r="R1812" t="str">
        <f>VLOOKUP(Table2[[#This Row],[ciqual_code]],brut_transformé!$D$2:$E$2480,2,FALSE)</f>
        <v>brut</v>
      </c>
      <c r="S1812" t="s">
        <v>6018</v>
      </c>
    </row>
    <row r="1813" spans="1:19" x14ac:dyDescent="0.2">
      <c r="A1813" t="s">
        <v>1811</v>
      </c>
      <c r="B1813">
        <v>20086</v>
      </c>
      <c r="C1813" t="s">
        <v>2481</v>
      </c>
      <c r="D1813">
        <v>3.04</v>
      </c>
      <c r="E1813" t="b">
        <v>0</v>
      </c>
      <c r="F1813" t="s">
        <v>2485</v>
      </c>
      <c r="G1813" t="s">
        <v>4298</v>
      </c>
      <c r="H1813" t="s">
        <v>4967</v>
      </c>
      <c r="I1813" t="s">
        <v>4969</v>
      </c>
      <c r="J1813" t="s">
        <v>4987</v>
      </c>
      <c r="K1813" t="s">
        <v>6375</v>
      </c>
      <c r="L1813" t="s">
        <v>6405</v>
      </c>
      <c r="M1813" t="str">
        <f>SUBSTITUTE(Table2[[#This Row],[category_tags]],"'",CHAR(130),11)</f>
        <v>['Agricultural', 'Food', 'Preparation', 'Fruits, vegetables, legumes and nuts', 'Vegetables', ÇVegetables, cooked']</v>
      </c>
      <c r="N1813" t="str">
        <f>SUBSTITUTE(Table2[[#This Row],[category_tags]],"'",CHAR(131),12)</f>
        <v>['Agricultural', 'Food', 'Preparation', 'Fruits, vegetables, legumes and nuts', 'Vegetables', 'Vegetables, cookedÉ]</v>
      </c>
      <c r="O1813">
        <f>FIND(CHAR(130),Table2[[#This Row],[Column2]])</f>
        <v>95</v>
      </c>
      <c r="P1813">
        <f>FIND(CHAR(131),Table2[[#This Row],[Column3]])</f>
        <v>114</v>
      </c>
      <c r="Q1813" t="str">
        <f>IFERROR(MID(Table2[[#This Row],[category_tags]],Table2[[#This Row],[Column4]]+1,Table2[[#This Row],[Column5]]-Table2[[#This Row],[Column4]]-1),"")</f>
        <v>Vegetables, cooked</v>
      </c>
      <c r="R1813" t="str">
        <f>VLOOKUP(Table2[[#This Row],[ciqual_code]],brut_transformé!$D$2:$E$2480,2,FALSE)</f>
        <v>brut</v>
      </c>
      <c r="S1813" t="s">
        <v>6020</v>
      </c>
    </row>
    <row r="1814" spans="1:19" x14ac:dyDescent="0.2">
      <c r="A1814" t="s">
        <v>1812</v>
      </c>
      <c r="B1814">
        <v>20041</v>
      </c>
      <c r="C1814" t="s">
        <v>2481</v>
      </c>
      <c r="D1814">
        <v>2.68</v>
      </c>
      <c r="E1814" t="b">
        <v>0</v>
      </c>
      <c r="F1814" t="s">
        <v>2485</v>
      </c>
      <c r="G1814" t="s">
        <v>4299</v>
      </c>
      <c r="H1814" t="s">
        <v>4967</v>
      </c>
      <c r="I1814" t="s">
        <v>4969</v>
      </c>
      <c r="J1814" t="s">
        <v>4988</v>
      </c>
      <c r="K1814" t="s">
        <v>6375</v>
      </c>
      <c r="L1814" t="s">
        <v>6405</v>
      </c>
      <c r="M1814" t="str">
        <f>SUBSTITUTE(Table2[[#This Row],[category_tags]],"'",CHAR(130),11)</f>
        <v>['Agricultural', 'Food', 'Preparation', 'Fruits, vegetables, legumes and nuts', 'Vegetables', ÇVegetables, raw']</v>
      </c>
      <c r="N1814" t="str">
        <f>SUBSTITUTE(Table2[[#This Row],[category_tags]],"'",CHAR(131),12)</f>
        <v>['Agricultural', 'Food', 'Preparation', 'Fruits, vegetables, legumes and nuts', 'Vegetables', 'Vegetables, rawÉ]</v>
      </c>
      <c r="O1814">
        <f>FIND(CHAR(130),Table2[[#This Row],[Column2]])</f>
        <v>95</v>
      </c>
      <c r="P1814">
        <f>FIND(CHAR(131),Table2[[#This Row],[Column3]])</f>
        <v>111</v>
      </c>
      <c r="Q1814" t="str">
        <f>IFERROR(MID(Table2[[#This Row],[category_tags]],Table2[[#This Row],[Column4]]+1,Table2[[#This Row],[Column5]]-Table2[[#This Row],[Column4]]-1),"")</f>
        <v>Vegetables, raw</v>
      </c>
      <c r="R1814" t="str">
        <f>VLOOKUP(Table2[[#This Row],[ciqual_code]],brut_transformé!$D$2:$E$2480,2,FALSE)</f>
        <v>brut</v>
      </c>
      <c r="S1814" t="s">
        <v>6018</v>
      </c>
    </row>
    <row r="1815" spans="1:19" x14ac:dyDescent="0.2">
      <c r="A1815" t="s">
        <v>1813</v>
      </c>
      <c r="B1815">
        <v>9615</v>
      </c>
      <c r="C1815" t="s">
        <v>2481</v>
      </c>
      <c r="D1815">
        <v>2.56</v>
      </c>
      <c r="E1815" t="b">
        <v>0</v>
      </c>
      <c r="F1815" t="s">
        <v>2485</v>
      </c>
      <c r="G1815" s="1" t="s">
        <v>4300</v>
      </c>
      <c r="H1815" t="s">
        <v>4967</v>
      </c>
      <c r="I1815" t="s">
        <v>4969</v>
      </c>
      <c r="J1815" t="s">
        <v>5009</v>
      </c>
      <c r="K1815" t="s">
        <v>6380</v>
      </c>
      <c r="L1815" t="s">
        <v>6401</v>
      </c>
      <c r="M1815" t="str">
        <f>SUBSTITUTE(Table2[[#This Row],[category_tags]],"'",CHAR(130),11)</f>
        <v>['Agricultural', 'Food', 'Preparation', 'Cereal products', 'Pasta, rice and grains', ÇPasta, rice and grains, cooked']</v>
      </c>
      <c r="N1815" t="str">
        <f>SUBSTITUTE(Table2[[#This Row],[category_tags]],"'",CHAR(131),12)</f>
        <v>['Agricultural', 'Food', 'Preparation', 'Cereal products', 'Pasta, rice and grains', 'Pasta, rice and grains, cookedÉ]</v>
      </c>
      <c r="O1815">
        <f>FIND(CHAR(130),Table2[[#This Row],[Column2]])</f>
        <v>86</v>
      </c>
      <c r="P1815">
        <f>FIND(CHAR(131),Table2[[#This Row],[Column3]])</f>
        <v>117</v>
      </c>
      <c r="Q1815" t="str">
        <f>IFERROR(MID(Table2[[#This Row],[category_tags]],Table2[[#This Row],[Column4]]+1,Table2[[#This Row],[Column5]]-Table2[[#This Row],[Column4]]-1),"")</f>
        <v>Pasta, rice and grains, cooked</v>
      </c>
      <c r="R1815" t="str">
        <f>VLOOKUP(Table2[[#This Row],[ciqual_code]],brut_transformé!$D$2:$E$2480,2,FALSE)</f>
        <v>transformé</v>
      </c>
      <c r="S1815" t="s">
        <v>5433</v>
      </c>
    </row>
    <row r="1816" spans="1:19" x14ac:dyDescent="0.2">
      <c r="A1816" t="s">
        <v>1814</v>
      </c>
      <c r="B1816">
        <v>9614</v>
      </c>
      <c r="C1816" t="s">
        <v>2481</v>
      </c>
      <c r="D1816">
        <v>3.19</v>
      </c>
      <c r="E1816" t="b">
        <v>0</v>
      </c>
      <c r="F1816" t="s">
        <v>2485</v>
      </c>
      <c r="G1816" t="s">
        <v>4301</v>
      </c>
      <c r="H1816" t="s">
        <v>4967</v>
      </c>
      <c r="I1816" t="s">
        <v>4969</v>
      </c>
      <c r="J1816" t="s">
        <v>4983</v>
      </c>
      <c r="K1816" t="s">
        <v>6380</v>
      </c>
      <c r="L1816" t="s">
        <v>6401</v>
      </c>
      <c r="M1816" t="str">
        <f>SUBSTITUTE(Table2[[#This Row],[category_tags]],"'",CHAR(130),11)</f>
        <v>['Agricultural', 'Food', 'Preparation', 'Cereal products', 'Pasta, rice and grains', ÇPasta, rice and grains, raw']</v>
      </c>
      <c r="N1816" t="str">
        <f>SUBSTITUTE(Table2[[#This Row],[category_tags]],"'",CHAR(131),12)</f>
        <v>['Agricultural', 'Food', 'Preparation', 'Cereal products', 'Pasta, rice and grains', 'Pasta, rice and grains, rawÉ]</v>
      </c>
      <c r="O1816">
        <f>FIND(CHAR(130),Table2[[#This Row],[Column2]])</f>
        <v>86</v>
      </c>
      <c r="P1816">
        <f>FIND(CHAR(131),Table2[[#This Row],[Column3]])</f>
        <v>114</v>
      </c>
      <c r="Q1816" t="str">
        <f>IFERROR(MID(Table2[[#This Row],[category_tags]],Table2[[#This Row],[Column4]]+1,Table2[[#This Row],[Column5]]-Table2[[#This Row],[Column4]]-1),"")</f>
        <v>Pasta, rice and grains, raw</v>
      </c>
      <c r="R1816" t="str">
        <f>VLOOKUP(Table2[[#This Row],[ciqual_code]],brut_transformé!$D$2:$E$2480,2,FALSE)</f>
        <v>transformé</v>
      </c>
      <c r="S1816" t="s">
        <v>6021</v>
      </c>
    </row>
    <row r="1817" spans="1:19" x14ac:dyDescent="0.2">
      <c r="A1817" t="s">
        <v>1815</v>
      </c>
      <c r="B1817">
        <v>13179</v>
      </c>
      <c r="C1817" t="s">
        <v>2481</v>
      </c>
      <c r="D1817">
        <v>3.01</v>
      </c>
      <c r="E1817" t="b">
        <v>0</v>
      </c>
      <c r="F1817" t="s">
        <v>2485</v>
      </c>
      <c r="G1817" t="s">
        <v>4302</v>
      </c>
      <c r="H1817" t="s">
        <v>4967</v>
      </c>
      <c r="I1817" t="s">
        <v>4969</v>
      </c>
      <c r="J1817" t="s">
        <v>4972</v>
      </c>
      <c r="K1817" t="s">
        <v>6375</v>
      </c>
      <c r="L1817" t="s">
        <v>6392</v>
      </c>
      <c r="M1817" t="str">
        <f>SUBSTITUTE(Table2[[#This Row],[category_tags]],"'",CHAR(130),11)</f>
        <v>['Agricultural', 'Food', 'Preparation', 'Fruits, vegetables, legumes and nuts', 'Fruits', ÇFresh fruits']</v>
      </c>
      <c r="N1817" t="str">
        <f>SUBSTITUTE(Table2[[#This Row],[category_tags]],"'",CHAR(131),12)</f>
        <v>['Agricultural', 'Food', 'Preparation', 'Fruits, vegetables, legumes and nuts', 'Fruits', 'Fresh fruitsÉ]</v>
      </c>
      <c r="O1817">
        <f>FIND(CHAR(130),Table2[[#This Row],[Column2]])</f>
        <v>91</v>
      </c>
      <c r="P1817">
        <f>FIND(CHAR(131),Table2[[#This Row],[Column3]])</f>
        <v>104</v>
      </c>
      <c r="Q1817" t="str">
        <f>IFERROR(MID(Table2[[#This Row],[category_tags]],Table2[[#This Row],[Column4]]+1,Table2[[#This Row],[Column5]]-Table2[[#This Row],[Column4]]-1),"")</f>
        <v>Fresh fruits</v>
      </c>
      <c r="R1817" t="str">
        <f>VLOOKUP(Table2[[#This Row],[ciqual_code]],brut_transformé!$D$2:$E$2480,2,FALSE)</f>
        <v>brut</v>
      </c>
      <c r="S1817" t="s">
        <v>6022</v>
      </c>
    </row>
    <row r="1818" spans="1:19" x14ac:dyDescent="0.2">
      <c r="A1818" t="s">
        <v>1816</v>
      </c>
      <c r="B1818">
        <v>13180</v>
      </c>
      <c r="C1818" t="s">
        <v>2481</v>
      </c>
      <c r="D1818">
        <v>3.01</v>
      </c>
      <c r="E1818" t="b">
        <v>0</v>
      </c>
      <c r="F1818" t="s">
        <v>2485</v>
      </c>
      <c r="G1818" t="s">
        <v>4303</v>
      </c>
      <c r="H1818" t="s">
        <v>4967</v>
      </c>
      <c r="I1818" t="s">
        <v>4969</v>
      </c>
      <c r="J1818" t="s">
        <v>4972</v>
      </c>
      <c r="K1818" t="s">
        <v>6375</v>
      </c>
      <c r="L1818" t="s">
        <v>6392</v>
      </c>
      <c r="M1818" t="str">
        <f>SUBSTITUTE(Table2[[#This Row],[category_tags]],"'",CHAR(130),11)</f>
        <v>['Agricultural', 'Food', 'Preparation', 'Fruits, vegetables, legumes and nuts', 'Fruits', ÇFresh fruits']</v>
      </c>
      <c r="N1818" t="str">
        <f>SUBSTITUTE(Table2[[#This Row],[category_tags]],"'",CHAR(131),12)</f>
        <v>['Agricultural', 'Food', 'Preparation', 'Fruits, vegetables, legumes and nuts', 'Fruits', 'Fresh fruitsÉ]</v>
      </c>
      <c r="O1818">
        <f>FIND(CHAR(130),Table2[[#This Row],[Column2]])</f>
        <v>91</v>
      </c>
      <c r="P1818">
        <f>FIND(CHAR(131),Table2[[#This Row],[Column3]])</f>
        <v>104</v>
      </c>
      <c r="Q1818" t="str">
        <f>IFERROR(MID(Table2[[#This Row],[category_tags]],Table2[[#This Row],[Column4]]+1,Table2[[#This Row],[Column5]]-Table2[[#This Row],[Column4]]-1),"")</f>
        <v>Fresh fruits</v>
      </c>
      <c r="R1818" t="str">
        <f>VLOOKUP(Table2[[#This Row],[ciqual_code]],brut_transformé!$D$2:$E$2480,2,FALSE)</f>
        <v>brut</v>
      </c>
      <c r="S1818" t="s">
        <v>6022</v>
      </c>
    </row>
    <row r="1819" spans="1:19" x14ac:dyDescent="0.2">
      <c r="A1819" t="s">
        <v>1817</v>
      </c>
      <c r="B1819">
        <v>13040</v>
      </c>
      <c r="C1819" t="s">
        <v>2481</v>
      </c>
      <c r="D1819">
        <v>3.01</v>
      </c>
      <c r="E1819" t="b">
        <v>0</v>
      </c>
      <c r="F1819" t="s">
        <v>2485</v>
      </c>
      <c r="G1819" t="s">
        <v>4304</v>
      </c>
      <c r="H1819" t="s">
        <v>4967</v>
      </c>
      <c r="I1819" t="s">
        <v>4969</v>
      </c>
      <c r="J1819" t="s">
        <v>4972</v>
      </c>
      <c r="K1819" t="s">
        <v>6375</v>
      </c>
      <c r="L1819" t="s">
        <v>6392</v>
      </c>
      <c r="M1819" t="str">
        <f>SUBSTITUTE(Table2[[#This Row],[category_tags]],"'",CHAR(130),11)</f>
        <v>['Agricultural', 'Food', 'Preparation', 'Fruits, vegetables, legumes and nuts', 'Fruits', ÇFresh fruits']</v>
      </c>
      <c r="N1819" t="str">
        <f>SUBSTITUTE(Table2[[#This Row],[category_tags]],"'",CHAR(131),12)</f>
        <v>['Agricultural', 'Food', 'Preparation', 'Fruits, vegetables, legumes and nuts', 'Fruits', 'Fresh fruitsÉ]</v>
      </c>
      <c r="O1819">
        <f>FIND(CHAR(130),Table2[[#This Row],[Column2]])</f>
        <v>91</v>
      </c>
      <c r="P1819">
        <f>FIND(CHAR(131),Table2[[#This Row],[Column3]])</f>
        <v>104</v>
      </c>
      <c r="Q1819" t="str">
        <f>IFERROR(MID(Table2[[#This Row],[category_tags]],Table2[[#This Row],[Column4]]+1,Table2[[#This Row],[Column5]]-Table2[[#This Row],[Column4]]-1),"")</f>
        <v>Fresh fruits</v>
      </c>
      <c r="R1819" t="str">
        <f>VLOOKUP(Table2[[#This Row],[ciqual_code]],brut_transformé!$D$2:$E$2480,2,FALSE)</f>
        <v>brut</v>
      </c>
      <c r="S1819" t="s">
        <v>6022</v>
      </c>
    </row>
    <row r="1820" spans="1:19" x14ac:dyDescent="0.2">
      <c r="A1820" t="s">
        <v>1818</v>
      </c>
      <c r="B1820">
        <v>13085</v>
      </c>
      <c r="C1820" t="s">
        <v>2481</v>
      </c>
      <c r="D1820">
        <v>2.2599999999999998</v>
      </c>
      <c r="E1820" t="b">
        <v>0</v>
      </c>
      <c r="F1820" t="s">
        <v>2485</v>
      </c>
      <c r="G1820" t="s">
        <v>4305</v>
      </c>
      <c r="H1820" t="s">
        <v>4967</v>
      </c>
      <c r="I1820" t="s">
        <v>4969</v>
      </c>
      <c r="J1820" t="s">
        <v>4972</v>
      </c>
      <c r="K1820" t="s">
        <v>6375</v>
      </c>
      <c r="L1820" t="s">
        <v>6392</v>
      </c>
      <c r="M1820" t="str">
        <f>SUBSTITUTE(Table2[[#This Row],[category_tags]],"'",CHAR(130),11)</f>
        <v>['Agricultural', 'Food', 'Preparation', 'Fruits, vegetables, legumes and nuts', 'Fruits', ÇFresh fruits']</v>
      </c>
      <c r="N1820" t="str">
        <f>SUBSTITUTE(Table2[[#This Row],[category_tags]],"'",CHAR(131),12)</f>
        <v>['Agricultural', 'Food', 'Preparation', 'Fruits, vegetables, legumes and nuts', 'Fruits', 'Fresh fruitsÉ]</v>
      </c>
      <c r="O1820">
        <f>FIND(CHAR(130),Table2[[#This Row],[Column2]])</f>
        <v>91</v>
      </c>
      <c r="P1820">
        <f>FIND(CHAR(131),Table2[[#This Row],[Column3]])</f>
        <v>104</v>
      </c>
      <c r="Q1820" t="str">
        <f>IFERROR(MID(Table2[[#This Row],[category_tags]],Table2[[#This Row],[Column4]]+1,Table2[[#This Row],[Column5]]-Table2[[#This Row],[Column4]]-1),"")</f>
        <v>Fresh fruits</v>
      </c>
      <c r="R1820" t="str">
        <f>VLOOKUP(Table2[[#This Row],[ciqual_code]],brut_transformé!$D$2:$E$2480,2,FALSE)</f>
        <v>brut</v>
      </c>
      <c r="S1820" t="s">
        <v>6023</v>
      </c>
    </row>
    <row r="1821" spans="1:19" x14ac:dyDescent="0.2">
      <c r="A1821" t="s">
        <v>1819</v>
      </c>
      <c r="B1821">
        <v>4020</v>
      </c>
      <c r="C1821" t="s">
        <v>2481</v>
      </c>
      <c r="D1821">
        <v>2.35</v>
      </c>
      <c r="E1821" t="b">
        <v>0</v>
      </c>
      <c r="F1821" t="s">
        <v>2485</v>
      </c>
      <c r="G1821" t="s">
        <v>4306</v>
      </c>
      <c r="H1821" t="s">
        <v>4967</v>
      </c>
      <c r="I1821" t="s">
        <v>4969</v>
      </c>
      <c r="J1821" t="s">
        <v>4992</v>
      </c>
      <c r="K1821" t="s">
        <v>6375</v>
      </c>
      <c r="L1821" t="s">
        <v>6409</v>
      </c>
      <c r="M1821" t="str">
        <f>SUBSTITUTE(Table2[[#This Row],[category_tags]],"'",CHAR(130),11)</f>
        <v>['Agricultural', 'Food', 'Preparation', 'Fruits, vegetables, legumes and nuts', 'Potatoes and other tubers']</v>
      </c>
      <c r="N1821" t="str">
        <f>SUBSTITUTE(Table2[[#This Row],[category_tags]],"'",CHAR(131),12)</f>
        <v>['Agricultural', 'Food', 'Preparation', 'Fruits, vegetables, legumes and nuts', 'Potatoes and other tubers']</v>
      </c>
      <c r="O1821" t="e">
        <f>FIND(CHAR(130),Table2[[#This Row],[Column2]])</f>
        <v>#VALUE!</v>
      </c>
      <c r="P1821" t="e">
        <f>FIND(CHAR(131),Table2[[#This Row],[Column3]])</f>
        <v>#VALUE!</v>
      </c>
      <c r="Q1821" t="str">
        <f>IFERROR(MID(Table2[[#This Row],[category_tags]],Table2[[#This Row],[Column4]]+1,Table2[[#This Row],[Column5]]-Table2[[#This Row],[Column4]]-1),"")</f>
        <v/>
      </c>
      <c r="R1821" t="str">
        <f>VLOOKUP(Table2[[#This Row],[ciqual_code]],brut_transformé!$D$2:$E$2480,2,FALSE)</f>
        <v>transformé</v>
      </c>
      <c r="S1821" t="s">
        <v>6024</v>
      </c>
    </row>
    <row r="1822" spans="1:19" x14ac:dyDescent="0.2">
      <c r="A1822" t="s">
        <v>1820</v>
      </c>
      <c r="B1822">
        <v>4021</v>
      </c>
      <c r="C1822" t="s">
        <v>2481</v>
      </c>
      <c r="D1822">
        <v>2.73</v>
      </c>
      <c r="E1822" t="b">
        <v>0</v>
      </c>
      <c r="F1822" t="s">
        <v>2485</v>
      </c>
      <c r="G1822" t="s">
        <v>4307</v>
      </c>
      <c r="H1822" t="s">
        <v>4967</v>
      </c>
      <c r="I1822" t="s">
        <v>4969</v>
      </c>
      <c r="J1822" t="s">
        <v>4992</v>
      </c>
      <c r="K1822" t="s">
        <v>6375</v>
      </c>
      <c r="L1822" t="s">
        <v>6409</v>
      </c>
      <c r="M1822" t="str">
        <f>SUBSTITUTE(Table2[[#This Row],[category_tags]],"'",CHAR(130),11)</f>
        <v>['Agricultural', 'Food', 'Preparation', 'Fruits, vegetables, legumes and nuts', 'Potatoes and other tubers']</v>
      </c>
      <c r="N1822" t="str">
        <f>SUBSTITUTE(Table2[[#This Row],[category_tags]],"'",CHAR(131),12)</f>
        <v>['Agricultural', 'Food', 'Preparation', 'Fruits, vegetables, legumes and nuts', 'Potatoes and other tubers']</v>
      </c>
      <c r="O1822" t="e">
        <f>FIND(CHAR(130),Table2[[#This Row],[Column2]])</f>
        <v>#VALUE!</v>
      </c>
      <c r="P1822" t="e">
        <f>FIND(CHAR(131),Table2[[#This Row],[Column3]])</f>
        <v>#VALUE!</v>
      </c>
      <c r="Q1822" t="str">
        <f>IFERROR(MID(Table2[[#This Row],[category_tags]],Table2[[#This Row],[Column4]]+1,Table2[[#This Row],[Column5]]-Table2[[#This Row],[Column4]]-1),"")</f>
        <v/>
      </c>
      <c r="R1822" t="str">
        <f>VLOOKUP(Table2[[#This Row],[ciqual_code]],brut_transformé!$D$2:$E$2480,2,FALSE)</f>
        <v>transformé</v>
      </c>
      <c r="S1822" t="s">
        <v>6025</v>
      </c>
    </row>
    <row r="1823" spans="1:19" x14ac:dyDescent="0.2">
      <c r="A1823" t="s">
        <v>1821</v>
      </c>
      <c r="B1823">
        <v>4028</v>
      </c>
      <c r="C1823" t="s">
        <v>2481</v>
      </c>
      <c r="D1823">
        <v>2.7</v>
      </c>
      <c r="E1823" t="b">
        <v>0</v>
      </c>
      <c r="F1823" t="s">
        <v>2485</v>
      </c>
      <c r="G1823" t="s">
        <v>4308</v>
      </c>
      <c r="H1823" t="s">
        <v>4967</v>
      </c>
      <c r="I1823" t="s">
        <v>4969</v>
      </c>
      <c r="J1823" t="s">
        <v>4992</v>
      </c>
      <c r="K1823" t="s">
        <v>6375</v>
      </c>
      <c r="L1823" t="s">
        <v>6409</v>
      </c>
      <c r="M1823" t="str">
        <f>SUBSTITUTE(Table2[[#This Row],[category_tags]],"'",CHAR(130),11)</f>
        <v>['Agricultural', 'Food', 'Preparation', 'Fruits, vegetables, legumes and nuts', 'Potatoes and other tubers']</v>
      </c>
      <c r="N1823" t="str">
        <f>SUBSTITUTE(Table2[[#This Row],[category_tags]],"'",CHAR(131),12)</f>
        <v>['Agricultural', 'Food', 'Preparation', 'Fruits, vegetables, legumes and nuts', 'Potatoes and other tubers']</v>
      </c>
      <c r="O1823" t="e">
        <f>FIND(CHAR(130),Table2[[#This Row],[Column2]])</f>
        <v>#VALUE!</v>
      </c>
      <c r="P1823" t="e">
        <f>FIND(CHAR(131),Table2[[#This Row],[Column3]])</f>
        <v>#VALUE!</v>
      </c>
      <c r="Q1823" t="str">
        <f>IFERROR(MID(Table2[[#This Row],[category_tags]],Table2[[#This Row],[Column4]]+1,Table2[[#This Row],[Column5]]-Table2[[#This Row],[Column4]]-1),"")</f>
        <v/>
      </c>
      <c r="R1823" t="str">
        <f>VLOOKUP(Table2[[#This Row],[ciqual_code]],brut_transformé!$D$2:$E$2480,2,FALSE)</f>
        <v>brut</v>
      </c>
      <c r="S1823" t="s">
        <v>5924</v>
      </c>
    </row>
    <row r="1824" spans="1:19" x14ac:dyDescent="0.2">
      <c r="A1824" t="s">
        <v>1822</v>
      </c>
      <c r="B1824">
        <v>4042</v>
      </c>
      <c r="C1824" t="s">
        <v>2481</v>
      </c>
      <c r="D1824">
        <v>2.35</v>
      </c>
      <c r="E1824" t="b">
        <v>0</v>
      </c>
      <c r="F1824" t="s">
        <v>2485</v>
      </c>
      <c r="G1824" t="s">
        <v>4309</v>
      </c>
      <c r="H1824" t="s">
        <v>4967</v>
      </c>
      <c r="I1824" t="s">
        <v>4969</v>
      </c>
      <c r="J1824" t="s">
        <v>4992</v>
      </c>
      <c r="K1824" t="s">
        <v>6375</v>
      </c>
      <c r="L1824" t="s">
        <v>6409</v>
      </c>
      <c r="M1824" t="str">
        <f>SUBSTITUTE(Table2[[#This Row],[category_tags]],"'",CHAR(130),11)</f>
        <v>['Agricultural', 'Food', 'Preparation', 'Fruits, vegetables, legumes and nuts', 'Potatoes and other tubers']</v>
      </c>
      <c r="N1824" t="str">
        <f>SUBSTITUTE(Table2[[#This Row],[category_tags]],"'",CHAR(131),12)</f>
        <v>['Agricultural', 'Food', 'Preparation', 'Fruits, vegetables, legumes and nuts', 'Potatoes and other tubers']</v>
      </c>
      <c r="O1824" t="e">
        <f>FIND(CHAR(130),Table2[[#This Row],[Column2]])</f>
        <v>#VALUE!</v>
      </c>
      <c r="P1824" t="e">
        <f>FIND(CHAR(131),Table2[[#This Row],[Column3]])</f>
        <v>#VALUE!</v>
      </c>
      <c r="Q1824" t="str">
        <f>IFERROR(MID(Table2[[#This Row],[category_tags]],Table2[[#This Row],[Column4]]+1,Table2[[#This Row],[Column5]]-Table2[[#This Row],[Column4]]-1),"")</f>
        <v/>
      </c>
      <c r="R1824" t="str">
        <f>VLOOKUP(Table2[[#This Row],[ciqual_code]],brut_transformé!$D$2:$E$2480,2,FALSE)</f>
        <v>transformé</v>
      </c>
      <c r="S1824" t="s">
        <v>6026</v>
      </c>
    </row>
    <row r="1825" spans="1:19" x14ac:dyDescent="0.2">
      <c r="A1825" t="s">
        <v>1823</v>
      </c>
      <c r="B1825">
        <v>4034</v>
      </c>
      <c r="C1825" t="s">
        <v>2481</v>
      </c>
      <c r="D1825">
        <v>2.73</v>
      </c>
      <c r="E1825" t="b">
        <v>0</v>
      </c>
      <c r="F1825" t="s">
        <v>2485</v>
      </c>
      <c r="G1825" t="s">
        <v>4310</v>
      </c>
      <c r="H1825" t="s">
        <v>4967</v>
      </c>
      <c r="I1825" t="s">
        <v>4969</v>
      </c>
      <c r="J1825" t="s">
        <v>4992</v>
      </c>
      <c r="K1825" t="s">
        <v>6375</v>
      </c>
      <c r="L1825" t="s">
        <v>6409</v>
      </c>
      <c r="M1825" t="str">
        <f>SUBSTITUTE(Table2[[#This Row],[category_tags]],"'",CHAR(130),11)</f>
        <v>['Agricultural', 'Food', 'Preparation', 'Fruits, vegetables, legumes and nuts', 'Potatoes and other tubers']</v>
      </c>
      <c r="N1825" t="str">
        <f>SUBSTITUTE(Table2[[#This Row],[category_tags]],"'",CHAR(131),12)</f>
        <v>['Agricultural', 'Food', 'Preparation', 'Fruits, vegetables, legumes and nuts', 'Potatoes and other tubers']</v>
      </c>
      <c r="O1825" t="e">
        <f>FIND(CHAR(130),Table2[[#This Row],[Column2]])</f>
        <v>#VALUE!</v>
      </c>
      <c r="P1825" t="e">
        <f>FIND(CHAR(131),Table2[[#This Row],[Column3]])</f>
        <v>#VALUE!</v>
      </c>
      <c r="Q1825" t="str">
        <f>IFERROR(MID(Table2[[#This Row],[category_tags]],Table2[[#This Row],[Column4]]+1,Table2[[#This Row],[Column5]]-Table2[[#This Row],[Column4]]-1),"")</f>
        <v/>
      </c>
      <c r="R1825" t="str">
        <f>VLOOKUP(Table2[[#This Row],[ciqual_code]],brut_transformé!$D$2:$E$2480,2,FALSE)</f>
        <v>transformé</v>
      </c>
      <c r="S1825" t="s">
        <v>6027</v>
      </c>
    </row>
    <row r="1826" spans="1:19" x14ac:dyDescent="0.2">
      <c r="A1826" t="s">
        <v>1824</v>
      </c>
      <c r="B1826">
        <v>4013</v>
      </c>
      <c r="C1826" t="s">
        <v>2481</v>
      </c>
      <c r="D1826">
        <v>2.52</v>
      </c>
      <c r="E1826" t="b">
        <v>0</v>
      </c>
      <c r="F1826" t="s">
        <v>2485</v>
      </c>
      <c r="G1826" t="s">
        <v>4311</v>
      </c>
      <c r="H1826" t="s">
        <v>4967</v>
      </c>
      <c r="I1826" t="s">
        <v>4969</v>
      </c>
      <c r="J1826" t="s">
        <v>4992</v>
      </c>
      <c r="K1826" t="s">
        <v>6375</v>
      </c>
      <c r="L1826" t="s">
        <v>6409</v>
      </c>
      <c r="M1826" t="str">
        <f>SUBSTITUTE(Table2[[#This Row],[category_tags]],"'",CHAR(130),11)</f>
        <v>['Agricultural', 'Food', 'Preparation', 'Fruits, vegetables, legumes and nuts', 'Potatoes and other tubers']</v>
      </c>
      <c r="N1826" t="str">
        <f>SUBSTITUTE(Table2[[#This Row],[category_tags]],"'",CHAR(131),12)</f>
        <v>['Agricultural', 'Food', 'Preparation', 'Fruits, vegetables, legumes and nuts', 'Potatoes and other tubers']</v>
      </c>
      <c r="O1826" t="e">
        <f>FIND(CHAR(130),Table2[[#This Row],[Column2]])</f>
        <v>#VALUE!</v>
      </c>
      <c r="P1826" t="e">
        <f>FIND(CHAR(131),Table2[[#This Row],[Column3]])</f>
        <v>#VALUE!</v>
      </c>
      <c r="Q1826" t="str">
        <f>IFERROR(MID(Table2[[#This Row],[category_tags]],Table2[[#This Row],[Column4]]+1,Table2[[#This Row],[Column5]]-Table2[[#This Row],[Column4]]-1),"")</f>
        <v/>
      </c>
      <c r="R1826" t="str">
        <f>VLOOKUP(Table2[[#This Row],[ciqual_code]],brut_transformé!$D$2:$E$2480,2,FALSE)</f>
        <v>transformé</v>
      </c>
      <c r="S1826" t="s">
        <v>6028</v>
      </c>
    </row>
    <row r="1827" spans="1:19" x14ac:dyDescent="0.2">
      <c r="A1827" t="s">
        <v>1825</v>
      </c>
      <c r="B1827">
        <v>4035</v>
      </c>
      <c r="C1827" t="s">
        <v>2481</v>
      </c>
      <c r="D1827">
        <v>2.82</v>
      </c>
      <c r="E1827" t="b">
        <v>0</v>
      </c>
      <c r="F1827" t="s">
        <v>2485</v>
      </c>
      <c r="G1827" t="s">
        <v>4312</v>
      </c>
      <c r="H1827" t="s">
        <v>4967</v>
      </c>
      <c r="I1827" t="s">
        <v>4969</v>
      </c>
      <c r="J1827" t="s">
        <v>4992</v>
      </c>
      <c r="K1827" t="s">
        <v>6375</v>
      </c>
      <c r="L1827" t="s">
        <v>6409</v>
      </c>
      <c r="M1827" t="str">
        <f>SUBSTITUTE(Table2[[#This Row],[category_tags]],"'",CHAR(130),11)</f>
        <v>['Agricultural', 'Food', 'Preparation', 'Fruits, vegetables, legumes and nuts', 'Potatoes and other tubers']</v>
      </c>
      <c r="N1827" t="str">
        <f>SUBSTITUTE(Table2[[#This Row],[category_tags]],"'",CHAR(131),12)</f>
        <v>['Agricultural', 'Food', 'Preparation', 'Fruits, vegetables, legumes and nuts', 'Potatoes and other tubers']</v>
      </c>
      <c r="O1827" t="e">
        <f>FIND(CHAR(130),Table2[[#This Row],[Column2]])</f>
        <v>#VALUE!</v>
      </c>
      <c r="P1827" t="e">
        <f>FIND(CHAR(131),Table2[[#This Row],[Column3]])</f>
        <v>#VALUE!</v>
      </c>
      <c r="Q1827" t="str">
        <f>IFERROR(MID(Table2[[#This Row],[category_tags]],Table2[[#This Row],[Column4]]+1,Table2[[#This Row],[Column5]]-Table2[[#This Row],[Column4]]-1),"")</f>
        <v/>
      </c>
      <c r="R1827" t="str">
        <f>VLOOKUP(Table2[[#This Row],[ciqual_code]],brut_transformé!$D$2:$E$2480,2,FALSE)</f>
        <v>transformé</v>
      </c>
      <c r="S1827" t="s">
        <v>6029</v>
      </c>
    </row>
    <row r="1828" spans="1:19" x14ac:dyDescent="0.2">
      <c r="A1828" t="s">
        <v>1826</v>
      </c>
      <c r="B1828">
        <v>4023</v>
      </c>
      <c r="C1828" t="s">
        <v>2481</v>
      </c>
      <c r="D1828">
        <v>2.39</v>
      </c>
      <c r="E1828" t="b">
        <v>0</v>
      </c>
      <c r="F1828" t="s">
        <v>2485</v>
      </c>
      <c r="G1828" t="s">
        <v>4313</v>
      </c>
      <c r="H1828" t="s">
        <v>4967</v>
      </c>
      <c r="I1828" t="s">
        <v>4969</v>
      </c>
      <c r="J1828" t="s">
        <v>4992</v>
      </c>
      <c r="K1828" t="s">
        <v>6375</v>
      </c>
      <c r="L1828" t="s">
        <v>6409</v>
      </c>
      <c r="M1828" t="str">
        <f>SUBSTITUTE(Table2[[#This Row],[category_tags]],"'",CHAR(130),11)</f>
        <v>['Agricultural', 'Food', 'Preparation', 'Fruits, vegetables, legumes and nuts', 'Potatoes and other tubers']</v>
      </c>
      <c r="N1828" t="str">
        <f>SUBSTITUTE(Table2[[#This Row],[category_tags]],"'",CHAR(131),12)</f>
        <v>['Agricultural', 'Food', 'Preparation', 'Fruits, vegetables, legumes and nuts', 'Potatoes and other tubers']</v>
      </c>
      <c r="O1828" t="e">
        <f>FIND(CHAR(130),Table2[[#This Row],[Column2]])</f>
        <v>#VALUE!</v>
      </c>
      <c r="P1828" t="e">
        <f>FIND(CHAR(131),Table2[[#This Row],[Column3]])</f>
        <v>#VALUE!</v>
      </c>
      <c r="Q1828" t="str">
        <f>IFERROR(MID(Table2[[#This Row],[category_tags]],Table2[[#This Row],[Column4]]+1,Table2[[#This Row],[Column5]]-Table2[[#This Row],[Column4]]-1),"")</f>
        <v/>
      </c>
      <c r="R1828" t="str">
        <f>VLOOKUP(Table2[[#This Row],[ciqual_code]],brut_transformé!$D$2:$E$2480,2,FALSE)</f>
        <v>brut</v>
      </c>
      <c r="S1828" t="s">
        <v>6030</v>
      </c>
    </row>
    <row r="1829" spans="1:19" x14ac:dyDescent="0.2">
      <c r="A1829" t="s">
        <v>1827</v>
      </c>
      <c r="B1829">
        <v>4029</v>
      </c>
      <c r="C1829" t="s">
        <v>2481</v>
      </c>
      <c r="D1829">
        <v>2.7</v>
      </c>
      <c r="E1829" t="b">
        <v>0</v>
      </c>
      <c r="F1829" t="s">
        <v>2485</v>
      </c>
      <c r="G1829" t="s">
        <v>4314</v>
      </c>
      <c r="H1829" t="s">
        <v>4967</v>
      </c>
      <c r="I1829" t="s">
        <v>4969</v>
      </c>
      <c r="J1829" t="s">
        <v>4992</v>
      </c>
      <c r="K1829" t="s">
        <v>6375</v>
      </c>
      <c r="L1829" t="s">
        <v>6409</v>
      </c>
      <c r="M1829" t="str">
        <f>SUBSTITUTE(Table2[[#This Row],[category_tags]],"'",CHAR(130),11)</f>
        <v>['Agricultural', 'Food', 'Preparation', 'Fruits, vegetables, legumes and nuts', 'Potatoes and other tubers']</v>
      </c>
      <c r="N1829" t="str">
        <f>SUBSTITUTE(Table2[[#This Row],[category_tags]],"'",CHAR(131),12)</f>
        <v>['Agricultural', 'Food', 'Preparation', 'Fruits, vegetables, legumes and nuts', 'Potatoes and other tubers']</v>
      </c>
      <c r="O1829" t="e">
        <f>FIND(CHAR(130),Table2[[#This Row],[Column2]])</f>
        <v>#VALUE!</v>
      </c>
      <c r="P1829" t="e">
        <f>FIND(CHAR(131),Table2[[#This Row],[Column3]])</f>
        <v>#VALUE!</v>
      </c>
      <c r="Q1829" t="str">
        <f>IFERROR(MID(Table2[[#This Row],[category_tags]],Table2[[#This Row],[Column4]]+1,Table2[[#This Row],[Column5]]-Table2[[#This Row],[Column4]]-1),"")</f>
        <v/>
      </c>
      <c r="R1829" t="str">
        <f>VLOOKUP(Table2[[#This Row],[ciqual_code]],brut_transformé!$D$2:$E$2480,2,FALSE)</f>
        <v>brut</v>
      </c>
      <c r="S1829" t="s">
        <v>5924</v>
      </c>
    </row>
    <row r="1830" spans="1:19" x14ac:dyDescent="0.2">
      <c r="A1830" t="s">
        <v>1828</v>
      </c>
      <c r="B1830">
        <v>4043</v>
      </c>
      <c r="C1830" t="s">
        <v>2481</v>
      </c>
      <c r="D1830">
        <v>2.39</v>
      </c>
      <c r="E1830" t="b">
        <v>0</v>
      </c>
      <c r="F1830" t="s">
        <v>2485</v>
      </c>
      <c r="G1830" t="s">
        <v>4315</v>
      </c>
      <c r="H1830" t="s">
        <v>4967</v>
      </c>
      <c r="I1830" t="s">
        <v>4969</v>
      </c>
      <c r="J1830" t="s">
        <v>4992</v>
      </c>
      <c r="K1830" t="s">
        <v>6375</v>
      </c>
      <c r="L1830" t="s">
        <v>6409</v>
      </c>
      <c r="M1830" t="str">
        <f>SUBSTITUTE(Table2[[#This Row],[category_tags]],"'",CHAR(130),11)</f>
        <v>['Agricultural', 'Food', 'Preparation', 'Fruits, vegetables, legumes and nuts', 'Potatoes and other tubers']</v>
      </c>
      <c r="N1830" t="str">
        <f>SUBSTITUTE(Table2[[#This Row],[category_tags]],"'",CHAR(131),12)</f>
        <v>['Agricultural', 'Food', 'Preparation', 'Fruits, vegetables, legumes and nuts', 'Potatoes and other tubers']</v>
      </c>
      <c r="O1830" t="e">
        <f>FIND(CHAR(130),Table2[[#This Row],[Column2]])</f>
        <v>#VALUE!</v>
      </c>
      <c r="P1830" t="e">
        <f>FIND(CHAR(131),Table2[[#This Row],[Column3]])</f>
        <v>#VALUE!</v>
      </c>
      <c r="Q1830" t="str">
        <f>IFERROR(MID(Table2[[#This Row],[category_tags]],Table2[[#This Row],[Column4]]+1,Table2[[#This Row],[Column5]]-Table2[[#This Row],[Column4]]-1),"")</f>
        <v/>
      </c>
      <c r="R1830" t="str">
        <f>VLOOKUP(Table2[[#This Row],[ciqual_code]],brut_transformé!$D$2:$E$2480,2,FALSE)</f>
        <v>brut</v>
      </c>
      <c r="S1830" t="s">
        <v>6031</v>
      </c>
    </row>
    <row r="1831" spans="1:19" x14ac:dyDescent="0.2">
      <c r="A1831" t="s">
        <v>1829</v>
      </c>
      <c r="B1831">
        <v>4027</v>
      </c>
      <c r="C1831" t="s">
        <v>2481</v>
      </c>
      <c r="D1831">
        <v>2.77</v>
      </c>
      <c r="E1831" t="b">
        <v>0</v>
      </c>
      <c r="F1831" t="s">
        <v>2485</v>
      </c>
      <c r="G1831" t="s">
        <v>4316</v>
      </c>
      <c r="H1831" t="s">
        <v>4967</v>
      </c>
      <c r="I1831" t="s">
        <v>4969</v>
      </c>
      <c r="J1831" t="s">
        <v>4992</v>
      </c>
      <c r="K1831" t="s">
        <v>6375</v>
      </c>
      <c r="L1831" t="s">
        <v>6409</v>
      </c>
      <c r="M1831" t="str">
        <f>SUBSTITUTE(Table2[[#This Row],[category_tags]],"'",CHAR(130),11)</f>
        <v>['Agricultural', 'Food', 'Preparation', 'Fruits, vegetables, legumes and nuts', 'Potatoes and other tubers']</v>
      </c>
      <c r="N1831" t="str">
        <f>SUBSTITUTE(Table2[[#This Row],[category_tags]],"'",CHAR(131),12)</f>
        <v>['Agricultural', 'Food', 'Preparation', 'Fruits, vegetables, legumes and nuts', 'Potatoes and other tubers']</v>
      </c>
      <c r="O1831" t="e">
        <f>FIND(CHAR(130),Table2[[#This Row],[Column2]])</f>
        <v>#VALUE!</v>
      </c>
      <c r="P1831" t="e">
        <f>FIND(CHAR(131),Table2[[#This Row],[Column3]])</f>
        <v>#VALUE!</v>
      </c>
      <c r="Q1831" t="str">
        <f>IFERROR(MID(Table2[[#This Row],[category_tags]],Table2[[#This Row],[Column4]]+1,Table2[[#This Row],[Column5]]-Table2[[#This Row],[Column4]]-1),"")</f>
        <v/>
      </c>
      <c r="R1831" t="str">
        <f>VLOOKUP(Table2[[#This Row],[ciqual_code]],brut_transformé!$D$2:$E$2480,2,FALSE)</f>
        <v>brut</v>
      </c>
      <c r="S1831" t="s">
        <v>6032</v>
      </c>
    </row>
    <row r="1832" spans="1:19" x14ac:dyDescent="0.2">
      <c r="A1832" t="s">
        <v>1830</v>
      </c>
      <c r="B1832">
        <v>4036</v>
      </c>
      <c r="C1832" t="s">
        <v>2481</v>
      </c>
      <c r="D1832">
        <v>2.85</v>
      </c>
      <c r="E1832" t="b">
        <v>0</v>
      </c>
      <c r="F1832" t="s">
        <v>2485</v>
      </c>
      <c r="G1832" t="s">
        <v>4317</v>
      </c>
      <c r="H1832" t="s">
        <v>4967</v>
      </c>
      <c r="I1832" t="s">
        <v>4969</v>
      </c>
      <c r="J1832" t="s">
        <v>4992</v>
      </c>
      <c r="K1832" t="s">
        <v>6375</v>
      </c>
      <c r="L1832" t="s">
        <v>6409</v>
      </c>
      <c r="M1832" t="str">
        <f>SUBSTITUTE(Table2[[#This Row],[category_tags]],"'",CHAR(130),11)</f>
        <v>['Agricultural', 'Food', 'Preparation', 'Fruits, vegetables, legumes and nuts', 'Potatoes and other tubers']</v>
      </c>
      <c r="N1832" t="str">
        <f>SUBSTITUTE(Table2[[#This Row],[category_tags]],"'",CHAR(131),12)</f>
        <v>['Agricultural', 'Food', 'Preparation', 'Fruits, vegetables, legumes and nuts', 'Potatoes and other tubers']</v>
      </c>
      <c r="O1832" t="e">
        <f>FIND(CHAR(130),Table2[[#This Row],[Column2]])</f>
        <v>#VALUE!</v>
      </c>
      <c r="P1832" t="e">
        <f>FIND(CHAR(131),Table2[[#This Row],[Column3]])</f>
        <v>#VALUE!</v>
      </c>
      <c r="Q1832" t="str">
        <f>IFERROR(MID(Table2[[#This Row],[category_tags]],Table2[[#This Row],[Column4]]+1,Table2[[#This Row],[Column5]]-Table2[[#This Row],[Column4]]-1),"")</f>
        <v/>
      </c>
      <c r="R1832" t="str">
        <f>VLOOKUP(Table2[[#This Row],[ciqual_code]],brut_transformé!$D$2:$E$2480,2,FALSE)</f>
        <v>brut</v>
      </c>
      <c r="S1832" t="s">
        <v>6033</v>
      </c>
    </row>
    <row r="1833" spans="1:19" x14ac:dyDescent="0.2">
      <c r="A1833" t="s">
        <v>1831</v>
      </c>
      <c r="B1833">
        <v>4014</v>
      </c>
      <c r="C1833" t="s">
        <v>2481</v>
      </c>
      <c r="D1833">
        <v>2.85</v>
      </c>
      <c r="E1833" t="b">
        <v>0</v>
      </c>
      <c r="F1833" t="s">
        <v>2485</v>
      </c>
      <c r="G1833" t="s">
        <v>4318</v>
      </c>
      <c r="H1833" t="s">
        <v>4967</v>
      </c>
      <c r="I1833" t="s">
        <v>4969</v>
      </c>
      <c r="J1833" t="s">
        <v>4992</v>
      </c>
      <c r="K1833" t="s">
        <v>6375</v>
      </c>
      <c r="L1833" t="s">
        <v>6409</v>
      </c>
      <c r="M1833" t="str">
        <f>SUBSTITUTE(Table2[[#This Row],[category_tags]],"'",CHAR(130),11)</f>
        <v>['Agricultural', 'Food', 'Preparation', 'Fruits, vegetables, legumes and nuts', 'Potatoes and other tubers']</v>
      </c>
      <c r="N1833" t="str">
        <f>SUBSTITUTE(Table2[[#This Row],[category_tags]],"'",CHAR(131),12)</f>
        <v>['Agricultural', 'Food', 'Preparation', 'Fruits, vegetables, legumes and nuts', 'Potatoes and other tubers']</v>
      </c>
      <c r="O1833" t="e">
        <f>FIND(CHAR(130),Table2[[#This Row],[Column2]])</f>
        <v>#VALUE!</v>
      </c>
      <c r="P1833" t="e">
        <f>FIND(CHAR(131),Table2[[#This Row],[Column3]])</f>
        <v>#VALUE!</v>
      </c>
      <c r="Q1833" t="str">
        <f>IFERROR(MID(Table2[[#This Row],[category_tags]],Table2[[#This Row],[Column4]]+1,Table2[[#This Row],[Column5]]-Table2[[#This Row],[Column4]]-1),"")</f>
        <v/>
      </c>
      <c r="R1833" t="str">
        <f>VLOOKUP(Table2[[#This Row],[ciqual_code]],brut_transformé!$D$2:$E$2480,2,FALSE)</f>
        <v>brut</v>
      </c>
      <c r="S1833" t="s">
        <v>6034</v>
      </c>
    </row>
    <row r="1834" spans="1:19" x14ac:dyDescent="0.2">
      <c r="A1834" t="s">
        <v>1832</v>
      </c>
      <c r="B1834">
        <v>4003</v>
      </c>
      <c r="C1834" t="s">
        <v>2481</v>
      </c>
      <c r="D1834">
        <v>2.63</v>
      </c>
      <c r="E1834" t="b">
        <v>0</v>
      </c>
      <c r="F1834" t="s">
        <v>2485</v>
      </c>
      <c r="G1834" t="s">
        <v>4319</v>
      </c>
      <c r="H1834" t="s">
        <v>4967</v>
      </c>
      <c r="I1834" t="s">
        <v>4969</v>
      </c>
      <c r="J1834" t="s">
        <v>4992</v>
      </c>
      <c r="K1834" t="s">
        <v>6375</v>
      </c>
      <c r="L1834" t="s">
        <v>6409</v>
      </c>
      <c r="M1834" t="str">
        <f>SUBSTITUTE(Table2[[#This Row],[category_tags]],"'",CHAR(130),11)</f>
        <v>['Agricultural', 'Food', 'Preparation', 'Fruits, vegetables, legumes and nuts', 'Potatoes and other tubers']</v>
      </c>
      <c r="N1834" t="str">
        <f>SUBSTITUTE(Table2[[#This Row],[category_tags]],"'",CHAR(131),12)</f>
        <v>['Agricultural', 'Food', 'Preparation', 'Fruits, vegetables, legumes and nuts', 'Potatoes and other tubers']</v>
      </c>
      <c r="O1834" t="e">
        <f>FIND(CHAR(130),Table2[[#This Row],[Column2]])</f>
        <v>#VALUE!</v>
      </c>
      <c r="P1834" t="e">
        <f>FIND(CHAR(131),Table2[[#This Row],[Column3]])</f>
        <v>#VALUE!</v>
      </c>
      <c r="Q1834" t="str">
        <f>IFERROR(MID(Table2[[#This Row],[category_tags]],Table2[[#This Row],[Column4]]+1,Table2[[#This Row],[Column5]]-Table2[[#This Row],[Column4]]-1),"")</f>
        <v/>
      </c>
      <c r="R1834" t="str">
        <f>VLOOKUP(Table2[[#This Row],[ciqual_code]],brut_transformé!$D$2:$E$2480,2,FALSE)</f>
        <v>brut</v>
      </c>
      <c r="S1834" t="s">
        <v>6034</v>
      </c>
    </row>
    <row r="1835" spans="1:19" x14ac:dyDescent="0.2">
      <c r="A1835" t="s">
        <v>1833</v>
      </c>
      <c r="B1835">
        <v>4016</v>
      </c>
      <c r="C1835" t="s">
        <v>2481</v>
      </c>
      <c r="D1835">
        <v>2.98</v>
      </c>
      <c r="E1835" t="b">
        <v>0</v>
      </c>
      <c r="F1835" t="s">
        <v>2485</v>
      </c>
      <c r="G1835" t="s">
        <v>4320</v>
      </c>
      <c r="H1835" t="s">
        <v>4967</v>
      </c>
      <c r="I1835" t="s">
        <v>4969</v>
      </c>
      <c r="J1835" t="s">
        <v>4992</v>
      </c>
      <c r="K1835" t="s">
        <v>6375</v>
      </c>
      <c r="L1835" t="s">
        <v>6409</v>
      </c>
      <c r="M1835" t="str">
        <f>SUBSTITUTE(Table2[[#This Row],[category_tags]],"'",CHAR(130),11)</f>
        <v>['Agricultural', 'Food', 'Preparation', 'Fruits, vegetables, legumes and nuts', 'Potatoes and other tubers']</v>
      </c>
      <c r="N1835" t="str">
        <f>SUBSTITUTE(Table2[[#This Row],[category_tags]],"'",CHAR(131),12)</f>
        <v>['Agricultural', 'Food', 'Preparation', 'Fruits, vegetables, legumes and nuts', 'Potatoes and other tubers']</v>
      </c>
      <c r="O1835" t="e">
        <f>FIND(CHAR(130),Table2[[#This Row],[Column2]])</f>
        <v>#VALUE!</v>
      </c>
      <c r="P1835" t="e">
        <f>FIND(CHAR(131),Table2[[#This Row],[Column3]])</f>
        <v>#VALUE!</v>
      </c>
      <c r="Q1835" t="str">
        <f>IFERROR(MID(Table2[[#This Row],[category_tags]],Table2[[#This Row],[Column4]]+1,Table2[[#This Row],[Column5]]-Table2[[#This Row],[Column4]]-1),"")</f>
        <v/>
      </c>
      <c r="R1835" t="str">
        <f>VLOOKUP(Table2[[#This Row],[ciqual_code]],brut_transformé!$D$2:$E$2480,2,FALSE)</f>
        <v>transformé</v>
      </c>
      <c r="S1835" t="s">
        <v>6035</v>
      </c>
    </row>
    <row r="1836" spans="1:19" x14ac:dyDescent="0.2">
      <c r="A1836" t="s">
        <v>1834</v>
      </c>
      <c r="B1836">
        <v>4022</v>
      </c>
      <c r="C1836" t="s">
        <v>2481</v>
      </c>
      <c r="D1836">
        <v>3.07</v>
      </c>
      <c r="E1836" t="b">
        <v>0</v>
      </c>
      <c r="F1836" t="s">
        <v>2485</v>
      </c>
      <c r="G1836" t="s">
        <v>4321</v>
      </c>
      <c r="H1836" t="s">
        <v>4967</v>
      </c>
      <c r="I1836" t="s">
        <v>4969</v>
      </c>
      <c r="J1836" t="s">
        <v>4992</v>
      </c>
      <c r="K1836" t="s">
        <v>6375</v>
      </c>
      <c r="L1836" t="s">
        <v>6409</v>
      </c>
      <c r="M1836" t="str">
        <f>SUBSTITUTE(Table2[[#This Row],[category_tags]],"'",CHAR(130),11)</f>
        <v>['Agricultural', 'Food', 'Preparation', 'Fruits, vegetables, legumes and nuts', 'Potatoes and other tubers']</v>
      </c>
      <c r="N1836" t="str">
        <f>SUBSTITUTE(Table2[[#This Row],[category_tags]],"'",CHAR(131),12)</f>
        <v>['Agricultural', 'Food', 'Preparation', 'Fruits, vegetables, legumes and nuts', 'Potatoes and other tubers']</v>
      </c>
      <c r="O1836" t="e">
        <f>FIND(CHAR(130),Table2[[#This Row],[Column2]])</f>
        <v>#VALUE!</v>
      </c>
      <c r="P1836" t="e">
        <f>FIND(CHAR(131),Table2[[#This Row],[Column3]])</f>
        <v>#VALUE!</v>
      </c>
      <c r="Q1836" t="str">
        <f>IFERROR(MID(Table2[[#This Row],[category_tags]],Table2[[#This Row],[Column4]]+1,Table2[[#This Row],[Column5]]-Table2[[#This Row],[Column4]]-1),"")</f>
        <v/>
      </c>
      <c r="R1836" t="str">
        <f>VLOOKUP(Table2[[#This Row],[ciqual_code]],brut_transformé!$D$2:$E$2480,2,FALSE)</f>
        <v>transformé</v>
      </c>
      <c r="S1836" t="s">
        <v>6036</v>
      </c>
    </row>
    <row r="1837" spans="1:19" x14ac:dyDescent="0.2">
      <c r="A1837" t="s">
        <v>1835</v>
      </c>
      <c r="B1837">
        <v>4019</v>
      </c>
      <c r="C1837" t="s">
        <v>2481</v>
      </c>
      <c r="D1837">
        <v>2.8</v>
      </c>
      <c r="E1837" t="b">
        <v>0</v>
      </c>
      <c r="F1837" t="s">
        <v>2485</v>
      </c>
      <c r="G1837" t="s">
        <v>4322</v>
      </c>
      <c r="H1837" t="s">
        <v>4967</v>
      </c>
      <c r="I1837" t="s">
        <v>4969</v>
      </c>
      <c r="J1837" t="s">
        <v>4992</v>
      </c>
      <c r="K1837" t="s">
        <v>6375</v>
      </c>
      <c r="L1837" t="s">
        <v>6409</v>
      </c>
      <c r="M1837" t="str">
        <f>SUBSTITUTE(Table2[[#This Row],[category_tags]],"'",CHAR(130),11)</f>
        <v>['Agricultural', 'Food', 'Preparation', 'Fruits, vegetables, legumes and nuts', 'Potatoes and other tubers']</v>
      </c>
      <c r="N1837" t="str">
        <f>SUBSTITUTE(Table2[[#This Row],[category_tags]],"'",CHAR(131),12)</f>
        <v>['Agricultural', 'Food', 'Preparation', 'Fruits, vegetables, legumes and nuts', 'Potatoes and other tubers']</v>
      </c>
      <c r="O1837" t="e">
        <f>FIND(CHAR(130),Table2[[#This Row],[Column2]])</f>
        <v>#VALUE!</v>
      </c>
      <c r="P1837" t="e">
        <f>FIND(CHAR(131),Table2[[#This Row],[Column3]])</f>
        <v>#VALUE!</v>
      </c>
      <c r="Q1837" t="str">
        <f>IFERROR(MID(Table2[[#This Row],[category_tags]],Table2[[#This Row],[Column4]]+1,Table2[[#This Row],[Column5]]-Table2[[#This Row],[Column4]]-1),"")</f>
        <v/>
      </c>
      <c r="R1837" t="str">
        <f>VLOOKUP(Table2[[#This Row],[ciqual_code]],brut_transformé!$D$2:$E$2480,2,FALSE)</f>
        <v>transformé</v>
      </c>
      <c r="S1837" t="s">
        <v>6037</v>
      </c>
    </row>
    <row r="1838" spans="1:19" x14ac:dyDescent="0.2">
      <c r="A1838" t="s">
        <v>1836</v>
      </c>
      <c r="B1838">
        <v>4017</v>
      </c>
      <c r="C1838" t="s">
        <v>2481</v>
      </c>
      <c r="D1838">
        <v>2.98</v>
      </c>
      <c r="E1838" t="b">
        <v>0</v>
      </c>
      <c r="F1838" t="s">
        <v>2485</v>
      </c>
      <c r="G1838" t="s">
        <v>4323</v>
      </c>
      <c r="H1838" t="s">
        <v>4967</v>
      </c>
      <c r="I1838" t="s">
        <v>4969</v>
      </c>
      <c r="J1838" t="s">
        <v>4992</v>
      </c>
      <c r="K1838" t="s">
        <v>6375</v>
      </c>
      <c r="L1838" t="s">
        <v>6409</v>
      </c>
      <c r="M1838" t="str">
        <f>SUBSTITUTE(Table2[[#This Row],[category_tags]],"'",CHAR(130),11)</f>
        <v>['Agricultural', 'Food', 'Preparation', 'Fruits, vegetables, legumes and nuts', 'Potatoes and other tubers']</v>
      </c>
      <c r="N1838" t="str">
        <f>SUBSTITUTE(Table2[[#This Row],[category_tags]],"'",CHAR(131),12)</f>
        <v>['Agricultural', 'Food', 'Preparation', 'Fruits, vegetables, legumes and nuts', 'Potatoes and other tubers']</v>
      </c>
      <c r="O1838" t="e">
        <f>FIND(CHAR(130),Table2[[#This Row],[Column2]])</f>
        <v>#VALUE!</v>
      </c>
      <c r="P1838" t="e">
        <f>FIND(CHAR(131),Table2[[#This Row],[Column3]])</f>
        <v>#VALUE!</v>
      </c>
      <c r="Q1838" t="str">
        <f>IFERROR(MID(Table2[[#This Row],[category_tags]],Table2[[#This Row],[Column4]]+1,Table2[[#This Row],[Column5]]-Table2[[#This Row],[Column4]]-1),"")</f>
        <v/>
      </c>
      <c r="R1838" t="str">
        <f>VLOOKUP(Table2[[#This Row],[ciqual_code]],brut_transformé!$D$2:$E$2480,2,FALSE)</f>
        <v>transformé</v>
      </c>
      <c r="S1838" t="s">
        <v>6037</v>
      </c>
    </row>
    <row r="1839" spans="1:19" x14ac:dyDescent="0.2">
      <c r="A1839" t="s">
        <v>1837</v>
      </c>
      <c r="B1839">
        <v>4018</v>
      </c>
      <c r="C1839" t="s">
        <v>2481</v>
      </c>
      <c r="D1839">
        <v>2.8</v>
      </c>
      <c r="E1839" t="b">
        <v>0</v>
      </c>
      <c r="F1839" t="s">
        <v>2485</v>
      </c>
      <c r="G1839" t="s">
        <v>4324</v>
      </c>
      <c r="H1839" t="s">
        <v>4967</v>
      </c>
      <c r="I1839" t="s">
        <v>4969</v>
      </c>
      <c r="J1839" t="s">
        <v>4992</v>
      </c>
      <c r="K1839" t="s">
        <v>6375</v>
      </c>
      <c r="L1839" t="s">
        <v>6409</v>
      </c>
      <c r="M1839" t="str">
        <f>SUBSTITUTE(Table2[[#This Row],[category_tags]],"'",CHAR(130),11)</f>
        <v>['Agricultural', 'Food', 'Preparation', 'Fruits, vegetables, legumes and nuts', 'Potatoes and other tubers']</v>
      </c>
      <c r="N1839" t="str">
        <f>SUBSTITUTE(Table2[[#This Row],[category_tags]],"'",CHAR(131),12)</f>
        <v>['Agricultural', 'Food', 'Preparation', 'Fruits, vegetables, legumes and nuts', 'Potatoes and other tubers']</v>
      </c>
      <c r="O1839" t="e">
        <f>FIND(CHAR(130),Table2[[#This Row],[Column2]])</f>
        <v>#VALUE!</v>
      </c>
      <c r="P1839" t="e">
        <f>FIND(CHAR(131),Table2[[#This Row],[Column3]])</f>
        <v>#VALUE!</v>
      </c>
      <c r="Q1839" t="str">
        <f>IFERROR(MID(Table2[[#This Row],[category_tags]],Table2[[#This Row],[Column4]]+1,Table2[[#This Row],[Column5]]-Table2[[#This Row],[Column4]]-1),"")</f>
        <v/>
      </c>
      <c r="R1839" t="str">
        <f>VLOOKUP(Table2[[#This Row],[ciqual_code]],brut_transformé!$D$2:$E$2480,2,FALSE)</f>
        <v>transformé</v>
      </c>
      <c r="S1839" t="s">
        <v>6037</v>
      </c>
    </row>
    <row r="1840" spans="1:19" x14ac:dyDescent="0.2">
      <c r="A1840" t="s">
        <v>1838</v>
      </c>
      <c r="B1840">
        <v>4026</v>
      </c>
      <c r="C1840" t="s">
        <v>2481</v>
      </c>
      <c r="D1840">
        <v>2.63</v>
      </c>
      <c r="E1840" t="b">
        <v>0</v>
      </c>
      <c r="F1840" t="s">
        <v>2485</v>
      </c>
      <c r="G1840" t="s">
        <v>4325</v>
      </c>
      <c r="H1840" t="s">
        <v>4967</v>
      </c>
      <c r="I1840" t="s">
        <v>4969</v>
      </c>
      <c r="J1840" t="s">
        <v>4992</v>
      </c>
      <c r="K1840" t="s">
        <v>6375</v>
      </c>
      <c r="L1840" t="s">
        <v>6409</v>
      </c>
      <c r="M1840" t="str">
        <f>SUBSTITUTE(Table2[[#This Row],[category_tags]],"'",CHAR(130),11)</f>
        <v>['Agricultural', 'Food', 'Preparation', 'Fruits, vegetables, legumes and nuts', 'Potatoes and other tubers']</v>
      </c>
      <c r="N1840" t="str">
        <f>SUBSTITUTE(Table2[[#This Row],[category_tags]],"'",CHAR(131),12)</f>
        <v>['Agricultural', 'Food', 'Preparation', 'Fruits, vegetables, legumes and nuts', 'Potatoes and other tubers']</v>
      </c>
      <c r="O1840" t="e">
        <f>FIND(CHAR(130),Table2[[#This Row],[Column2]])</f>
        <v>#VALUE!</v>
      </c>
      <c r="P1840" t="e">
        <f>FIND(CHAR(131),Table2[[#This Row],[Column3]])</f>
        <v>#VALUE!</v>
      </c>
      <c r="Q1840" t="str">
        <f>IFERROR(MID(Table2[[#This Row],[category_tags]],Table2[[#This Row],[Column4]]+1,Table2[[#This Row],[Column5]]-Table2[[#This Row],[Column4]]-1),"")</f>
        <v/>
      </c>
      <c r="R1840" t="str">
        <f>VLOOKUP(Table2[[#This Row],[ciqual_code]],brut_transformé!$D$2:$E$2480,2,FALSE)</f>
        <v>brut</v>
      </c>
      <c r="S1840" t="s">
        <v>6038</v>
      </c>
    </row>
    <row r="1841" spans="1:19" x14ac:dyDescent="0.2">
      <c r="A1841" t="s">
        <v>1839</v>
      </c>
      <c r="B1841">
        <v>4008</v>
      </c>
      <c r="C1841" t="s">
        <v>2481</v>
      </c>
      <c r="D1841">
        <v>2.2599999999999998</v>
      </c>
      <c r="E1841" t="b">
        <v>0</v>
      </c>
      <c r="F1841" t="s">
        <v>2485</v>
      </c>
      <c r="G1841" s="1" t="s">
        <v>4326</v>
      </c>
      <c r="H1841" t="s">
        <v>4967</v>
      </c>
      <c r="I1841" t="s">
        <v>4969</v>
      </c>
      <c r="J1841" t="s">
        <v>4992</v>
      </c>
      <c r="K1841" t="s">
        <v>6375</v>
      </c>
      <c r="L1841" t="s">
        <v>6409</v>
      </c>
      <c r="M1841" t="str">
        <f>SUBSTITUTE(Table2[[#This Row],[category_tags]],"'",CHAR(130),11)</f>
        <v>['Agricultural', 'Food', 'Preparation', 'Fruits, vegetables, legumes and nuts', 'Potatoes and other tubers']</v>
      </c>
      <c r="N1841" t="str">
        <f>SUBSTITUTE(Table2[[#This Row],[category_tags]],"'",CHAR(131),12)</f>
        <v>['Agricultural', 'Food', 'Preparation', 'Fruits, vegetables, legumes and nuts', 'Potatoes and other tubers']</v>
      </c>
      <c r="O1841" t="e">
        <f>FIND(CHAR(130),Table2[[#This Row],[Column2]])</f>
        <v>#VALUE!</v>
      </c>
      <c r="P1841" t="e">
        <f>FIND(CHAR(131),Table2[[#This Row],[Column3]])</f>
        <v>#VALUE!</v>
      </c>
      <c r="Q1841" t="str">
        <f>IFERROR(MID(Table2[[#This Row],[category_tags]],Table2[[#This Row],[Column4]]+1,Table2[[#This Row],[Column5]]-Table2[[#This Row],[Column4]]-1),"")</f>
        <v/>
      </c>
      <c r="R1841" t="str">
        <f>VLOOKUP(Table2[[#This Row],[ciqual_code]],brut_transformé!$D$2:$E$2480,2,FALSE)</f>
        <v>brut</v>
      </c>
      <c r="S1841" t="s">
        <v>6039</v>
      </c>
    </row>
    <row r="1842" spans="1:19" x14ac:dyDescent="0.2">
      <c r="A1842" t="s">
        <v>1840</v>
      </c>
      <c r="B1842">
        <v>4002</v>
      </c>
      <c r="C1842" t="s">
        <v>2481</v>
      </c>
      <c r="D1842">
        <v>2.71</v>
      </c>
      <c r="E1842" t="b">
        <v>0</v>
      </c>
      <c r="F1842" t="s">
        <v>2485</v>
      </c>
      <c r="G1842" t="s">
        <v>4327</v>
      </c>
      <c r="H1842" t="s">
        <v>4967</v>
      </c>
      <c r="I1842" t="s">
        <v>4969</v>
      </c>
      <c r="J1842" t="s">
        <v>4992</v>
      </c>
      <c r="K1842" t="s">
        <v>6375</v>
      </c>
      <c r="L1842" t="s">
        <v>6409</v>
      </c>
      <c r="M1842" t="str">
        <f>SUBSTITUTE(Table2[[#This Row],[category_tags]],"'",CHAR(130),11)</f>
        <v>['Agricultural', 'Food', 'Preparation', 'Fruits, vegetables, legumes and nuts', 'Potatoes and other tubers']</v>
      </c>
      <c r="N1842" t="str">
        <f>SUBSTITUTE(Table2[[#This Row],[category_tags]],"'",CHAR(131),12)</f>
        <v>['Agricultural', 'Food', 'Preparation', 'Fruits, vegetables, legumes and nuts', 'Potatoes and other tubers']</v>
      </c>
      <c r="O1842" t="e">
        <f>FIND(CHAR(130),Table2[[#This Row],[Column2]])</f>
        <v>#VALUE!</v>
      </c>
      <c r="P1842" t="e">
        <f>FIND(CHAR(131),Table2[[#This Row],[Column3]])</f>
        <v>#VALUE!</v>
      </c>
      <c r="Q1842" t="str">
        <f>IFERROR(MID(Table2[[#This Row],[category_tags]],Table2[[#This Row],[Column4]]+1,Table2[[#This Row],[Column5]]-Table2[[#This Row],[Column4]]-1),"")</f>
        <v/>
      </c>
      <c r="R1842" t="str">
        <f>VLOOKUP(Table2[[#This Row],[ciqual_code]],brut_transformé!$D$2:$E$2480,2,FALSE)</f>
        <v>brut</v>
      </c>
      <c r="S1842" t="s">
        <v>6038</v>
      </c>
    </row>
    <row r="1843" spans="1:19" x14ac:dyDescent="0.2">
      <c r="A1843" t="s">
        <v>1841</v>
      </c>
      <c r="B1843">
        <v>4015</v>
      </c>
      <c r="C1843" t="s">
        <v>2481</v>
      </c>
      <c r="D1843">
        <v>2.63</v>
      </c>
      <c r="E1843" t="b">
        <v>0</v>
      </c>
      <c r="F1843" t="s">
        <v>2485</v>
      </c>
      <c r="G1843" t="s">
        <v>4328</v>
      </c>
      <c r="H1843" t="s">
        <v>4967</v>
      </c>
      <c r="I1843" t="s">
        <v>4969</v>
      </c>
      <c r="J1843" t="s">
        <v>4992</v>
      </c>
      <c r="K1843" t="s">
        <v>6375</v>
      </c>
      <c r="L1843" t="s">
        <v>6409</v>
      </c>
      <c r="M1843" t="str">
        <f>SUBSTITUTE(Table2[[#This Row],[category_tags]],"'",CHAR(130),11)</f>
        <v>['Agricultural', 'Food', 'Preparation', 'Fruits, vegetables, legumes and nuts', 'Potatoes and other tubers']</v>
      </c>
      <c r="N1843" t="str">
        <f>SUBSTITUTE(Table2[[#This Row],[category_tags]],"'",CHAR(131),12)</f>
        <v>['Agricultural', 'Food', 'Preparation', 'Fruits, vegetables, legumes and nuts', 'Potatoes and other tubers']</v>
      </c>
      <c r="O1843" t="e">
        <f>FIND(CHAR(130),Table2[[#This Row],[Column2]])</f>
        <v>#VALUE!</v>
      </c>
      <c r="P1843" t="e">
        <f>FIND(CHAR(131),Table2[[#This Row],[Column3]])</f>
        <v>#VALUE!</v>
      </c>
      <c r="Q1843" t="str">
        <f>IFERROR(MID(Table2[[#This Row],[category_tags]],Table2[[#This Row],[Column4]]+1,Table2[[#This Row],[Column5]]-Table2[[#This Row],[Column4]]-1),"")</f>
        <v/>
      </c>
      <c r="R1843" t="str">
        <f>VLOOKUP(Table2[[#This Row],[ciqual_code]],brut_transformé!$D$2:$E$2480,2,FALSE)</f>
        <v>brut</v>
      </c>
      <c r="S1843" t="s">
        <v>6040</v>
      </c>
    </row>
    <row r="1844" spans="1:19" x14ac:dyDescent="0.2">
      <c r="A1844" t="s">
        <v>1842</v>
      </c>
      <c r="B1844">
        <v>13620</v>
      </c>
      <c r="C1844" t="s">
        <v>2481</v>
      </c>
      <c r="D1844">
        <v>2.2599999999999998</v>
      </c>
      <c r="E1844" t="b">
        <v>0</v>
      </c>
      <c r="F1844" t="s">
        <v>2485</v>
      </c>
      <c r="G1844" t="s">
        <v>4329</v>
      </c>
      <c r="H1844" t="s">
        <v>4967</v>
      </c>
      <c r="I1844" t="s">
        <v>4969</v>
      </c>
      <c r="J1844" t="s">
        <v>4972</v>
      </c>
      <c r="K1844" t="s">
        <v>6375</v>
      </c>
      <c r="L1844" t="s">
        <v>6392</v>
      </c>
      <c r="M1844" t="str">
        <f>SUBSTITUTE(Table2[[#This Row],[category_tags]],"'",CHAR(130),11)</f>
        <v>['Agricultural', 'Food', 'Preparation', 'Fruits, vegetables, legumes and nuts', 'Fruits', ÇFresh fruits']</v>
      </c>
      <c r="N1844" t="str">
        <f>SUBSTITUTE(Table2[[#This Row],[category_tags]],"'",CHAR(131),12)</f>
        <v>['Agricultural', 'Food', 'Preparation', 'Fruits, vegetables, legumes and nuts', 'Fruits', 'Fresh fruitsÉ]</v>
      </c>
      <c r="O1844">
        <f>FIND(CHAR(130),Table2[[#This Row],[Column2]])</f>
        <v>91</v>
      </c>
      <c r="P1844">
        <f>FIND(CHAR(131),Table2[[#This Row],[Column3]])</f>
        <v>104</v>
      </c>
      <c r="Q1844" t="str">
        <f>IFERROR(MID(Table2[[#This Row],[category_tags]],Table2[[#This Row],[Column4]]+1,Table2[[#This Row],[Column5]]-Table2[[#This Row],[Column4]]-1),"")</f>
        <v>Fresh fruits</v>
      </c>
      <c r="R1844" t="str">
        <f>VLOOKUP(Table2[[#This Row],[ciqual_code]],brut_transformé!$D$2:$E$2480,2,FALSE)</f>
        <v>brut</v>
      </c>
      <c r="S1844" t="s">
        <v>6023</v>
      </c>
    </row>
    <row r="1845" spans="1:19" x14ac:dyDescent="0.2">
      <c r="A1845" t="s">
        <v>1843</v>
      </c>
      <c r="B1845">
        <v>13039</v>
      </c>
      <c r="C1845" t="s">
        <v>2481</v>
      </c>
      <c r="D1845">
        <v>2.0699999999999998</v>
      </c>
      <c r="E1845" t="b">
        <v>0</v>
      </c>
      <c r="F1845" t="s">
        <v>2485</v>
      </c>
      <c r="G1845" t="s">
        <v>4330</v>
      </c>
      <c r="H1845" t="s">
        <v>4967</v>
      </c>
      <c r="I1845" t="s">
        <v>4969</v>
      </c>
      <c r="J1845" t="s">
        <v>4972</v>
      </c>
      <c r="K1845" t="s">
        <v>6375</v>
      </c>
      <c r="L1845" t="s">
        <v>6392</v>
      </c>
      <c r="M1845" t="str">
        <f>SUBSTITUTE(Table2[[#This Row],[category_tags]],"'",CHAR(130),11)</f>
        <v>['Agricultural', 'Food', 'Preparation', 'Fruits, vegetables, legumes and nuts', 'Fruits', ÇFresh fruits']</v>
      </c>
      <c r="N1845" t="str">
        <f>SUBSTITUTE(Table2[[#This Row],[category_tags]],"'",CHAR(131),12)</f>
        <v>['Agricultural', 'Food', 'Preparation', 'Fruits, vegetables, legumes and nuts', 'Fruits', 'Fresh fruitsÉ]</v>
      </c>
      <c r="O1845">
        <f>FIND(CHAR(130),Table2[[#This Row],[Column2]])</f>
        <v>91</v>
      </c>
      <c r="P1845">
        <f>FIND(CHAR(131),Table2[[#This Row],[Column3]])</f>
        <v>104</v>
      </c>
      <c r="Q1845" t="str">
        <f>IFERROR(MID(Table2[[#This Row],[category_tags]],Table2[[#This Row],[Column4]]+1,Table2[[#This Row],[Column5]]-Table2[[#This Row],[Column4]]-1),"")</f>
        <v>Fresh fruits</v>
      </c>
      <c r="R1845" t="str">
        <f>VLOOKUP(Table2[[#This Row],[ciqual_code]],brut_transformé!$D$2:$E$2480,2,FALSE)</f>
        <v>brut</v>
      </c>
      <c r="S1845" t="s">
        <v>6023</v>
      </c>
    </row>
    <row r="1846" spans="1:19" x14ac:dyDescent="0.2">
      <c r="A1846" t="s">
        <v>1844</v>
      </c>
      <c r="B1846">
        <v>13176</v>
      </c>
      <c r="C1846" t="s">
        <v>2481</v>
      </c>
      <c r="D1846">
        <v>2.14</v>
      </c>
      <c r="E1846" t="b">
        <v>0</v>
      </c>
      <c r="F1846" t="s">
        <v>2485</v>
      </c>
      <c r="G1846" s="1" t="s">
        <v>4331</v>
      </c>
      <c r="H1846" t="s">
        <v>4967</v>
      </c>
      <c r="I1846" t="s">
        <v>4969</v>
      </c>
      <c r="J1846" t="s">
        <v>5042</v>
      </c>
      <c r="K1846" t="s">
        <v>6375</v>
      </c>
      <c r="L1846" t="s">
        <v>6392</v>
      </c>
      <c r="M1846" t="str">
        <f>SUBSTITUTE(Table2[[#This Row],[category_tags]],"'",CHAR(130),11)</f>
        <v>['Agricultural', 'Food', 'Preparation', 'Fruits, vegetables, legumes and nuts', 'Fruits', ÇPureed fruits']</v>
      </c>
      <c r="N1846" t="str">
        <f>SUBSTITUTE(Table2[[#This Row],[category_tags]],"'",CHAR(131),12)</f>
        <v>['Agricultural', 'Food', 'Preparation', 'Fruits, vegetables, legumes and nuts', 'Fruits', 'Pureed fruitsÉ]</v>
      </c>
      <c r="O1846">
        <f>FIND(CHAR(130),Table2[[#This Row],[Column2]])</f>
        <v>91</v>
      </c>
      <c r="P1846">
        <f>FIND(CHAR(131),Table2[[#This Row],[Column3]])</f>
        <v>105</v>
      </c>
      <c r="Q1846" t="str">
        <f>IFERROR(MID(Table2[[#This Row],[category_tags]],Table2[[#This Row],[Column4]]+1,Table2[[#This Row],[Column5]]-Table2[[#This Row],[Column4]]-1),"")</f>
        <v>Pureed fruits</v>
      </c>
      <c r="R1846" t="str">
        <f>VLOOKUP(Table2[[#This Row],[ciqual_code]],brut_transformé!$D$2:$E$2480,2,FALSE)</f>
        <v>brut</v>
      </c>
      <c r="S1846" t="s">
        <v>6041</v>
      </c>
    </row>
    <row r="1847" spans="1:19" x14ac:dyDescent="0.2">
      <c r="A1847" t="s">
        <v>1845</v>
      </c>
      <c r="B1847">
        <v>13050</v>
      </c>
      <c r="C1847" t="s">
        <v>2481</v>
      </c>
      <c r="D1847">
        <v>2.0299999999999998</v>
      </c>
      <c r="E1847" t="b">
        <v>0</v>
      </c>
      <c r="F1847" t="s">
        <v>2485</v>
      </c>
      <c r="G1847" t="s">
        <v>4332</v>
      </c>
      <c r="H1847" t="s">
        <v>4967</v>
      </c>
      <c r="I1847" t="s">
        <v>4969</v>
      </c>
      <c r="J1847" t="s">
        <v>4972</v>
      </c>
      <c r="K1847" t="s">
        <v>6375</v>
      </c>
      <c r="L1847" t="s">
        <v>6392</v>
      </c>
      <c r="M1847" t="str">
        <f>SUBSTITUTE(Table2[[#This Row],[category_tags]],"'",CHAR(130),11)</f>
        <v>['Agricultural', 'Food', 'Preparation', 'Fruits, vegetables, legumes and nuts', 'Fruits', ÇFresh fruits']</v>
      </c>
      <c r="N1847" t="str">
        <f>SUBSTITUTE(Table2[[#This Row],[category_tags]],"'",CHAR(131),12)</f>
        <v>['Agricultural', 'Food', 'Preparation', 'Fruits, vegetables, legumes and nuts', 'Fruits', 'Fresh fruitsÉ]</v>
      </c>
      <c r="O1847">
        <f>FIND(CHAR(130),Table2[[#This Row],[Column2]])</f>
        <v>91</v>
      </c>
      <c r="P1847">
        <f>FIND(CHAR(131),Table2[[#This Row],[Column3]])</f>
        <v>104</v>
      </c>
      <c r="Q1847" t="str">
        <f>IFERROR(MID(Table2[[#This Row],[category_tags]],Table2[[#This Row],[Column4]]+1,Table2[[#This Row],[Column5]]-Table2[[#This Row],[Column4]]-1),"")</f>
        <v>Fresh fruits</v>
      </c>
      <c r="R1847" t="str">
        <f>VLOOKUP(Table2[[#This Row],[ciqual_code]],brut_transformé!$D$2:$E$2480,2,FALSE)</f>
        <v>brut</v>
      </c>
      <c r="S1847" t="s">
        <v>6023</v>
      </c>
    </row>
    <row r="1848" spans="1:19" x14ac:dyDescent="0.2">
      <c r="A1848" t="s">
        <v>1846</v>
      </c>
      <c r="B1848">
        <v>13175</v>
      </c>
      <c r="C1848" t="s">
        <v>2481</v>
      </c>
      <c r="D1848">
        <v>2.14</v>
      </c>
      <c r="E1848" t="b">
        <v>0</v>
      </c>
      <c r="F1848" t="s">
        <v>2485</v>
      </c>
      <c r="G1848" t="s">
        <v>4333</v>
      </c>
      <c r="H1848" t="s">
        <v>4967</v>
      </c>
      <c r="I1848" t="s">
        <v>4969</v>
      </c>
      <c r="J1848" t="s">
        <v>5042</v>
      </c>
      <c r="K1848" t="s">
        <v>6375</v>
      </c>
      <c r="L1848" t="s">
        <v>6392</v>
      </c>
      <c r="M1848" t="str">
        <f>SUBSTITUTE(Table2[[#This Row],[category_tags]],"'",CHAR(130),11)</f>
        <v>['Agricultural', 'Food', 'Preparation', 'Fruits, vegetables, legumes and nuts', 'Fruits', ÇPureed fruits']</v>
      </c>
      <c r="N1848" t="str">
        <f>SUBSTITUTE(Table2[[#This Row],[category_tags]],"'",CHAR(131),12)</f>
        <v>['Agricultural', 'Food', 'Preparation', 'Fruits, vegetables, legumes and nuts', 'Fruits', 'Pureed fruitsÉ]</v>
      </c>
      <c r="O1848">
        <f>FIND(CHAR(130),Table2[[#This Row],[Column2]])</f>
        <v>91</v>
      </c>
      <c r="P1848">
        <f>FIND(CHAR(131),Table2[[#This Row],[Column3]])</f>
        <v>105</v>
      </c>
      <c r="Q1848" t="str">
        <f>IFERROR(MID(Table2[[#This Row],[category_tags]],Table2[[#This Row],[Column4]]+1,Table2[[#This Row],[Column5]]-Table2[[#This Row],[Column4]]-1),"")</f>
        <v>Pureed fruits</v>
      </c>
      <c r="R1848" t="str">
        <f>VLOOKUP(Table2[[#This Row],[ciqual_code]],brut_transformé!$D$2:$E$2480,2,FALSE)</f>
        <v>brut</v>
      </c>
      <c r="S1848" t="s">
        <v>6042</v>
      </c>
    </row>
    <row r="1849" spans="1:19" x14ac:dyDescent="0.2">
      <c r="A1849" t="s">
        <v>1847</v>
      </c>
      <c r="B1849">
        <v>13111</v>
      </c>
      <c r="C1849" t="s">
        <v>2481</v>
      </c>
      <c r="D1849">
        <v>2.5299999999999998</v>
      </c>
      <c r="E1849" t="b">
        <v>0</v>
      </c>
      <c r="F1849" t="s">
        <v>2485</v>
      </c>
      <c r="G1849" t="s">
        <v>4334</v>
      </c>
      <c r="H1849" t="s">
        <v>4967</v>
      </c>
      <c r="I1849" t="s">
        <v>4969</v>
      </c>
      <c r="J1849" t="s">
        <v>4973</v>
      </c>
      <c r="K1849" t="s">
        <v>6375</v>
      </c>
      <c r="L1849" t="s">
        <v>6392</v>
      </c>
      <c r="M1849" t="str">
        <f>SUBSTITUTE(Table2[[#This Row],[category_tags]],"'",CHAR(130),11)</f>
        <v>['Agricultural', 'Food', 'Preparation', 'Fruits, vegetables, legumes and nuts', 'Fruits', ÇDried fruits']</v>
      </c>
      <c r="N1849" t="str">
        <f>SUBSTITUTE(Table2[[#This Row],[category_tags]],"'",CHAR(131),12)</f>
        <v>['Agricultural', 'Food', 'Preparation', 'Fruits, vegetables, legumes and nuts', 'Fruits', 'Dried fruitsÉ]</v>
      </c>
      <c r="O1849">
        <f>FIND(CHAR(130),Table2[[#This Row],[Column2]])</f>
        <v>91</v>
      </c>
      <c r="P1849">
        <f>FIND(CHAR(131),Table2[[#This Row],[Column3]])</f>
        <v>104</v>
      </c>
      <c r="Q1849" t="str">
        <f>IFERROR(MID(Table2[[#This Row],[category_tags]],Table2[[#This Row],[Column4]]+1,Table2[[#This Row],[Column5]]-Table2[[#This Row],[Column4]]-1),"")</f>
        <v>Dried fruits</v>
      </c>
      <c r="R1849" t="str">
        <f>VLOOKUP(Table2[[#This Row],[ciqual_code]],brut_transformé!$D$2:$E$2480,2,FALSE)</f>
        <v>brut</v>
      </c>
      <c r="S1849" t="s">
        <v>6043</v>
      </c>
    </row>
    <row r="1850" spans="1:19" x14ac:dyDescent="0.2">
      <c r="A1850" t="s">
        <v>1848</v>
      </c>
      <c r="B1850">
        <v>12042</v>
      </c>
      <c r="C1850" t="s">
        <v>2481</v>
      </c>
      <c r="D1850">
        <v>2.2400000000000002</v>
      </c>
      <c r="E1850" t="b">
        <v>0</v>
      </c>
      <c r="F1850" t="s">
        <v>2485</v>
      </c>
      <c r="G1850" t="s">
        <v>4335</v>
      </c>
      <c r="H1850" t="s">
        <v>4967</v>
      </c>
      <c r="I1850" t="s">
        <v>4969</v>
      </c>
      <c r="J1850" t="s">
        <v>5024</v>
      </c>
      <c r="K1850" t="s">
        <v>6381</v>
      </c>
      <c r="L1850" t="s">
        <v>6406</v>
      </c>
      <c r="M1850" t="str">
        <f>SUBSTITUTE(Table2[[#This Row],[category_tags]],"'",CHAR(130),11)</f>
        <v>['Agricultural', 'Food', 'Preparation', 'Milk and milk products', 'Cheese', ÇSoft cheeses']</v>
      </c>
      <c r="N1850" t="str">
        <f>SUBSTITUTE(Table2[[#This Row],[category_tags]],"'",CHAR(131),12)</f>
        <v>['Agricultural', 'Food', 'Preparation', 'Milk and milk products', 'Cheese', 'Soft cheesesÉ]</v>
      </c>
      <c r="O1850">
        <f>FIND(CHAR(130),Table2[[#This Row],[Column2]])</f>
        <v>77</v>
      </c>
      <c r="P1850">
        <f>FIND(CHAR(131),Table2[[#This Row],[Column3]])</f>
        <v>90</v>
      </c>
      <c r="Q1850" t="str">
        <f>IFERROR(MID(Table2[[#This Row],[category_tags]],Table2[[#This Row],[Column4]]+1,Table2[[#This Row],[Column5]]-Table2[[#This Row],[Column4]]-1),"")</f>
        <v>Soft cheeses</v>
      </c>
      <c r="R1850" t="str">
        <f>VLOOKUP(Table2[[#This Row],[ciqual_code]],brut_transformé!$D$2:$E$2480,2,FALSE)</f>
        <v>brut</v>
      </c>
      <c r="S1850" t="s">
        <v>5196</v>
      </c>
    </row>
    <row r="1851" spans="1:19" x14ac:dyDescent="0.2">
      <c r="A1851" t="s">
        <v>1849</v>
      </c>
      <c r="B1851">
        <v>9231</v>
      </c>
      <c r="C1851" t="s">
        <v>2481</v>
      </c>
      <c r="D1851">
        <v>2.15</v>
      </c>
      <c r="E1851" t="b">
        <v>0</v>
      </c>
      <c r="F1851" t="s">
        <v>2485</v>
      </c>
      <c r="G1851" t="s">
        <v>4336</v>
      </c>
      <c r="H1851" t="s">
        <v>4967</v>
      </c>
      <c r="I1851" t="s">
        <v>4969</v>
      </c>
      <c r="J1851" t="s">
        <v>5005</v>
      </c>
      <c r="K1851" t="s">
        <v>6380</v>
      </c>
      <c r="L1851" t="s">
        <v>6412</v>
      </c>
      <c r="M1851" t="str">
        <f>SUBSTITUTE(Table2[[#This Row],[category_tags]],"'",CHAR(130),11)</f>
        <v>['Agricultural', 'Food', 'Preparation', 'Cereal products', 'Biscuits and breakfast cereals', ÇCrackers']</v>
      </c>
      <c r="N1851" t="str">
        <f>SUBSTITUTE(Table2[[#This Row],[category_tags]],"'",CHAR(131),12)</f>
        <v>['Agricultural', 'Food', 'Preparation', 'Cereal products', 'Biscuits and breakfast cereals', 'CrackersÉ]</v>
      </c>
      <c r="O1851">
        <f>FIND(CHAR(130),Table2[[#This Row],[Column2]])</f>
        <v>94</v>
      </c>
      <c r="P1851">
        <f>FIND(CHAR(131),Table2[[#This Row],[Column3]])</f>
        <v>103</v>
      </c>
      <c r="Q1851" t="str">
        <f>IFERROR(MID(Table2[[#This Row],[category_tags]],Table2[[#This Row],[Column4]]+1,Table2[[#This Row],[Column5]]-Table2[[#This Row],[Column4]]-1),"")</f>
        <v>Crackers</v>
      </c>
      <c r="R1851" t="str">
        <f>VLOOKUP(Table2[[#This Row],[ciqual_code]],brut_transformé!$D$2:$E$2480,2,FALSE)</f>
        <v>transformé</v>
      </c>
      <c r="S1851" t="s">
        <v>6044</v>
      </c>
    </row>
    <row r="1852" spans="1:19" x14ac:dyDescent="0.2">
      <c r="A1852" t="s">
        <v>1850</v>
      </c>
      <c r="B1852">
        <v>9230</v>
      </c>
      <c r="C1852" t="s">
        <v>2481</v>
      </c>
      <c r="D1852">
        <v>1.8599999999999901</v>
      </c>
      <c r="E1852" t="b">
        <v>0</v>
      </c>
      <c r="F1852" t="s">
        <v>2485</v>
      </c>
      <c r="G1852" t="s">
        <v>4337</v>
      </c>
      <c r="H1852" t="s">
        <v>4967</v>
      </c>
      <c r="I1852" t="s">
        <v>4969</v>
      </c>
      <c r="J1852" t="s">
        <v>5005</v>
      </c>
      <c r="K1852" t="s">
        <v>6380</v>
      </c>
      <c r="L1852" t="s">
        <v>6412</v>
      </c>
      <c r="M1852" t="str">
        <f>SUBSTITUTE(Table2[[#This Row],[category_tags]],"'",CHAR(130),11)</f>
        <v>['Agricultural', 'Food', 'Preparation', 'Cereal products', 'Biscuits and breakfast cereals', ÇCrackers']</v>
      </c>
      <c r="N1852" t="str">
        <f>SUBSTITUTE(Table2[[#This Row],[category_tags]],"'",CHAR(131),12)</f>
        <v>['Agricultural', 'Food', 'Preparation', 'Cereal products', 'Biscuits and breakfast cereals', 'CrackersÉ]</v>
      </c>
      <c r="O1852">
        <f>FIND(CHAR(130),Table2[[#This Row],[Column2]])</f>
        <v>94</v>
      </c>
      <c r="P1852">
        <f>FIND(CHAR(131),Table2[[#This Row],[Column3]])</f>
        <v>103</v>
      </c>
      <c r="Q1852" t="str">
        <f>IFERROR(MID(Table2[[#This Row],[category_tags]],Table2[[#This Row],[Column4]]+1,Table2[[#This Row],[Column5]]-Table2[[#This Row],[Column4]]-1),"")</f>
        <v>Crackers</v>
      </c>
      <c r="R1852" t="str">
        <f>VLOOKUP(Table2[[#This Row],[ciqual_code]],brut_transformé!$D$2:$E$2480,2,FALSE)</f>
        <v>transformé</v>
      </c>
      <c r="S1852" t="s">
        <v>6045</v>
      </c>
    </row>
    <row r="1853" spans="1:19" x14ac:dyDescent="0.2">
      <c r="A1853" t="s">
        <v>1851</v>
      </c>
      <c r="B1853">
        <v>9232</v>
      </c>
      <c r="C1853" t="s">
        <v>2481</v>
      </c>
      <c r="D1853">
        <v>2.13</v>
      </c>
      <c r="E1853" t="b">
        <v>0</v>
      </c>
      <c r="F1853" t="s">
        <v>2485</v>
      </c>
      <c r="G1853" t="s">
        <v>4338</v>
      </c>
      <c r="H1853" t="s">
        <v>4967</v>
      </c>
      <c r="I1853" t="s">
        <v>4969</v>
      </c>
      <c r="J1853" t="s">
        <v>5005</v>
      </c>
      <c r="K1853" t="s">
        <v>6380</v>
      </c>
      <c r="L1853" t="s">
        <v>6412</v>
      </c>
      <c r="M1853" t="str">
        <f>SUBSTITUTE(Table2[[#This Row],[category_tags]],"'",CHAR(130),11)</f>
        <v>['Agricultural', 'Food', 'Preparation', 'Cereal products', 'Biscuits and breakfast cereals', ÇCrackers']</v>
      </c>
      <c r="N1853" t="str">
        <f>SUBSTITUTE(Table2[[#This Row],[category_tags]],"'",CHAR(131),12)</f>
        <v>['Agricultural', 'Food', 'Preparation', 'Cereal products', 'Biscuits and breakfast cereals', 'CrackersÉ]</v>
      </c>
      <c r="O1853">
        <f>FIND(CHAR(130),Table2[[#This Row],[Column2]])</f>
        <v>94</v>
      </c>
      <c r="P1853">
        <f>FIND(CHAR(131),Table2[[#This Row],[Column3]])</f>
        <v>103</v>
      </c>
      <c r="Q1853" t="str">
        <f>IFERROR(MID(Table2[[#This Row],[category_tags]],Table2[[#This Row],[Column4]]+1,Table2[[#This Row],[Column5]]-Table2[[#This Row],[Column4]]-1),"")</f>
        <v>Crackers</v>
      </c>
      <c r="R1853" t="str">
        <f>VLOOKUP(Table2[[#This Row],[ciqual_code]],brut_transformé!$D$2:$E$2480,2,FALSE)</f>
        <v>transformé</v>
      </c>
      <c r="S1853" t="s">
        <v>6046</v>
      </c>
    </row>
    <row r="1854" spans="1:19" x14ac:dyDescent="0.2">
      <c r="A1854" t="s">
        <v>1852</v>
      </c>
      <c r="B1854">
        <v>25207</v>
      </c>
      <c r="C1854" t="s">
        <v>2481</v>
      </c>
      <c r="D1854">
        <v>2.42</v>
      </c>
      <c r="E1854" t="b">
        <v>0</v>
      </c>
      <c r="F1854" t="s">
        <v>2485</v>
      </c>
      <c r="G1854" t="s">
        <v>4339</v>
      </c>
      <c r="H1854" t="s">
        <v>4967</v>
      </c>
      <c r="I1854" t="s">
        <v>4969</v>
      </c>
      <c r="J1854" t="s">
        <v>5007</v>
      </c>
      <c r="K1854" t="s">
        <v>6379</v>
      </c>
      <c r="L1854" t="s">
        <v>6399</v>
      </c>
      <c r="M1854" t="str">
        <f>SUBSTITUTE(Table2[[#This Row],[category_tags]],"'",CHAR(130),11)</f>
        <v>['Agricultural', 'Food', 'Preparation', 'Starters and dishes', 'Dishes', ÇMeat dishes, no garnish']</v>
      </c>
      <c r="N1854" t="str">
        <f>SUBSTITUTE(Table2[[#This Row],[category_tags]],"'",CHAR(131),12)</f>
        <v>['Agricultural', 'Food', 'Preparation', 'Starters and dishes', 'Dishes', 'Meat dishes, no garnishÉ]</v>
      </c>
      <c r="O1854">
        <f>FIND(CHAR(130),Table2[[#This Row],[Column2]])</f>
        <v>74</v>
      </c>
      <c r="P1854">
        <f>FIND(CHAR(131),Table2[[#This Row],[Column3]])</f>
        <v>98</v>
      </c>
      <c r="Q1854" t="str">
        <f>IFERROR(MID(Table2[[#This Row],[category_tags]],Table2[[#This Row],[Column4]]+1,Table2[[#This Row],[Column5]]-Table2[[#This Row],[Column4]]-1),"")</f>
        <v>Meat dishes, no garnish</v>
      </c>
      <c r="R1854" t="str">
        <f>VLOOKUP(Table2[[#This Row],[ciqual_code]],brut_transformé!$D$2:$E$2480,2,FALSE)</f>
        <v>transformé</v>
      </c>
      <c r="S1854" t="s">
        <v>6047</v>
      </c>
    </row>
    <row r="1855" spans="1:19" x14ac:dyDescent="0.2">
      <c r="A1855" t="s">
        <v>1853</v>
      </c>
      <c r="B1855">
        <v>28470</v>
      </c>
      <c r="C1855" t="s">
        <v>2481</v>
      </c>
      <c r="D1855">
        <v>2.4700000000000002</v>
      </c>
      <c r="E1855" t="b">
        <v>0</v>
      </c>
      <c r="F1855" t="s">
        <v>2485</v>
      </c>
      <c r="G1855" s="1" t="s">
        <v>4340</v>
      </c>
      <c r="H1855" t="s">
        <v>4967</v>
      </c>
      <c r="I1855" t="s">
        <v>4969</v>
      </c>
      <c r="J1855" t="s">
        <v>5083</v>
      </c>
      <c r="K1855" t="s">
        <v>6376</v>
      </c>
      <c r="L1855" t="s">
        <v>6396</v>
      </c>
      <c r="M1855" t="str">
        <f>SUBSTITUTE(Table2[[#This Row],[category_tags]],"'",CHAR(130),11)</f>
        <v>['Agricultural', 'Food', 'Preparation', 'Meat, egg and fish', 'Raw meat', ÇPork']</v>
      </c>
      <c r="N1855" t="str">
        <f>SUBSTITUTE(Table2[[#This Row],[category_tags]],"'",CHAR(131),12)</f>
        <v>['Agricultural', 'Food', 'Preparation', 'Meat, egg and fish', 'Raw meat', 'PorkÉ]</v>
      </c>
      <c r="O1855">
        <f>FIND(CHAR(130),Table2[[#This Row],[Column2]])</f>
        <v>75</v>
      </c>
      <c r="P1855">
        <f>FIND(CHAR(131),Table2[[#This Row],[Column3]])</f>
        <v>80</v>
      </c>
      <c r="Q1855" t="str">
        <f>IFERROR(MID(Table2[[#This Row],[category_tags]],Table2[[#This Row],[Column4]]+1,Table2[[#This Row],[Column5]]-Table2[[#This Row],[Column4]]-1),"")</f>
        <v>Pork</v>
      </c>
      <c r="R1855" t="str">
        <f>VLOOKUP(Table2[[#This Row],[ciqual_code]],brut_transformé!$D$2:$E$2480,2,FALSE)</f>
        <v>transformé</v>
      </c>
      <c r="S1855" t="s">
        <v>6048</v>
      </c>
    </row>
    <row r="1856" spans="1:19" x14ac:dyDescent="0.2">
      <c r="A1856" t="s">
        <v>1854</v>
      </c>
      <c r="B1856">
        <v>28104</v>
      </c>
      <c r="C1856" t="s">
        <v>2481</v>
      </c>
      <c r="D1856">
        <v>2.4500000000000002</v>
      </c>
      <c r="E1856" t="b">
        <v>0</v>
      </c>
      <c r="F1856" t="s">
        <v>2485</v>
      </c>
      <c r="G1856" t="s">
        <v>4341</v>
      </c>
      <c r="H1856" t="s">
        <v>4967</v>
      </c>
      <c r="I1856" t="s">
        <v>4969</v>
      </c>
      <c r="J1856" t="s">
        <v>5083</v>
      </c>
      <c r="K1856" t="s">
        <v>6376</v>
      </c>
      <c r="L1856" t="s">
        <v>6396</v>
      </c>
      <c r="M1856" t="str">
        <f>SUBSTITUTE(Table2[[#This Row],[category_tags]],"'",CHAR(130),11)</f>
        <v>['Agricultural', 'Food', 'Preparation', 'Meat, egg and fish', 'Raw meat', ÇPork']</v>
      </c>
      <c r="N1856" t="str">
        <f>SUBSTITUTE(Table2[[#This Row],[category_tags]],"'",CHAR(131),12)</f>
        <v>['Agricultural', 'Food', 'Preparation', 'Meat, egg and fish', 'Raw meat', 'PorkÉ]</v>
      </c>
      <c r="O1856">
        <f>FIND(CHAR(130),Table2[[#This Row],[Column2]])</f>
        <v>75</v>
      </c>
      <c r="P1856">
        <f>FIND(CHAR(131),Table2[[#This Row],[Column3]])</f>
        <v>80</v>
      </c>
      <c r="Q1856" t="str">
        <f>IFERROR(MID(Table2[[#This Row],[category_tags]],Table2[[#This Row],[Column4]]+1,Table2[[#This Row],[Column5]]-Table2[[#This Row],[Column4]]-1),"")</f>
        <v>Pork</v>
      </c>
      <c r="R1856" t="str">
        <f>VLOOKUP(Table2[[#This Row],[ciqual_code]],brut_transformé!$D$2:$E$2480,2,FALSE)</f>
        <v>transformé</v>
      </c>
      <c r="S1856" t="s">
        <v>6049</v>
      </c>
    </row>
    <row r="1857" spans="1:19" x14ac:dyDescent="0.2">
      <c r="A1857" t="s">
        <v>1855</v>
      </c>
      <c r="B1857">
        <v>28105</v>
      </c>
      <c r="C1857" t="s">
        <v>2481</v>
      </c>
      <c r="D1857">
        <v>2.4700000000000002</v>
      </c>
      <c r="E1857" t="b">
        <v>0</v>
      </c>
      <c r="F1857" t="s">
        <v>2485</v>
      </c>
      <c r="G1857" t="s">
        <v>4342</v>
      </c>
      <c r="H1857" t="s">
        <v>4967</v>
      </c>
      <c r="I1857" t="s">
        <v>4969</v>
      </c>
      <c r="J1857" t="s">
        <v>5084</v>
      </c>
      <c r="K1857" t="s">
        <v>6376</v>
      </c>
      <c r="L1857" t="s">
        <v>6395</v>
      </c>
      <c r="M1857" t="str">
        <f>SUBSTITUTE(Table2[[#This Row],[category_tags]],"'",CHAR(130),11)</f>
        <v>['Agricultural', 'Food', 'Preparation', 'Meat, egg and fish', 'Cooked meat', ÇPork']</v>
      </c>
      <c r="N1857" t="str">
        <f>SUBSTITUTE(Table2[[#This Row],[category_tags]],"'",CHAR(131),12)</f>
        <v>['Agricultural', 'Food', 'Preparation', 'Meat, egg and fish', 'Cooked meat', 'PorkÉ]</v>
      </c>
      <c r="O1857">
        <f>FIND(CHAR(130),Table2[[#This Row],[Column2]])</f>
        <v>78</v>
      </c>
      <c r="P1857">
        <f>FIND(CHAR(131),Table2[[#This Row],[Column3]])</f>
        <v>83</v>
      </c>
      <c r="Q1857" t="str">
        <f>IFERROR(MID(Table2[[#This Row],[category_tags]],Table2[[#This Row],[Column4]]+1,Table2[[#This Row],[Column5]]-Table2[[#This Row],[Column4]]-1),"")</f>
        <v>Pork</v>
      </c>
      <c r="R1857" t="str">
        <f>VLOOKUP(Table2[[#This Row],[ciqual_code]],brut_transformé!$D$2:$E$2480,2,FALSE)</f>
        <v>transformé</v>
      </c>
      <c r="S1857" t="s">
        <v>6050</v>
      </c>
    </row>
    <row r="1858" spans="1:19" x14ac:dyDescent="0.2">
      <c r="A1858" t="s">
        <v>1856</v>
      </c>
      <c r="B1858">
        <v>28100</v>
      </c>
      <c r="C1858" t="s">
        <v>2481</v>
      </c>
      <c r="D1858">
        <v>2.4500000000000002</v>
      </c>
      <c r="E1858" t="b">
        <v>0</v>
      </c>
      <c r="F1858" t="s">
        <v>2485</v>
      </c>
      <c r="G1858" t="s">
        <v>4343</v>
      </c>
      <c r="H1858" t="s">
        <v>4967</v>
      </c>
      <c r="I1858" t="s">
        <v>4969</v>
      </c>
      <c r="J1858" t="s">
        <v>5083</v>
      </c>
      <c r="K1858" t="s">
        <v>6376</v>
      </c>
      <c r="L1858" t="s">
        <v>6396</v>
      </c>
      <c r="M1858" t="str">
        <f>SUBSTITUTE(Table2[[#This Row],[category_tags]],"'",CHAR(130),11)</f>
        <v>['Agricultural', 'Food', 'Preparation', 'Meat, egg and fish', 'Raw meat', ÇPork']</v>
      </c>
      <c r="N1858" t="str">
        <f>SUBSTITUTE(Table2[[#This Row],[category_tags]],"'",CHAR(131),12)</f>
        <v>['Agricultural', 'Food', 'Preparation', 'Meat, egg and fish', 'Raw meat', 'PorkÉ]</v>
      </c>
      <c r="O1858">
        <f>FIND(CHAR(130),Table2[[#This Row],[Column2]])</f>
        <v>75</v>
      </c>
      <c r="P1858">
        <f>FIND(CHAR(131),Table2[[#This Row],[Column3]])</f>
        <v>80</v>
      </c>
      <c r="Q1858" t="str">
        <f>IFERROR(MID(Table2[[#This Row],[category_tags]],Table2[[#This Row],[Column4]]+1,Table2[[#This Row],[Column5]]-Table2[[#This Row],[Column4]]-1),"")</f>
        <v>Pork</v>
      </c>
      <c r="R1858" t="str">
        <f>VLOOKUP(Table2[[#This Row],[ciqual_code]],brut_transformé!$D$2:$E$2480,2,FALSE)</f>
        <v>transformé</v>
      </c>
      <c r="S1858" t="s">
        <v>6049</v>
      </c>
    </row>
    <row r="1859" spans="1:19" x14ac:dyDescent="0.2">
      <c r="A1859" t="s">
        <v>1857</v>
      </c>
      <c r="B1859">
        <v>28101</v>
      </c>
      <c r="C1859" t="s">
        <v>2481</v>
      </c>
      <c r="D1859">
        <v>2.4700000000000002</v>
      </c>
      <c r="E1859" t="b">
        <v>0</v>
      </c>
      <c r="F1859" t="s">
        <v>2485</v>
      </c>
      <c r="G1859" t="s">
        <v>4344</v>
      </c>
      <c r="H1859" t="s">
        <v>4967</v>
      </c>
      <c r="I1859" t="s">
        <v>4969</v>
      </c>
      <c r="J1859" t="s">
        <v>5084</v>
      </c>
      <c r="K1859" t="s">
        <v>6376</v>
      </c>
      <c r="L1859" t="s">
        <v>6395</v>
      </c>
      <c r="M1859" t="str">
        <f>SUBSTITUTE(Table2[[#This Row],[category_tags]],"'",CHAR(130),11)</f>
        <v>['Agricultural', 'Food', 'Preparation', 'Meat, egg and fish', 'Cooked meat', ÇPork']</v>
      </c>
      <c r="N1859" t="str">
        <f>SUBSTITUTE(Table2[[#This Row],[category_tags]],"'",CHAR(131),12)</f>
        <v>['Agricultural', 'Food', 'Preparation', 'Meat, egg and fish', 'Cooked meat', 'PorkÉ]</v>
      </c>
      <c r="O1859">
        <f>FIND(CHAR(130),Table2[[#This Row],[Column2]])</f>
        <v>78</v>
      </c>
      <c r="P1859">
        <f>FIND(CHAR(131),Table2[[#This Row],[Column3]])</f>
        <v>83</v>
      </c>
      <c r="Q1859" t="str">
        <f>IFERROR(MID(Table2[[#This Row],[category_tags]],Table2[[#This Row],[Column4]]+1,Table2[[#This Row],[Column5]]-Table2[[#This Row],[Column4]]-1),"")</f>
        <v>Pork</v>
      </c>
      <c r="R1859" t="str">
        <f>VLOOKUP(Table2[[#This Row],[ciqual_code]],brut_transformé!$D$2:$E$2480,2,FALSE)</f>
        <v>transformé</v>
      </c>
      <c r="S1859" t="s">
        <v>6050</v>
      </c>
    </row>
    <row r="1860" spans="1:19" x14ac:dyDescent="0.2">
      <c r="A1860" t="s">
        <v>1858</v>
      </c>
      <c r="B1860">
        <v>28478</v>
      </c>
      <c r="C1860" t="s">
        <v>2481</v>
      </c>
      <c r="D1860">
        <v>2.4700000000000002</v>
      </c>
      <c r="E1860" t="b">
        <v>0</v>
      </c>
      <c r="F1860" t="s">
        <v>2485</v>
      </c>
      <c r="G1860" t="s">
        <v>4345</v>
      </c>
      <c r="H1860" t="s">
        <v>4967</v>
      </c>
      <c r="I1860" t="s">
        <v>4969</v>
      </c>
      <c r="J1860" t="s">
        <v>5083</v>
      </c>
      <c r="K1860" t="s">
        <v>6376</v>
      </c>
      <c r="L1860" t="s">
        <v>6396</v>
      </c>
      <c r="M1860" t="str">
        <f>SUBSTITUTE(Table2[[#This Row],[category_tags]],"'",CHAR(130),11)</f>
        <v>['Agricultural', 'Food', 'Preparation', 'Meat, egg and fish', 'Raw meat', ÇPork']</v>
      </c>
      <c r="N1860" t="str">
        <f>SUBSTITUTE(Table2[[#This Row],[category_tags]],"'",CHAR(131),12)</f>
        <v>['Agricultural', 'Food', 'Preparation', 'Meat, egg and fish', 'Raw meat', 'PorkÉ]</v>
      </c>
      <c r="O1860">
        <f>FIND(CHAR(130),Table2[[#This Row],[Column2]])</f>
        <v>75</v>
      </c>
      <c r="P1860">
        <f>FIND(CHAR(131),Table2[[#This Row],[Column3]])</f>
        <v>80</v>
      </c>
      <c r="Q1860" t="str">
        <f>IFERROR(MID(Table2[[#This Row],[category_tags]],Table2[[#This Row],[Column4]]+1,Table2[[#This Row],[Column5]]-Table2[[#This Row],[Column4]]-1),"")</f>
        <v>Pork</v>
      </c>
      <c r="R1860" t="str">
        <f>VLOOKUP(Table2[[#This Row],[ciqual_code]],brut_transformé!$D$2:$E$2480,2,FALSE)</f>
        <v>transformé</v>
      </c>
      <c r="S1860" t="s">
        <v>6048</v>
      </c>
    </row>
    <row r="1861" spans="1:19" x14ac:dyDescent="0.2">
      <c r="A1861" t="s">
        <v>1859</v>
      </c>
      <c r="B1861">
        <v>28302</v>
      </c>
      <c r="C1861" t="s">
        <v>2481</v>
      </c>
      <c r="D1861">
        <v>2.64</v>
      </c>
      <c r="E1861" t="b">
        <v>0</v>
      </c>
      <c r="F1861" t="s">
        <v>2485</v>
      </c>
      <c r="G1861" t="s">
        <v>4346</v>
      </c>
      <c r="H1861" t="s">
        <v>4967</v>
      </c>
      <c r="I1861" t="s">
        <v>4969</v>
      </c>
      <c r="J1861" t="s">
        <v>5083</v>
      </c>
      <c r="K1861" t="s">
        <v>6376</v>
      </c>
      <c r="L1861" t="s">
        <v>6396</v>
      </c>
      <c r="M1861" t="str">
        <f>SUBSTITUTE(Table2[[#This Row],[category_tags]],"'",CHAR(130),11)</f>
        <v>['Agricultural', 'Food', 'Preparation', 'Meat, egg and fish', 'Raw meat', ÇPork']</v>
      </c>
      <c r="N1861" t="str">
        <f>SUBSTITUTE(Table2[[#This Row],[category_tags]],"'",CHAR(131),12)</f>
        <v>['Agricultural', 'Food', 'Preparation', 'Meat, egg and fish', 'Raw meat', 'PorkÉ]</v>
      </c>
      <c r="O1861">
        <f>FIND(CHAR(130),Table2[[#This Row],[Column2]])</f>
        <v>75</v>
      </c>
      <c r="P1861">
        <f>FIND(CHAR(131),Table2[[#This Row],[Column3]])</f>
        <v>80</v>
      </c>
      <c r="Q1861" t="str">
        <f>IFERROR(MID(Table2[[#This Row],[category_tags]],Table2[[#This Row],[Column4]]+1,Table2[[#This Row],[Column5]]-Table2[[#This Row],[Column4]]-1),"")</f>
        <v>Pork</v>
      </c>
      <c r="R1861" t="str">
        <f>VLOOKUP(Table2[[#This Row],[ciqual_code]],brut_transformé!$D$2:$E$2480,2,FALSE)</f>
        <v>transformé</v>
      </c>
      <c r="S1861" t="s">
        <v>6051</v>
      </c>
    </row>
    <row r="1862" spans="1:19" x14ac:dyDescent="0.2">
      <c r="A1862" t="s">
        <v>1860</v>
      </c>
      <c r="B1862">
        <v>28451</v>
      </c>
      <c r="C1862" t="s">
        <v>2481</v>
      </c>
      <c r="D1862">
        <v>2.65</v>
      </c>
      <c r="E1862" t="b">
        <v>0</v>
      </c>
      <c r="F1862" t="s">
        <v>2485</v>
      </c>
      <c r="G1862" t="s">
        <v>4347</v>
      </c>
      <c r="H1862" t="s">
        <v>4967</v>
      </c>
      <c r="I1862" t="s">
        <v>4969</v>
      </c>
      <c r="J1862" t="s">
        <v>5084</v>
      </c>
      <c r="K1862" t="s">
        <v>6376</v>
      </c>
      <c r="L1862" t="s">
        <v>6395</v>
      </c>
      <c r="M1862" t="str">
        <f>SUBSTITUTE(Table2[[#This Row],[category_tags]],"'",CHAR(130),11)</f>
        <v>['Agricultural', 'Food', 'Preparation', 'Meat, egg and fish', 'Cooked meat', ÇPork']</v>
      </c>
      <c r="N1862" t="str">
        <f>SUBSTITUTE(Table2[[#This Row],[category_tags]],"'",CHAR(131),12)</f>
        <v>['Agricultural', 'Food', 'Preparation', 'Meat, egg and fish', 'Cooked meat', 'PorkÉ]</v>
      </c>
      <c r="O1862">
        <f>FIND(CHAR(130),Table2[[#This Row],[Column2]])</f>
        <v>78</v>
      </c>
      <c r="P1862">
        <f>FIND(CHAR(131),Table2[[#This Row],[Column3]])</f>
        <v>83</v>
      </c>
      <c r="Q1862" t="str">
        <f>IFERROR(MID(Table2[[#This Row],[category_tags]],Table2[[#This Row],[Column4]]+1,Table2[[#This Row],[Column5]]-Table2[[#This Row],[Column4]]-1),"")</f>
        <v>Pork</v>
      </c>
      <c r="R1862" t="str">
        <f>VLOOKUP(Table2[[#This Row],[ciqual_code]],brut_transformé!$D$2:$E$2480,2,FALSE)</f>
        <v>transformé</v>
      </c>
      <c r="S1862" t="s">
        <v>6052</v>
      </c>
    </row>
    <row r="1863" spans="1:19" x14ac:dyDescent="0.2">
      <c r="A1863" t="s">
        <v>1861</v>
      </c>
      <c r="B1863">
        <v>28001</v>
      </c>
      <c r="C1863" t="s">
        <v>2481</v>
      </c>
      <c r="D1863">
        <v>2.4500000000000002</v>
      </c>
      <c r="E1863" t="b">
        <v>0</v>
      </c>
      <c r="F1863" t="s">
        <v>2485</v>
      </c>
      <c r="G1863" t="s">
        <v>4348</v>
      </c>
      <c r="H1863" t="s">
        <v>4967</v>
      </c>
      <c r="I1863" t="s">
        <v>4969</v>
      </c>
      <c r="J1863" t="s">
        <v>5083</v>
      </c>
      <c r="K1863" t="s">
        <v>6376</v>
      </c>
      <c r="L1863" t="s">
        <v>6396</v>
      </c>
      <c r="M1863" t="str">
        <f>SUBSTITUTE(Table2[[#This Row],[category_tags]],"'",CHAR(130),11)</f>
        <v>['Agricultural', 'Food', 'Preparation', 'Meat, egg and fish', 'Raw meat', ÇPork']</v>
      </c>
      <c r="N1863" t="str">
        <f>SUBSTITUTE(Table2[[#This Row],[category_tags]],"'",CHAR(131),12)</f>
        <v>['Agricultural', 'Food', 'Preparation', 'Meat, egg and fish', 'Raw meat', 'PorkÉ]</v>
      </c>
      <c r="O1863">
        <f>FIND(CHAR(130),Table2[[#This Row],[Column2]])</f>
        <v>75</v>
      </c>
      <c r="P1863">
        <f>FIND(CHAR(131),Table2[[#This Row],[Column3]])</f>
        <v>80</v>
      </c>
      <c r="Q1863" t="str">
        <f>IFERROR(MID(Table2[[#This Row],[category_tags]],Table2[[#This Row],[Column4]]+1,Table2[[#This Row],[Column5]]-Table2[[#This Row],[Column4]]-1),"")</f>
        <v>Pork</v>
      </c>
      <c r="R1863" t="str">
        <f>VLOOKUP(Table2[[#This Row],[ciqual_code]],brut_transformé!$D$2:$E$2480,2,FALSE)</f>
        <v>transformé</v>
      </c>
      <c r="S1863" t="s">
        <v>6053</v>
      </c>
    </row>
    <row r="1864" spans="1:19" x14ac:dyDescent="0.2">
      <c r="A1864" t="s">
        <v>1862</v>
      </c>
      <c r="B1864">
        <v>28010</v>
      </c>
      <c r="C1864" t="s">
        <v>2481</v>
      </c>
      <c r="D1864">
        <v>2.4700000000000002</v>
      </c>
      <c r="E1864" t="b">
        <v>0</v>
      </c>
      <c r="F1864" t="s">
        <v>2485</v>
      </c>
      <c r="G1864" t="s">
        <v>4349</v>
      </c>
      <c r="H1864" t="s">
        <v>4967</v>
      </c>
      <c r="I1864" t="s">
        <v>4969</v>
      </c>
      <c r="J1864" t="s">
        <v>5084</v>
      </c>
      <c r="K1864" t="s">
        <v>6376</v>
      </c>
      <c r="L1864" t="s">
        <v>6395</v>
      </c>
      <c r="M1864" t="str">
        <f>SUBSTITUTE(Table2[[#This Row],[category_tags]],"'",CHAR(130),11)</f>
        <v>['Agricultural', 'Food', 'Preparation', 'Meat, egg and fish', 'Cooked meat', ÇPork']</v>
      </c>
      <c r="N1864" t="str">
        <f>SUBSTITUTE(Table2[[#This Row],[category_tags]],"'",CHAR(131),12)</f>
        <v>['Agricultural', 'Food', 'Preparation', 'Meat, egg and fish', 'Cooked meat', 'PorkÉ]</v>
      </c>
      <c r="O1864">
        <f>FIND(CHAR(130),Table2[[#This Row],[Column2]])</f>
        <v>78</v>
      </c>
      <c r="P1864">
        <f>FIND(CHAR(131),Table2[[#This Row],[Column3]])</f>
        <v>83</v>
      </c>
      <c r="Q1864" t="str">
        <f>IFERROR(MID(Table2[[#This Row],[category_tags]],Table2[[#This Row],[Column4]]+1,Table2[[#This Row],[Column5]]-Table2[[#This Row],[Column4]]-1),"")</f>
        <v>Pork</v>
      </c>
      <c r="R1864" t="str">
        <f>VLOOKUP(Table2[[#This Row],[ciqual_code]],brut_transformé!$D$2:$E$2480,2,FALSE)</f>
        <v>transformé</v>
      </c>
      <c r="S1864" t="s">
        <v>6054</v>
      </c>
    </row>
    <row r="1865" spans="1:19" x14ac:dyDescent="0.2">
      <c r="A1865" t="s">
        <v>1863</v>
      </c>
      <c r="B1865">
        <v>28460</v>
      </c>
      <c r="C1865" t="s">
        <v>2481</v>
      </c>
      <c r="D1865">
        <v>2.64</v>
      </c>
      <c r="E1865" t="b">
        <v>0</v>
      </c>
      <c r="F1865" t="s">
        <v>2485</v>
      </c>
      <c r="G1865" t="s">
        <v>4350</v>
      </c>
      <c r="H1865" t="s">
        <v>4967</v>
      </c>
      <c r="I1865" t="s">
        <v>4969</v>
      </c>
      <c r="J1865" t="s">
        <v>5083</v>
      </c>
      <c r="K1865" t="s">
        <v>6376</v>
      </c>
      <c r="L1865" t="s">
        <v>6396</v>
      </c>
      <c r="M1865" t="str">
        <f>SUBSTITUTE(Table2[[#This Row],[category_tags]],"'",CHAR(130),11)</f>
        <v>['Agricultural', 'Food', 'Preparation', 'Meat, egg and fish', 'Raw meat', ÇPork']</v>
      </c>
      <c r="N1865" t="str">
        <f>SUBSTITUTE(Table2[[#This Row],[category_tags]],"'",CHAR(131),12)</f>
        <v>['Agricultural', 'Food', 'Preparation', 'Meat, egg and fish', 'Raw meat', 'PorkÉ]</v>
      </c>
      <c r="O1865">
        <f>FIND(CHAR(130),Table2[[#This Row],[Column2]])</f>
        <v>75</v>
      </c>
      <c r="P1865">
        <f>FIND(CHAR(131),Table2[[#This Row],[Column3]])</f>
        <v>80</v>
      </c>
      <c r="Q1865" t="str">
        <f>IFERROR(MID(Table2[[#This Row],[category_tags]],Table2[[#This Row],[Column4]]+1,Table2[[#This Row],[Column5]]-Table2[[#This Row],[Column4]]-1),"")</f>
        <v>Pork</v>
      </c>
      <c r="R1865" t="str">
        <f>VLOOKUP(Table2[[#This Row],[ciqual_code]],brut_transformé!$D$2:$E$2480,2,FALSE)</f>
        <v>transformé</v>
      </c>
      <c r="S1865" t="s">
        <v>6051</v>
      </c>
    </row>
    <row r="1866" spans="1:19" x14ac:dyDescent="0.2">
      <c r="A1866" t="s">
        <v>1864</v>
      </c>
      <c r="B1866">
        <v>28461</v>
      </c>
      <c r="C1866" t="s">
        <v>2481</v>
      </c>
      <c r="D1866">
        <v>2.65</v>
      </c>
      <c r="E1866" t="b">
        <v>0</v>
      </c>
      <c r="F1866" t="s">
        <v>2485</v>
      </c>
      <c r="G1866" t="s">
        <v>4351</v>
      </c>
      <c r="H1866" t="s">
        <v>4967</v>
      </c>
      <c r="I1866" t="s">
        <v>4969</v>
      </c>
      <c r="J1866" t="s">
        <v>5084</v>
      </c>
      <c r="K1866" t="s">
        <v>6376</v>
      </c>
      <c r="L1866" t="s">
        <v>6395</v>
      </c>
      <c r="M1866" t="str">
        <f>SUBSTITUTE(Table2[[#This Row],[category_tags]],"'",CHAR(130),11)</f>
        <v>['Agricultural', 'Food', 'Preparation', 'Meat, egg and fish', 'Cooked meat', ÇPork']</v>
      </c>
      <c r="N1866" t="str">
        <f>SUBSTITUTE(Table2[[#This Row],[category_tags]],"'",CHAR(131),12)</f>
        <v>['Agricultural', 'Food', 'Preparation', 'Meat, egg and fish', 'Cooked meat', 'PorkÉ]</v>
      </c>
      <c r="O1866">
        <f>FIND(CHAR(130),Table2[[#This Row],[Column2]])</f>
        <v>78</v>
      </c>
      <c r="P1866">
        <f>FIND(CHAR(131),Table2[[#This Row],[Column3]])</f>
        <v>83</v>
      </c>
      <c r="Q1866" t="str">
        <f>IFERROR(MID(Table2[[#This Row],[category_tags]],Table2[[#This Row],[Column4]]+1,Table2[[#This Row],[Column5]]-Table2[[#This Row],[Column4]]-1),"")</f>
        <v>Pork</v>
      </c>
      <c r="R1866" t="str">
        <f>VLOOKUP(Table2[[#This Row],[ciqual_code]],brut_transformé!$D$2:$E$2480,2,FALSE)</f>
        <v>transformé</v>
      </c>
      <c r="S1866" t="s">
        <v>6052</v>
      </c>
    </row>
    <row r="1867" spans="1:19" x14ac:dyDescent="0.2">
      <c r="A1867" t="s">
        <v>1865</v>
      </c>
      <c r="B1867">
        <v>28204</v>
      </c>
      <c r="C1867" t="s">
        <v>2481</v>
      </c>
      <c r="D1867">
        <v>2.64</v>
      </c>
      <c r="E1867" t="b">
        <v>0</v>
      </c>
      <c r="F1867" t="s">
        <v>2485</v>
      </c>
      <c r="G1867" t="s">
        <v>4352</v>
      </c>
      <c r="H1867" t="s">
        <v>4967</v>
      </c>
      <c r="I1867" t="s">
        <v>4969</v>
      </c>
      <c r="J1867" t="s">
        <v>5083</v>
      </c>
      <c r="K1867" t="s">
        <v>6376</v>
      </c>
      <c r="L1867" t="s">
        <v>6396</v>
      </c>
      <c r="M1867" t="str">
        <f>SUBSTITUTE(Table2[[#This Row],[category_tags]],"'",CHAR(130),11)</f>
        <v>['Agricultural', 'Food', 'Preparation', 'Meat, egg and fish', 'Raw meat', ÇPork']</v>
      </c>
      <c r="N1867" t="str">
        <f>SUBSTITUTE(Table2[[#This Row],[category_tags]],"'",CHAR(131),12)</f>
        <v>['Agricultural', 'Food', 'Preparation', 'Meat, egg and fish', 'Raw meat', 'PorkÉ]</v>
      </c>
      <c r="O1867">
        <f>FIND(CHAR(130),Table2[[#This Row],[Column2]])</f>
        <v>75</v>
      </c>
      <c r="P1867">
        <f>FIND(CHAR(131),Table2[[#This Row],[Column3]])</f>
        <v>80</v>
      </c>
      <c r="Q1867" t="str">
        <f>IFERROR(MID(Table2[[#This Row],[category_tags]],Table2[[#This Row],[Column4]]+1,Table2[[#This Row],[Column5]]-Table2[[#This Row],[Column4]]-1),"")</f>
        <v>Pork</v>
      </c>
      <c r="R1867" t="str">
        <f>VLOOKUP(Table2[[#This Row],[ciqual_code]],brut_transformé!$D$2:$E$2480,2,FALSE)</f>
        <v>transformé</v>
      </c>
      <c r="S1867" t="s">
        <v>6051</v>
      </c>
    </row>
    <row r="1868" spans="1:19" x14ac:dyDescent="0.2">
      <c r="A1868" t="s">
        <v>1866</v>
      </c>
      <c r="B1868">
        <v>28203</v>
      </c>
      <c r="C1868" t="s">
        <v>2481</v>
      </c>
      <c r="D1868">
        <v>2.65</v>
      </c>
      <c r="E1868" t="b">
        <v>0</v>
      </c>
      <c r="F1868" t="s">
        <v>2485</v>
      </c>
      <c r="G1868" t="s">
        <v>4353</v>
      </c>
      <c r="H1868" t="s">
        <v>4967</v>
      </c>
      <c r="I1868" t="s">
        <v>4969</v>
      </c>
      <c r="J1868" t="s">
        <v>5084</v>
      </c>
      <c r="K1868" t="s">
        <v>6376</v>
      </c>
      <c r="L1868" t="s">
        <v>6395</v>
      </c>
      <c r="M1868" t="str">
        <f>SUBSTITUTE(Table2[[#This Row],[category_tags]],"'",CHAR(130),11)</f>
        <v>['Agricultural', 'Food', 'Preparation', 'Meat, egg and fish', 'Cooked meat', ÇPork']</v>
      </c>
      <c r="N1868" t="str">
        <f>SUBSTITUTE(Table2[[#This Row],[category_tags]],"'",CHAR(131),12)</f>
        <v>['Agricultural', 'Food', 'Preparation', 'Meat, egg and fish', 'Cooked meat', 'PorkÉ]</v>
      </c>
      <c r="O1868">
        <f>FIND(CHAR(130),Table2[[#This Row],[Column2]])</f>
        <v>78</v>
      </c>
      <c r="P1868">
        <f>FIND(CHAR(131),Table2[[#This Row],[Column3]])</f>
        <v>83</v>
      </c>
      <c r="Q1868" t="str">
        <f>IFERROR(MID(Table2[[#This Row],[category_tags]],Table2[[#This Row],[Column4]]+1,Table2[[#This Row],[Column5]]-Table2[[#This Row],[Column4]]-1),"")</f>
        <v>Pork</v>
      </c>
      <c r="R1868" t="str">
        <f>VLOOKUP(Table2[[#This Row],[ciqual_code]],brut_transformé!$D$2:$E$2480,2,FALSE)</f>
        <v>transformé</v>
      </c>
      <c r="S1868" t="s">
        <v>6052</v>
      </c>
    </row>
    <row r="1869" spans="1:19" x14ac:dyDescent="0.2">
      <c r="A1869" t="s">
        <v>1867</v>
      </c>
      <c r="B1869">
        <v>28201</v>
      </c>
      <c r="C1869" t="s">
        <v>2481</v>
      </c>
      <c r="D1869">
        <v>2.64</v>
      </c>
      <c r="E1869" t="b">
        <v>0</v>
      </c>
      <c r="F1869" t="s">
        <v>2485</v>
      </c>
      <c r="G1869" t="s">
        <v>4354</v>
      </c>
      <c r="H1869" t="s">
        <v>4967</v>
      </c>
      <c r="I1869" t="s">
        <v>4969</v>
      </c>
      <c r="J1869" t="s">
        <v>5083</v>
      </c>
      <c r="K1869" t="s">
        <v>6376</v>
      </c>
      <c r="L1869" t="s">
        <v>6396</v>
      </c>
      <c r="M1869" t="str">
        <f>SUBSTITUTE(Table2[[#This Row],[category_tags]],"'",CHAR(130),11)</f>
        <v>['Agricultural', 'Food', 'Preparation', 'Meat, egg and fish', 'Raw meat', ÇPork']</v>
      </c>
      <c r="N1869" t="str">
        <f>SUBSTITUTE(Table2[[#This Row],[category_tags]],"'",CHAR(131),12)</f>
        <v>['Agricultural', 'Food', 'Preparation', 'Meat, egg and fish', 'Raw meat', 'PorkÉ]</v>
      </c>
      <c r="O1869">
        <f>FIND(CHAR(130),Table2[[#This Row],[Column2]])</f>
        <v>75</v>
      </c>
      <c r="P1869">
        <f>FIND(CHAR(131),Table2[[#This Row],[Column3]])</f>
        <v>80</v>
      </c>
      <c r="Q1869" t="str">
        <f>IFERROR(MID(Table2[[#This Row],[category_tags]],Table2[[#This Row],[Column4]]+1,Table2[[#This Row],[Column5]]-Table2[[#This Row],[Column4]]-1),"")</f>
        <v>Pork</v>
      </c>
      <c r="R1869" t="str">
        <f>VLOOKUP(Table2[[#This Row],[ciqual_code]],brut_transformé!$D$2:$E$2480,2,FALSE)</f>
        <v>transformé</v>
      </c>
      <c r="S1869" t="s">
        <v>6051</v>
      </c>
    </row>
    <row r="1870" spans="1:19" x14ac:dyDescent="0.2">
      <c r="A1870" t="s">
        <v>1868</v>
      </c>
      <c r="B1870">
        <v>28202</v>
      </c>
      <c r="C1870" t="s">
        <v>2481</v>
      </c>
      <c r="D1870">
        <v>2.65</v>
      </c>
      <c r="E1870" t="b">
        <v>0</v>
      </c>
      <c r="F1870" t="s">
        <v>2485</v>
      </c>
      <c r="G1870" t="s">
        <v>4355</v>
      </c>
      <c r="H1870" t="s">
        <v>4967</v>
      </c>
      <c r="I1870" t="s">
        <v>4969</v>
      </c>
      <c r="J1870" t="s">
        <v>5084</v>
      </c>
      <c r="K1870" t="s">
        <v>6376</v>
      </c>
      <c r="L1870" t="s">
        <v>6395</v>
      </c>
      <c r="M1870" t="str">
        <f>SUBSTITUTE(Table2[[#This Row],[category_tags]],"'",CHAR(130),11)</f>
        <v>['Agricultural', 'Food', 'Preparation', 'Meat, egg and fish', 'Cooked meat', ÇPork']</v>
      </c>
      <c r="N1870" t="str">
        <f>SUBSTITUTE(Table2[[#This Row],[category_tags]],"'",CHAR(131),12)</f>
        <v>['Agricultural', 'Food', 'Preparation', 'Meat, egg and fish', 'Cooked meat', 'PorkÉ]</v>
      </c>
      <c r="O1870">
        <f>FIND(CHAR(130),Table2[[#This Row],[Column2]])</f>
        <v>78</v>
      </c>
      <c r="P1870">
        <f>FIND(CHAR(131),Table2[[#This Row],[Column3]])</f>
        <v>83</v>
      </c>
      <c r="Q1870" t="str">
        <f>IFERROR(MID(Table2[[#This Row],[category_tags]],Table2[[#This Row],[Column4]]+1,Table2[[#This Row],[Column5]]-Table2[[#This Row],[Column4]]-1),"")</f>
        <v>Pork</v>
      </c>
      <c r="R1870" t="str">
        <f>VLOOKUP(Table2[[#This Row],[ciqual_code]],brut_transformé!$D$2:$E$2480,2,FALSE)</f>
        <v>transformé</v>
      </c>
      <c r="S1870" t="s">
        <v>6052</v>
      </c>
    </row>
    <row r="1871" spans="1:19" x14ac:dyDescent="0.2">
      <c r="A1871" t="s">
        <v>1869</v>
      </c>
      <c r="B1871">
        <v>28471</v>
      </c>
      <c r="C1871" t="s">
        <v>2481</v>
      </c>
      <c r="D1871">
        <v>2.91</v>
      </c>
      <c r="E1871" t="b">
        <v>0</v>
      </c>
      <c r="F1871" t="s">
        <v>2485</v>
      </c>
      <c r="G1871" t="s">
        <v>4356</v>
      </c>
      <c r="H1871" t="s">
        <v>4967</v>
      </c>
      <c r="I1871" t="s">
        <v>4969</v>
      </c>
      <c r="J1871" t="s">
        <v>5083</v>
      </c>
      <c r="K1871" t="s">
        <v>6376</v>
      </c>
      <c r="L1871" t="s">
        <v>6396</v>
      </c>
      <c r="M1871" t="str">
        <f>SUBSTITUTE(Table2[[#This Row],[category_tags]],"'",CHAR(130),11)</f>
        <v>['Agricultural', 'Food', 'Preparation', 'Meat, egg and fish', 'Raw meat', ÇPork']</v>
      </c>
      <c r="N1871" t="str">
        <f>SUBSTITUTE(Table2[[#This Row],[category_tags]],"'",CHAR(131),12)</f>
        <v>['Agricultural', 'Food', 'Preparation', 'Meat, egg and fish', 'Raw meat', 'PorkÉ]</v>
      </c>
      <c r="O1871">
        <f>FIND(CHAR(130),Table2[[#This Row],[Column2]])</f>
        <v>75</v>
      </c>
      <c r="P1871">
        <f>FIND(CHAR(131),Table2[[#This Row],[Column3]])</f>
        <v>80</v>
      </c>
      <c r="Q1871" t="str">
        <f>IFERROR(MID(Table2[[#This Row],[category_tags]],Table2[[#This Row],[Column4]]+1,Table2[[#This Row],[Column5]]-Table2[[#This Row],[Column4]]-1),"")</f>
        <v>Pork</v>
      </c>
      <c r="R1871" t="str">
        <f>VLOOKUP(Table2[[#This Row],[ciqual_code]],brut_transformé!$D$2:$E$2480,2,FALSE)</f>
        <v>transformé</v>
      </c>
      <c r="S1871" t="s">
        <v>5716</v>
      </c>
    </row>
    <row r="1872" spans="1:19" x14ac:dyDescent="0.2">
      <c r="A1872" t="s">
        <v>1870</v>
      </c>
      <c r="B1872">
        <v>28472</v>
      </c>
      <c r="C1872" t="s">
        <v>2481</v>
      </c>
      <c r="D1872">
        <v>2.64</v>
      </c>
      <c r="E1872" t="b">
        <v>0</v>
      </c>
      <c r="F1872" t="s">
        <v>2485</v>
      </c>
      <c r="G1872" t="s">
        <v>4357</v>
      </c>
      <c r="H1872" t="s">
        <v>4967</v>
      </c>
      <c r="I1872" t="s">
        <v>4969</v>
      </c>
      <c r="J1872" t="s">
        <v>5083</v>
      </c>
      <c r="K1872" t="s">
        <v>6376</v>
      </c>
      <c r="L1872" t="s">
        <v>6396</v>
      </c>
      <c r="M1872" t="str">
        <f>SUBSTITUTE(Table2[[#This Row],[category_tags]],"'",CHAR(130),11)</f>
        <v>['Agricultural', 'Food', 'Preparation', 'Meat, egg and fish', 'Raw meat', ÇPork']</v>
      </c>
      <c r="N1872" t="str">
        <f>SUBSTITUTE(Table2[[#This Row],[category_tags]],"'",CHAR(131),12)</f>
        <v>['Agricultural', 'Food', 'Preparation', 'Meat, egg and fish', 'Raw meat', 'PorkÉ]</v>
      </c>
      <c r="O1872">
        <f>FIND(CHAR(130),Table2[[#This Row],[Column2]])</f>
        <v>75</v>
      </c>
      <c r="P1872">
        <f>FIND(CHAR(131),Table2[[#This Row],[Column3]])</f>
        <v>80</v>
      </c>
      <c r="Q1872" t="str">
        <f>IFERROR(MID(Table2[[#This Row],[category_tags]],Table2[[#This Row],[Column4]]+1,Table2[[#This Row],[Column5]]-Table2[[#This Row],[Column4]]-1),"")</f>
        <v>Pork</v>
      </c>
      <c r="R1872" t="str">
        <f>VLOOKUP(Table2[[#This Row],[ciqual_code]],brut_transformé!$D$2:$E$2480,2,FALSE)</f>
        <v>transformé</v>
      </c>
      <c r="S1872" t="s">
        <v>6051</v>
      </c>
    </row>
    <row r="1873" spans="1:19" x14ac:dyDescent="0.2">
      <c r="A1873" t="s">
        <v>1871</v>
      </c>
      <c r="B1873">
        <v>28473</v>
      </c>
      <c r="C1873" t="s">
        <v>2481</v>
      </c>
      <c r="D1873">
        <v>2.64</v>
      </c>
      <c r="E1873" t="b">
        <v>0</v>
      </c>
      <c r="F1873" t="s">
        <v>2485</v>
      </c>
      <c r="G1873" t="s">
        <v>4358</v>
      </c>
      <c r="H1873" t="s">
        <v>4967</v>
      </c>
      <c r="I1873" t="s">
        <v>4969</v>
      </c>
      <c r="J1873" t="s">
        <v>5083</v>
      </c>
      <c r="K1873" t="s">
        <v>6376</v>
      </c>
      <c r="L1873" t="s">
        <v>6396</v>
      </c>
      <c r="M1873" t="str">
        <f>SUBSTITUTE(Table2[[#This Row],[category_tags]],"'",CHAR(130),11)</f>
        <v>['Agricultural', 'Food', 'Preparation', 'Meat, egg and fish', 'Raw meat', ÇPork']</v>
      </c>
      <c r="N1873" t="str">
        <f>SUBSTITUTE(Table2[[#This Row],[category_tags]],"'",CHAR(131),12)</f>
        <v>['Agricultural', 'Food', 'Preparation', 'Meat, egg and fish', 'Raw meat', 'PorkÉ]</v>
      </c>
      <c r="O1873">
        <f>FIND(CHAR(130),Table2[[#This Row],[Column2]])</f>
        <v>75</v>
      </c>
      <c r="P1873">
        <f>FIND(CHAR(131),Table2[[#This Row],[Column3]])</f>
        <v>80</v>
      </c>
      <c r="Q1873" t="str">
        <f>IFERROR(MID(Table2[[#This Row],[category_tags]],Table2[[#This Row],[Column4]]+1,Table2[[#This Row],[Column5]]-Table2[[#This Row],[Column4]]-1),"")</f>
        <v>Pork</v>
      </c>
      <c r="R1873" t="str">
        <f>VLOOKUP(Table2[[#This Row],[ciqual_code]],brut_transformé!$D$2:$E$2480,2,FALSE)</f>
        <v>transformé</v>
      </c>
      <c r="S1873" t="s">
        <v>6055</v>
      </c>
    </row>
    <row r="1874" spans="1:19" x14ac:dyDescent="0.2">
      <c r="A1874" t="s">
        <v>1872</v>
      </c>
      <c r="B1874">
        <v>28474</v>
      </c>
      <c r="C1874" t="s">
        <v>2481</v>
      </c>
      <c r="D1874">
        <v>2.4500000000000002</v>
      </c>
      <c r="E1874" t="b">
        <v>0</v>
      </c>
      <c r="F1874" t="s">
        <v>2485</v>
      </c>
      <c r="G1874" t="s">
        <v>4359</v>
      </c>
      <c r="H1874" t="s">
        <v>4967</v>
      </c>
      <c r="I1874" t="s">
        <v>4969</v>
      </c>
      <c r="J1874" t="s">
        <v>5083</v>
      </c>
      <c r="K1874" t="s">
        <v>6376</v>
      </c>
      <c r="L1874" t="s">
        <v>6396</v>
      </c>
      <c r="M1874" t="str">
        <f>SUBSTITUTE(Table2[[#This Row],[category_tags]],"'",CHAR(130),11)</f>
        <v>['Agricultural', 'Food', 'Preparation', 'Meat, egg and fish', 'Raw meat', ÇPork']</v>
      </c>
      <c r="N1874" t="str">
        <f>SUBSTITUTE(Table2[[#This Row],[category_tags]],"'",CHAR(131),12)</f>
        <v>['Agricultural', 'Food', 'Preparation', 'Meat, egg and fish', 'Raw meat', 'PorkÉ]</v>
      </c>
      <c r="O1874">
        <f>FIND(CHAR(130),Table2[[#This Row],[Column2]])</f>
        <v>75</v>
      </c>
      <c r="P1874">
        <f>FIND(CHAR(131),Table2[[#This Row],[Column3]])</f>
        <v>80</v>
      </c>
      <c r="Q1874" t="str">
        <f>IFERROR(MID(Table2[[#This Row],[category_tags]],Table2[[#This Row],[Column4]]+1,Table2[[#This Row],[Column5]]-Table2[[#This Row],[Column4]]-1),"")</f>
        <v>Pork</v>
      </c>
      <c r="R1874" t="str">
        <f>VLOOKUP(Table2[[#This Row],[ciqual_code]],brut_transformé!$D$2:$E$2480,2,FALSE)</f>
        <v>transformé</v>
      </c>
      <c r="S1874" t="s">
        <v>6049</v>
      </c>
    </row>
    <row r="1875" spans="1:19" x14ac:dyDescent="0.2">
      <c r="A1875" t="s">
        <v>1873</v>
      </c>
      <c r="B1875">
        <v>28004</v>
      </c>
      <c r="C1875" t="s">
        <v>2481</v>
      </c>
      <c r="D1875">
        <v>2.4500000000000002</v>
      </c>
      <c r="E1875" t="b">
        <v>0</v>
      </c>
      <c r="F1875" t="s">
        <v>2485</v>
      </c>
      <c r="G1875" s="1" t="s">
        <v>4360</v>
      </c>
      <c r="H1875" t="s">
        <v>4967</v>
      </c>
      <c r="I1875" t="s">
        <v>4969</v>
      </c>
      <c r="J1875" t="s">
        <v>5083</v>
      </c>
      <c r="K1875" t="s">
        <v>6376</v>
      </c>
      <c r="L1875" t="s">
        <v>6396</v>
      </c>
      <c r="M1875" t="str">
        <f>SUBSTITUTE(Table2[[#This Row],[category_tags]],"'",CHAR(130),11)</f>
        <v>['Agricultural', 'Food', 'Preparation', 'Meat, egg and fish', 'Raw meat', ÇPork']</v>
      </c>
      <c r="N1875" t="str">
        <f>SUBSTITUTE(Table2[[#This Row],[category_tags]],"'",CHAR(131),12)</f>
        <v>['Agricultural', 'Food', 'Preparation', 'Meat, egg and fish', 'Raw meat', 'PorkÉ]</v>
      </c>
      <c r="O1875">
        <f>FIND(CHAR(130),Table2[[#This Row],[Column2]])</f>
        <v>75</v>
      </c>
      <c r="P1875">
        <f>FIND(CHAR(131),Table2[[#This Row],[Column3]])</f>
        <v>80</v>
      </c>
      <c r="Q1875" t="str">
        <f>IFERROR(MID(Table2[[#This Row],[category_tags]],Table2[[#This Row],[Column4]]+1,Table2[[#This Row],[Column5]]-Table2[[#This Row],[Column4]]-1),"")</f>
        <v>Pork</v>
      </c>
      <c r="R1875" t="str">
        <f>VLOOKUP(Table2[[#This Row],[ciqual_code]],brut_transformé!$D$2:$E$2480,2,FALSE)</f>
        <v>transformé</v>
      </c>
      <c r="S1875" t="s">
        <v>6049</v>
      </c>
    </row>
    <row r="1876" spans="1:19" x14ac:dyDescent="0.2">
      <c r="A1876" t="s">
        <v>1874</v>
      </c>
      <c r="B1876">
        <v>28003</v>
      </c>
      <c r="C1876" t="s">
        <v>2481</v>
      </c>
      <c r="D1876">
        <v>2.64</v>
      </c>
      <c r="E1876" t="b">
        <v>0</v>
      </c>
      <c r="F1876" t="s">
        <v>2485</v>
      </c>
      <c r="G1876" t="s">
        <v>4361</v>
      </c>
      <c r="H1876" t="s">
        <v>4967</v>
      </c>
      <c r="I1876" t="s">
        <v>4969</v>
      </c>
      <c r="J1876" t="s">
        <v>5083</v>
      </c>
      <c r="K1876" t="s">
        <v>6376</v>
      </c>
      <c r="L1876" t="s">
        <v>6396</v>
      </c>
      <c r="M1876" t="str">
        <f>SUBSTITUTE(Table2[[#This Row],[category_tags]],"'",CHAR(130),11)</f>
        <v>['Agricultural', 'Food', 'Preparation', 'Meat, egg and fish', 'Raw meat', ÇPork']</v>
      </c>
      <c r="N1876" t="str">
        <f>SUBSTITUTE(Table2[[#This Row],[category_tags]],"'",CHAR(131),12)</f>
        <v>['Agricultural', 'Food', 'Preparation', 'Meat, egg and fish', 'Raw meat', 'PorkÉ]</v>
      </c>
      <c r="O1876">
        <f>FIND(CHAR(130),Table2[[#This Row],[Column2]])</f>
        <v>75</v>
      </c>
      <c r="P1876">
        <f>FIND(CHAR(131),Table2[[#This Row],[Column3]])</f>
        <v>80</v>
      </c>
      <c r="Q1876" t="str">
        <f>IFERROR(MID(Table2[[#This Row],[category_tags]],Table2[[#This Row],[Column4]]+1,Table2[[#This Row],[Column5]]-Table2[[#This Row],[Column4]]-1),"")</f>
        <v>Pork</v>
      </c>
      <c r="R1876" t="str">
        <f>VLOOKUP(Table2[[#This Row],[ciqual_code]],brut_transformé!$D$2:$E$2480,2,FALSE)</f>
        <v>transformé</v>
      </c>
      <c r="S1876" t="s">
        <v>6051</v>
      </c>
    </row>
    <row r="1877" spans="1:19" x14ac:dyDescent="0.2">
      <c r="A1877" t="s">
        <v>1875</v>
      </c>
      <c r="B1877">
        <v>28007</v>
      </c>
      <c r="C1877" t="s">
        <v>2481</v>
      </c>
      <c r="D1877">
        <v>2.65</v>
      </c>
      <c r="E1877" t="b">
        <v>0</v>
      </c>
      <c r="F1877" t="s">
        <v>2485</v>
      </c>
      <c r="G1877" t="s">
        <v>4362</v>
      </c>
      <c r="H1877" t="s">
        <v>4967</v>
      </c>
      <c r="I1877" t="s">
        <v>4969</v>
      </c>
      <c r="J1877" t="s">
        <v>5084</v>
      </c>
      <c r="K1877" t="s">
        <v>6376</v>
      </c>
      <c r="L1877" t="s">
        <v>6395</v>
      </c>
      <c r="M1877" t="str">
        <f>SUBSTITUTE(Table2[[#This Row],[category_tags]],"'",CHAR(130),11)</f>
        <v>['Agricultural', 'Food', 'Preparation', 'Meat, egg and fish', 'Cooked meat', ÇPork']</v>
      </c>
      <c r="N1877" t="str">
        <f>SUBSTITUTE(Table2[[#This Row],[category_tags]],"'",CHAR(131),12)</f>
        <v>['Agricultural', 'Food', 'Preparation', 'Meat, egg and fish', 'Cooked meat', 'PorkÉ]</v>
      </c>
      <c r="O1877">
        <f>FIND(CHAR(130),Table2[[#This Row],[Column2]])</f>
        <v>78</v>
      </c>
      <c r="P1877">
        <f>FIND(CHAR(131),Table2[[#This Row],[Column3]])</f>
        <v>83</v>
      </c>
      <c r="Q1877" t="str">
        <f>IFERROR(MID(Table2[[#This Row],[category_tags]],Table2[[#This Row],[Column4]]+1,Table2[[#This Row],[Column5]]-Table2[[#This Row],[Column4]]-1),"")</f>
        <v>Pork</v>
      </c>
      <c r="R1877" t="str">
        <f>VLOOKUP(Table2[[#This Row],[ciqual_code]],brut_transformé!$D$2:$E$2480,2,FALSE)</f>
        <v>transformé</v>
      </c>
      <c r="S1877" t="s">
        <v>6052</v>
      </c>
    </row>
    <row r="1878" spans="1:19" x14ac:dyDescent="0.2">
      <c r="A1878" t="s">
        <v>1876</v>
      </c>
      <c r="B1878">
        <v>28476</v>
      </c>
      <c r="C1878" t="s">
        <v>2481</v>
      </c>
      <c r="D1878">
        <v>3.1</v>
      </c>
      <c r="E1878" t="b">
        <v>0</v>
      </c>
      <c r="F1878" t="s">
        <v>2485</v>
      </c>
      <c r="G1878" t="s">
        <v>4363</v>
      </c>
      <c r="H1878" t="s">
        <v>4967</v>
      </c>
      <c r="I1878" t="s">
        <v>4969</v>
      </c>
      <c r="J1878" t="s">
        <v>5083</v>
      </c>
      <c r="K1878" t="s">
        <v>6376</v>
      </c>
      <c r="L1878" t="s">
        <v>6396</v>
      </c>
      <c r="M1878" t="str">
        <f>SUBSTITUTE(Table2[[#This Row],[category_tags]],"'",CHAR(130),11)</f>
        <v>['Agricultural', 'Food', 'Preparation', 'Meat, egg and fish', 'Raw meat', ÇPork']</v>
      </c>
      <c r="N1878" t="str">
        <f>SUBSTITUTE(Table2[[#This Row],[category_tags]],"'",CHAR(131),12)</f>
        <v>['Agricultural', 'Food', 'Preparation', 'Meat, egg and fish', 'Raw meat', 'PorkÉ]</v>
      </c>
      <c r="O1878">
        <f>FIND(CHAR(130),Table2[[#This Row],[Column2]])</f>
        <v>75</v>
      </c>
      <c r="P1878">
        <f>FIND(CHAR(131),Table2[[#This Row],[Column3]])</f>
        <v>80</v>
      </c>
      <c r="Q1878" t="str">
        <f>IFERROR(MID(Table2[[#This Row],[category_tags]],Table2[[#This Row],[Column4]]+1,Table2[[#This Row],[Column5]]-Table2[[#This Row],[Column4]]-1),"")</f>
        <v>Pork</v>
      </c>
      <c r="R1878" t="str">
        <f>VLOOKUP(Table2[[#This Row],[ciqual_code]],brut_transformé!$D$2:$E$2480,2,FALSE)</f>
        <v>transformé</v>
      </c>
      <c r="S1878" t="s">
        <v>6051</v>
      </c>
    </row>
    <row r="1879" spans="1:19" x14ac:dyDescent="0.2">
      <c r="A1879" t="s">
        <v>1877</v>
      </c>
      <c r="B1879">
        <v>28475</v>
      </c>
      <c r="C1879" t="s">
        <v>2481</v>
      </c>
      <c r="D1879">
        <v>3.1</v>
      </c>
      <c r="E1879" t="b">
        <v>0</v>
      </c>
      <c r="F1879" t="s">
        <v>2485</v>
      </c>
      <c r="G1879" t="s">
        <v>4364</v>
      </c>
      <c r="H1879" t="s">
        <v>4967</v>
      </c>
      <c r="I1879" t="s">
        <v>4969</v>
      </c>
      <c r="J1879" t="s">
        <v>5083</v>
      </c>
      <c r="K1879" t="s">
        <v>6376</v>
      </c>
      <c r="L1879" t="s">
        <v>6396</v>
      </c>
      <c r="M1879" t="str">
        <f>SUBSTITUTE(Table2[[#This Row],[category_tags]],"'",CHAR(130),11)</f>
        <v>['Agricultural', 'Food', 'Preparation', 'Meat, egg and fish', 'Raw meat', ÇPork']</v>
      </c>
      <c r="N1879" t="str">
        <f>SUBSTITUTE(Table2[[#This Row],[category_tags]],"'",CHAR(131),12)</f>
        <v>['Agricultural', 'Food', 'Preparation', 'Meat, egg and fish', 'Raw meat', 'PorkÉ]</v>
      </c>
      <c r="O1879">
        <f>FIND(CHAR(130),Table2[[#This Row],[Column2]])</f>
        <v>75</v>
      </c>
      <c r="P1879">
        <f>FIND(CHAR(131),Table2[[#This Row],[Column3]])</f>
        <v>80</v>
      </c>
      <c r="Q1879" t="str">
        <f>IFERROR(MID(Table2[[#This Row],[category_tags]],Table2[[#This Row],[Column4]]+1,Table2[[#This Row],[Column5]]-Table2[[#This Row],[Column4]]-1),"")</f>
        <v>Pork</v>
      </c>
      <c r="R1879" t="str">
        <f>VLOOKUP(Table2[[#This Row],[ciqual_code]],brut_transformé!$D$2:$E$2480,2,FALSE)</f>
        <v>transformé</v>
      </c>
      <c r="S1879" t="s">
        <v>6051</v>
      </c>
    </row>
    <row r="1880" spans="1:19" x14ac:dyDescent="0.2">
      <c r="A1880" t="s">
        <v>1878</v>
      </c>
      <c r="B1880">
        <v>28477</v>
      </c>
      <c r="C1880" t="s">
        <v>2481</v>
      </c>
      <c r="D1880">
        <v>2.64</v>
      </c>
      <c r="E1880" t="b">
        <v>0</v>
      </c>
      <c r="F1880" t="s">
        <v>2485</v>
      </c>
      <c r="G1880" t="s">
        <v>4365</v>
      </c>
      <c r="H1880" t="s">
        <v>4967</v>
      </c>
      <c r="I1880" t="s">
        <v>4969</v>
      </c>
      <c r="J1880" t="s">
        <v>5083</v>
      </c>
      <c r="K1880" t="s">
        <v>6376</v>
      </c>
      <c r="L1880" t="s">
        <v>6396</v>
      </c>
      <c r="M1880" t="str">
        <f>SUBSTITUTE(Table2[[#This Row],[category_tags]],"'",CHAR(130),11)</f>
        <v>['Agricultural', 'Food', 'Preparation', 'Meat, egg and fish', 'Raw meat', ÇPork']</v>
      </c>
      <c r="N1880" t="str">
        <f>SUBSTITUTE(Table2[[#This Row],[category_tags]],"'",CHAR(131),12)</f>
        <v>['Agricultural', 'Food', 'Preparation', 'Meat, egg and fish', 'Raw meat', 'PorkÉ]</v>
      </c>
      <c r="O1880">
        <f>FIND(CHAR(130),Table2[[#This Row],[Column2]])</f>
        <v>75</v>
      </c>
      <c r="P1880">
        <f>FIND(CHAR(131),Table2[[#This Row],[Column3]])</f>
        <v>80</v>
      </c>
      <c r="Q1880" t="str">
        <f>IFERROR(MID(Table2[[#This Row],[category_tags]],Table2[[#This Row],[Column4]]+1,Table2[[#This Row],[Column5]]-Table2[[#This Row],[Column4]]-1),"")</f>
        <v>Pork</v>
      </c>
      <c r="R1880" t="str">
        <f>VLOOKUP(Table2[[#This Row],[ciqual_code]],brut_transformé!$D$2:$E$2480,2,FALSE)</f>
        <v>transformé</v>
      </c>
      <c r="S1880" t="s">
        <v>6051</v>
      </c>
    </row>
    <row r="1881" spans="1:19" x14ac:dyDescent="0.2">
      <c r="A1881" t="s">
        <v>1879</v>
      </c>
      <c r="B1881">
        <v>28479</v>
      </c>
      <c r="C1881" t="s">
        <v>2481</v>
      </c>
      <c r="D1881">
        <v>2.91</v>
      </c>
      <c r="E1881" t="b">
        <v>0</v>
      </c>
      <c r="F1881" t="s">
        <v>2485</v>
      </c>
      <c r="G1881" t="s">
        <v>4366</v>
      </c>
      <c r="H1881" t="s">
        <v>4967</v>
      </c>
      <c r="I1881" t="s">
        <v>4969</v>
      </c>
      <c r="J1881" t="s">
        <v>5083</v>
      </c>
      <c r="K1881" t="s">
        <v>6376</v>
      </c>
      <c r="L1881" t="s">
        <v>6396</v>
      </c>
      <c r="M1881" t="str">
        <f>SUBSTITUTE(Table2[[#This Row],[category_tags]],"'",CHAR(130),11)</f>
        <v>['Agricultural', 'Food', 'Preparation', 'Meat, egg and fish', 'Raw meat', ÇPork']</v>
      </c>
      <c r="N1881" t="str">
        <f>SUBSTITUTE(Table2[[#This Row],[category_tags]],"'",CHAR(131),12)</f>
        <v>['Agricultural', 'Food', 'Preparation', 'Meat, egg and fish', 'Raw meat', 'PorkÉ]</v>
      </c>
      <c r="O1881">
        <f>FIND(CHAR(130),Table2[[#This Row],[Column2]])</f>
        <v>75</v>
      </c>
      <c r="P1881">
        <f>FIND(CHAR(131),Table2[[#This Row],[Column3]])</f>
        <v>80</v>
      </c>
      <c r="Q1881" t="str">
        <f>IFERROR(MID(Table2[[#This Row],[category_tags]],Table2[[#This Row],[Column4]]+1,Table2[[#This Row],[Column5]]-Table2[[#This Row],[Column4]]-1),"")</f>
        <v>Pork</v>
      </c>
      <c r="R1881" t="str">
        <f>VLOOKUP(Table2[[#This Row],[ciqual_code]],brut_transformé!$D$2:$E$2480,2,FALSE)</f>
        <v>transformé</v>
      </c>
      <c r="S1881" t="s">
        <v>5716</v>
      </c>
    </row>
    <row r="1882" spans="1:19" x14ac:dyDescent="0.2">
      <c r="A1882" t="s">
        <v>1880</v>
      </c>
      <c r="B1882">
        <v>28002</v>
      </c>
      <c r="C1882" t="s">
        <v>2481</v>
      </c>
      <c r="D1882">
        <v>3.1</v>
      </c>
      <c r="E1882" t="b">
        <v>0</v>
      </c>
      <c r="F1882" t="s">
        <v>2485</v>
      </c>
      <c r="G1882" s="1" t="s">
        <v>4367</v>
      </c>
      <c r="H1882" t="s">
        <v>4967</v>
      </c>
      <c r="I1882" t="s">
        <v>4969</v>
      </c>
      <c r="J1882" t="s">
        <v>5083</v>
      </c>
      <c r="K1882" t="s">
        <v>6376</v>
      </c>
      <c r="L1882" t="s">
        <v>6396</v>
      </c>
      <c r="M1882" t="str">
        <f>SUBSTITUTE(Table2[[#This Row],[category_tags]],"'",CHAR(130),11)</f>
        <v>['Agricultural', 'Food', 'Preparation', 'Meat, egg and fish', 'Raw meat', ÇPork']</v>
      </c>
      <c r="N1882" t="str">
        <f>SUBSTITUTE(Table2[[#This Row],[category_tags]],"'",CHAR(131),12)</f>
        <v>['Agricultural', 'Food', 'Preparation', 'Meat, egg and fish', 'Raw meat', 'PorkÉ]</v>
      </c>
      <c r="O1882">
        <f>FIND(CHAR(130),Table2[[#This Row],[Column2]])</f>
        <v>75</v>
      </c>
      <c r="P1882">
        <f>FIND(CHAR(131),Table2[[#This Row],[Column3]])</f>
        <v>80</v>
      </c>
      <c r="Q1882" t="str">
        <f>IFERROR(MID(Table2[[#This Row],[category_tags]],Table2[[#This Row],[Column4]]+1,Table2[[#This Row],[Column5]]-Table2[[#This Row],[Column4]]-1),"")</f>
        <v>Pork</v>
      </c>
      <c r="R1882" t="str">
        <f>VLOOKUP(Table2[[#This Row],[ciqual_code]],brut_transformé!$D$2:$E$2480,2,FALSE)</f>
        <v>transformé</v>
      </c>
      <c r="S1882" t="s">
        <v>6051</v>
      </c>
    </row>
    <row r="1883" spans="1:19" x14ac:dyDescent="0.2">
      <c r="A1883" t="s">
        <v>1881</v>
      </c>
      <c r="B1883">
        <v>28480</v>
      </c>
      <c r="C1883" t="s">
        <v>2481</v>
      </c>
      <c r="D1883">
        <v>2.64</v>
      </c>
      <c r="E1883" t="b">
        <v>0</v>
      </c>
      <c r="F1883" t="s">
        <v>2485</v>
      </c>
      <c r="G1883" t="s">
        <v>4368</v>
      </c>
      <c r="H1883" t="s">
        <v>4967</v>
      </c>
      <c r="I1883" t="s">
        <v>4969</v>
      </c>
      <c r="J1883" t="s">
        <v>5083</v>
      </c>
      <c r="K1883" t="s">
        <v>6376</v>
      </c>
      <c r="L1883" t="s">
        <v>6396</v>
      </c>
      <c r="M1883" t="str">
        <f>SUBSTITUTE(Table2[[#This Row],[category_tags]],"'",CHAR(130),11)</f>
        <v>['Agricultural', 'Food', 'Preparation', 'Meat, egg and fish', 'Raw meat', ÇPork']</v>
      </c>
      <c r="N1883" t="str">
        <f>SUBSTITUTE(Table2[[#This Row],[category_tags]],"'",CHAR(131),12)</f>
        <v>['Agricultural', 'Food', 'Preparation', 'Meat, egg and fish', 'Raw meat', 'PorkÉ]</v>
      </c>
      <c r="O1883">
        <f>FIND(CHAR(130),Table2[[#This Row],[Column2]])</f>
        <v>75</v>
      </c>
      <c r="P1883">
        <f>FIND(CHAR(131),Table2[[#This Row],[Column3]])</f>
        <v>80</v>
      </c>
      <c r="Q1883" t="str">
        <f>IFERROR(MID(Table2[[#This Row],[category_tags]],Table2[[#This Row],[Column4]]+1,Table2[[#This Row],[Column5]]-Table2[[#This Row],[Column4]]-1),"")</f>
        <v>Pork</v>
      </c>
      <c r="R1883" t="str">
        <f>VLOOKUP(Table2[[#This Row],[ciqual_code]],brut_transformé!$D$2:$E$2480,2,FALSE)</f>
        <v>transformé</v>
      </c>
      <c r="S1883" t="s">
        <v>6051</v>
      </c>
    </row>
    <row r="1884" spans="1:19" x14ac:dyDescent="0.2">
      <c r="A1884" t="s">
        <v>1882</v>
      </c>
      <c r="B1884">
        <v>28300</v>
      </c>
      <c r="C1884" t="s">
        <v>2481</v>
      </c>
      <c r="D1884">
        <v>2.64</v>
      </c>
      <c r="E1884" t="b">
        <v>0</v>
      </c>
      <c r="F1884" t="s">
        <v>2485</v>
      </c>
      <c r="G1884" t="s">
        <v>4369</v>
      </c>
      <c r="H1884" t="s">
        <v>4967</v>
      </c>
      <c r="I1884" t="s">
        <v>4969</v>
      </c>
      <c r="J1884" t="s">
        <v>5083</v>
      </c>
      <c r="K1884" t="s">
        <v>6376</v>
      </c>
      <c r="L1884" t="s">
        <v>6396</v>
      </c>
      <c r="M1884" t="str">
        <f>SUBSTITUTE(Table2[[#This Row],[category_tags]],"'",CHAR(130),11)</f>
        <v>['Agricultural', 'Food', 'Preparation', 'Meat, egg and fish', 'Raw meat', ÇPork']</v>
      </c>
      <c r="N1884" t="str">
        <f>SUBSTITUTE(Table2[[#This Row],[category_tags]],"'",CHAR(131),12)</f>
        <v>['Agricultural', 'Food', 'Preparation', 'Meat, egg and fish', 'Raw meat', 'PorkÉ]</v>
      </c>
      <c r="O1884">
        <f>FIND(CHAR(130),Table2[[#This Row],[Column2]])</f>
        <v>75</v>
      </c>
      <c r="P1884">
        <f>FIND(CHAR(131),Table2[[#This Row],[Column3]])</f>
        <v>80</v>
      </c>
      <c r="Q1884" t="str">
        <f>IFERROR(MID(Table2[[#This Row],[category_tags]],Table2[[#This Row],[Column4]]+1,Table2[[#This Row],[Column5]]-Table2[[#This Row],[Column4]]-1),"")</f>
        <v>Pork</v>
      </c>
      <c r="R1884" t="str">
        <f>VLOOKUP(Table2[[#This Row],[ciqual_code]],brut_transformé!$D$2:$E$2480,2,FALSE)</f>
        <v>transformé</v>
      </c>
      <c r="S1884" t="s">
        <v>6051</v>
      </c>
    </row>
    <row r="1885" spans="1:19" x14ac:dyDescent="0.2">
      <c r="A1885" t="s">
        <v>1883</v>
      </c>
      <c r="B1885">
        <v>28301</v>
      </c>
      <c r="C1885" t="s">
        <v>2481</v>
      </c>
      <c r="D1885">
        <v>2.65</v>
      </c>
      <c r="E1885" t="b">
        <v>0</v>
      </c>
      <c r="F1885" t="s">
        <v>2485</v>
      </c>
      <c r="G1885" t="s">
        <v>4370</v>
      </c>
      <c r="H1885" t="s">
        <v>4967</v>
      </c>
      <c r="I1885" t="s">
        <v>4969</v>
      </c>
      <c r="J1885" t="s">
        <v>5084</v>
      </c>
      <c r="K1885" t="s">
        <v>6376</v>
      </c>
      <c r="L1885" t="s">
        <v>6395</v>
      </c>
      <c r="M1885" t="str">
        <f>SUBSTITUTE(Table2[[#This Row],[category_tags]],"'",CHAR(130),11)</f>
        <v>['Agricultural', 'Food', 'Preparation', 'Meat, egg and fish', 'Cooked meat', ÇPork']</v>
      </c>
      <c r="N1885" t="str">
        <f>SUBSTITUTE(Table2[[#This Row],[category_tags]],"'",CHAR(131),12)</f>
        <v>['Agricultural', 'Food', 'Preparation', 'Meat, egg and fish', 'Cooked meat', 'PorkÉ]</v>
      </c>
      <c r="O1885">
        <f>FIND(CHAR(130),Table2[[#This Row],[Column2]])</f>
        <v>78</v>
      </c>
      <c r="P1885">
        <f>FIND(CHAR(131),Table2[[#This Row],[Column3]])</f>
        <v>83</v>
      </c>
      <c r="Q1885" t="str">
        <f>IFERROR(MID(Table2[[#This Row],[category_tags]],Table2[[#This Row],[Column4]]+1,Table2[[#This Row],[Column5]]-Table2[[#This Row],[Column4]]-1),"")</f>
        <v>Pork</v>
      </c>
      <c r="R1885" t="str">
        <f>VLOOKUP(Table2[[#This Row],[ciqual_code]],brut_transformé!$D$2:$E$2480,2,FALSE)</f>
        <v>transformé</v>
      </c>
      <c r="S1885" t="s">
        <v>6052</v>
      </c>
    </row>
    <row r="1886" spans="1:19" x14ac:dyDescent="0.2">
      <c r="A1886" t="s">
        <v>1884</v>
      </c>
      <c r="B1886">
        <v>28102</v>
      </c>
      <c r="C1886" t="s">
        <v>2481</v>
      </c>
      <c r="D1886">
        <v>2.64</v>
      </c>
      <c r="E1886" t="b">
        <v>0</v>
      </c>
      <c r="F1886" t="s">
        <v>2485</v>
      </c>
      <c r="G1886" t="s">
        <v>4371</v>
      </c>
      <c r="H1886" t="s">
        <v>4967</v>
      </c>
      <c r="I1886" t="s">
        <v>4969</v>
      </c>
      <c r="J1886" t="s">
        <v>5083</v>
      </c>
      <c r="K1886" t="s">
        <v>6376</v>
      </c>
      <c r="L1886" t="s">
        <v>6396</v>
      </c>
      <c r="M1886" t="str">
        <f>SUBSTITUTE(Table2[[#This Row],[category_tags]],"'",CHAR(130),11)</f>
        <v>['Agricultural', 'Food', 'Preparation', 'Meat, egg and fish', 'Raw meat', ÇPork']</v>
      </c>
      <c r="N1886" t="str">
        <f>SUBSTITUTE(Table2[[#This Row],[category_tags]],"'",CHAR(131),12)</f>
        <v>['Agricultural', 'Food', 'Preparation', 'Meat, egg and fish', 'Raw meat', 'PorkÉ]</v>
      </c>
      <c r="O1886">
        <f>FIND(CHAR(130),Table2[[#This Row],[Column2]])</f>
        <v>75</v>
      </c>
      <c r="P1886">
        <f>FIND(CHAR(131),Table2[[#This Row],[Column3]])</f>
        <v>80</v>
      </c>
      <c r="Q1886" t="str">
        <f>IFERROR(MID(Table2[[#This Row],[category_tags]],Table2[[#This Row],[Column4]]+1,Table2[[#This Row],[Column5]]-Table2[[#This Row],[Column4]]-1),"")</f>
        <v>Pork</v>
      </c>
      <c r="R1886" t="str">
        <f>VLOOKUP(Table2[[#This Row],[ciqual_code]],brut_transformé!$D$2:$E$2480,2,FALSE)</f>
        <v>transformé</v>
      </c>
      <c r="S1886" t="s">
        <v>6051</v>
      </c>
    </row>
    <row r="1887" spans="1:19" x14ac:dyDescent="0.2">
      <c r="A1887" t="s">
        <v>1885</v>
      </c>
      <c r="B1887">
        <v>28103</v>
      </c>
      <c r="C1887" t="s">
        <v>2481</v>
      </c>
      <c r="D1887">
        <v>2.65</v>
      </c>
      <c r="E1887" t="b">
        <v>0</v>
      </c>
      <c r="F1887" t="s">
        <v>2485</v>
      </c>
      <c r="G1887" t="s">
        <v>4372</v>
      </c>
      <c r="H1887" t="s">
        <v>4967</v>
      </c>
      <c r="I1887" t="s">
        <v>4969</v>
      </c>
      <c r="J1887" t="s">
        <v>5084</v>
      </c>
      <c r="K1887" t="s">
        <v>6376</v>
      </c>
      <c r="L1887" t="s">
        <v>6395</v>
      </c>
      <c r="M1887" t="str">
        <f>SUBSTITUTE(Table2[[#This Row],[category_tags]],"'",CHAR(130),11)</f>
        <v>['Agricultural', 'Food', 'Preparation', 'Meat, egg and fish', 'Cooked meat', ÇPork']</v>
      </c>
      <c r="N1887" t="str">
        <f>SUBSTITUTE(Table2[[#This Row],[category_tags]],"'",CHAR(131),12)</f>
        <v>['Agricultural', 'Food', 'Preparation', 'Meat, egg and fish', 'Cooked meat', 'PorkÉ]</v>
      </c>
      <c r="O1887">
        <f>FIND(CHAR(130),Table2[[#This Row],[Column2]])</f>
        <v>78</v>
      </c>
      <c r="P1887">
        <f>FIND(CHAR(131),Table2[[#This Row],[Column3]])</f>
        <v>83</v>
      </c>
      <c r="Q1887" t="str">
        <f>IFERROR(MID(Table2[[#This Row],[category_tags]],Table2[[#This Row],[Column4]]+1,Table2[[#This Row],[Column5]]-Table2[[#This Row],[Column4]]-1),"")</f>
        <v>Pork</v>
      </c>
      <c r="R1887" t="str">
        <f>VLOOKUP(Table2[[#This Row],[ciqual_code]],brut_transformé!$D$2:$E$2480,2,FALSE)</f>
        <v>transformé</v>
      </c>
      <c r="S1887" t="s">
        <v>6052</v>
      </c>
    </row>
    <row r="1888" spans="1:19" x14ac:dyDescent="0.2">
      <c r="A1888" t="s">
        <v>1886</v>
      </c>
      <c r="B1888">
        <v>28401</v>
      </c>
      <c r="C1888" t="s">
        <v>2481</v>
      </c>
      <c r="D1888">
        <v>2.4700000000000002</v>
      </c>
      <c r="E1888" t="b">
        <v>0</v>
      </c>
      <c r="F1888" t="s">
        <v>2485</v>
      </c>
      <c r="G1888" t="s">
        <v>4373</v>
      </c>
      <c r="H1888" t="s">
        <v>4967</v>
      </c>
      <c r="I1888" t="s">
        <v>4969</v>
      </c>
      <c r="J1888" t="s">
        <v>5084</v>
      </c>
      <c r="K1888" t="s">
        <v>6376</v>
      </c>
      <c r="L1888" t="s">
        <v>6395</v>
      </c>
      <c r="M1888" t="str">
        <f>SUBSTITUTE(Table2[[#This Row],[category_tags]],"'",CHAR(130),11)</f>
        <v>['Agricultural', 'Food', 'Preparation', 'Meat, egg and fish', 'Cooked meat', ÇPork']</v>
      </c>
      <c r="N1888" t="str">
        <f>SUBSTITUTE(Table2[[#This Row],[category_tags]],"'",CHAR(131),12)</f>
        <v>['Agricultural', 'Food', 'Preparation', 'Meat, egg and fish', 'Cooked meat', 'PorkÉ]</v>
      </c>
      <c r="O1888">
        <f>FIND(CHAR(130),Table2[[#This Row],[Column2]])</f>
        <v>78</v>
      </c>
      <c r="P1888">
        <f>FIND(CHAR(131),Table2[[#This Row],[Column3]])</f>
        <v>83</v>
      </c>
      <c r="Q1888" t="str">
        <f>IFERROR(MID(Table2[[#This Row],[category_tags]],Table2[[#This Row],[Column4]]+1,Table2[[#This Row],[Column5]]-Table2[[#This Row],[Column4]]-1),"")</f>
        <v>Pork</v>
      </c>
      <c r="R1888" t="str">
        <f>VLOOKUP(Table2[[#This Row],[ciqual_code]],brut_transformé!$D$2:$E$2480,2,FALSE)</f>
        <v>transformé</v>
      </c>
      <c r="S1888" t="s">
        <v>6050</v>
      </c>
    </row>
    <row r="1889" spans="1:19" x14ac:dyDescent="0.2">
      <c r="A1889" t="s">
        <v>1887</v>
      </c>
      <c r="B1889">
        <v>28400</v>
      </c>
      <c r="C1889" t="s">
        <v>2481</v>
      </c>
      <c r="D1889">
        <v>2.4500000000000002</v>
      </c>
      <c r="E1889" t="b">
        <v>0</v>
      </c>
      <c r="F1889" t="s">
        <v>2485</v>
      </c>
      <c r="G1889" t="s">
        <v>4374</v>
      </c>
      <c r="H1889" t="s">
        <v>4967</v>
      </c>
      <c r="I1889" t="s">
        <v>4969</v>
      </c>
      <c r="J1889" t="s">
        <v>5083</v>
      </c>
      <c r="K1889" t="s">
        <v>6376</v>
      </c>
      <c r="L1889" t="s">
        <v>6396</v>
      </c>
      <c r="M1889" t="str">
        <f>SUBSTITUTE(Table2[[#This Row],[category_tags]],"'",CHAR(130),11)</f>
        <v>['Agricultural', 'Food', 'Preparation', 'Meat, egg and fish', 'Raw meat', ÇPork']</v>
      </c>
      <c r="N1889" t="str">
        <f>SUBSTITUTE(Table2[[#This Row],[category_tags]],"'",CHAR(131),12)</f>
        <v>['Agricultural', 'Food', 'Preparation', 'Meat, egg and fish', 'Raw meat', 'PorkÉ]</v>
      </c>
      <c r="O1889">
        <f>FIND(CHAR(130),Table2[[#This Row],[Column2]])</f>
        <v>75</v>
      </c>
      <c r="P1889">
        <f>FIND(CHAR(131),Table2[[#This Row],[Column3]])</f>
        <v>80</v>
      </c>
      <c r="Q1889" t="str">
        <f>IFERROR(MID(Table2[[#This Row],[category_tags]],Table2[[#This Row],[Column4]]+1,Table2[[#This Row],[Column5]]-Table2[[#This Row],[Column4]]-1),"")</f>
        <v>Pork</v>
      </c>
      <c r="R1889" t="str">
        <f>VLOOKUP(Table2[[#This Row],[ciqual_code]],brut_transformé!$D$2:$E$2480,2,FALSE)</f>
        <v>transformé</v>
      </c>
      <c r="S1889" t="s">
        <v>6049</v>
      </c>
    </row>
    <row r="1890" spans="1:19" x14ac:dyDescent="0.2">
      <c r="A1890" t="s">
        <v>1888</v>
      </c>
      <c r="B1890">
        <v>25013</v>
      </c>
      <c r="C1890" t="s">
        <v>2481</v>
      </c>
      <c r="D1890">
        <v>2.66</v>
      </c>
      <c r="E1890" t="b">
        <v>0</v>
      </c>
      <c r="F1890" t="s">
        <v>2485</v>
      </c>
      <c r="G1890" t="s">
        <v>4375</v>
      </c>
      <c r="H1890" t="s">
        <v>4967</v>
      </c>
      <c r="I1890" t="s">
        <v>4969</v>
      </c>
      <c r="J1890" t="s">
        <v>5011</v>
      </c>
      <c r="K1890" t="s">
        <v>6379</v>
      </c>
      <c r="L1890" t="s">
        <v>6399</v>
      </c>
      <c r="M1890" t="str">
        <f>SUBSTITUTE(Table2[[#This Row],[category_tags]],"'",CHAR(130),11)</f>
        <v>['Agricultural', 'Food', 'Preparation', 'Starters and dishes', 'Dishes', ÇMeat dishes, with vegetables/legume']</v>
      </c>
      <c r="N1890" t="str">
        <f>SUBSTITUTE(Table2[[#This Row],[category_tags]],"'",CHAR(131),12)</f>
        <v>['Agricultural', 'Food', 'Preparation', 'Starters and dishes', 'Dishes', 'Meat dishes, with vegetables/legumeÉ]</v>
      </c>
      <c r="O1890">
        <f>FIND(CHAR(130),Table2[[#This Row],[Column2]])</f>
        <v>74</v>
      </c>
      <c r="P1890">
        <f>FIND(CHAR(131),Table2[[#This Row],[Column3]])</f>
        <v>110</v>
      </c>
      <c r="Q1890" t="str">
        <f>IFERROR(MID(Table2[[#This Row],[category_tags]],Table2[[#This Row],[Column4]]+1,Table2[[#This Row],[Column5]]-Table2[[#This Row],[Column4]]-1),"")</f>
        <v>Meat dishes, with vegetables/legume</v>
      </c>
      <c r="R1890" t="str">
        <f>VLOOKUP(Table2[[#This Row],[ciqual_code]],brut_transformé!$D$2:$E$2480,2,FALSE)</f>
        <v>transformé</v>
      </c>
      <c r="S1890" t="s">
        <v>6056</v>
      </c>
    </row>
    <row r="1891" spans="1:19" x14ac:dyDescent="0.2">
      <c r="A1891" t="s">
        <v>1889</v>
      </c>
      <c r="B1891">
        <v>25071</v>
      </c>
      <c r="C1891" t="s">
        <v>2481</v>
      </c>
      <c r="D1891">
        <v>2.38</v>
      </c>
      <c r="E1891" t="b">
        <v>0</v>
      </c>
      <c r="F1891" t="s">
        <v>2485</v>
      </c>
      <c r="G1891" t="s">
        <v>4376</v>
      </c>
      <c r="H1891" t="s">
        <v>4967</v>
      </c>
      <c r="I1891" t="s">
        <v>4969</v>
      </c>
      <c r="J1891" t="s">
        <v>5011</v>
      </c>
      <c r="K1891" t="s">
        <v>6379</v>
      </c>
      <c r="L1891" t="s">
        <v>6399</v>
      </c>
      <c r="M1891" t="str">
        <f>SUBSTITUTE(Table2[[#This Row],[category_tags]],"'",CHAR(130),11)</f>
        <v>['Agricultural', 'Food', 'Preparation', 'Starters and dishes', 'Dishes', ÇMeat dishes, with vegetables/legume']</v>
      </c>
      <c r="N1891" t="str">
        <f>SUBSTITUTE(Table2[[#This Row],[category_tags]],"'",CHAR(131),12)</f>
        <v>['Agricultural', 'Food', 'Preparation', 'Starters and dishes', 'Dishes', 'Meat dishes, with vegetables/legumeÉ]</v>
      </c>
      <c r="O1891">
        <f>FIND(CHAR(130),Table2[[#This Row],[Column2]])</f>
        <v>74</v>
      </c>
      <c r="P1891">
        <f>FIND(CHAR(131),Table2[[#This Row],[Column3]])</f>
        <v>110</v>
      </c>
      <c r="Q1891" t="str">
        <f>IFERROR(MID(Table2[[#This Row],[category_tags]],Table2[[#This Row],[Column4]]+1,Table2[[#This Row],[Column5]]-Table2[[#This Row],[Column4]]-1),"")</f>
        <v>Meat dishes, with vegetables/legume</v>
      </c>
      <c r="R1891" t="str">
        <f>VLOOKUP(Table2[[#This Row],[ciqual_code]],brut_transformé!$D$2:$E$2480,2,FALSE)</f>
        <v>transformé</v>
      </c>
      <c r="S1891" t="s">
        <v>6057</v>
      </c>
    </row>
    <row r="1892" spans="1:19" x14ac:dyDescent="0.2">
      <c r="A1892" t="s">
        <v>1890</v>
      </c>
      <c r="B1892">
        <v>20132</v>
      </c>
      <c r="C1892" t="s">
        <v>2481</v>
      </c>
      <c r="D1892">
        <v>2.5499999999999998</v>
      </c>
      <c r="E1892" t="b">
        <v>0</v>
      </c>
      <c r="F1892" t="s">
        <v>2485</v>
      </c>
      <c r="G1892" t="s">
        <v>4377</v>
      </c>
      <c r="H1892" t="s">
        <v>4967</v>
      </c>
      <c r="I1892" t="s">
        <v>4969</v>
      </c>
      <c r="J1892" t="s">
        <v>4988</v>
      </c>
      <c r="K1892" t="s">
        <v>6375</v>
      </c>
      <c r="L1892" t="s">
        <v>6405</v>
      </c>
      <c r="M1892" t="str">
        <f>SUBSTITUTE(Table2[[#This Row],[category_tags]],"'",CHAR(130),11)</f>
        <v>['Agricultural', 'Food', 'Preparation', 'Fruits, vegetables, legumes and nuts', 'Vegetables', ÇVegetables, raw']</v>
      </c>
      <c r="N1892" t="str">
        <f>SUBSTITUTE(Table2[[#This Row],[category_tags]],"'",CHAR(131),12)</f>
        <v>['Agricultural', 'Food', 'Preparation', 'Fruits, vegetables, legumes and nuts', 'Vegetables', 'Vegetables, rawÉ]</v>
      </c>
      <c r="O1892">
        <f>FIND(CHAR(130),Table2[[#This Row],[Column2]])</f>
        <v>95</v>
      </c>
      <c r="P1892">
        <f>FIND(CHAR(131),Table2[[#This Row],[Column3]])</f>
        <v>111</v>
      </c>
      <c r="Q1892" t="str">
        <f>IFERROR(MID(Table2[[#This Row],[category_tags]],Table2[[#This Row],[Column4]]+1,Table2[[#This Row],[Column5]]-Table2[[#This Row],[Column4]]-1),"")</f>
        <v>Vegetables, raw</v>
      </c>
      <c r="R1892" t="str">
        <f>VLOOKUP(Table2[[#This Row],[ciqual_code]],brut_transformé!$D$2:$E$2480,2,FALSE)</f>
        <v>brut</v>
      </c>
      <c r="S1892" t="s">
        <v>5424</v>
      </c>
    </row>
    <row r="1893" spans="1:19" x14ac:dyDescent="0.2">
      <c r="A1893" t="s">
        <v>1891</v>
      </c>
      <c r="B1893">
        <v>20043</v>
      </c>
      <c r="C1893" t="s">
        <v>2481</v>
      </c>
      <c r="D1893">
        <v>3.05</v>
      </c>
      <c r="E1893" t="b">
        <v>0</v>
      </c>
      <c r="F1893" t="s">
        <v>2485</v>
      </c>
      <c r="G1893" t="s">
        <v>4378</v>
      </c>
      <c r="H1893" t="s">
        <v>4967</v>
      </c>
      <c r="I1893" t="s">
        <v>4969</v>
      </c>
      <c r="J1893" t="s">
        <v>4987</v>
      </c>
      <c r="K1893" t="s">
        <v>6375</v>
      </c>
      <c r="L1893" t="s">
        <v>6405</v>
      </c>
      <c r="M1893" t="str">
        <f>SUBSTITUTE(Table2[[#This Row],[category_tags]],"'",CHAR(130),11)</f>
        <v>['Agricultural', 'Food', 'Preparation', 'Fruits, vegetables, legumes and nuts', 'Vegetables', ÇVegetables, cooked']</v>
      </c>
      <c r="N1893" t="str">
        <f>SUBSTITUTE(Table2[[#This Row],[category_tags]],"'",CHAR(131),12)</f>
        <v>['Agricultural', 'Food', 'Preparation', 'Fruits, vegetables, legumes and nuts', 'Vegetables', 'Vegetables, cookedÉ]</v>
      </c>
      <c r="O1893">
        <f>FIND(CHAR(130),Table2[[#This Row],[Column2]])</f>
        <v>95</v>
      </c>
      <c r="P1893">
        <f>FIND(CHAR(131),Table2[[#This Row],[Column3]])</f>
        <v>114</v>
      </c>
      <c r="Q1893" t="str">
        <f>IFERROR(MID(Table2[[#This Row],[category_tags]],Table2[[#This Row],[Column4]]+1,Table2[[#This Row],[Column5]]-Table2[[#This Row],[Column4]]-1),"")</f>
        <v>Vegetables, cooked</v>
      </c>
      <c r="R1893" t="str">
        <f>VLOOKUP(Table2[[#This Row],[ciqual_code]],brut_transformé!$D$2:$E$2480,2,FALSE)</f>
        <v>transformé</v>
      </c>
      <c r="S1893" t="s">
        <v>6058</v>
      </c>
    </row>
    <row r="1894" spans="1:19" x14ac:dyDescent="0.2">
      <c r="A1894" t="s">
        <v>1892</v>
      </c>
      <c r="B1894">
        <v>20044</v>
      </c>
      <c r="C1894" t="s">
        <v>2481</v>
      </c>
      <c r="D1894">
        <v>2.4900000000000002</v>
      </c>
      <c r="E1894" t="b">
        <v>0</v>
      </c>
      <c r="F1894" t="s">
        <v>2485</v>
      </c>
      <c r="G1894" t="s">
        <v>4379</v>
      </c>
      <c r="H1894" t="s">
        <v>4967</v>
      </c>
      <c r="I1894" t="s">
        <v>4969</v>
      </c>
      <c r="J1894" t="s">
        <v>4988</v>
      </c>
      <c r="K1894" t="s">
        <v>6375</v>
      </c>
      <c r="L1894" t="s">
        <v>6405</v>
      </c>
      <c r="M1894" t="str">
        <f>SUBSTITUTE(Table2[[#This Row],[category_tags]],"'",CHAR(130),11)</f>
        <v>['Agricultural', 'Food', 'Preparation', 'Fruits, vegetables, legumes and nuts', 'Vegetables', ÇVegetables, raw']</v>
      </c>
      <c r="N1894" t="str">
        <f>SUBSTITUTE(Table2[[#This Row],[category_tags]],"'",CHAR(131),12)</f>
        <v>['Agricultural', 'Food', 'Preparation', 'Fruits, vegetables, legumes and nuts', 'Vegetables', 'Vegetables, rawÉ]</v>
      </c>
      <c r="O1894">
        <f>FIND(CHAR(130),Table2[[#This Row],[Column2]])</f>
        <v>95</v>
      </c>
      <c r="P1894">
        <f>FIND(CHAR(131),Table2[[#This Row],[Column3]])</f>
        <v>111</v>
      </c>
      <c r="Q1894" t="str">
        <f>IFERROR(MID(Table2[[#This Row],[category_tags]],Table2[[#This Row],[Column4]]+1,Table2[[#This Row],[Column5]]-Table2[[#This Row],[Column4]]-1),"")</f>
        <v>Vegetables, raw</v>
      </c>
      <c r="R1894" t="str">
        <f>VLOOKUP(Table2[[#This Row],[ciqual_code]],brut_transformé!$D$2:$E$2480,2,FALSE)</f>
        <v>brut</v>
      </c>
      <c r="S1894" t="s">
        <v>5389</v>
      </c>
    </row>
    <row r="1895" spans="1:19" x14ac:dyDescent="0.2">
      <c r="A1895" t="s">
        <v>1893</v>
      </c>
      <c r="B1895">
        <v>20096</v>
      </c>
      <c r="C1895" t="s">
        <v>2481</v>
      </c>
      <c r="D1895">
        <v>2.95</v>
      </c>
      <c r="E1895" t="b">
        <v>0</v>
      </c>
      <c r="F1895" t="s">
        <v>2485</v>
      </c>
      <c r="G1895" t="s">
        <v>4380</v>
      </c>
      <c r="H1895" t="s">
        <v>4967</v>
      </c>
      <c r="I1895" t="s">
        <v>4969</v>
      </c>
      <c r="J1895" t="s">
        <v>4987</v>
      </c>
      <c r="K1895" t="s">
        <v>6375</v>
      </c>
      <c r="L1895" t="s">
        <v>6405</v>
      </c>
      <c r="M1895" t="str">
        <f>SUBSTITUTE(Table2[[#This Row],[category_tags]],"'",CHAR(130),11)</f>
        <v>['Agricultural', 'Food', 'Preparation', 'Fruits, vegetables, legumes and nuts', 'Vegetables', ÇVegetables, cooked']</v>
      </c>
      <c r="N1895" t="str">
        <f>SUBSTITUTE(Table2[[#This Row],[category_tags]],"'",CHAR(131),12)</f>
        <v>['Agricultural', 'Food', 'Preparation', 'Fruits, vegetables, legumes and nuts', 'Vegetables', 'Vegetables, cookedÉ]</v>
      </c>
      <c r="O1895">
        <f>FIND(CHAR(130),Table2[[#This Row],[Column2]])</f>
        <v>95</v>
      </c>
      <c r="P1895">
        <f>FIND(CHAR(131),Table2[[#This Row],[Column3]])</f>
        <v>114</v>
      </c>
      <c r="Q1895" t="str">
        <f>IFERROR(MID(Table2[[#This Row],[category_tags]],Table2[[#This Row],[Column4]]+1,Table2[[#This Row],[Column5]]-Table2[[#This Row],[Column4]]-1),"")</f>
        <v>Vegetables, cooked</v>
      </c>
      <c r="R1895" t="str">
        <f>VLOOKUP(Table2[[#This Row],[ciqual_code]],brut_transformé!$D$2:$E$2480,2,FALSE)</f>
        <v>brut</v>
      </c>
      <c r="S1895" t="s">
        <v>5425</v>
      </c>
    </row>
    <row r="1896" spans="1:19" x14ac:dyDescent="0.2">
      <c r="A1896" t="s">
        <v>1894</v>
      </c>
      <c r="B1896">
        <v>18101</v>
      </c>
      <c r="C1896" t="s">
        <v>2481</v>
      </c>
      <c r="D1896">
        <v>2.77</v>
      </c>
      <c r="E1896" t="b">
        <v>0</v>
      </c>
      <c r="F1896" t="s">
        <v>2485</v>
      </c>
      <c r="G1896" t="s">
        <v>4381</v>
      </c>
      <c r="H1896" t="s">
        <v>4967</v>
      </c>
      <c r="I1896" t="s">
        <v>4969</v>
      </c>
      <c r="J1896" t="s">
        <v>5030</v>
      </c>
      <c r="K1896" t="s">
        <v>6378</v>
      </c>
      <c r="L1896" t="s">
        <v>6420</v>
      </c>
      <c r="M1896" t="str">
        <f>SUBSTITUTE(Table2[[#This Row],[category_tags]],"'",CHAR(130),11)</f>
        <v>['Agricultural', 'Food', 'Preparation', 'Beverages', 'Non-alcoholic beverages', ÇBeverages, to reconstitute']</v>
      </c>
      <c r="N1896" t="str">
        <f>SUBSTITUTE(Table2[[#This Row],[category_tags]],"'",CHAR(131),12)</f>
        <v>['Agricultural', 'Food', 'Preparation', 'Beverages', 'Non-alcoholic beverages', 'Beverages, to reconstituteÉ]</v>
      </c>
      <c r="O1896">
        <f>FIND(CHAR(130),Table2[[#This Row],[Column2]])</f>
        <v>81</v>
      </c>
      <c r="P1896">
        <f>FIND(CHAR(131),Table2[[#This Row],[Column3]])</f>
        <v>108</v>
      </c>
      <c r="Q1896" t="str">
        <f>IFERROR(MID(Table2[[#This Row],[category_tags]],Table2[[#This Row],[Column4]]+1,Table2[[#This Row],[Column5]]-Table2[[#This Row],[Column4]]-1),"")</f>
        <v>Beverages, to reconstitute</v>
      </c>
      <c r="R1896" t="str">
        <f>VLOOKUP(Table2[[#This Row],[ciqual_code]],brut_transformé!$D$2:$E$2480,2,FALSE)</f>
        <v>transformé</v>
      </c>
      <c r="S1896" t="s">
        <v>6059</v>
      </c>
    </row>
    <row r="1897" spans="1:19" x14ac:dyDescent="0.2">
      <c r="A1897" t="s">
        <v>1895</v>
      </c>
      <c r="B1897">
        <v>18168</v>
      </c>
      <c r="C1897" t="s">
        <v>2481</v>
      </c>
      <c r="D1897">
        <v>2.77</v>
      </c>
      <c r="E1897" t="b">
        <v>0</v>
      </c>
      <c r="F1897" t="s">
        <v>2485</v>
      </c>
      <c r="G1897" t="s">
        <v>4382</v>
      </c>
      <c r="H1897" t="s">
        <v>4967</v>
      </c>
      <c r="I1897" t="s">
        <v>4969</v>
      </c>
      <c r="J1897" t="s">
        <v>5030</v>
      </c>
      <c r="K1897" t="s">
        <v>6378</v>
      </c>
      <c r="L1897" t="s">
        <v>6420</v>
      </c>
      <c r="M1897" t="str">
        <f>SUBSTITUTE(Table2[[#This Row],[category_tags]],"'",CHAR(130),11)</f>
        <v>['Agricultural', 'Food', 'Preparation', 'Beverages', 'Non-alcoholic beverages', ÇBeverages, to reconstitute']</v>
      </c>
      <c r="N1897" t="str">
        <f>SUBSTITUTE(Table2[[#This Row],[category_tags]],"'",CHAR(131),12)</f>
        <v>['Agricultural', 'Food', 'Preparation', 'Beverages', 'Non-alcoholic beverages', 'Beverages, to reconstituteÉ]</v>
      </c>
      <c r="O1897">
        <f>FIND(CHAR(130),Table2[[#This Row],[Column2]])</f>
        <v>81</v>
      </c>
      <c r="P1897">
        <f>FIND(CHAR(131),Table2[[#This Row],[Column3]])</f>
        <v>108</v>
      </c>
      <c r="Q1897" t="str">
        <f>IFERROR(MID(Table2[[#This Row],[category_tags]],Table2[[#This Row],[Column4]]+1,Table2[[#This Row],[Column5]]-Table2[[#This Row],[Column4]]-1),"")</f>
        <v>Beverages, to reconstitute</v>
      </c>
      <c r="R1897" t="str">
        <f>VLOOKUP(Table2[[#This Row],[ciqual_code]],brut_transformé!$D$2:$E$2480,2,FALSE)</f>
        <v>transformé</v>
      </c>
      <c r="S1897" t="s">
        <v>6059</v>
      </c>
    </row>
    <row r="1898" spans="1:19" x14ac:dyDescent="0.2">
      <c r="A1898" t="s">
        <v>1896</v>
      </c>
      <c r="B1898">
        <v>18167</v>
      </c>
      <c r="C1898" t="s">
        <v>2481</v>
      </c>
      <c r="D1898">
        <v>2.77</v>
      </c>
      <c r="E1898" t="b">
        <v>0</v>
      </c>
      <c r="F1898" t="s">
        <v>2485</v>
      </c>
      <c r="G1898" t="s">
        <v>4383</v>
      </c>
      <c r="H1898" t="s">
        <v>4967</v>
      </c>
      <c r="I1898" t="s">
        <v>4969</v>
      </c>
      <c r="J1898" t="s">
        <v>5030</v>
      </c>
      <c r="K1898" t="s">
        <v>6378</v>
      </c>
      <c r="L1898" t="s">
        <v>6420</v>
      </c>
      <c r="M1898" t="str">
        <f>SUBSTITUTE(Table2[[#This Row],[category_tags]],"'",CHAR(130),11)</f>
        <v>['Agricultural', 'Food', 'Preparation', 'Beverages', 'Non-alcoholic beverages', ÇBeverages, to reconstitute']</v>
      </c>
      <c r="N1898" t="str">
        <f>SUBSTITUTE(Table2[[#This Row],[category_tags]],"'",CHAR(131),12)</f>
        <v>['Agricultural', 'Food', 'Preparation', 'Beverages', 'Non-alcoholic beverages', 'Beverages, to reconstituteÉ]</v>
      </c>
      <c r="O1898">
        <f>FIND(CHAR(130),Table2[[#This Row],[Column2]])</f>
        <v>81</v>
      </c>
      <c r="P1898">
        <f>FIND(CHAR(131),Table2[[#This Row],[Column3]])</f>
        <v>108</v>
      </c>
      <c r="Q1898" t="str">
        <f>IFERROR(MID(Table2[[#This Row],[category_tags]],Table2[[#This Row],[Column4]]+1,Table2[[#This Row],[Column5]]-Table2[[#This Row],[Column4]]-1),"")</f>
        <v>Beverages, to reconstitute</v>
      </c>
      <c r="R1898" t="str">
        <f>VLOOKUP(Table2[[#This Row],[ciqual_code]],brut_transformé!$D$2:$E$2480,2,FALSE)</f>
        <v>transformé</v>
      </c>
      <c r="S1898" t="s">
        <v>6059</v>
      </c>
    </row>
    <row r="1899" spans="1:19" x14ac:dyDescent="0.2">
      <c r="A1899" t="s">
        <v>1897</v>
      </c>
      <c r="B1899">
        <v>36014</v>
      </c>
      <c r="C1899" t="s">
        <v>2481</v>
      </c>
      <c r="D1899">
        <v>2.66</v>
      </c>
      <c r="E1899" t="b">
        <v>0</v>
      </c>
      <c r="F1899" t="s">
        <v>2485</v>
      </c>
      <c r="G1899" s="1" t="s">
        <v>4384</v>
      </c>
      <c r="H1899" t="s">
        <v>4967</v>
      </c>
      <c r="I1899" t="s">
        <v>4969</v>
      </c>
      <c r="J1899" t="s">
        <v>5034</v>
      </c>
      <c r="K1899" t="s">
        <v>6376</v>
      </c>
      <c r="L1899" t="s">
        <v>6396</v>
      </c>
      <c r="M1899" t="str">
        <f>SUBSTITUTE(Table2[[#This Row],[category_tags]],"'",CHAR(130),11)</f>
        <v>['Agricultural', 'Food', 'Preparation', 'Meat, egg and fish', 'Raw meat', ÇOther meats']</v>
      </c>
      <c r="N1899" t="str">
        <f>SUBSTITUTE(Table2[[#This Row],[category_tags]],"'",CHAR(131),12)</f>
        <v>['Agricultural', 'Food', 'Preparation', 'Meat, egg and fish', 'Raw meat', 'Other meatsÉ]</v>
      </c>
      <c r="O1899">
        <f>FIND(CHAR(130),Table2[[#This Row],[Column2]])</f>
        <v>75</v>
      </c>
      <c r="P1899">
        <f>FIND(CHAR(131),Table2[[#This Row],[Column3]])</f>
        <v>87</v>
      </c>
      <c r="Q1899" t="str">
        <f>IFERROR(MID(Table2[[#This Row],[category_tags]],Table2[[#This Row],[Column4]]+1,Table2[[#This Row],[Column5]]-Table2[[#This Row],[Column4]]-1),"")</f>
        <v>Other meats</v>
      </c>
      <c r="R1899" t="str">
        <f>VLOOKUP(Table2[[#This Row],[ciqual_code]],brut_transformé!$D$2:$E$2480,2,FALSE)</f>
        <v>transformé</v>
      </c>
      <c r="S1899" t="s">
        <v>5289</v>
      </c>
    </row>
    <row r="1900" spans="1:19" x14ac:dyDescent="0.2">
      <c r="A1900" t="s">
        <v>1898</v>
      </c>
      <c r="B1900">
        <v>36001</v>
      </c>
      <c r="C1900" t="s">
        <v>2481</v>
      </c>
      <c r="D1900">
        <v>2.66</v>
      </c>
      <c r="E1900" t="b">
        <v>0</v>
      </c>
      <c r="F1900" t="s">
        <v>2485</v>
      </c>
      <c r="G1900" t="s">
        <v>4385</v>
      </c>
      <c r="H1900" t="s">
        <v>4967</v>
      </c>
      <c r="I1900" t="s">
        <v>4969</v>
      </c>
      <c r="J1900" t="s">
        <v>5034</v>
      </c>
      <c r="K1900" t="s">
        <v>6376</v>
      </c>
      <c r="L1900" t="s">
        <v>6396</v>
      </c>
      <c r="M1900" t="str">
        <f>SUBSTITUTE(Table2[[#This Row],[category_tags]],"'",CHAR(130),11)</f>
        <v>['Agricultural', 'Food', 'Preparation', 'Meat, egg and fish', 'Raw meat', ÇOther meats']</v>
      </c>
      <c r="N1900" t="str">
        <f>SUBSTITUTE(Table2[[#This Row],[category_tags]],"'",CHAR(131),12)</f>
        <v>['Agricultural', 'Food', 'Preparation', 'Meat, egg and fish', 'Raw meat', 'Other meatsÉ]</v>
      </c>
      <c r="O1900">
        <f>FIND(CHAR(130),Table2[[#This Row],[Column2]])</f>
        <v>75</v>
      </c>
      <c r="P1900">
        <f>FIND(CHAR(131),Table2[[#This Row],[Column3]])</f>
        <v>87</v>
      </c>
      <c r="Q1900" t="str">
        <f>IFERROR(MID(Table2[[#This Row],[category_tags]],Table2[[#This Row],[Column4]]+1,Table2[[#This Row],[Column5]]-Table2[[#This Row],[Column4]]-1),"")</f>
        <v>Other meats</v>
      </c>
      <c r="R1900" t="str">
        <f>VLOOKUP(Table2[[#This Row],[ciqual_code]],brut_transformé!$D$2:$E$2480,2,FALSE)</f>
        <v>transformé</v>
      </c>
      <c r="S1900" t="s">
        <v>5289</v>
      </c>
    </row>
    <row r="1901" spans="1:19" x14ac:dyDescent="0.2">
      <c r="A1901" t="s">
        <v>1899</v>
      </c>
      <c r="B1901">
        <v>36000</v>
      </c>
      <c r="C1901" t="s">
        <v>2481</v>
      </c>
      <c r="D1901">
        <v>2.66</v>
      </c>
      <c r="E1901" t="b">
        <v>0</v>
      </c>
      <c r="F1901" t="s">
        <v>2485</v>
      </c>
      <c r="G1901" t="s">
        <v>4386</v>
      </c>
      <c r="H1901" t="s">
        <v>4967</v>
      </c>
      <c r="I1901" t="s">
        <v>4969</v>
      </c>
      <c r="J1901" t="s">
        <v>5034</v>
      </c>
      <c r="K1901" t="s">
        <v>6376</v>
      </c>
      <c r="L1901" t="s">
        <v>6396</v>
      </c>
      <c r="M1901" t="str">
        <f>SUBSTITUTE(Table2[[#This Row],[category_tags]],"'",CHAR(130),11)</f>
        <v>['Agricultural', 'Food', 'Preparation', 'Meat, egg and fish', 'Raw meat', ÇOther meats']</v>
      </c>
      <c r="N1901" t="str">
        <f>SUBSTITUTE(Table2[[#This Row],[category_tags]],"'",CHAR(131),12)</f>
        <v>['Agricultural', 'Food', 'Preparation', 'Meat, egg and fish', 'Raw meat', 'Other meatsÉ]</v>
      </c>
      <c r="O1901">
        <f>FIND(CHAR(130),Table2[[#This Row],[Column2]])</f>
        <v>75</v>
      </c>
      <c r="P1901">
        <f>FIND(CHAR(131),Table2[[#This Row],[Column3]])</f>
        <v>87</v>
      </c>
      <c r="Q1901" t="str">
        <f>IFERROR(MID(Table2[[#This Row],[category_tags]],Table2[[#This Row],[Column4]]+1,Table2[[#This Row],[Column5]]-Table2[[#This Row],[Column4]]-1),"")</f>
        <v>Other meats</v>
      </c>
      <c r="R1901" t="str">
        <f>VLOOKUP(Table2[[#This Row],[ciqual_code]],brut_transformé!$D$2:$E$2480,2,FALSE)</f>
        <v>transformé</v>
      </c>
      <c r="S1901" t="s">
        <v>5289</v>
      </c>
    </row>
    <row r="1902" spans="1:19" x14ac:dyDescent="0.2">
      <c r="A1902" t="s">
        <v>1900</v>
      </c>
      <c r="B1902">
        <v>36007</v>
      </c>
      <c r="C1902" t="s">
        <v>2481</v>
      </c>
      <c r="D1902">
        <v>2.66</v>
      </c>
      <c r="E1902" t="b">
        <v>0</v>
      </c>
      <c r="F1902" t="s">
        <v>2485</v>
      </c>
      <c r="G1902" t="s">
        <v>4387</v>
      </c>
      <c r="H1902" t="s">
        <v>4967</v>
      </c>
      <c r="I1902" t="s">
        <v>4969</v>
      </c>
      <c r="J1902" t="s">
        <v>5085</v>
      </c>
      <c r="K1902" t="s">
        <v>6376</v>
      </c>
      <c r="L1902" t="s">
        <v>6396</v>
      </c>
      <c r="M1902" t="str">
        <f>SUBSTITUTE(Table2[[#This Row],[category_tags]],"'",CHAR(130),11)</f>
        <v>['Agricultural', 'Food', 'Preparation', 'Meat, egg and fish', 'Raw meat', ÇPoultry']</v>
      </c>
      <c r="N1902" t="str">
        <f>SUBSTITUTE(Table2[[#This Row],[category_tags]],"'",CHAR(131),12)</f>
        <v>['Agricultural', 'Food', 'Preparation', 'Meat, egg and fish', 'Raw meat', 'PoultryÉ]</v>
      </c>
      <c r="O1902">
        <f>FIND(CHAR(130),Table2[[#This Row],[Column2]])</f>
        <v>75</v>
      </c>
      <c r="P1902">
        <f>FIND(CHAR(131),Table2[[#This Row],[Column3]])</f>
        <v>83</v>
      </c>
      <c r="Q1902" t="str">
        <f>IFERROR(MID(Table2[[#This Row],[category_tags]],Table2[[#This Row],[Column4]]+1,Table2[[#This Row],[Column5]]-Table2[[#This Row],[Column4]]-1),"")</f>
        <v>Poultry</v>
      </c>
      <c r="R1902" t="str">
        <f>VLOOKUP(Table2[[#This Row],[ciqual_code]],brut_transformé!$D$2:$E$2480,2,FALSE)</f>
        <v>transformé</v>
      </c>
      <c r="S1902" t="s">
        <v>5289</v>
      </c>
    </row>
    <row r="1903" spans="1:19" x14ac:dyDescent="0.2">
      <c r="A1903" t="s">
        <v>1901</v>
      </c>
      <c r="B1903">
        <v>25174</v>
      </c>
      <c r="C1903" t="s">
        <v>2481</v>
      </c>
      <c r="D1903">
        <v>2.4700000000000002</v>
      </c>
      <c r="E1903" t="b">
        <v>0</v>
      </c>
      <c r="F1903" t="s">
        <v>2485</v>
      </c>
      <c r="G1903" t="s">
        <v>4388</v>
      </c>
      <c r="H1903" t="s">
        <v>4967</v>
      </c>
      <c r="I1903" t="s">
        <v>4969</v>
      </c>
      <c r="J1903" t="s">
        <v>5007</v>
      </c>
      <c r="K1903" t="s">
        <v>6379</v>
      </c>
      <c r="L1903" t="s">
        <v>6399</v>
      </c>
      <c r="M1903" t="str">
        <f>SUBSTITUTE(Table2[[#This Row],[category_tags]],"'",CHAR(130),11)</f>
        <v>['Agricultural', 'Food', 'Preparation', 'Starters and dishes', 'Dishes', ÇMeat dishes, no garnish']</v>
      </c>
      <c r="N1903" t="str">
        <f>SUBSTITUTE(Table2[[#This Row],[category_tags]],"'",CHAR(131),12)</f>
        <v>['Agricultural', 'Food', 'Preparation', 'Starters and dishes', 'Dishes', 'Meat dishes, no garnishÉ]</v>
      </c>
      <c r="O1903">
        <f>FIND(CHAR(130),Table2[[#This Row],[Column2]])</f>
        <v>74</v>
      </c>
      <c r="P1903">
        <f>FIND(CHAR(131),Table2[[#This Row],[Column3]])</f>
        <v>98</v>
      </c>
      <c r="Q1903" t="str">
        <f>IFERROR(MID(Table2[[#This Row],[category_tags]],Table2[[#This Row],[Column4]]+1,Table2[[#This Row],[Column5]]-Table2[[#This Row],[Column4]]-1),"")</f>
        <v>Meat dishes, no garnish</v>
      </c>
      <c r="R1903" t="str">
        <f>VLOOKUP(Table2[[#This Row],[ciqual_code]],brut_transformé!$D$2:$E$2480,2,FALSE)</f>
        <v>transformé</v>
      </c>
      <c r="S1903" t="s">
        <v>6060</v>
      </c>
    </row>
    <row r="1904" spans="1:19" x14ac:dyDescent="0.2">
      <c r="A1904" t="s">
        <v>1902</v>
      </c>
      <c r="B1904">
        <v>25190</v>
      </c>
      <c r="C1904" t="s">
        <v>2481</v>
      </c>
      <c r="D1904">
        <v>2.4700000000000002</v>
      </c>
      <c r="E1904" t="b">
        <v>0</v>
      </c>
      <c r="F1904" t="s">
        <v>2485</v>
      </c>
      <c r="G1904" t="s">
        <v>4389</v>
      </c>
      <c r="H1904" t="s">
        <v>4967</v>
      </c>
      <c r="I1904" t="s">
        <v>4969</v>
      </c>
      <c r="J1904" t="s">
        <v>5011</v>
      </c>
      <c r="K1904" t="s">
        <v>6379</v>
      </c>
      <c r="L1904" t="s">
        <v>6399</v>
      </c>
      <c r="M1904" t="str">
        <f>SUBSTITUTE(Table2[[#This Row],[category_tags]],"'",CHAR(130),11)</f>
        <v>['Agricultural', 'Food', 'Preparation', 'Starters and dishes', 'Dishes', ÇMeat dishes, with vegetables/legume']</v>
      </c>
      <c r="N1904" t="str">
        <f>SUBSTITUTE(Table2[[#This Row],[category_tags]],"'",CHAR(131),12)</f>
        <v>['Agricultural', 'Food', 'Preparation', 'Starters and dishes', 'Dishes', 'Meat dishes, with vegetables/legumeÉ]</v>
      </c>
      <c r="O1904">
        <f>FIND(CHAR(130),Table2[[#This Row],[Column2]])</f>
        <v>74</v>
      </c>
      <c r="P1904">
        <f>FIND(CHAR(131),Table2[[#This Row],[Column3]])</f>
        <v>110</v>
      </c>
      <c r="Q1904" t="str">
        <f>IFERROR(MID(Table2[[#This Row],[category_tags]],Table2[[#This Row],[Column4]]+1,Table2[[#This Row],[Column5]]-Table2[[#This Row],[Column4]]-1),"")</f>
        <v>Meat dishes, with vegetables/legume</v>
      </c>
      <c r="R1904" t="str">
        <f>VLOOKUP(Table2[[#This Row],[ciqual_code]],brut_transformé!$D$2:$E$2480,2,FALSE)</f>
        <v>transformé</v>
      </c>
      <c r="S1904" t="s">
        <v>6061</v>
      </c>
    </row>
    <row r="1905" spans="1:19" x14ac:dyDescent="0.2">
      <c r="A1905" t="s">
        <v>1903</v>
      </c>
      <c r="B1905">
        <v>36020</v>
      </c>
      <c r="C1905" t="s">
        <v>2481</v>
      </c>
      <c r="D1905">
        <v>2.66</v>
      </c>
      <c r="E1905" t="b">
        <v>0</v>
      </c>
      <c r="F1905" t="s">
        <v>2485</v>
      </c>
      <c r="G1905" t="s">
        <v>4390</v>
      </c>
      <c r="H1905" t="s">
        <v>4967</v>
      </c>
      <c r="I1905" t="s">
        <v>4969</v>
      </c>
      <c r="J1905" t="s">
        <v>5085</v>
      </c>
      <c r="K1905" t="s">
        <v>6376</v>
      </c>
      <c r="L1905" t="s">
        <v>6396</v>
      </c>
      <c r="M1905" t="str">
        <f>SUBSTITUTE(Table2[[#This Row],[category_tags]],"'",CHAR(130),11)</f>
        <v>['Agricultural', 'Food', 'Preparation', 'Meat, egg and fish', 'Raw meat', ÇPoultry']</v>
      </c>
      <c r="N1905" t="str">
        <f>SUBSTITUTE(Table2[[#This Row],[category_tags]],"'",CHAR(131),12)</f>
        <v>['Agricultural', 'Food', 'Preparation', 'Meat, egg and fish', 'Raw meat', 'PoultryÉ]</v>
      </c>
      <c r="O1905">
        <f>FIND(CHAR(130),Table2[[#This Row],[Column2]])</f>
        <v>75</v>
      </c>
      <c r="P1905">
        <f>FIND(CHAR(131),Table2[[#This Row],[Column3]])</f>
        <v>83</v>
      </c>
      <c r="Q1905" t="str">
        <f>IFERROR(MID(Table2[[#This Row],[category_tags]],Table2[[#This Row],[Column4]]+1,Table2[[#This Row],[Column5]]-Table2[[#This Row],[Column4]]-1),"")</f>
        <v>Poultry</v>
      </c>
      <c r="R1905" t="str">
        <f>VLOOKUP(Table2[[#This Row],[ciqual_code]],brut_transformé!$D$2:$E$2480,2,FALSE)</f>
        <v>transformé</v>
      </c>
      <c r="S1905" t="s">
        <v>5289</v>
      </c>
    </row>
    <row r="1906" spans="1:19" x14ac:dyDescent="0.2">
      <c r="A1906" t="s">
        <v>1904</v>
      </c>
      <c r="B1906">
        <v>36008</v>
      </c>
      <c r="C1906" t="s">
        <v>2481</v>
      </c>
      <c r="D1906">
        <v>2.66</v>
      </c>
      <c r="E1906" t="b">
        <v>0</v>
      </c>
      <c r="F1906" t="s">
        <v>2485</v>
      </c>
      <c r="G1906" t="s">
        <v>4391</v>
      </c>
      <c r="H1906" t="s">
        <v>4967</v>
      </c>
      <c r="I1906" t="s">
        <v>4969</v>
      </c>
      <c r="J1906" t="s">
        <v>5085</v>
      </c>
      <c r="K1906" t="s">
        <v>6376</v>
      </c>
      <c r="L1906" t="s">
        <v>6396</v>
      </c>
      <c r="M1906" t="str">
        <f>SUBSTITUTE(Table2[[#This Row],[category_tags]],"'",CHAR(130),11)</f>
        <v>['Agricultural', 'Food', 'Preparation', 'Meat, egg and fish', 'Raw meat', ÇPoultry']</v>
      </c>
      <c r="N1906" t="str">
        <f>SUBSTITUTE(Table2[[#This Row],[category_tags]],"'",CHAR(131),12)</f>
        <v>['Agricultural', 'Food', 'Preparation', 'Meat, egg and fish', 'Raw meat', 'PoultryÉ]</v>
      </c>
      <c r="O1906">
        <f>FIND(CHAR(130),Table2[[#This Row],[Column2]])</f>
        <v>75</v>
      </c>
      <c r="P1906">
        <f>FIND(CHAR(131),Table2[[#This Row],[Column3]])</f>
        <v>83</v>
      </c>
      <c r="Q1906" t="str">
        <f>IFERROR(MID(Table2[[#This Row],[category_tags]],Table2[[#This Row],[Column4]]+1,Table2[[#This Row],[Column5]]-Table2[[#This Row],[Column4]]-1),"")</f>
        <v>Poultry</v>
      </c>
      <c r="R1906" t="str">
        <f>VLOOKUP(Table2[[#This Row],[ciqual_code]],brut_transformé!$D$2:$E$2480,2,FALSE)</f>
        <v>transformé</v>
      </c>
      <c r="S1906" t="s">
        <v>5289</v>
      </c>
    </row>
    <row r="1907" spans="1:19" x14ac:dyDescent="0.2">
      <c r="A1907" t="s">
        <v>1905</v>
      </c>
      <c r="B1907">
        <v>36023</v>
      </c>
      <c r="C1907" t="s">
        <v>2481</v>
      </c>
      <c r="D1907">
        <v>2.66</v>
      </c>
      <c r="E1907" t="b">
        <v>0</v>
      </c>
      <c r="F1907" t="s">
        <v>2485</v>
      </c>
      <c r="G1907" t="s">
        <v>4392</v>
      </c>
      <c r="H1907" t="s">
        <v>4967</v>
      </c>
      <c r="I1907" t="s">
        <v>4969</v>
      </c>
      <c r="J1907" t="s">
        <v>5085</v>
      </c>
      <c r="K1907" t="s">
        <v>6376</v>
      </c>
      <c r="L1907" t="s">
        <v>6396</v>
      </c>
      <c r="M1907" t="str">
        <f>SUBSTITUTE(Table2[[#This Row],[category_tags]],"'",CHAR(130),11)</f>
        <v>['Agricultural', 'Food', 'Preparation', 'Meat, egg and fish', 'Raw meat', ÇPoultry']</v>
      </c>
      <c r="N1907" t="str">
        <f>SUBSTITUTE(Table2[[#This Row],[category_tags]],"'",CHAR(131),12)</f>
        <v>['Agricultural', 'Food', 'Preparation', 'Meat, egg and fish', 'Raw meat', 'PoultryÉ]</v>
      </c>
      <c r="O1907">
        <f>FIND(CHAR(130),Table2[[#This Row],[Column2]])</f>
        <v>75</v>
      </c>
      <c r="P1907">
        <f>FIND(CHAR(131),Table2[[#This Row],[Column3]])</f>
        <v>83</v>
      </c>
      <c r="Q1907" t="str">
        <f>IFERROR(MID(Table2[[#This Row],[category_tags]],Table2[[#This Row],[Column4]]+1,Table2[[#This Row],[Column5]]-Table2[[#This Row],[Column4]]-1),"")</f>
        <v>Poultry</v>
      </c>
      <c r="R1907" t="str">
        <f>VLOOKUP(Table2[[#This Row],[ciqual_code]],brut_transformé!$D$2:$E$2480,2,FALSE)</f>
        <v>transformé</v>
      </c>
      <c r="S1907" t="s">
        <v>5289</v>
      </c>
    </row>
    <row r="1908" spans="1:19" x14ac:dyDescent="0.2">
      <c r="A1908" t="s">
        <v>1906</v>
      </c>
      <c r="B1908">
        <v>36033</v>
      </c>
      <c r="C1908" t="s">
        <v>2481</v>
      </c>
      <c r="D1908">
        <v>2.67</v>
      </c>
      <c r="E1908" t="b">
        <v>0</v>
      </c>
      <c r="F1908" t="s">
        <v>2485</v>
      </c>
      <c r="G1908" t="s">
        <v>4393</v>
      </c>
      <c r="H1908" t="s">
        <v>4967</v>
      </c>
      <c r="I1908" t="s">
        <v>4969</v>
      </c>
      <c r="J1908" t="s">
        <v>5086</v>
      </c>
      <c r="K1908" t="s">
        <v>6376</v>
      </c>
      <c r="L1908" t="s">
        <v>6395</v>
      </c>
      <c r="M1908" t="str">
        <f>SUBSTITUTE(Table2[[#This Row],[category_tags]],"'",CHAR(130),11)</f>
        <v>['Agricultural', 'Food', 'Preparation', 'Meat, egg and fish', 'Cooked meat', ÇPoultry']</v>
      </c>
      <c r="N1908" t="str">
        <f>SUBSTITUTE(Table2[[#This Row],[category_tags]],"'",CHAR(131),12)</f>
        <v>['Agricultural', 'Food', 'Preparation', 'Meat, egg and fish', 'Cooked meat', 'PoultryÉ]</v>
      </c>
      <c r="O1908">
        <f>FIND(CHAR(130),Table2[[#This Row],[Column2]])</f>
        <v>78</v>
      </c>
      <c r="P1908">
        <f>FIND(CHAR(131),Table2[[#This Row],[Column3]])</f>
        <v>86</v>
      </c>
      <c r="Q1908" t="str">
        <f>IFERROR(MID(Table2[[#This Row],[category_tags]],Table2[[#This Row],[Column4]]+1,Table2[[#This Row],[Column5]]-Table2[[#This Row],[Column4]]-1),"")</f>
        <v>Poultry</v>
      </c>
      <c r="R1908" t="str">
        <f>VLOOKUP(Table2[[#This Row],[ciqual_code]],brut_transformé!$D$2:$E$2480,2,FALSE)</f>
        <v>transformé</v>
      </c>
      <c r="S1908" t="s">
        <v>5280</v>
      </c>
    </row>
    <row r="1909" spans="1:19" x14ac:dyDescent="0.2">
      <c r="A1909" t="s">
        <v>1907</v>
      </c>
      <c r="B1909">
        <v>36027</v>
      </c>
      <c r="C1909" t="s">
        <v>2481</v>
      </c>
      <c r="D1909">
        <v>2.79</v>
      </c>
      <c r="E1909" t="b">
        <v>0</v>
      </c>
      <c r="F1909" t="s">
        <v>2485</v>
      </c>
      <c r="G1909" t="s">
        <v>4394</v>
      </c>
      <c r="H1909" t="s">
        <v>4967</v>
      </c>
      <c r="I1909" t="s">
        <v>4969</v>
      </c>
      <c r="J1909" t="s">
        <v>5014</v>
      </c>
      <c r="K1909" t="s">
        <v>6376</v>
      </c>
      <c r="L1909" t="s">
        <v>6419</v>
      </c>
      <c r="M1909" t="str">
        <f>SUBSTITUTE(Table2[[#This Row],[category_tags]],"'",CHAR(130),11)</f>
        <v>['Agricultural', 'Food', 'Preparation', 'Meat, egg and fish', 'Other meat products']</v>
      </c>
      <c r="N1909" t="str">
        <f>SUBSTITUTE(Table2[[#This Row],[category_tags]],"'",CHAR(131),12)</f>
        <v>['Agricultural', 'Food', 'Preparation', 'Meat, egg and fish', 'Other meat products']</v>
      </c>
      <c r="O1909" t="e">
        <f>FIND(CHAR(130),Table2[[#This Row],[Column2]])</f>
        <v>#VALUE!</v>
      </c>
      <c r="P1909" t="e">
        <f>FIND(CHAR(131),Table2[[#This Row],[Column3]])</f>
        <v>#VALUE!</v>
      </c>
      <c r="Q1909" t="str">
        <f>IFERROR(MID(Table2[[#This Row],[category_tags]],Table2[[#This Row],[Column4]]+1,Table2[[#This Row],[Column5]]-Table2[[#This Row],[Column4]]-1),"")</f>
        <v/>
      </c>
      <c r="R1909" t="str">
        <f>VLOOKUP(Table2[[#This Row],[ciqual_code]],brut_transformé!$D$2:$E$2480,2,FALSE)</f>
        <v>transformé</v>
      </c>
      <c r="S1909" t="s">
        <v>5163</v>
      </c>
    </row>
    <row r="1910" spans="1:19" x14ac:dyDescent="0.2">
      <c r="A1910" t="s">
        <v>1908</v>
      </c>
      <c r="B1910">
        <v>36031</v>
      </c>
      <c r="C1910" t="s">
        <v>2481</v>
      </c>
      <c r="D1910">
        <v>2.67</v>
      </c>
      <c r="E1910" t="b">
        <v>0</v>
      </c>
      <c r="F1910" t="s">
        <v>2485</v>
      </c>
      <c r="G1910" t="s">
        <v>4395</v>
      </c>
      <c r="H1910" t="s">
        <v>4967</v>
      </c>
      <c r="I1910" t="s">
        <v>4969</v>
      </c>
      <c r="J1910" t="s">
        <v>5086</v>
      </c>
      <c r="K1910" t="s">
        <v>6376</v>
      </c>
      <c r="L1910" t="s">
        <v>6395</v>
      </c>
      <c r="M1910" t="str">
        <f>SUBSTITUTE(Table2[[#This Row],[category_tags]],"'",CHAR(130),11)</f>
        <v>['Agricultural', 'Food', 'Preparation', 'Meat, egg and fish', 'Cooked meat', ÇPoultry']</v>
      </c>
      <c r="N1910" t="str">
        <f>SUBSTITUTE(Table2[[#This Row],[category_tags]],"'",CHAR(131),12)</f>
        <v>['Agricultural', 'Food', 'Preparation', 'Meat, egg and fish', 'Cooked meat', 'PoultryÉ]</v>
      </c>
      <c r="O1910">
        <f>FIND(CHAR(130),Table2[[#This Row],[Column2]])</f>
        <v>78</v>
      </c>
      <c r="P1910">
        <f>FIND(CHAR(131),Table2[[#This Row],[Column3]])</f>
        <v>86</v>
      </c>
      <c r="Q1910" t="str">
        <f>IFERROR(MID(Table2[[#This Row],[category_tags]],Table2[[#This Row],[Column4]]+1,Table2[[#This Row],[Column5]]-Table2[[#This Row],[Column4]]-1),"")</f>
        <v>Poultry</v>
      </c>
      <c r="R1910" t="str">
        <f>VLOOKUP(Table2[[#This Row],[ciqual_code]],brut_transformé!$D$2:$E$2480,2,FALSE)</f>
        <v>transformé</v>
      </c>
      <c r="S1910" t="s">
        <v>5280</v>
      </c>
    </row>
    <row r="1911" spans="1:19" x14ac:dyDescent="0.2">
      <c r="A1911" t="s">
        <v>1909</v>
      </c>
      <c r="B1911">
        <v>36002</v>
      </c>
      <c r="C1911" t="s">
        <v>2481</v>
      </c>
      <c r="D1911">
        <v>2.66</v>
      </c>
      <c r="E1911" t="b">
        <v>0</v>
      </c>
      <c r="F1911" t="s">
        <v>2485</v>
      </c>
      <c r="G1911" t="s">
        <v>4396</v>
      </c>
      <c r="H1911" t="s">
        <v>4967</v>
      </c>
      <c r="I1911" t="s">
        <v>4969</v>
      </c>
      <c r="J1911" t="s">
        <v>5085</v>
      </c>
      <c r="K1911" t="s">
        <v>6376</v>
      </c>
      <c r="L1911" t="s">
        <v>6396</v>
      </c>
      <c r="M1911" t="str">
        <f>SUBSTITUTE(Table2[[#This Row],[category_tags]],"'",CHAR(130),11)</f>
        <v>['Agricultural', 'Food', 'Preparation', 'Meat, egg and fish', 'Raw meat', ÇPoultry']</v>
      </c>
      <c r="N1911" t="str">
        <f>SUBSTITUTE(Table2[[#This Row],[category_tags]],"'",CHAR(131),12)</f>
        <v>['Agricultural', 'Food', 'Preparation', 'Meat, egg and fish', 'Raw meat', 'PoultryÉ]</v>
      </c>
      <c r="O1911">
        <f>FIND(CHAR(130),Table2[[#This Row],[Column2]])</f>
        <v>75</v>
      </c>
      <c r="P1911">
        <f>FIND(CHAR(131),Table2[[#This Row],[Column3]])</f>
        <v>83</v>
      </c>
      <c r="Q1911" t="str">
        <f>IFERROR(MID(Table2[[#This Row],[category_tags]],Table2[[#This Row],[Column4]]+1,Table2[[#This Row],[Column5]]-Table2[[#This Row],[Column4]]-1),"")</f>
        <v>Poultry</v>
      </c>
      <c r="R1911" t="str">
        <f>VLOOKUP(Table2[[#This Row],[ciqual_code]],brut_transformé!$D$2:$E$2480,2,FALSE)</f>
        <v>transformé</v>
      </c>
      <c r="S1911" t="s">
        <v>5289</v>
      </c>
    </row>
    <row r="1912" spans="1:19" x14ac:dyDescent="0.2">
      <c r="A1912" t="s">
        <v>1910</v>
      </c>
      <c r="B1912">
        <v>36004</v>
      </c>
      <c r="C1912" t="s">
        <v>2481</v>
      </c>
      <c r="D1912">
        <v>2.67</v>
      </c>
      <c r="E1912" t="b">
        <v>0</v>
      </c>
      <c r="F1912" t="s">
        <v>2485</v>
      </c>
      <c r="G1912" t="s">
        <v>4397</v>
      </c>
      <c r="H1912" t="s">
        <v>4967</v>
      </c>
      <c r="I1912" t="s">
        <v>4969</v>
      </c>
      <c r="J1912" t="s">
        <v>5086</v>
      </c>
      <c r="K1912" t="s">
        <v>6376</v>
      </c>
      <c r="L1912" t="s">
        <v>6395</v>
      </c>
      <c r="M1912" t="str">
        <f>SUBSTITUTE(Table2[[#This Row],[category_tags]],"'",CHAR(130),11)</f>
        <v>['Agricultural', 'Food', 'Preparation', 'Meat, egg and fish', 'Cooked meat', ÇPoultry']</v>
      </c>
      <c r="N1912" t="str">
        <f>SUBSTITUTE(Table2[[#This Row],[category_tags]],"'",CHAR(131),12)</f>
        <v>['Agricultural', 'Food', 'Preparation', 'Meat, egg and fish', 'Cooked meat', 'PoultryÉ]</v>
      </c>
      <c r="O1912">
        <f>FIND(CHAR(130),Table2[[#This Row],[Column2]])</f>
        <v>78</v>
      </c>
      <c r="P1912">
        <f>FIND(CHAR(131),Table2[[#This Row],[Column3]])</f>
        <v>86</v>
      </c>
      <c r="Q1912" t="str">
        <f>IFERROR(MID(Table2[[#This Row],[category_tags]],Table2[[#This Row],[Column4]]+1,Table2[[#This Row],[Column5]]-Table2[[#This Row],[Column4]]-1),"")</f>
        <v>Poultry</v>
      </c>
      <c r="R1912" t="str">
        <f>VLOOKUP(Table2[[#This Row],[ciqual_code]],brut_transformé!$D$2:$E$2480,2,FALSE)</f>
        <v>transformé</v>
      </c>
      <c r="S1912" t="s">
        <v>5280</v>
      </c>
    </row>
    <row r="1913" spans="1:19" x14ac:dyDescent="0.2">
      <c r="A1913" t="s">
        <v>1911</v>
      </c>
      <c r="B1913">
        <v>36030</v>
      </c>
      <c r="C1913" t="s">
        <v>2481</v>
      </c>
      <c r="D1913">
        <v>2.67</v>
      </c>
      <c r="E1913" t="b">
        <v>0</v>
      </c>
      <c r="F1913" t="s">
        <v>2485</v>
      </c>
      <c r="G1913" t="s">
        <v>4398</v>
      </c>
      <c r="H1913" t="s">
        <v>4967</v>
      </c>
      <c r="I1913" t="s">
        <v>4969</v>
      </c>
      <c r="J1913" t="s">
        <v>5086</v>
      </c>
      <c r="K1913" t="s">
        <v>6376</v>
      </c>
      <c r="L1913" t="s">
        <v>6395</v>
      </c>
      <c r="M1913" t="str">
        <f>SUBSTITUTE(Table2[[#This Row],[category_tags]],"'",CHAR(130),11)</f>
        <v>['Agricultural', 'Food', 'Preparation', 'Meat, egg and fish', 'Cooked meat', ÇPoultry']</v>
      </c>
      <c r="N1913" t="str">
        <f>SUBSTITUTE(Table2[[#This Row],[category_tags]],"'",CHAR(131),12)</f>
        <v>['Agricultural', 'Food', 'Preparation', 'Meat, egg and fish', 'Cooked meat', 'PoultryÉ]</v>
      </c>
      <c r="O1913">
        <f>FIND(CHAR(130),Table2[[#This Row],[Column2]])</f>
        <v>78</v>
      </c>
      <c r="P1913">
        <f>FIND(CHAR(131),Table2[[#This Row],[Column3]])</f>
        <v>86</v>
      </c>
      <c r="Q1913" t="str">
        <f>IFERROR(MID(Table2[[#This Row],[category_tags]],Table2[[#This Row],[Column4]]+1,Table2[[#This Row],[Column5]]-Table2[[#This Row],[Column4]]-1),"")</f>
        <v>Poultry</v>
      </c>
      <c r="R1913" t="str">
        <f>VLOOKUP(Table2[[#This Row],[ciqual_code]],brut_transformé!$D$2:$E$2480,2,FALSE)</f>
        <v>transformé</v>
      </c>
      <c r="S1913" t="s">
        <v>5280</v>
      </c>
    </row>
    <row r="1914" spans="1:19" x14ac:dyDescent="0.2">
      <c r="A1914" t="s">
        <v>1912</v>
      </c>
      <c r="B1914">
        <v>36024</v>
      </c>
      <c r="C1914" t="s">
        <v>2481</v>
      </c>
      <c r="D1914">
        <v>2.66</v>
      </c>
      <c r="E1914" t="b">
        <v>0</v>
      </c>
      <c r="F1914" t="s">
        <v>2485</v>
      </c>
      <c r="G1914" t="s">
        <v>4399</v>
      </c>
      <c r="H1914" t="s">
        <v>4967</v>
      </c>
      <c r="I1914" t="s">
        <v>4969</v>
      </c>
      <c r="J1914" t="s">
        <v>5085</v>
      </c>
      <c r="K1914" t="s">
        <v>6376</v>
      </c>
      <c r="L1914" t="s">
        <v>6396</v>
      </c>
      <c r="M1914" t="str">
        <f>SUBSTITUTE(Table2[[#This Row],[category_tags]],"'",CHAR(130),11)</f>
        <v>['Agricultural', 'Food', 'Preparation', 'Meat, egg and fish', 'Raw meat', ÇPoultry']</v>
      </c>
      <c r="N1914" t="str">
        <f>SUBSTITUTE(Table2[[#This Row],[category_tags]],"'",CHAR(131),12)</f>
        <v>['Agricultural', 'Food', 'Preparation', 'Meat, egg and fish', 'Raw meat', 'PoultryÉ]</v>
      </c>
      <c r="O1914">
        <f>FIND(CHAR(130),Table2[[#This Row],[Column2]])</f>
        <v>75</v>
      </c>
      <c r="P1914">
        <f>FIND(CHAR(131),Table2[[#This Row],[Column3]])</f>
        <v>83</v>
      </c>
      <c r="Q1914" t="str">
        <f>IFERROR(MID(Table2[[#This Row],[category_tags]],Table2[[#This Row],[Column4]]+1,Table2[[#This Row],[Column5]]-Table2[[#This Row],[Column4]]-1),"")</f>
        <v>Poultry</v>
      </c>
      <c r="R1914" t="str">
        <f>VLOOKUP(Table2[[#This Row],[ciqual_code]],brut_transformé!$D$2:$E$2480,2,FALSE)</f>
        <v>transformé</v>
      </c>
      <c r="S1914" t="s">
        <v>5289</v>
      </c>
    </row>
    <row r="1915" spans="1:19" x14ac:dyDescent="0.2">
      <c r="A1915" t="s">
        <v>1913</v>
      </c>
      <c r="B1915">
        <v>36006</v>
      </c>
      <c r="C1915" t="s">
        <v>2481</v>
      </c>
      <c r="D1915">
        <v>2.67</v>
      </c>
      <c r="E1915" t="b">
        <v>0</v>
      </c>
      <c r="F1915" t="s">
        <v>2485</v>
      </c>
      <c r="G1915" t="s">
        <v>4400</v>
      </c>
      <c r="H1915" t="s">
        <v>4967</v>
      </c>
      <c r="I1915" t="s">
        <v>4969</v>
      </c>
      <c r="J1915" t="s">
        <v>5086</v>
      </c>
      <c r="K1915" t="s">
        <v>6376</v>
      </c>
      <c r="L1915" t="s">
        <v>6395</v>
      </c>
      <c r="M1915" t="str">
        <f>SUBSTITUTE(Table2[[#This Row],[category_tags]],"'",CHAR(130),11)</f>
        <v>['Agricultural', 'Food', 'Preparation', 'Meat, egg and fish', 'Cooked meat', ÇPoultry']</v>
      </c>
      <c r="N1915" t="str">
        <f>SUBSTITUTE(Table2[[#This Row],[category_tags]],"'",CHAR(131),12)</f>
        <v>['Agricultural', 'Food', 'Preparation', 'Meat, egg and fish', 'Cooked meat', 'PoultryÉ]</v>
      </c>
      <c r="O1915">
        <f>FIND(CHAR(130),Table2[[#This Row],[Column2]])</f>
        <v>78</v>
      </c>
      <c r="P1915">
        <f>FIND(CHAR(131),Table2[[#This Row],[Column3]])</f>
        <v>86</v>
      </c>
      <c r="Q1915" t="str">
        <f>IFERROR(MID(Table2[[#This Row],[category_tags]],Table2[[#This Row],[Column4]]+1,Table2[[#This Row],[Column5]]-Table2[[#This Row],[Column4]]-1),"")</f>
        <v>Poultry</v>
      </c>
      <c r="R1915" t="str">
        <f>VLOOKUP(Table2[[#This Row],[ciqual_code]],brut_transformé!$D$2:$E$2480,2,FALSE)</f>
        <v>transformé</v>
      </c>
      <c r="S1915" t="s">
        <v>5280</v>
      </c>
    </row>
    <row r="1916" spans="1:19" x14ac:dyDescent="0.2">
      <c r="A1916" t="s">
        <v>1914</v>
      </c>
      <c r="B1916">
        <v>36036</v>
      </c>
      <c r="C1916" t="s">
        <v>2481</v>
      </c>
      <c r="D1916">
        <v>2.5299999999999998</v>
      </c>
      <c r="E1916" t="b">
        <v>0</v>
      </c>
      <c r="F1916" t="s">
        <v>2485</v>
      </c>
      <c r="G1916" t="s">
        <v>4401</v>
      </c>
      <c r="H1916" t="s">
        <v>4967</v>
      </c>
      <c r="I1916" t="s">
        <v>4969</v>
      </c>
      <c r="J1916" t="s">
        <v>5014</v>
      </c>
      <c r="K1916" t="s">
        <v>6376</v>
      </c>
      <c r="L1916" t="s">
        <v>6419</v>
      </c>
      <c r="M1916" t="str">
        <f>SUBSTITUTE(Table2[[#This Row],[category_tags]],"'",CHAR(130),11)</f>
        <v>['Agricultural', 'Food', 'Preparation', 'Meat, egg and fish', 'Other meat products']</v>
      </c>
      <c r="N1916" t="str">
        <f>SUBSTITUTE(Table2[[#This Row],[category_tags]],"'",CHAR(131),12)</f>
        <v>['Agricultural', 'Food', 'Preparation', 'Meat, egg and fish', 'Other meat products']</v>
      </c>
      <c r="O1916" t="e">
        <f>FIND(CHAR(130),Table2[[#This Row],[Column2]])</f>
        <v>#VALUE!</v>
      </c>
      <c r="P1916" t="e">
        <f>FIND(CHAR(131),Table2[[#This Row],[Column3]])</f>
        <v>#VALUE!</v>
      </c>
      <c r="Q1916" t="str">
        <f>IFERROR(MID(Table2[[#This Row],[category_tags]],Table2[[#This Row],[Column4]]+1,Table2[[#This Row],[Column5]]-Table2[[#This Row],[Column4]]-1),"")</f>
        <v/>
      </c>
      <c r="R1916" t="str">
        <f>VLOOKUP(Table2[[#This Row],[ciqual_code]],brut_transformé!$D$2:$E$2480,2,FALSE)</f>
        <v>transformé</v>
      </c>
      <c r="S1916" t="s">
        <v>6062</v>
      </c>
    </row>
    <row r="1917" spans="1:19" x14ac:dyDescent="0.2">
      <c r="A1917" t="s">
        <v>1915</v>
      </c>
      <c r="B1917">
        <v>36017</v>
      </c>
      <c r="C1917" t="s">
        <v>2481</v>
      </c>
      <c r="D1917">
        <v>2.66</v>
      </c>
      <c r="E1917" t="b">
        <v>0</v>
      </c>
      <c r="F1917" t="s">
        <v>2485</v>
      </c>
      <c r="G1917" t="s">
        <v>4402</v>
      </c>
      <c r="H1917" t="s">
        <v>4967</v>
      </c>
      <c r="I1917" t="s">
        <v>4969</v>
      </c>
      <c r="J1917" t="s">
        <v>5085</v>
      </c>
      <c r="K1917" t="s">
        <v>6376</v>
      </c>
      <c r="L1917" t="s">
        <v>6396</v>
      </c>
      <c r="M1917" t="str">
        <f>SUBSTITUTE(Table2[[#This Row],[category_tags]],"'",CHAR(130),11)</f>
        <v>['Agricultural', 'Food', 'Preparation', 'Meat, egg and fish', 'Raw meat', ÇPoultry']</v>
      </c>
      <c r="N1917" t="str">
        <f>SUBSTITUTE(Table2[[#This Row],[category_tags]],"'",CHAR(131),12)</f>
        <v>['Agricultural', 'Food', 'Preparation', 'Meat, egg and fish', 'Raw meat', 'PoultryÉ]</v>
      </c>
      <c r="O1917">
        <f>FIND(CHAR(130),Table2[[#This Row],[Column2]])</f>
        <v>75</v>
      </c>
      <c r="P1917">
        <f>FIND(CHAR(131),Table2[[#This Row],[Column3]])</f>
        <v>83</v>
      </c>
      <c r="Q1917" t="str">
        <f>IFERROR(MID(Table2[[#This Row],[category_tags]],Table2[[#This Row],[Column4]]+1,Table2[[#This Row],[Column5]]-Table2[[#This Row],[Column4]]-1),"")</f>
        <v>Poultry</v>
      </c>
      <c r="R1917" t="str">
        <f>VLOOKUP(Table2[[#This Row],[ciqual_code]],brut_transformé!$D$2:$E$2480,2,FALSE)</f>
        <v>transformé</v>
      </c>
      <c r="S1917" t="s">
        <v>5482</v>
      </c>
    </row>
    <row r="1918" spans="1:19" x14ac:dyDescent="0.2">
      <c r="A1918" t="s">
        <v>1916</v>
      </c>
      <c r="B1918">
        <v>36018</v>
      </c>
      <c r="C1918" t="s">
        <v>2481</v>
      </c>
      <c r="D1918">
        <v>2.67</v>
      </c>
      <c r="E1918" t="b">
        <v>0</v>
      </c>
      <c r="F1918" t="s">
        <v>2485</v>
      </c>
      <c r="G1918" t="s">
        <v>4403</v>
      </c>
      <c r="H1918" t="s">
        <v>4967</v>
      </c>
      <c r="I1918" t="s">
        <v>4969</v>
      </c>
      <c r="J1918" t="s">
        <v>5086</v>
      </c>
      <c r="K1918" t="s">
        <v>6376</v>
      </c>
      <c r="L1918" t="s">
        <v>6395</v>
      </c>
      <c r="M1918" t="str">
        <f>SUBSTITUTE(Table2[[#This Row],[category_tags]],"'",CHAR(130),11)</f>
        <v>['Agricultural', 'Food', 'Preparation', 'Meat, egg and fish', 'Cooked meat', ÇPoultry']</v>
      </c>
      <c r="N1918" t="str">
        <f>SUBSTITUTE(Table2[[#This Row],[category_tags]],"'",CHAR(131),12)</f>
        <v>['Agricultural', 'Food', 'Preparation', 'Meat, egg and fish', 'Cooked meat', 'PoultryÉ]</v>
      </c>
      <c r="O1918">
        <f>FIND(CHAR(130),Table2[[#This Row],[Column2]])</f>
        <v>78</v>
      </c>
      <c r="P1918">
        <f>FIND(CHAR(131),Table2[[#This Row],[Column3]])</f>
        <v>86</v>
      </c>
      <c r="Q1918" t="str">
        <f>IFERROR(MID(Table2[[#This Row],[category_tags]],Table2[[#This Row],[Column4]]+1,Table2[[#This Row],[Column5]]-Table2[[#This Row],[Column4]]-1),"")</f>
        <v>Poultry</v>
      </c>
      <c r="R1918" t="str">
        <f>VLOOKUP(Table2[[#This Row],[ciqual_code]],brut_transformé!$D$2:$E$2480,2,FALSE)</f>
        <v>transformé</v>
      </c>
      <c r="S1918" t="s">
        <v>5253</v>
      </c>
    </row>
    <row r="1919" spans="1:19" x14ac:dyDescent="0.2">
      <c r="A1919" t="s">
        <v>1917</v>
      </c>
      <c r="B1919">
        <v>36019</v>
      </c>
      <c r="C1919" t="s">
        <v>2481</v>
      </c>
      <c r="D1919">
        <v>2.66</v>
      </c>
      <c r="E1919" t="b">
        <v>0</v>
      </c>
      <c r="F1919" t="s">
        <v>2485</v>
      </c>
      <c r="G1919" t="s">
        <v>4404</v>
      </c>
      <c r="H1919" t="s">
        <v>4967</v>
      </c>
      <c r="I1919" t="s">
        <v>4969</v>
      </c>
      <c r="J1919" t="s">
        <v>5085</v>
      </c>
      <c r="K1919" t="s">
        <v>6376</v>
      </c>
      <c r="L1919" t="s">
        <v>6396</v>
      </c>
      <c r="M1919" t="str">
        <f>SUBSTITUTE(Table2[[#This Row],[category_tags]],"'",CHAR(130),11)</f>
        <v>['Agricultural', 'Food', 'Preparation', 'Meat, egg and fish', 'Raw meat', ÇPoultry']</v>
      </c>
      <c r="N1919" t="str">
        <f>SUBSTITUTE(Table2[[#This Row],[category_tags]],"'",CHAR(131),12)</f>
        <v>['Agricultural', 'Food', 'Preparation', 'Meat, egg and fish', 'Raw meat', 'PoultryÉ]</v>
      </c>
      <c r="O1919">
        <f>FIND(CHAR(130),Table2[[#This Row],[Column2]])</f>
        <v>75</v>
      </c>
      <c r="P1919">
        <f>FIND(CHAR(131),Table2[[#This Row],[Column3]])</f>
        <v>83</v>
      </c>
      <c r="Q1919" t="str">
        <f>IFERROR(MID(Table2[[#This Row],[category_tags]],Table2[[#This Row],[Column4]]+1,Table2[[#This Row],[Column5]]-Table2[[#This Row],[Column4]]-1),"")</f>
        <v>Poultry</v>
      </c>
      <c r="R1919" t="str">
        <f>VLOOKUP(Table2[[#This Row],[ciqual_code]],brut_transformé!$D$2:$E$2480,2,FALSE)</f>
        <v>transformé</v>
      </c>
      <c r="S1919" t="s">
        <v>5289</v>
      </c>
    </row>
    <row r="1920" spans="1:19" x14ac:dyDescent="0.2">
      <c r="A1920" t="s">
        <v>1918</v>
      </c>
      <c r="B1920">
        <v>36035</v>
      </c>
      <c r="C1920" t="s">
        <v>2481</v>
      </c>
      <c r="D1920">
        <v>2.67</v>
      </c>
      <c r="E1920" t="b">
        <v>0</v>
      </c>
      <c r="F1920" t="s">
        <v>2485</v>
      </c>
      <c r="G1920" t="s">
        <v>4405</v>
      </c>
      <c r="H1920" t="s">
        <v>4967</v>
      </c>
      <c r="I1920" t="s">
        <v>4969</v>
      </c>
      <c r="J1920" t="s">
        <v>5014</v>
      </c>
      <c r="K1920" t="s">
        <v>6376</v>
      </c>
      <c r="L1920" t="s">
        <v>6419</v>
      </c>
      <c r="M1920" t="str">
        <f>SUBSTITUTE(Table2[[#This Row],[category_tags]],"'",CHAR(130),11)</f>
        <v>['Agricultural', 'Food', 'Preparation', 'Meat, egg and fish', 'Other meat products']</v>
      </c>
      <c r="N1920" t="str">
        <f>SUBSTITUTE(Table2[[#This Row],[category_tags]],"'",CHAR(131),12)</f>
        <v>['Agricultural', 'Food', 'Preparation', 'Meat, egg and fish', 'Other meat products']</v>
      </c>
      <c r="O1920" t="e">
        <f>FIND(CHAR(130),Table2[[#This Row],[Column2]])</f>
        <v>#VALUE!</v>
      </c>
      <c r="P1920" t="e">
        <f>FIND(CHAR(131),Table2[[#This Row],[Column3]])</f>
        <v>#VALUE!</v>
      </c>
      <c r="Q1920" t="str">
        <f>IFERROR(MID(Table2[[#This Row],[category_tags]],Table2[[#This Row],[Column4]]+1,Table2[[#This Row],[Column5]]-Table2[[#This Row],[Column4]]-1),"")</f>
        <v/>
      </c>
      <c r="R1920" t="str">
        <f>VLOOKUP(Table2[[#This Row],[ciqual_code]],brut_transformé!$D$2:$E$2480,2,FALSE)</f>
        <v>transformé</v>
      </c>
      <c r="S1920" t="s">
        <v>6063</v>
      </c>
    </row>
    <row r="1921" spans="1:19" x14ac:dyDescent="0.2">
      <c r="A1921" t="s">
        <v>1919</v>
      </c>
      <c r="B1921">
        <v>36022</v>
      </c>
      <c r="C1921" t="s">
        <v>2481</v>
      </c>
      <c r="D1921">
        <v>2.66</v>
      </c>
      <c r="E1921" t="b">
        <v>0</v>
      </c>
      <c r="F1921" t="s">
        <v>2485</v>
      </c>
      <c r="G1921" t="s">
        <v>4406</v>
      </c>
      <c r="H1921" t="s">
        <v>4967</v>
      </c>
      <c r="I1921" t="s">
        <v>4969</v>
      </c>
      <c r="J1921" t="s">
        <v>5085</v>
      </c>
      <c r="K1921" t="s">
        <v>6376</v>
      </c>
      <c r="L1921" t="s">
        <v>6396</v>
      </c>
      <c r="M1921" t="str">
        <f>SUBSTITUTE(Table2[[#This Row],[category_tags]],"'",CHAR(130),11)</f>
        <v>['Agricultural', 'Food', 'Preparation', 'Meat, egg and fish', 'Raw meat', ÇPoultry']</v>
      </c>
      <c r="N1921" t="str">
        <f>SUBSTITUTE(Table2[[#This Row],[category_tags]],"'",CHAR(131),12)</f>
        <v>['Agricultural', 'Food', 'Preparation', 'Meat, egg and fish', 'Raw meat', 'PoultryÉ]</v>
      </c>
      <c r="O1921">
        <f>FIND(CHAR(130),Table2[[#This Row],[Column2]])</f>
        <v>75</v>
      </c>
      <c r="P1921">
        <f>FIND(CHAR(131),Table2[[#This Row],[Column3]])</f>
        <v>83</v>
      </c>
      <c r="Q1921" t="str">
        <f>IFERROR(MID(Table2[[#This Row],[category_tags]],Table2[[#This Row],[Column4]]+1,Table2[[#This Row],[Column5]]-Table2[[#This Row],[Column4]]-1),"")</f>
        <v>Poultry</v>
      </c>
      <c r="R1921" t="str">
        <f>VLOOKUP(Table2[[#This Row],[ciqual_code]],brut_transformé!$D$2:$E$2480,2,FALSE)</f>
        <v>transformé</v>
      </c>
      <c r="S1921" t="s">
        <v>5289</v>
      </c>
    </row>
    <row r="1922" spans="1:19" x14ac:dyDescent="0.2">
      <c r="A1922" t="s">
        <v>1920</v>
      </c>
      <c r="B1922">
        <v>36029</v>
      </c>
      <c r="C1922" t="s">
        <v>2481</v>
      </c>
      <c r="D1922">
        <v>2.66</v>
      </c>
      <c r="E1922" t="b">
        <v>0</v>
      </c>
      <c r="F1922" t="s">
        <v>2485</v>
      </c>
      <c r="G1922" t="s">
        <v>4407</v>
      </c>
      <c r="H1922" t="s">
        <v>4967</v>
      </c>
      <c r="I1922" t="s">
        <v>4969</v>
      </c>
      <c r="J1922" t="s">
        <v>5085</v>
      </c>
      <c r="K1922" t="s">
        <v>6376</v>
      </c>
      <c r="L1922" t="s">
        <v>6396</v>
      </c>
      <c r="M1922" t="str">
        <f>SUBSTITUTE(Table2[[#This Row],[category_tags]],"'",CHAR(130),11)</f>
        <v>['Agricultural', 'Food', 'Preparation', 'Meat, egg and fish', 'Raw meat', ÇPoultry']</v>
      </c>
      <c r="N1922" t="str">
        <f>SUBSTITUTE(Table2[[#This Row],[category_tags]],"'",CHAR(131),12)</f>
        <v>['Agricultural', 'Food', 'Preparation', 'Meat, egg and fish', 'Raw meat', 'PoultryÉ]</v>
      </c>
      <c r="O1922">
        <f>FIND(CHAR(130),Table2[[#This Row],[Column2]])</f>
        <v>75</v>
      </c>
      <c r="P1922">
        <f>FIND(CHAR(131),Table2[[#This Row],[Column3]])</f>
        <v>83</v>
      </c>
      <c r="Q1922" t="str">
        <f>IFERROR(MID(Table2[[#This Row],[category_tags]],Table2[[#This Row],[Column4]]+1,Table2[[#This Row],[Column5]]-Table2[[#This Row],[Column4]]-1),"")</f>
        <v>Poultry</v>
      </c>
      <c r="R1922" t="str">
        <f>VLOOKUP(Table2[[#This Row],[ciqual_code]],brut_transformé!$D$2:$E$2480,2,FALSE)</f>
        <v>transformé</v>
      </c>
      <c r="S1922" t="s">
        <v>5482</v>
      </c>
    </row>
    <row r="1923" spans="1:19" x14ac:dyDescent="0.2">
      <c r="A1923" t="s">
        <v>1921</v>
      </c>
      <c r="B1923">
        <v>36032</v>
      </c>
      <c r="C1923" t="s">
        <v>2481</v>
      </c>
      <c r="D1923">
        <v>2.67</v>
      </c>
      <c r="E1923" t="b">
        <v>0</v>
      </c>
      <c r="F1923" t="s">
        <v>2485</v>
      </c>
      <c r="G1923" t="s">
        <v>4408</v>
      </c>
      <c r="H1923" t="s">
        <v>4967</v>
      </c>
      <c r="I1923" t="s">
        <v>4969</v>
      </c>
      <c r="J1923" t="s">
        <v>5086</v>
      </c>
      <c r="K1923" t="s">
        <v>6376</v>
      </c>
      <c r="L1923" t="s">
        <v>6395</v>
      </c>
      <c r="M1923" t="str">
        <f>SUBSTITUTE(Table2[[#This Row],[category_tags]],"'",CHAR(130),11)</f>
        <v>['Agricultural', 'Food', 'Preparation', 'Meat, egg and fish', 'Cooked meat', ÇPoultry']</v>
      </c>
      <c r="N1923" t="str">
        <f>SUBSTITUTE(Table2[[#This Row],[category_tags]],"'",CHAR(131),12)</f>
        <v>['Agricultural', 'Food', 'Preparation', 'Meat, egg and fish', 'Cooked meat', 'PoultryÉ]</v>
      </c>
      <c r="O1923">
        <f>FIND(CHAR(130),Table2[[#This Row],[Column2]])</f>
        <v>78</v>
      </c>
      <c r="P1923">
        <f>FIND(CHAR(131),Table2[[#This Row],[Column3]])</f>
        <v>86</v>
      </c>
      <c r="Q1923" t="str">
        <f>IFERROR(MID(Table2[[#This Row],[category_tags]],Table2[[#This Row],[Column4]]+1,Table2[[#This Row],[Column5]]-Table2[[#This Row],[Column4]]-1),"")</f>
        <v>Poultry</v>
      </c>
      <c r="R1923" t="str">
        <f>VLOOKUP(Table2[[#This Row],[ciqual_code]],brut_transformé!$D$2:$E$2480,2,FALSE)</f>
        <v>transformé</v>
      </c>
      <c r="S1923" t="s">
        <v>5253</v>
      </c>
    </row>
    <row r="1924" spans="1:19" x14ac:dyDescent="0.2">
      <c r="A1924" t="s">
        <v>1922</v>
      </c>
      <c r="B1924">
        <v>36016</v>
      </c>
      <c r="C1924" t="s">
        <v>2481</v>
      </c>
      <c r="D1924">
        <v>2.66</v>
      </c>
      <c r="E1924" t="b">
        <v>0</v>
      </c>
      <c r="F1924" t="s">
        <v>2485</v>
      </c>
      <c r="G1924" t="s">
        <v>4409</v>
      </c>
      <c r="H1924" t="s">
        <v>4967</v>
      </c>
      <c r="I1924" t="s">
        <v>4969</v>
      </c>
      <c r="J1924" t="s">
        <v>5085</v>
      </c>
      <c r="K1924" t="s">
        <v>6376</v>
      </c>
      <c r="L1924" t="s">
        <v>6396</v>
      </c>
      <c r="M1924" t="str">
        <f>SUBSTITUTE(Table2[[#This Row],[category_tags]],"'",CHAR(130),11)</f>
        <v>['Agricultural', 'Food', 'Preparation', 'Meat, egg and fish', 'Raw meat', ÇPoultry']</v>
      </c>
      <c r="N1924" t="str">
        <f>SUBSTITUTE(Table2[[#This Row],[category_tags]],"'",CHAR(131),12)</f>
        <v>['Agricultural', 'Food', 'Preparation', 'Meat, egg and fish', 'Raw meat', 'PoultryÉ]</v>
      </c>
      <c r="O1924">
        <f>FIND(CHAR(130),Table2[[#This Row],[Column2]])</f>
        <v>75</v>
      </c>
      <c r="P1924">
        <f>FIND(CHAR(131),Table2[[#This Row],[Column3]])</f>
        <v>83</v>
      </c>
      <c r="Q1924" t="str">
        <f>IFERROR(MID(Table2[[#This Row],[category_tags]],Table2[[#This Row],[Column4]]+1,Table2[[#This Row],[Column5]]-Table2[[#This Row],[Column4]]-1),"")</f>
        <v>Poultry</v>
      </c>
      <c r="R1924" t="str">
        <f>VLOOKUP(Table2[[#This Row],[ciqual_code]],brut_transformé!$D$2:$E$2480,2,FALSE)</f>
        <v>transformé</v>
      </c>
      <c r="S1924" t="s">
        <v>5488</v>
      </c>
    </row>
    <row r="1925" spans="1:19" x14ac:dyDescent="0.2">
      <c r="A1925" t="s">
        <v>1923</v>
      </c>
      <c r="B1925">
        <v>36005</v>
      </c>
      <c r="C1925" t="s">
        <v>2481</v>
      </c>
      <c r="D1925">
        <v>2.67</v>
      </c>
      <c r="E1925" t="b">
        <v>0</v>
      </c>
      <c r="F1925" t="s">
        <v>2485</v>
      </c>
      <c r="G1925" t="s">
        <v>4410</v>
      </c>
      <c r="H1925" t="s">
        <v>4967</v>
      </c>
      <c r="I1925" t="s">
        <v>4969</v>
      </c>
      <c r="J1925" t="s">
        <v>5086</v>
      </c>
      <c r="K1925" t="s">
        <v>6376</v>
      </c>
      <c r="L1925" t="s">
        <v>6395</v>
      </c>
      <c r="M1925" t="str">
        <f>SUBSTITUTE(Table2[[#This Row],[category_tags]],"'",CHAR(130),11)</f>
        <v>['Agricultural', 'Food', 'Preparation', 'Meat, egg and fish', 'Cooked meat', ÇPoultry']</v>
      </c>
      <c r="N1925" t="str">
        <f>SUBSTITUTE(Table2[[#This Row],[category_tags]],"'",CHAR(131),12)</f>
        <v>['Agricultural', 'Food', 'Preparation', 'Meat, egg and fish', 'Cooked meat', 'PoultryÉ]</v>
      </c>
      <c r="O1925">
        <f>FIND(CHAR(130),Table2[[#This Row],[Column2]])</f>
        <v>78</v>
      </c>
      <c r="P1925">
        <f>FIND(CHAR(131),Table2[[#This Row],[Column3]])</f>
        <v>86</v>
      </c>
      <c r="Q1925" t="str">
        <f>IFERROR(MID(Table2[[#This Row],[category_tags]],Table2[[#This Row],[Column4]]+1,Table2[[#This Row],[Column5]]-Table2[[#This Row],[Column4]]-1),"")</f>
        <v>Poultry</v>
      </c>
      <c r="R1925" t="str">
        <f>VLOOKUP(Table2[[#This Row],[ciqual_code]],brut_transformé!$D$2:$E$2480,2,FALSE)</f>
        <v>transformé</v>
      </c>
      <c r="S1925" t="s">
        <v>5491</v>
      </c>
    </row>
    <row r="1926" spans="1:19" x14ac:dyDescent="0.2">
      <c r="A1926" t="s">
        <v>1924</v>
      </c>
      <c r="B1926">
        <v>36003</v>
      </c>
      <c r="C1926" t="s">
        <v>2481</v>
      </c>
      <c r="D1926">
        <v>2.66</v>
      </c>
      <c r="E1926" t="b">
        <v>0</v>
      </c>
      <c r="F1926" t="s">
        <v>2485</v>
      </c>
      <c r="G1926" t="s">
        <v>4411</v>
      </c>
      <c r="H1926" t="s">
        <v>4967</v>
      </c>
      <c r="I1926" t="s">
        <v>4969</v>
      </c>
      <c r="J1926" t="s">
        <v>5085</v>
      </c>
      <c r="K1926" t="s">
        <v>6376</v>
      </c>
      <c r="L1926" t="s">
        <v>6396</v>
      </c>
      <c r="M1926" t="str">
        <f>SUBSTITUTE(Table2[[#This Row],[category_tags]],"'",CHAR(130),11)</f>
        <v>['Agricultural', 'Food', 'Preparation', 'Meat, egg and fish', 'Raw meat', ÇPoultry']</v>
      </c>
      <c r="N1926" t="str">
        <f>SUBSTITUTE(Table2[[#This Row],[category_tags]],"'",CHAR(131),12)</f>
        <v>['Agricultural', 'Food', 'Preparation', 'Meat, egg and fish', 'Raw meat', 'PoultryÉ]</v>
      </c>
      <c r="O1926">
        <f>FIND(CHAR(130),Table2[[#This Row],[Column2]])</f>
        <v>75</v>
      </c>
      <c r="P1926">
        <f>FIND(CHAR(131),Table2[[#This Row],[Column3]])</f>
        <v>83</v>
      </c>
      <c r="Q1926" t="str">
        <f>IFERROR(MID(Table2[[#This Row],[category_tags]],Table2[[#This Row],[Column4]]+1,Table2[[#This Row],[Column5]]-Table2[[#This Row],[Column4]]-1),"")</f>
        <v>Poultry</v>
      </c>
      <c r="R1926" t="str">
        <f>VLOOKUP(Table2[[#This Row],[ciqual_code]],brut_transformé!$D$2:$E$2480,2,FALSE)</f>
        <v>transformé</v>
      </c>
      <c r="S1926" t="s">
        <v>5488</v>
      </c>
    </row>
    <row r="1927" spans="1:19" x14ac:dyDescent="0.2">
      <c r="A1927" t="s">
        <v>1925</v>
      </c>
      <c r="B1927">
        <v>12839</v>
      </c>
      <c r="C1927" t="s">
        <v>2481</v>
      </c>
      <c r="D1927">
        <v>2.4500000000000002</v>
      </c>
      <c r="E1927" t="b">
        <v>0</v>
      </c>
      <c r="F1927" t="s">
        <v>2485</v>
      </c>
      <c r="G1927" t="s">
        <v>4412</v>
      </c>
      <c r="H1927" t="s">
        <v>4967</v>
      </c>
      <c r="I1927" t="s">
        <v>4969</v>
      </c>
      <c r="J1927" t="s">
        <v>5024</v>
      </c>
      <c r="K1927" t="s">
        <v>6381</v>
      </c>
      <c r="L1927" t="s">
        <v>6406</v>
      </c>
      <c r="M1927" t="str">
        <f>SUBSTITUTE(Table2[[#This Row],[category_tags]],"'",CHAR(130),11)</f>
        <v>['Agricultural', 'Food', 'Preparation', 'Milk and milk products', 'Cheese', ÇSoft cheeses']</v>
      </c>
      <c r="N1927" t="str">
        <f>SUBSTITUTE(Table2[[#This Row],[category_tags]],"'",CHAR(131),12)</f>
        <v>['Agricultural', 'Food', 'Preparation', 'Milk and milk products', 'Cheese', 'Soft cheesesÉ]</v>
      </c>
      <c r="O1927">
        <f>FIND(CHAR(130),Table2[[#This Row],[Column2]])</f>
        <v>77</v>
      </c>
      <c r="P1927">
        <f>FIND(CHAR(131),Table2[[#This Row],[Column3]])</f>
        <v>90</v>
      </c>
      <c r="Q1927" t="str">
        <f>IFERROR(MID(Table2[[#This Row],[category_tags]],Table2[[#This Row],[Column4]]+1,Table2[[#This Row],[Column5]]-Table2[[#This Row],[Column4]]-1),"")</f>
        <v>Soft cheeses</v>
      </c>
      <c r="R1927" t="str">
        <f>VLOOKUP(Table2[[#This Row],[ciqual_code]],brut_transformé!$D$2:$E$2480,2,FALSE)</f>
        <v>brut</v>
      </c>
      <c r="S1927" t="s">
        <v>5330</v>
      </c>
    </row>
    <row r="1928" spans="1:19" x14ac:dyDescent="0.2">
      <c r="A1928" t="s">
        <v>1926</v>
      </c>
      <c r="B1928">
        <v>11214</v>
      </c>
      <c r="C1928" t="s">
        <v>2481</v>
      </c>
      <c r="D1928">
        <v>2.09</v>
      </c>
      <c r="E1928" t="b">
        <v>0</v>
      </c>
      <c r="F1928" t="s">
        <v>2485</v>
      </c>
      <c r="G1928" s="1" t="s">
        <v>4413</v>
      </c>
      <c r="H1928" t="s">
        <v>4967</v>
      </c>
      <c r="I1928" t="s">
        <v>4969</v>
      </c>
      <c r="J1928" t="s">
        <v>5046</v>
      </c>
      <c r="K1928" t="s">
        <v>6377</v>
      </c>
      <c r="L1928" t="s">
        <v>6433</v>
      </c>
      <c r="M1928" t="str">
        <f>SUBSTITUTE(Table2[[#This Row],[category_tags]],"'",CHAR(130),11)</f>
        <v>['Agricultural', 'Food', 'Preparation', 'Miscellaneous', 'Cooking aids']</v>
      </c>
      <c r="N1928" t="str">
        <f>SUBSTITUTE(Table2[[#This Row],[category_tags]],"'",CHAR(131),12)</f>
        <v>['Agricultural', 'Food', 'Preparation', 'Miscellaneous', 'Cooking aids']</v>
      </c>
      <c r="O1928" t="e">
        <f>FIND(CHAR(130),Table2[[#This Row],[Column2]])</f>
        <v>#VALUE!</v>
      </c>
      <c r="P1928" t="e">
        <f>FIND(CHAR(131),Table2[[#This Row],[Column3]])</f>
        <v>#VALUE!</v>
      </c>
      <c r="Q1928" t="str">
        <f>IFERROR(MID(Table2[[#This Row],[category_tags]],Table2[[#This Row],[Column4]]+1,Table2[[#This Row],[Column5]]-Table2[[#This Row],[Column4]]-1),"")</f>
        <v/>
      </c>
      <c r="R1928" t="str">
        <f>VLOOKUP(Table2[[#This Row],[ciqual_code]],brut_transformé!$D$2:$E$2480,2,FALSE)</f>
        <v>transformé</v>
      </c>
      <c r="S1928" t="s">
        <v>6064</v>
      </c>
    </row>
    <row r="1929" spans="1:19" x14ac:dyDescent="0.2">
      <c r="A1929" t="s">
        <v>1927</v>
      </c>
      <c r="B1929">
        <v>23403</v>
      </c>
      <c r="C1929" t="s">
        <v>2481</v>
      </c>
      <c r="D1929">
        <v>2.73</v>
      </c>
      <c r="E1929" t="b">
        <v>0</v>
      </c>
      <c r="F1929" t="s">
        <v>2485</v>
      </c>
      <c r="G1929" t="s">
        <v>4414</v>
      </c>
      <c r="H1929" t="s">
        <v>4967</v>
      </c>
      <c r="I1929" t="s">
        <v>4969</v>
      </c>
      <c r="J1929" t="s">
        <v>5071</v>
      </c>
      <c r="K1929" t="s">
        <v>6380</v>
      </c>
      <c r="L1929" t="s">
        <v>6402</v>
      </c>
      <c r="M1929" t="str">
        <f>SUBSTITUTE(Table2[[#This Row],[category_tags]],"'",CHAR(130),11)</f>
        <v>['Agricultural', 'Food', 'Preparation', 'Cereal products', 'Flours and pie crusts', ÇPie crusts']</v>
      </c>
      <c r="N1929" t="str">
        <f>SUBSTITUTE(Table2[[#This Row],[category_tags]],"'",CHAR(131),12)</f>
        <v>['Agricultural', 'Food', 'Preparation', 'Cereal products', 'Flours and pie crusts', 'Pie crustsÉ]</v>
      </c>
      <c r="O1929">
        <f>FIND(CHAR(130),Table2[[#This Row],[Column2]])</f>
        <v>85</v>
      </c>
      <c r="P1929">
        <f>FIND(CHAR(131),Table2[[#This Row],[Column3]])</f>
        <v>96</v>
      </c>
      <c r="Q1929" t="str">
        <f>IFERROR(MID(Table2[[#This Row],[category_tags]],Table2[[#This Row],[Column4]]+1,Table2[[#This Row],[Column5]]-Table2[[#This Row],[Column4]]-1),"")</f>
        <v>Pie crusts</v>
      </c>
      <c r="R1929" t="str">
        <f>VLOOKUP(Table2[[#This Row],[ciqual_code]],brut_transformé!$D$2:$E$2480,2,FALSE)</f>
        <v>transformé</v>
      </c>
      <c r="S1929" t="s">
        <v>6065</v>
      </c>
    </row>
    <row r="1930" spans="1:19" x14ac:dyDescent="0.2">
      <c r="A1930" t="s">
        <v>1928</v>
      </c>
      <c r="B1930">
        <v>20267</v>
      </c>
      <c r="C1930" t="s">
        <v>2481</v>
      </c>
      <c r="D1930">
        <v>2.42</v>
      </c>
      <c r="E1930" t="b">
        <v>0</v>
      </c>
      <c r="F1930" t="s">
        <v>2485</v>
      </c>
      <c r="G1930" t="s">
        <v>4415</v>
      </c>
      <c r="H1930" t="s">
        <v>4967</v>
      </c>
      <c r="I1930" t="s">
        <v>4969</v>
      </c>
      <c r="J1930" t="s">
        <v>4988</v>
      </c>
      <c r="K1930" t="s">
        <v>6375</v>
      </c>
      <c r="L1930" t="s">
        <v>6405</v>
      </c>
      <c r="M1930" t="str">
        <f>SUBSTITUTE(Table2[[#This Row],[category_tags]],"'",CHAR(130),11)</f>
        <v>['Agricultural', 'Food', 'Preparation', 'Fruits, vegetables, legumes and nuts', 'Vegetables', ÇVegetables, raw']</v>
      </c>
      <c r="N1930" t="str">
        <f>SUBSTITUTE(Table2[[#This Row],[category_tags]],"'",CHAR(131),12)</f>
        <v>['Agricultural', 'Food', 'Preparation', 'Fruits, vegetables, legumes and nuts', 'Vegetables', 'Vegetables, rawÉ]</v>
      </c>
      <c r="O1930">
        <f>FIND(CHAR(130),Table2[[#This Row],[Column2]])</f>
        <v>95</v>
      </c>
      <c r="P1930">
        <f>FIND(CHAR(131),Table2[[#This Row],[Column3]])</f>
        <v>111</v>
      </c>
      <c r="Q1930" t="str">
        <f>IFERROR(MID(Table2[[#This Row],[category_tags]],Table2[[#This Row],[Column4]]+1,Table2[[#This Row],[Column5]]-Table2[[#This Row],[Column4]]-1),"")</f>
        <v>Vegetables, raw</v>
      </c>
      <c r="R1930" t="str">
        <f>VLOOKUP(Table2[[#This Row],[ciqual_code]],brut_transformé!$D$2:$E$2480,2,FALSE)</f>
        <v>transformé</v>
      </c>
      <c r="S1930" t="s">
        <v>6066</v>
      </c>
    </row>
    <row r="1931" spans="1:19" x14ac:dyDescent="0.2">
      <c r="A1931" t="s">
        <v>1929</v>
      </c>
      <c r="B1931">
        <v>23472</v>
      </c>
      <c r="C1931" t="s">
        <v>2481</v>
      </c>
      <c r="D1931">
        <v>2.5</v>
      </c>
      <c r="E1931" t="b">
        <v>0</v>
      </c>
      <c r="F1931" t="s">
        <v>2485</v>
      </c>
      <c r="G1931" t="s">
        <v>4416</v>
      </c>
      <c r="H1931" t="s">
        <v>4967</v>
      </c>
      <c r="I1931" t="s">
        <v>4969</v>
      </c>
      <c r="J1931" t="s">
        <v>5027</v>
      </c>
      <c r="K1931" t="s">
        <v>6383</v>
      </c>
      <c r="L1931" t="s">
        <v>6425</v>
      </c>
      <c r="M1931" t="str">
        <f>SUBSTITUTE(Table2[[#This Row],[category_tags]],"'",CHAR(130),11)</f>
        <v>['Agricultural', 'Food', 'Preparation', 'Ice cream and sorbet', 'Frozen desserts']</v>
      </c>
      <c r="N1931" t="str">
        <f>SUBSTITUTE(Table2[[#This Row],[category_tags]],"'",CHAR(131),12)</f>
        <v>['Agricultural', 'Food', 'Preparation', 'Ice cream and sorbet', 'Frozen desserts']</v>
      </c>
      <c r="O1931" t="e">
        <f>FIND(CHAR(130),Table2[[#This Row],[Column2]])</f>
        <v>#VALUE!</v>
      </c>
      <c r="P1931" t="e">
        <f>FIND(CHAR(131),Table2[[#This Row],[Column3]])</f>
        <v>#VALUE!</v>
      </c>
      <c r="Q1931" t="str">
        <f>IFERROR(MID(Table2[[#This Row],[category_tags]],Table2[[#This Row],[Column4]]+1,Table2[[#This Row],[Column5]]-Table2[[#This Row],[Column4]]-1),"")</f>
        <v/>
      </c>
      <c r="R1931" t="str">
        <f>VLOOKUP(Table2[[#This Row],[ciqual_code]],brut_transformé!$D$2:$E$2480,2,FALSE)</f>
        <v>transformé</v>
      </c>
      <c r="S1931" t="s">
        <v>6067</v>
      </c>
    </row>
    <row r="1932" spans="1:19" x14ac:dyDescent="0.2">
      <c r="A1932" t="s">
        <v>1930</v>
      </c>
      <c r="B1932">
        <v>23474</v>
      </c>
      <c r="C1932" t="s">
        <v>2481</v>
      </c>
      <c r="D1932">
        <v>2.41</v>
      </c>
      <c r="E1932" t="b">
        <v>0</v>
      </c>
      <c r="F1932" t="s">
        <v>2485</v>
      </c>
      <c r="G1932" t="s">
        <v>4417</v>
      </c>
      <c r="H1932" t="s">
        <v>4967</v>
      </c>
      <c r="I1932" t="s">
        <v>4969</v>
      </c>
      <c r="J1932" t="s">
        <v>5041</v>
      </c>
      <c r="K1932" t="s">
        <v>6381</v>
      </c>
      <c r="L1932" t="s">
        <v>6422</v>
      </c>
      <c r="M1932" t="str">
        <f>SUBSTITUTE(Table2[[#This Row],[category_tags]],"'",CHAR(130),11)</f>
        <v>['Agricultural', 'Food', 'Preparation', 'Milk and milk products', 'Dairy products and deserts', ÇOther desserts']</v>
      </c>
      <c r="N1932" t="str">
        <f>SUBSTITUTE(Table2[[#This Row],[category_tags]],"'",CHAR(131),12)</f>
        <v>['Agricultural', 'Food', 'Preparation', 'Milk and milk products', 'Dairy products and deserts', 'Other dessertsÉ]</v>
      </c>
      <c r="O1932">
        <f>FIND(CHAR(130),Table2[[#This Row],[Column2]])</f>
        <v>97</v>
      </c>
      <c r="P1932">
        <f>FIND(CHAR(131),Table2[[#This Row],[Column3]])</f>
        <v>112</v>
      </c>
      <c r="Q1932" t="str">
        <f>IFERROR(MID(Table2[[#This Row],[category_tags]],Table2[[#This Row],[Column4]]+1,Table2[[#This Row],[Column5]]-Table2[[#This Row],[Column4]]-1),"")</f>
        <v>Other desserts</v>
      </c>
      <c r="R1932" t="str">
        <f>VLOOKUP(Table2[[#This Row],[ciqual_code]],brut_transformé!$D$2:$E$2480,2,FALSE)</f>
        <v>transformé</v>
      </c>
      <c r="S1932" t="s">
        <v>6068</v>
      </c>
    </row>
    <row r="1933" spans="1:19" x14ac:dyDescent="0.2">
      <c r="A1933" t="s">
        <v>1931</v>
      </c>
      <c r="B1933">
        <v>12716</v>
      </c>
      <c r="C1933" t="s">
        <v>2481</v>
      </c>
      <c r="D1933">
        <v>2.2400000000000002</v>
      </c>
      <c r="E1933" t="b">
        <v>0</v>
      </c>
      <c r="F1933" t="s">
        <v>2485</v>
      </c>
      <c r="G1933" t="s">
        <v>4418</v>
      </c>
      <c r="H1933" t="s">
        <v>4967</v>
      </c>
      <c r="I1933" t="s">
        <v>4969</v>
      </c>
      <c r="J1933" t="s">
        <v>4989</v>
      </c>
      <c r="K1933" t="s">
        <v>6381</v>
      </c>
      <c r="L1933" t="s">
        <v>6406</v>
      </c>
      <c r="M1933" t="str">
        <f>SUBSTITUTE(Table2[[#This Row],[category_tags]],"'",CHAR(130),11)</f>
        <v>['Agricultural', 'Food', 'Preparation', 'Milk and milk products', 'Cheese', ÇSemihard cheeses']</v>
      </c>
      <c r="N1933" t="str">
        <f>SUBSTITUTE(Table2[[#This Row],[category_tags]],"'",CHAR(131),12)</f>
        <v>['Agricultural', 'Food', 'Preparation', 'Milk and milk products', 'Cheese', 'Semihard cheesesÉ]</v>
      </c>
      <c r="O1933">
        <f>FIND(CHAR(130),Table2[[#This Row],[Column2]])</f>
        <v>77</v>
      </c>
      <c r="P1933">
        <f>FIND(CHAR(131),Table2[[#This Row],[Column3]])</f>
        <v>94</v>
      </c>
      <c r="Q1933" t="str">
        <f>IFERROR(MID(Table2[[#This Row],[category_tags]],Table2[[#This Row],[Column4]]+1,Table2[[#This Row],[Column5]]-Table2[[#This Row],[Column4]]-1),"")</f>
        <v>Semihard cheeses</v>
      </c>
      <c r="R1933" t="str">
        <f>VLOOKUP(Table2[[#This Row],[ciqual_code]],brut_transformé!$D$2:$E$2480,2,FALSE)</f>
        <v>brut</v>
      </c>
      <c r="S1933" t="s">
        <v>5128</v>
      </c>
    </row>
    <row r="1934" spans="1:19" x14ac:dyDescent="0.2">
      <c r="A1934" t="s">
        <v>1932</v>
      </c>
      <c r="B1934">
        <v>13041</v>
      </c>
      <c r="C1934" t="s">
        <v>2481</v>
      </c>
      <c r="D1934">
        <v>2.68</v>
      </c>
      <c r="E1934" t="b">
        <v>0</v>
      </c>
      <c r="F1934" t="s">
        <v>2485</v>
      </c>
      <c r="G1934" t="s">
        <v>4419</v>
      </c>
      <c r="H1934" t="s">
        <v>4967</v>
      </c>
      <c r="I1934" t="s">
        <v>4969</v>
      </c>
      <c r="J1934" t="s">
        <v>4972</v>
      </c>
      <c r="K1934" t="s">
        <v>6375</v>
      </c>
      <c r="L1934" t="s">
        <v>6392</v>
      </c>
      <c r="M1934" t="str">
        <f>SUBSTITUTE(Table2[[#This Row],[category_tags]],"'",CHAR(130),11)</f>
        <v>['Agricultural', 'Food', 'Preparation', 'Fruits, vegetables, legumes and nuts', 'Fruits', ÇFresh fruits']</v>
      </c>
      <c r="N1934" t="str">
        <f>SUBSTITUTE(Table2[[#This Row],[category_tags]],"'",CHAR(131),12)</f>
        <v>['Agricultural', 'Food', 'Preparation', 'Fruits, vegetables, legumes and nuts', 'Fruits', 'Fresh fruitsÉ]</v>
      </c>
      <c r="O1934">
        <f>FIND(CHAR(130),Table2[[#This Row],[Column2]])</f>
        <v>91</v>
      </c>
      <c r="P1934">
        <f>FIND(CHAR(131),Table2[[#This Row],[Column3]])</f>
        <v>104</v>
      </c>
      <c r="Q1934" t="str">
        <f>IFERROR(MID(Table2[[#This Row],[category_tags]],Table2[[#This Row],[Column4]]+1,Table2[[#This Row],[Column5]]-Table2[[#This Row],[Column4]]-1),"")</f>
        <v>Fresh fruits</v>
      </c>
      <c r="R1934" t="str">
        <f>VLOOKUP(Table2[[#This Row],[ciqual_code]],brut_transformé!$D$2:$E$2480,2,FALSE)</f>
        <v>brut</v>
      </c>
      <c r="S1934" t="s">
        <v>5627</v>
      </c>
    </row>
    <row r="1935" spans="1:19" x14ac:dyDescent="0.2">
      <c r="A1935" t="s">
        <v>1933</v>
      </c>
      <c r="B1935">
        <v>13100</v>
      </c>
      <c r="C1935" t="s">
        <v>2481</v>
      </c>
      <c r="D1935">
        <v>2.57</v>
      </c>
      <c r="E1935" t="b">
        <v>0</v>
      </c>
      <c r="F1935" t="s">
        <v>2485</v>
      </c>
      <c r="G1935" t="s">
        <v>4420</v>
      </c>
      <c r="H1935" t="s">
        <v>4967</v>
      </c>
      <c r="I1935" t="s">
        <v>4969</v>
      </c>
      <c r="J1935" t="s">
        <v>4972</v>
      </c>
      <c r="K1935" t="s">
        <v>6375</v>
      </c>
      <c r="L1935" t="s">
        <v>6392</v>
      </c>
      <c r="M1935" t="str">
        <f>SUBSTITUTE(Table2[[#This Row],[category_tags]],"'",CHAR(130),11)</f>
        <v>['Agricultural', 'Food', 'Preparation', 'Fruits, vegetables, legumes and nuts', 'Fruits', ÇFresh fruits']</v>
      </c>
      <c r="N1935" t="str">
        <f>SUBSTITUTE(Table2[[#This Row],[category_tags]],"'",CHAR(131),12)</f>
        <v>['Agricultural', 'Food', 'Preparation', 'Fruits, vegetables, legumes and nuts', 'Fruits', 'Fresh fruitsÉ]</v>
      </c>
      <c r="O1935">
        <f>FIND(CHAR(130),Table2[[#This Row],[Column2]])</f>
        <v>91</v>
      </c>
      <c r="P1935">
        <f>FIND(CHAR(131),Table2[[#This Row],[Column3]])</f>
        <v>104</v>
      </c>
      <c r="Q1935" t="str">
        <f>IFERROR(MID(Table2[[#This Row],[category_tags]],Table2[[#This Row],[Column4]]+1,Table2[[#This Row],[Column5]]-Table2[[#This Row],[Column4]]-1),"")</f>
        <v>Fresh fruits</v>
      </c>
      <c r="R1935" t="str">
        <f>VLOOKUP(Table2[[#This Row],[ciqual_code]],brut_transformé!$D$2:$E$2480,2,FALSE)</f>
        <v>brut</v>
      </c>
      <c r="S1935" t="s">
        <v>5627</v>
      </c>
    </row>
    <row r="1936" spans="1:19" x14ac:dyDescent="0.2">
      <c r="A1936" t="s">
        <v>1934</v>
      </c>
      <c r="B1936">
        <v>13042</v>
      </c>
      <c r="C1936" t="s">
        <v>2481</v>
      </c>
      <c r="D1936">
        <v>2.64</v>
      </c>
      <c r="E1936" t="b">
        <v>0</v>
      </c>
      <c r="F1936" t="s">
        <v>2485</v>
      </c>
      <c r="G1936" t="s">
        <v>4421</v>
      </c>
      <c r="H1936" t="s">
        <v>4967</v>
      </c>
      <c r="I1936" t="s">
        <v>4969</v>
      </c>
      <c r="J1936" t="s">
        <v>4973</v>
      </c>
      <c r="K1936" t="s">
        <v>6375</v>
      </c>
      <c r="L1936" t="s">
        <v>6392</v>
      </c>
      <c r="M1936" t="str">
        <f>SUBSTITUTE(Table2[[#This Row],[category_tags]],"'",CHAR(130),11)</f>
        <v>['Agricultural', 'Food', 'Preparation', 'Fruits, vegetables, legumes and nuts', 'Fruits', ÇDried fruits']</v>
      </c>
      <c r="N1936" t="str">
        <f>SUBSTITUTE(Table2[[#This Row],[category_tags]],"'",CHAR(131),12)</f>
        <v>['Agricultural', 'Food', 'Preparation', 'Fruits, vegetables, legumes and nuts', 'Fruits', 'Dried fruitsÉ]</v>
      </c>
      <c r="O1936">
        <f>FIND(CHAR(130),Table2[[#This Row],[Column2]])</f>
        <v>91</v>
      </c>
      <c r="P1936">
        <f>FIND(CHAR(131),Table2[[#This Row],[Column3]])</f>
        <v>104</v>
      </c>
      <c r="Q1936" t="str">
        <f>IFERROR(MID(Table2[[#This Row],[category_tags]],Table2[[#This Row],[Column4]]+1,Table2[[#This Row],[Column5]]-Table2[[#This Row],[Column4]]-1),"")</f>
        <v>Dried fruits</v>
      </c>
      <c r="R1936" t="str">
        <f>VLOOKUP(Table2[[#This Row],[ciqual_code]],brut_transformé!$D$2:$E$2480,2,FALSE)</f>
        <v>transformé</v>
      </c>
      <c r="S1936" t="s">
        <v>6069</v>
      </c>
    </row>
    <row r="1937" spans="1:19" x14ac:dyDescent="0.2">
      <c r="A1937" t="s">
        <v>1935</v>
      </c>
      <c r="B1937">
        <v>13153</v>
      </c>
      <c r="C1937" t="s">
        <v>2481</v>
      </c>
      <c r="D1937">
        <v>1.98</v>
      </c>
      <c r="E1937" t="b">
        <v>0</v>
      </c>
      <c r="F1937" t="s">
        <v>2485</v>
      </c>
      <c r="G1937" t="s">
        <v>4422</v>
      </c>
      <c r="H1937" t="s">
        <v>4967</v>
      </c>
      <c r="I1937" t="s">
        <v>4969</v>
      </c>
      <c r="J1937" t="s">
        <v>5042</v>
      </c>
      <c r="K1937" t="s">
        <v>6375</v>
      </c>
      <c r="L1937" t="s">
        <v>6392</v>
      </c>
      <c r="M1937" t="str">
        <f>SUBSTITUTE(Table2[[#This Row],[category_tags]],"'",CHAR(130),11)</f>
        <v>['Agricultural', 'Food', 'Preparation', 'Fruits, vegetables, legumes and nuts', 'Fruits', ÇPureed fruits']</v>
      </c>
      <c r="N1937" t="str">
        <f>SUBSTITUTE(Table2[[#This Row],[category_tags]],"'",CHAR(131),12)</f>
        <v>['Agricultural', 'Food', 'Preparation', 'Fruits, vegetables, legumes and nuts', 'Fruits', 'Pureed fruitsÉ]</v>
      </c>
      <c r="O1937">
        <f>FIND(CHAR(130),Table2[[#This Row],[Column2]])</f>
        <v>91</v>
      </c>
      <c r="P1937">
        <f>FIND(CHAR(131),Table2[[#This Row],[Column3]])</f>
        <v>105</v>
      </c>
      <c r="Q1937" t="str">
        <f>IFERROR(MID(Table2[[#This Row],[category_tags]],Table2[[#This Row],[Column4]]+1,Table2[[#This Row],[Column5]]-Table2[[#This Row],[Column4]]-1),"")</f>
        <v>Pureed fruits</v>
      </c>
      <c r="R1937" t="str">
        <f>VLOOKUP(Table2[[#This Row],[ciqual_code]],brut_transformé!$D$2:$E$2480,2,FALSE)</f>
        <v>transformé</v>
      </c>
      <c r="S1937" t="s">
        <v>6070</v>
      </c>
    </row>
    <row r="1938" spans="1:19" x14ac:dyDescent="0.2">
      <c r="A1938" t="s">
        <v>1936</v>
      </c>
      <c r="B1938">
        <v>11056</v>
      </c>
      <c r="C1938" t="s">
        <v>2481</v>
      </c>
      <c r="D1938">
        <v>2.79</v>
      </c>
      <c r="E1938" t="b">
        <v>0</v>
      </c>
      <c r="F1938" t="s">
        <v>2485</v>
      </c>
      <c r="G1938" t="s">
        <v>4423</v>
      </c>
      <c r="H1938" t="s">
        <v>4967</v>
      </c>
      <c r="I1938" t="s">
        <v>4969</v>
      </c>
      <c r="J1938" t="s">
        <v>5035</v>
      </c>
      <c r="K1938" t="s">
        <v>6377</v>
      </c>
      <c r="L1938" t="s">
        <v>6430</v>
      </c>
      <c r="M1938" t="str">
        <f>SUBSTITUTE(Table2[[#This Row],[category_tags]],"'",CHAR(130),11)</f>
        <v>['Agricultural', 'Food', 'Preparation', 'Miscellaneous', 'Spices']</v>
      </c>
      <c r="N1938" t="str">
        <f>SUBSTITUTE(Table2[[#This Row],[category_tags]],"'",CHAR(131),12)</f>
        <v>['Agricultural', 'Food', 'Preparation', 'Miscellaneous', 'Spices']</v>
      </c>
      <c r="O1938" t="e">
        <f>FIND(CHAR(130),Table2[[#This Row],[Column2]])</f>
        <v>#VALUE!</v>
      </c>
      <c r="P1938" t="e">
        <f>FIND(CHAR(131),Table2[[#This Row],[Column3]])</f>
        <v>#VALUE!</v>
      </c>
      <c r="Q1938" t="str">
        <f>IFERROR(MID(Table2[[#This Row],[category_tags]],Table2[[#This Row],[Column4]]+1,Table2[[#This Row],[Column5]]-Table2[[#This Row],[Column4]]-1),"")</f>
        <v/>
      </c>
      <c r="R1938" t="str">
        <f>VLOOKUP(Table2[[#This Row],[ciqual_code]],brut_transformé!$D$2:$E$2480,2,FALSE)</f>
        <v>transformé</v>
      </c>
      <c r="S1938" t="s">
        <v>6071</v>
      </c>
    </row>
    <row r="1939" spans="1:19" x14ac:dyDescent="0.2">
      <c r="A1939" t="s">
        <v>1937</v>
      </c>
      <c r="B1939">
        <v>23081</v>
      </c>
      <c r="C1939" t="s">
        <v>2481</v>
      </c>
      <c r="D1939">
        <v>2.13</v>
      </c>
      <c r="E1939" t="b">
        <v>0</v>
      </c>
      <c r="F1939" t="s">
        <v>2485</v>
      </c>
      <c r="G1939" t="s">
        <v>4424</v>
      </c>
      <c r="H1939" t="s">
        <v>4967</v>
      </c>
      <c r="I1939" t="s">
        <v>4969</v>
      </c>
      <c r="J1939" t="s">
        <v>4990</v>
      </c>
      <c r="K1939" t="s">
        <v>6380</v>
      </c>
      <c r="L1939" t="s">
        <v>6407</v>
      </c>
      <c r="M1939" t="str">
        <f>SUBSTITUTE(Table2[[#This Row],[category_tags]],"'",CHAR(130),11)</f>
        <v>['Agricultural', 'Food', 'Preparation', 'Cereal products', 'Cakes']</v>
      </c>
      <c r="N1939" t="str">
        <f>SUBSTITUTE(Table2[[#This Row],[category_tags]],"'",CHAR(131),12)</f>
        <v>['Agricultural', 'Food', 'Preparation', 'Cereal products', 'Cakes']</v>
      </c>
      <c r="O1939" t="e">
        <f>FIND(CHAR(130),Table2[[#This Row],[Column2]])</f>
        <v>#VALUE!</v>
      </c>
      <c r="P1939" t="e">
        <f>FIND(CHAR(131),Table2[[#This Row],[Column3]])</f>
        <v>#VALUE!</v>
      </c>
      <c r="Q1939" t="str">
        <f>IFERROR(MID(Table2[[#This Row],[category_tags]],Table2[[#This Row],[Column4]]+1,Table2[[#This Row],[Column5]]-Table2[[#This Row],[Column4]]-1),"")</f>
        <v/>
      </c>
      <c r="R1939" t="str">
        <f>VLOOKUP(Table2[[#This Row],[ciqual_code]],brut_transformé!$D$2:$E$2480,2,FALSE)</f>
        <v>transformé</v>
      </c>
      <c r="S1939" t="s">
        <v>6072</v>
      </c>
    </row>
    <row r="1940" spans="1:19" x14ac:dyDescent="0.2">
      <c r="A1940" t="s">
        <v>1938</v>
      </c>
      <c r="B1940">
        <v>8933</v>
      </c>
      <c r="C1940" t="s">
        <v>2481</v>
      </c>
      <c r="D1940">
        <v>3.14</v>
      </c>
      <c r="E1940" t="b">
        <v>0</v>
      </c>
      <c r="F1940" t="s">
        <v>2485</v>
      </c>
      <c r="G1940" t="s">
        <v>4425</v>
      </c>
      <c r="H1940" t="s">
        <v>4967</v>
      </c>
      <c r="I1940" t="s">
        <v>4969</v>
      </c>
      <c r="J1940" t="s">
        <v>5087</v>
      </c>
      <c r="K1940" t="s">
        <v>6376</v>
      </c>
      <c r="L1940" t="s">
        <v>6404</v>
      </c>
      <c r="M1940" t="str">
        <f>SUBSTITUTE(Table2[[#This Row],[category_tags]],"'",CHAR(130),11)</f>
        <v>['Agricultural', 'Food', 'Preparation', 'Meat, egg and fish', 'Delicatessen meat', ÇQuenelles']</v>
      </c>
      <c r="N1940" t="str">
        <f>SUBSTITUTE(Table2[[#This Row],[category_tags]],"'",CHAR(131),12)</f>
        <v>['Agricultural', 'Food', 'Preparation', 'Meat, egg and fish', 'Delicatessen meat', 'QuenellesÉ]</v>
      </c>
      <c r="O1940">
        <f>FIND(CHAR(130),Table2[[#This Row],[Column2]])</f>
        <v>84</v>
      </c>
      <c r="P1940">
        <f>FIND(CHAR(131),Table2[[#This Row],[Column3]])</f>
        <v>94</v>
      </c>
      <c r="Q1940" t="str">
        <f>IFERROR(MID(Table2[[#This Row],[category_tags]],Table2[[#This Row],[Column4]]+1,Table2[[#This Row],[Column5]]-Table2[[#This Row],[Column4]]-1),"")</f>
        <v>Quenelles</v>
      </c>
      <c r="R1940" t="str">
        <f>VLOOKUP(Table2[[#This Row],[ciqual_code]],brut_transformé!$D$2:$E$2480,2,FALSE)</f>
        <v>transformé</v>
      </c>
      <c r="S1940" t="s">
        <v>6073</v>
      </c>
    </row>
    <row r="1941" spans="1:19" x14ac:dyDescent="0.2">
      <c r="A1941" t="s">
        <v>1939</v>
      </c>
      <c r="B1941">
        <v>8932</v>
      </c>
      <c r="C1941" t="s">
        <v>2481</v>
      </c>
      <c r="D1941">
        <v>3.14</v>
      </c>
      <c r="E1941" t="b">
        <v>0</v>
      </c>
      <c r="F1941" t="s">
        <v>2485</v>
      </c>
      <c r="G1941" t="s">
        <v>4426</v>
      </c>
      <c r="H1941" t="s">
        <v>4967</v>
      </c>
      <c r="I1941" t="s">
        <v>4969</v>
      </c>
      <c r="J1941" t="s">
        <v>5087</v>
      </c>
      <c r="K1941" t="s">
        <v>6376</v>
      </c>
      <c r="L1941" t="s">
        <v>6404</v>
      </c>
      <c r="M1941" t="str">
        <f>SUBSTITUTE(Table2[[#This Row],[category_tags]],"'",CHAR(130),11)</f>
        <v>['Agricultural', 'Food', 'Preparation', 'Meat, egg and fish', 'Delicatessen meat', ÇQuenelles']</v>
      </c>
      <c r="N1941" t="str">
        <f>SUBSTITUTE(Table2[[#This Row],[category_tags]],"'",CHAR(131),12)</f>
        <v>['Agricultural', 'Food', 'Preparation', 'Meat, egg and fish', 'Delicatessen meat', 'QuenellesÉ]</v>
      </c>
      <c r="O1941">
        <f>FIND(CHAR(130),Table2[[#This Row],[Column2]])</f>
        <v>84</v>
      </c>
      <c r="P1941">
        <f>FIND(CHAR(131),Table2[[#This Row],[Column3]])</f>
        <v>94</v>
      </c>
      <c r="Q1941" t="str">
        <f>IFERROR(MID(Table2[[#This Row],[category_tags]],Table2[[#This Row],[Column4]]+1,Table2[[#This Row],[Column5]]-Table2[[#This Row],[Column4]]-1),"")</f>
        <v>Quenelles</v>
      </c>
      <c r="R1941" t="str">
        <f>VLOOKUP(Table2[[#This Row],[ciqual_code]],brut_transformé!$D$2:$E$2480,2,FALSE)</f>
        <v>transformé</v>
      </c>
      <c r="S1941" t="s">
        <v>6074</v>
      </c>
    </row>
    <row r="1942" spans="1:19" x14ac:dyDescent="0.2">
      <c r="A1942" t="s">
        <v>1940</v>
      </c>
      <c r="B1942">
        <v>8903</v>
      </c>
      <c r="C1942" t="s">
        <v>2481</v>
      </c>
      <c r="D1942">
        <v>2.59</v>
      </c>
      <c r="E1942" t="b">
        <v>0</v>
      </c>
      <c r="F1942" t="s">
        <v>2485</v>
      </c>
      <c r="G1942" t="s">
        <v>4427</v>
      </c>
      <c r="H1942" t="s">
        <v>4967</v>
      </c>
      <c r="I1942" t="s">
        <v>4969</v>
      </c>
      <c r="J1942" t="s">
        <v>5087</v>
      </c>
      <c r="K1942" t="s">
        <v>6376</v>
      </c>
      <c r="L1942" t="s">
        <v>6404</v>
      </c>
      <c r="M1942" t="str">
        <f>SUBSTITUTE(Table2[[#This Row],[category_tags]],"'",CHAR(130),11)</f>
        <v>['Agricultural', 'Food', 'Preparation', 'Meat, egg and fish', 'Delicatessen meat', ÇQuenelles']</v>
      </c>
      <c r="N1942" t="str">
        <f>SUBSTITUTE(Table2[[#This Row],[category_tags]],"'",CHAR(131),12)</f>
        <v>['Agricultural', 'Food', 'Preparation', 'Meat, egg and fish', 'Delicatessen meat', 'QuenellesÉ]</v>
      </c>
      <c r="O1942">
        <f>FIND(CHAR(130),Table2[[#This Row],[Column2]])</f>
        <v>84</v>
      </c>
      <c r="P1942">
        <f>FIND(CHAR(131),Table2[[#This Row],[Column3]])</f>
        <v>94</v>
      </c>
      <c r="Q1942" t="str">
        <f>IFERROR(MID(Table2[[#This Row],[category_tags]],Table2[[#This Row],[Column4]]+1,Table2[[#This Row],[Column5]]-Table2[[#This Row],[Column4]]-1),"")</f>
        <v>Quenelles</v>
      </c>
      <c r="R1942" t="str">
        <f>VLOOKUP(Table2[[#This Row],[ciqual_code]],brut_transformé!$D$2:$E$2480,2,FALSE)</f>
        <v>transformé</v>
      </c>
      <c r="S1942" t="s">
        <v>6075</v>
      </c>
    </row>
    <row r="1943" spans="1:19" x14ac:dyDescent="0.2">
      <c r="A1943" t="s">
        <v>1941</v>
      </c>
      <c r="B1943">
        <v>8910</v>
      </c>
      <c r="C1943" t="s">
        <v>2481</v>
      </c>
      <c r="D1943">
        <v>2.65</v>
      </c>
      <c r="E1943" t="b">
        <v>0</v>
      </c>
      <c r="F1943" t="s">
        <v>2485</v>
      </c>
      <c r="G1943" t="s">
        <v>4428</v>
      </c>
      <c r="H1943" t="s">
        <v>4967</v>
      </c>
      <c r="I1943" t="s">
        <v>4969</v>
      </c>
      <c r="J1943" t="s">
        <v>5087</v>
      </c>
      <c r="K1943" t="s">
        <v>6376</v>
      </c>
      <c r="L1943" t="s">
        <v>6404</v>
      </c>
      <c r="M1943" t="str">
        <f>SUBSTITUTE(Table2[[#This Row],[category_tags]],"'",CHAR(130),11)</f>
        <v>['Agricultural', 'Food', 'Preparation', 'Meat, egg and fish', 'Delicatessen meat', ÇQuenelles']</v>
      </c>
      <c r="N1943" t="str">
        <f>SUBSTITUTE(Table2[[#This Row],[category_tags]],"'",CHAR(131),12)</f>
        <v>['Agricultural', 'Food', 'Preparation', 'Meat, egg and fish', 'Delicatessen meat', 'QuenellesÉ]</v>
      </c>
      <c r="O1943">
        <f>FIND(CHAR(130),Table2[[#This Row],[Column2]])</f>
        <v>84</v>
      </c>
      <c r="P1943">
        <f>FIND(CHAR(131),Table2[[#This Row],[Column3]])</f>
        <v>94</v>
      </c>
      <c r="Q1943" t="str">
        <f>IFERROR(MID(Table2[[#This Row],[category_tags]],Table2[[#This Row],[Column4]]+1,Table2[[#This Row],[Column5]]-Table2[[#This Row],[Column4]]-1),"")</f>
        <v>Quenelles</v>
      </c>
      <c r="R1943" t="str">
        <f>VLOOKUP(Table2[[#This Row],[ciqual_code]],brut_transformé!$D$2:$E$2480,2,FALSE)</f>
        <v>transformé</v>
      </c>
      <c r="S1943" t="s">
        <v>6076</v>
      </c>
    </row>
    <row r="1944" spans="1:19" x14ac:dyDescent="0.2">
      <c r="A1944" t="s">
        <v>1942</v>
      </c>
      <c r="B1944">
        <v>8912</v>
      </c>
      <c r="C1944" t="s">
        <v>2481</v>
      </c>
      <c r="D1944">
        <v>2.66</v>
      </c>
      <c r="E1944" t="b">
        <v>0</v>
      </c>
      <c r="F1944" t="s">
        <v>2485</v>
      </c>
      <c r="G1944" t="s">
        <v>4429</v>
      </c>
      <c r="H1944" t="s">
        <v>4967</v>
      </c>
      <c r="I1944" t="s">
        <v>4969</v>
      </c>
      <c r="J1944" t="s">
        <v>5087</v>
      </c>
      <c r="K1944" t="s">
        <v>6376</v>
      </c>
      <c r="L1944" t="s">
        <v>6404</v>
      </c>
      <c r="M1944" t="str">
        <f>SUBSTITUTE(Table2[[#This Row],[category_tags]],"'",CHAR(130),11)</f>
        <v>['Agricultural', 'Food', 'Preparation', 'Meat, egg and fish', 'Delicatessen meat', ÇQuenelles']</v>
      </c>
      <c r="N1944" t="str">
        <f>SUBSTITUTE(Table2[[#This Row],[category_tags]],"'",CHAR(131),12)</f>
        <v>['Agricultural', 'Food', 'Preparation', 'Meat, egg and fish', 'Delicatessen meat', 'QuenellesÉ]</v>
      </c>
      <c r="O1944">
        <f>FIND(CHAR(130),Table2[[#This Row],[Column2]])</f>
        <v>84</v>
      </c>
      <c r="P1944">
        <f>FIND(CHAR(131),Table2[[#This Row],[Column3]])</f>
        <v>94</v>
      </c>
      <c r="Q1944" t="str">
        <f>IFERROR(MID(Table2[[#This Row],[category_tags]],Table2[[#This Row],[Column4]]+1,Table2[[#This Row],[Column5]]-Table2[[#This Row],[Column4]]-1),"")</f>
        <v>Quenelles</v>
      </c>
      <c r="R1944" t="str">
        <f>VLOOKUP(Table2[[#This Row],[ciqual_code]],brut_transformé!$D$2:$E$2480,2,FALSE)</f>
        <v>transformé</v>
      </c>
      <c r="S1944" t="s">
        <v>6077</v>
      </c>
    </row>
    <row r="1945" spans="1:19" x14ac:dyDescent="0.2">
      <c r="A1945" t="s">
        <v>1943</v>
      </c>
      <c r="B1945">
        <v>8937</v>
      </c>
      <c r="C1945" t="s">
        <v>2481</v>
      </c>
      <c r="D1945">
        <v>2.5499999999999998</v>
      </c>
      <c r="E1945" t="b">
        <v>0</v>
      </c>
      <c r="F1945" t="s">
        <v>2485</v>
      </c>
      <c r="G1945" t="s">
        <v>4430</v>
      </c>
      <c r="H1945" t="s">
        <v>4967</v>
      </c>
      <c r="I1945" t="s">
        <v>4969</v>
      </c>
      <c r="J1945" t="s">
        <v>5087</v>
      </c>
      <c r="K1945" t="s">
        <v>6376</v>
      </c>
      <c r="L1945" t="s">
        <v>6404</v>
      </c>
      <c r="M1945" t="str">
        <f>SUBSTITUTE(Table2[[#This Row],[category_tags]],"'",CHAR(130),11)</f>
        <v>['Agricultural', 'Food', 'Preparation', 'Meat, egg and fish', 'Delicatessen meat', ÇQuenelles']</v>
      </c>
      <c r="N1945" t="str">
        <f>SUBSTITUTE(Table2[[#This Row],[category_tags]],"'",CHAR(131),12)</f>
        <v>['Agricultural', 'Food', 'Preparation', 'Meat, egg and fish', 'Delicatessen meat', 'QuenellesÉ]</v>
      </c>
      <c r="O1945">
        <f>FIND(CHAR(130),Table2[[#This Row],[Column2]])</f>
        <v>84</v>
      </c>
      <c r="P1945">
        <f>FIND(CHAR(131),Table2[[#This Row],[Column3]])</f>
        <v>94</v>
      </c>
      <c r="Q1945" t="str">
        <f>IFERROR(MID(Table2[[#This Row],[category_tags]],Table2[[#This Row],[Column4]]+1,Table2[[#This Row],[Column5]]-Table2[[#This Row],[Column4]]-1),"")</f>
        <v>Quenelles</v>
      </c>
      <c r="R1945" t="str">
        <f>VLOOKUP(Table2[[#This Row],[ciqual_code]],brut_transformé!$D$2:$E$2480,2,FALSE)</f>
        <v>transformé</v>
      </c>
      <c r="S1945" t="s">
        <v>6078</v>
      </c>
    </row>
    <row r="1946" spans="1:19" x14ac:dyDescent="0.2">
      <c r="A1946" t="s">
        <v>1944</v>
      </c>
      <c r="B1946">
        <v>25405</v>
      </c>
      <c r="C1946" t="s">
        <v>2481</v>
      </c>
      <c r="D1946">
        <v>1.93</v>
      </c>
      <c r="E1946" t="b">
        <v>0</v>
      </c>
      <c r="F1946" t="s">
        <v>2485</v>
      </c>
      <c r="G1946" t="s">
        <v>4431</v>
      </c>
      <c r="H1946" t="s">
        <v>4967</v>
      </c>
      <c r="I1946" t="s">
        <v>4969</v>
      </c>
      <c r="J1946" t="s">
        <v>5029</v>
      </c>
      <c r="K1946" t="s">
        <v>6379</v>
      </c>
      <c r="L1946" t="s">
        <v>6427</v>
      </c>
      <c r="M1946" t="str">
        <f>SUBSTITUTE(Table2[[#This Row],[category_tags]],"'",CHAR(130),11)</f>
        <v>['Agricultural', 'Food', 'Preparation', 'Starters and dishes', 'Pizzas, crepe and pies']</v>
      </c>
      <c r="N1946" t="str">
        <f>SUBSTITUTE(Table2[[#This Row],[category_tags]],"'",CHAR(131),12)</f>
        <v>['Agricultural', 'Food', 'Preparation', 'Starters and dishes', 'Pizzas, crepe and pies']</v>
      </c>
      <c r="O1946" t="e">
        <f>FIND(CHAR(130),Table2[[#This Row],[Column2]])</f>
        <v>#VALUE!</v>
      </c>
      <c r="P1946" t="e">
        <f>FIND(CHAR(131),Table2[[#This Row],[Column3]])</f>
        <v>#VALUE!</v>
      </c>
      <c r="Q1946" t="str">
        <f>IFERROR(MID(Table2[[#This Row],[category_tags]],Table2[[#This Row],[Column4]]+1,Table2[[#This Row],[Column5]]-Table2[[#This Row],[Column4]]-1),"")</f>
        <v/>
      </c>
      <c r="R1946" t="str">
        <f>VLOOKUP(Table2[[#This Row],[ciqual_code]],brut_transformé!$D$2:$E$2480,2,FALSE)</f>
        <v>transformé</v>
      </c>
      <c r="S1946" t="s">
        <v>6079</v>
      </c>
    </row>
    <row r="1947" spans="1:19" x14ac:dyDescent="0.2">
      <c r="A1947" t="s">
        <v>1945</v>
      </c>
      <c r="B1947">
        <v>9341</v>
      </c>
      <c r="C1947" t="s">
        <v>2481</v>
      </c>
      <c r="D1947">
        <v>3.3</v>
      </c>
      <c r="E1947" t="b">
        <v>0</v>
      </c>
      <c r="F1947" t="s">
        <v>2485</v>
      </c>
      <c r="G1947" t="s">
        <v>4432</v>
      </c>
      <c r="H1947" t="s">
        <v>4967</v>
      </c>
      <c r="I1947" t="s">
        <v>4969</v>
      </c>
      <c r="J1947" t="s">
        <v>5009</v>
      </c>
      <c r="K1947" t="s">
        <v>6380</v>
      </c>
      <c r="L1947" t="s">
        <v>6401</v>
      </c>
      <c r="M1947" t="str">
        <f>SUBSTITUTE(Table2[[#This Row],[category_tags]],"'",CHAR(130),11)</f>
        <v>['Agricultural', 'Food', 'Preparation', 'Cereal products', 'Pasta, rice and grains', ÇPasta, rice and grains, cooked']</v>
      </c>
      <c r="N1947" t="str">
        <f>SUBSTITUTE(Table2[[#This Row],[category_tags]],"'",CHAR(131),12)</f>
        <v>['Agricultural', 'Food', 'Preparation', 'Cereal products', 'Pasta, rice and grains', 'Pasta, rice and grains, cookedÉ]</v>
      </c>
      <c r="O1947">
        <f>FIND(CHAR(130),Table2[[#This Row],[Column2]])</f>
        <v>86</v>
      </c>
      <c r="P1947">
        <f>FIND(CHAR(131),Table2[[#This Row],[Column3]])</f>
        <v>117</v>
      </c>
      <c r="Q1947" t="str">
        <f>IFERROR(MID(Table2[[#This Row],[category_tags]],Table2[[#This Row],[Column4]]+1,Table2[[#This Row],[Column5]]-Table2[[#This Row],[Column4]]-1),"")</f>
        <v>Pasta, rice and grains, cooked</v>
      </c>
      <c r="R1947" t="str">
        <f>VLOOKUP(Table2[[#This Row],[ciqual_code]],brut_transformé!$D$2:$E$2480,2,FALSE)</f>
        <v>brut</v>
      </c>
      <c r="S1947" t="s">
        <v>6080</v>
      </c>
    </row>
    <row r="1948" spans="1:19" x14ac:dyDescent="0.2">
      <c r="A1948" t="s">
        <v>1946</v>
      </c>
      <c r="B1948">
        <v>9340</v>
      </c>
      <c r="C1948" t="s">
        <v>2481</v>
      </c>
      <c r="D1948">
        <v>3.3</v>
      </c>
      <c r="E1948" t="b">
        <v>0</v>
      </c>
      <c r="F1948" t="s">
        <v>2485</v>
      </c>
      <c r="G1948" t="s">
        <v>4433</v>
      </c>
      <c r="H1948" t="s">
        <v>4967</v>
      </c>
      <c r="I1948" t="s">
        <v>4969</v>
      </c>
      <c r="J1948" t="s">
        <v>4983</v>
      </c>
      <c r="K1948" t="s">
        <v>6380</v>
      </c>
      <c r="L1948" t="s">
        <v>6401</v>
      </c>
      <c r="M1948" t="str">
        <f>SUBSTITUTE(Table2[[#This Row],[category_tags]],"'",CHAR(130),11)</f>
        <v>['Agricultural', 'Food', 'Preparation', 'Cereal products', 'Pasta, rice and grains', ÇPasta, rice and grains, raw']</v>
      </c>
      <c r="N1948" t="str">
        <f>SUBSTITUTE(Table2[[#This Row],[category_tags]],"'",CHAR(131),12)</f>
        <v>['Agricultural', 'Food', 'Preparation', 'Cereal products', 'Pasta, rice and grains', 'Pasta, rice and grains, rawÉ]</v>
      </c>
      <c r="O1948">
        <f>FIND(CHAR(130),Table2[[#This Row],[Column2]])</f>
        <v>86</v>
      </c>
      <c r="P1948">
        <f>FIND(CHAR(131),Table2[[#This Row],[Column3]])</f>
        <v>114</v>
      </c>
      <c r="Q1948" t="str">
        <f>IFERROR(MID(Table2[[#This Row],[category_tags]],Table2[[#This Row],[Column4]]+1,Table2[[#This Row],[Column5]]-Table2[[#This Row],[Column4]]-1),"")</f>
        <v>Pasta, rice and grains, raw</v>
      </c>
      <c r="R1948" t="str">
        <f>VLOOKUP(Table2[[#This Row],[ciqual_code]],brut_transformé!$D$2:$E$2480,2,FALSE)</f>
        <v>brut</v>
      </c>
      <c r="S1948" t="s">
        <v>6081</v>
      </c>
    </row>
    <row r="1949" spans="1:19" x14ac:dyDescent="0.2">
      <c r="A1949" t="s">
        <v>1947</v>
      </c>
      <c r="B1949">
        <v>12749</v>
      </c>
      <c r="C1949" t="s">
        <v>2481</v>
      </c>
      <c r="D1949">
        <v>2.2400000000000002</v>
      </c>
      <c r="E1949" t="b">
        <v>0</v>
      </c>
      <c r="F1949" t="s">
        <v>2485</v>
      </c>
      <c r="G1949" t="s">
        <v>4434</v>
      </c>
      <c r="H1949" t="s">
        <v>4967</v>
      </c>
      <c r="I1949" t="s">
        <v>4969</v>
      </c>
      <c r="J1949" t="s">
        <v>4989</v>
      </c>
      <c r="K1949" t="s">
        <v>6381</v>
      </c>
      <c r="L1949" t="s">
        <v>6406</v>
      </c>
      <c r="M1949" t="str">
        <f>SUBSTITUTE(Table2[[#This Row],[category_tags]],"'",CHAR(130),11)</f>
        <v>['Agricultural', 'Food', 'Preparation', 'Milk and milk products', 'Cheese', ÇSemihard cheeses']</v>
      </c>
      <c r="N1949" t="str">
        <f>SUBSTITUTE(Table2[[#This Row],[category_tags]],"'",CHAR(131),12)</f>
        <v>['Agricultural', 'Food', 'Preparation', 'Milk and milk products', 'Cheese', 'Semihard cheesesÉ]</v>
      </c>
      <c r="O1949">
        <f>FIND(CHAR(130),Table2[[#This Row],[Column2]])</f>
        <v>77</v>
      </c>
      <c r="P1949">
        <f>FIND(CHAR(131),Table2[[#This Row],[Column3]])</f>
        <v>94</v>
      </c>
      <c r="Q1949" t="str">
        <f>IFERROR(MID(Table2[[#This Row],[category_tags]],Table2[[#This Row],[Column4]]+1,Table2[[#This Row],[Column5]]-Table2[[#This Row],[Column4]]-1),"")</f>
        <v>Semihard cheeses</v>
      </c>
      <c r="R1949" t="str">
        <f>VLOOKUP(Table2[[#This Row],[ciqual_code]],brut_transformé!$D$2:$E$2480,2,FALSE)</f>
        <v>brut</v>
      </c>
      <c r="S1949" t="s">
        <v>5128</v>
      </c>
    </row>
    <row r="1950" spans="1:19" x14ac:dyDescent="0.2">
      <c r="A1950" t="s">
        <v>1948</v>
      </c>
      <c r="B1950">
        <v>20089</v>
      </c>
      <c r="C1950" t="s">
        <v>2481</v>
      </c>
      <c r="D1950">
        <v>2.68</v>
      </c>
      <c r="E1950" t="b">
        <v>0</v>
      </c>
      <c r="F1950" t="s">
        <v>2485</v>
      </c>
      <c r="G1950" t="s">
        <v>4435</v>
      </c>
      <c r="H1950" t="s">
        <v>4967</v>
      </c>
      <c r="I1950" t="s">
        <v>4969</v>
      </c>
      <c r="J1950" t="s">
        <v>4988</v>
      </c>
      <c r="K1950" t="s">
        <v>6375</v>
      </c>
      <c r="L1950" t="s">
        <v>6405</v>
      </c>
      <c r="M1950" t="str">
        <f>SUBSTITUTE(Table2[[#This Row],[category_tags]],"'",CHAR(130),11)</f>
        <v>['Agricultural', 'Food', 'Preparation', 'Fruits, vegetables, legumes and nuts', 'Vegetables', ÇVegetables, raw']</v>
      </c>
      <c r="N1950" t="str">
        <f>SUBSTITUTE(Table2[[#This Row],[category_tags]],"'",CHAR(131),12)</f>
        <v>['Agricultural', 'Food', 'Preparation', 'Fruits, vegetables, legumes and nuts', 'Vegetables', 'Vegetables, rawÉ]</v>
      </c>
      <c r="O1950">
        <f>FIND(CHAR(130),Table2[[#This Row],[Column2]])</f>
        <v>95</v>
      </c>
      <c r="P1950">
        <f>FIND(CHAR(131),Table2[[#This Row],[Column3]])</f>
        <v>111</v>
      </c>
      <c r="Q1950" t="str">
        <f>IFERROR(MID(Table2[[#This Row],[category_tags]],Table2[[#This Row],[Column4]]+1,Table2[[#This Row],[Column5]]-Table2[[#This Row],[Column4]]-1),"")</f>
        <v>Vegetables, raw</v>
      </c>
      <c r="R1950" t="str">
        <f>VLOOKUP(Table2[[#This Row],[ciqual_code]],brut_transformé!$D$2:$E$2480,2,FALSE)</f>
        <v>brut</v>
      </c>
      <c r="S1950" t="s">
        <v>5169</v>
      </c>
    </row>
    <row r="1951" spans="1:19" x14ac:dyDescent="0.2">
      <c r="A1951" t="s">
        <v>1949</v>
      </c>
      <c r="B1951">
        <v>20045</v>
      </c>
      <c r="C1951" t="s">
        <v>2481</v>
      </c>
      <c r="D1951">
        <v>2.5499999999999998</v>
      </c>
      <c r="E1951" t="b">
        <v>0</v>
      </c>
      <c r="F1951" t="s">
        <v>2485</v>
      </c>
      <c r="G1951" t="s">
        <v>4436</v>
      </c>
      <c r="H1951" t="s">
        <v>4967</v>
      </c>
      <c r="I1951" t="s">
        <v>4969</v>
      </c>
      <c r="J1951" t="s">
        <v>4988</v>
      </c>
      <c r="K1951" t="s">
        <v>6375</v>
      </c>
      <c r="L1951" t="s">
        <v>6405</v>
      </c>
      <c r="M1951" t="str">
        <f>SUBSTITUTE(Table2[[#This Row],[category_tags]],"'",CHAR(130),11)</f>
        <v>['Agricultural', 'Food', 'Preparation', 'Fruits, vegetables, legumes and nuts', 'Vegetables', ÇVegetables, raw']</v>
      </c>
      <c r="N1951" t="str">
        <f>SUBSTITUTE(Table2[[#This Row],[category_tags]],"'",CHAR(131),12)</f>
        <v>['Agricultural', 'Food', 'Preparation', 'Fruits, vegetables, legumes and nuts', 'Vegetables', 'Vegetables, rawÉ]</v>
      </c>
      <c r="O1951">
        <f>FIND(CHAR(130),Table2[[#This Row],[Column2]])</f>
        <v>95</v>
      </c>
      <c r="P1951">
        <f>FIND(CHAR(131),Table2[[#This Row],[Column3]])</f>
        <v>111</v>
      </c>
      <c r="Q1951" t="str">
        <f>IFERROR(MID(Table2[[#This Row],[category_tags]],Table2[[#This Row],[Column4]]+1,Table2[[#This Row],[Column5]]-Table2[[#This Row],[Column4]]-1),"")</f>
        <v>Vegetables, raw</v>
      </c>
      <c r="R1951" t="str">
        <f>VLOOKUP(Table2[[#This Row],[ciqual_code]],brut_transformé!$D$2:$E$2480,2,FALSE)</f>
        <v>brut</v>
      </c>
      <c r="S1951" t="s">
        <v>5169</v>
      </c>
    </row>
    <row r="1952" spans="1:19" x14ac:dyDescent="0.2">
      <c r="A1952" t="s">
        <v>1950</v>
      </c>
      <c r="B1952">
        <v>26052</v>
      </c>
      <c r="C1952" t="s">
        <v>2481</v>
      </c>
      <c r="D1952">
        <v>3.64</v>
      </c>
      <c r="E1952" t="b">
        <v>0</v>
      </c>
      <c r="F1952" t="s">
        <v>2485</v>
      </c>
      <c r="G1952" t="s">
        <v>4437</v>
      </c>
      <c r="H1952" t="s">
        <v>4967</v>
      </c>
      <c r="I1952" t="s">
        <v>4969</v>
      </c>
      <c r="J1952" t="s">
        <v>4985</v>
      </c>
      <c r="K1952" t="s">
        <v>6376</v>
      </c>
      <c r="L1952" t="s">
        <v>6403</v>
      </c>
      <c r="M1952" t="str">
        <f>SUBSTITUTE(Table2[[#This Row],[category_tags]],"'",CHAR(130),11)</f>
        <v>['Agricultural', 'Food', 'Preparation', 'Meat, egg and fish', 'Fish, raw']</v>
      </c>
      <c r="N1952" t="str">
        <f>SUBSTITUTE(Table2[[#This Row],[category_tags]],"'",CHAR(131),12)</f>
        <v>['Agricultural', 'Food', 'Preparation', 'Meat, egg and fish', 'Fish, raw']</v>
      </c>
      <c r="O1952" t="e">
        <f>FIND(CHAR(130),Table2[[#This Row],[Column2]])</f>
        <v>#VALUE!</v>
      </c>
      <c r="P1952" t="e">
        <f>FIND(CHAR(131),Table2[[#This Row],[Column3]])</f>
        <v>#VALUE!</v>
      </c>
      <c r="Q1952" t="str">
        <f>IFERROR(MID(Table2[[#This Row],[category_tags]],Table2[[#This Row],[Column4]]+1,Table2[[#This Row],[Column5]]-Table2[[#This Row],[Column4]]-1),"")</f>
        <v/>
      </c>
      <c r="R1952" t="str">
        <f>VLOOKUP(Table2[[#This Row],[ciqual_code]],brut_transformé!$D$2:$E$2480,2,FALSE)</f>
        <v>transformé</v>
      </c>
      <c r="S1952" t="s">
        <v>5503</v>
      </c>
    </row>
    <row r="1953" spans="1:19" x14ac:dyDescent="0.2">
      <c r="A1953" t="s">
        <v>1951</v>
      </c>
      <c r="B1953">
        <v>26073</v>
      </c>
      <c r="C1953" t="s">
        <v>2481</v>
      </c>
      <c r="D1953">
        <v>3.52</v>
      </c>
      <c r="E1953" t="b">
        <v>0</v>
      </c>
      <c r="F1953" t="s">
        <v>2485</v>
      </c>
      <c r="G1953" t="s">
        <v>4438</v>
      </c>
      <c r="H1953" t="s">
        <v>4967</v>
      </c>
      <c r="I1953" t="s">
        <v>4969</v>
      </c>
      <c r="J1953" t="s">
        <v>4993</v>
      </c>
      <c r="K1953" t="s">
        <v>6376</v>
      </c>
      <c r="L1953" t="s">
        <v>6410</v>
      </c>
      <c r="M1953" t="str">
        <f>SUBSTITUTE(Table2[[#This Row],[category_tags]],"'",CHAR(130),11)</f>
        <v>['Agricultural', 'Food', 'Preparation', 'Meat, egg and fish', 'Fish, cooked']</v>
      </c>
      <c r="N1953" t="str">
        <f>SUBSTITUTE(Table2[[#This Row],[category_tags]],"'",CHAR(131),12)</f>
        <v>['Agricultural', 'Food', 'Preparation', 'Meat, egg and fish', 'Fish, cooked']</v>
      </c>
      <c r="O1953" t="e">
        <f>FIND(CHAR(130),Table2[[#This Row],[Column2]])</f>
        <v>#VALUE!</v>
      </c>
      <c r="P1953" t="e">
        <f>FIND(CHAR(131),Table2[[#This Row],[Column3]])</f>
        <v>#VALUE!</v>
      </c>
      <c r="Q1953" t="str">
        <f>IFERROR(MID(Table2[[#This Row],[category_tags]],Table2[[#This Row],[Column4]]+1,Table2[[#This Row],[Column5]]-Table2[[#This Row],[Column4]]-1),"")</f>
        <v/>
      </c>
      <c r="R1953" t="str">
        <f>VLOOKUP(Table2[[#This Row],[ciqual_code]],brut_transformé!$D$2:$E$2480,2,FALSE)</f>
        <v>transformé</v>
      </c>
      <c r="S1953" t="s">
        <v>5266</v>
      </c>
    </row>
    <row r="1954" spans="1:19" x14ac:dyDescent="0.2">
      <c r="A1954" t="s">
        <v>1952</v>
      </c>
      <c r="B1954">
        <v>26031</v>
      </c>
      <c r="C1954" t="s">
        <v>2481</v>
      </c>
      <c r="D1954">
        <v>3.52</v>
      </c>
      <c r="E1954" t="b">
        <v>0</v>
      </c>
      <c r="F1954" t="s">
        <v>2485</v>
      </c>
      <c r="G1954" t="s">
        <v>4439</v>
      </c>
      <c r="H1954" t="s">
        <v>4967</v>
      </c>
      <c r="I1954" t="s">
        <v>4969</v>
      </c>
      <c r="J1954" t="s">
        <v>4993</v>
      </c>
      <c r="K1954" t="s">
        <v>6376</v>
      </c>
      <c r="L1954" t="s">
        <v>6410</v>
      </c>
      <c r="M1954" t="str">
        <f>SUBSTITUTE(Table2[[#This Row],[category_tags]],"'",CHAR(130),11)</f>
        <v>['Agricultural', 'Food', 'Preparation', 'Meat, egg and fish', 'Fish, cooked']</v>
      </c>
      <c r="N1954" t="str">
        <f>SUBSTITUTE(Table2[[#This Row],[category_tags]],"'",CHAR(131),12)</f>
        <v>['Agricultural', 'Food', 'Preparation', 'Meat, egg and fish', 'Fish, cooked']</v>
      </c>
      <c r="O1954" t="e">
        <f>FIND(CHAR(130),Table2[[#This Row],[Column2]])</f>
        <v>#VALUE!</v>
      </c>
      <c r="P1954" t="e">
        <f>FIND(CHAR(131),Table2[[#This Row],[Column3]])</f>
        <v>#VALUE!</v>
      </c>
      <c r="Q1954" t="str">
        <f>IFERROR(MID(Table2[[#This Row],[category_tags]],Table2[[#This Row],[Column4]]+1,Table2[[#This Row],[Column5]]-Table2[[#This Row],[Column4]]-1),"")</f>
        <v/>
      </c>
      <c r="R1954" t="str">
        <f>VLOOKUP(Table2[[#This Row],[ciqual_code]],brut_transformé!$D$2:$E$2480,2,FALSE)</f>
        <v>transformé</v>
      </c>
      <c r="S1954" t="s">
        <v>5308</v>
      </c>
    </row>
    <row r="1955" spans="1:19" x14ac:dyDescent="0.2">
      <c r="A1955" t="s">
        <v>1953</v>
      </c>
      <c r="B1955">
        <v>11016</v>
      </c>
      <c r="C1955" t="s">
        <v>2481</v>
      </c>
      <c r="D1955">
        <v>3.75</v>
      </c>
      <c r="E1955" t="b">
        <v>0</v>
      </c>
      <c r="F1955" t="s">
        <v>2485</v>
      </c>
      <c r="G1955" t="s">
        <v>4440</v>
      </c>
      <c r="H1955" t="s">
        <v>4967</v>
      </c>
      <c r="I1955" t="s">
        <v>4969</v>
      </c>
      <c r="J1955" t="s">
        <v>4979</v>
      </c>
      <c r="K1955" t="s">
        <v>6377</v>
      </c>
      <c r="L1955" t="s">
        <v>6397</v>
      </c>
      <c r="M1955" t="str">
        <f>SUBSTITUTE(Table2[[#This Row],[category_tags]],"'",CHAR(130),11)</f>
        <v>['Agricultural', 'Food', 'Preparation', 'Miscellaneous', 'Herbs', ÇFresh herbs']</v>
      </c>
      <c r="N1955" t="str">
        <f>SUBSTITUTE(Table2[[#This Row],[category_tags]],"'",CHAR(131),12)</f>
        <v>['Agricultural', 'Food', 'Preparation', 'Miscellaneous', 'Herbs', 'Fresh herbsÉ]</v>
      </c>
      <c r="O1955">
        <f>FIND(CHAR(130),Table2[[#This Row],[Column2]])</f>
        <v>67</v>
      </c>
      <c r="P1955">
        <f>FIND(CHAR(131),Table2[[#This Row],[Column3]])</f>
        <v>79</v>
      </c>
      <c r="Q1955" t="str">
        <f>IFERROR(MID(Table2[[#This Row],[category_tags]],Table2[[#This Row],[Column4]]+1,Table2[[#This Row],[Column5]]-Table2[[#This Row],[Column4]]-1),"")</f>
        <v>Fresh herbs</v>
      </c>
      <c r="R1955" t="str">
        <f>VLOOKUP(Table2[[#This Row],[ciqual_code]],brut_transformé!$D$2:$E$2480,2,FALSE)</f>
        <v>brut</v>
      </c>
      <c r="S1955" t="s">
        <v>6082</v>
      </c>
    </row>
    <row r="1956" spans="1:19" x14ac:dyDescent="0.2">
      <c r="A1956" t="s">
        <v>1954</v>
      </c>
      <c r="B1956">
        <v>13044</v>
      </c>
      <c r="C1956" t="s">
        <v>2481</v>
      </c>
      <c r="D1956">
        <v>2.46</v>
      </c>
      <c r="E1956" t="b">
        <v>0</v>
      </c>
      <c r="F1956" t="s">
        <v>2485</v>
      </c>
      <c r="G1956" t="s">
        <v>4441</v>
      </c>
      <c r="H1956" t="s">
        <v>4967</v>
      </c>
      <c r="I1956" t="s">
        <v>4969</v>
      </c>
      <c r="J1956" t="s">
        <v>4972</v>
      </c>
      <c r="K1956" t="s">
        <v>6375</v>
      </c>
      <c r="L1956" t="s">
        <v>6392</v>
      </c>
      <c r="M1956" t="str">
        <f>SUBSTITUTE(Table2[[#This Row],[category_tags]],"'",CHAR(130),11)</f>
        <v>['Agricultural', 'Food', 'Preparation', 'Fruits, vegetables, legumes and nuts', 'Fruits', ÇFresh fruits']</v>
      </c>
      <c r="N1956" t="str">
        <f>SUBSTITUTE(Table2[[#This Row],[category_tags]],"'",CHAR(131),12)</f>
        <v>['Agricultural', 'Food', 'Preparation', 'Fruits, vegetables, legumes and nuts', 'Fruits', 'Fresh fruitsÉ]</v>
      </c>
      <c r="O1956">
        <f>FIND(CHAR(130),Table2[[#This Row],[Column2]])</f>
        <v>91</v>
      </c>
      <c r="P1956">
        <f>FIND(CHAR(131),Table2[[#This Row],[Column3]])</f>
        <v>104</v>
      </c>
      <c r="Q1956" t="str">
        <f>IFERROR(MID(Table2[[#This Row],[category_tags]],Table2[[#This Row],[Column4]]+1,Table2[[#This Row],[Column5]]-Table2[[#This Row],[Column4]]-1),"")</f>
        <v>Fresh fruits</v>
      </c>
      <c r="R1956" t="str">
        <f>VLOOKUP(Table2[[#This Row],[ciqual_code]],brut_transformé!$D$2:$E$2480,2,FALSE)</f>
        <v>brut</v>
      </c>
      <c r="S1956" t="s">
        <v>6083</v>
      </c>
    </row>
    <row r="1957" spans="1:19" x14ac:dyDescent="0.2">
      <c r="A1957" t="s">
        <v>1955</v>
      </c>
      <c r="B1957">
        <v>13045</v>
      </c>
      <c r="C1957" t="s">
        <v>2481</v>
      </c>
      <c r="D1957">
        <v>2.46</v>
      </c>
      <c r="E1957" t="b">
        <v>0</v>
      </c>
      <c r="F1957" t="s">
        <v>2485</v>
      </c>
      <c r="G1957" t="s">
        <v>4442</v>
      </c>
      <c r="H1957" t="s">
        <v>4967</v>
      </c>
      <c r="I1957" t="s">
        <v>4969</v>
      </c>
      <c r="J1957" t="s">
        <v>4972</v>
      </c>
      <c r="K1957" t="s">
        <v>6375</v>
      </c>
      <c r="L1957" t="s">
        <v>6392</v>
      </c>
      <c r="M1957" t="str">
        <f>SUBSTITUTE(Table2[[#This Row],[category_tags]],"'",CHAR(130),11)</f>
        <v>['Agricultural', 'Food', 'Preparation', 'Fruits, vegetables, legumes and nuts', 'Fruits', ÇFresh fruits']</v>
      </c>
      <c r="N1957" t="str">
        <f>SUBSTITUTE(Table2[[#This Row],[category_tags]],"'",CHAR(131),12)</f>
        <v>['Agricultural', 'Food', 'Preparation', 'Fruits, vegetables, legumes and nuts', 'Fruits', 'Fresh fruitsÉ]</v>
      </c>
      <c r="O1957">
        <f>FIND(CHAR(130),Table2[[#This Row],[Column2]])</f>
        <v>91</v>
      </c>
      <c r="P1957">
        <f>FIND(CHAR(131),Table2[[#This Row],[Column3]])</f>
        <v>104</v>
      </c>
      <c r="Q1957" t="str">
        <f>IFERROR(MID(Table2[[#This Row],[category_tags]],Table2[[#This Row],[Column4]]+1,Table2[[#This Row],[Column5]]-Table2[[#This Row],[Column4]]-1),"")</f>
        <v>Fresh fruits</v>
      </c>
      <c r="R1957" t="str">
        <f>VLOOKUP(Table2[[#This Row],[ciqual_code]],brut_transformé!$D$2:$E$2480,2,FALSE)</f>
        <v>brut</v>
      </c>
      <c r="S1957" t="s">
        <v>6083</v>
      </c>
    </row>
    <row r="1958" spans="1:19" x14ac:dyDescent="0.2">
      <c r="A1958" t="s">
        <v>1956</v>
      </c>
      <c r="B1958">
        <v>13112</v>
      </c>
      <c r="C1958" t="s">
        <v>2481</v>
      </c>
      <c r="D1958">
        <v>2.46</v>
      </c>
      <c r="E1958" t="b">
        <v>0</v>
      </c>
      <c r="F1958" t="s">
        <v>2485</v>
      </c>
      <c r="G1958" t="s">
        <v>4443</v>
      </c>
      <c r="H1958" t="s">
        <v>4967</v>
      </c>
      <c r="I1958" t="s">
        <v>4969</v>
      </c>
      <c r="J1958" t="s">
        <v>4972</v>
      </c>
      <c r="K1958" t="s">
        <v>6375</v>
      </c>
      <c r="L1958" t="s">
        <v>6392</v>
      </c>
      <c r="M1958" t="str">
        <f>SUBSTITUTE(Table2[[#This Row],[category_tags]],"'",CHAR(130),11)</f>
        <v>['Agricultural', 'Food', 'Preparation', 'Fruits, vegetables, legumes and nuts', 'Fruits', ÇFresh fruits']</v>
      </c>
      <c r="N1958" t="str">
        <f>SUBSTITUTE(Table2[[#This Row],[category_tags]],"'",CHAR(131),12)</f>
        <v>['Agricultural', 'Food', 'Preparation', 'Fruits, vegetables, legumes and nuts', 'Fruits', 'Fresh fruitsÉ]</v>
      </c>
      <c r="O1958">
        <f>FIND(CHAR(130),Table2[[#This Row],[Column2]])</f>
        <v>91</v>
      </c>
      <c r="P1958">
        <f>FIND(CHAR(131),Table2[[#This Row],[Column3]])</f>
        <v>104</v>
      </c>
      <c r="Q1958" t="str">
        <f>IFERROR(MID(Table2[[#This Row],[category_tags]],Table2[[#This Row],[Column4]]+1,Table2[[#This Row],[Column5]]-Table2[[#This Row],[Column4]]-1),"")</f>
        <v>Fresh fruits</v>
      </c>
      <c r="R1958" t="str">
        <f>VLOOKUP(Table2[[#This Row],[ciqual_code]],brut_transformé!$D$2:$E$2480,2,FALSE)</f>
        <v>brut</v>
      </c>
      <c r="S1958" t="s">
        <v>6083</v>
      </c>
    </row>
    <row r="1959" spans="1:19" x14ac:dyDescent="0.2">
      <c r="A1959" t="s">
        <v>1957</v>
      </c>
      <c r="B1959">
        <v>13046</v>
      </c>
      <c r="C1959" t="s">
        <v>2481</v>
      </c>
      <c r="D1959">
        <v>2.75</v>
      </c>
      <c r="E1959" t="b">
        <v>0</v>
      </c>
      <c r="F1959" t="s">
        <v>2485</v>
      </c>
      <c r="G1959" t="s">
        <v>4444</v>
      </c>
      <c r="H1959" t="s">
        <v>4967</v>
      </c>
      <c r="I1959" t="s">
        <v>4969</v>
      </c>
      <c r="J1959" t="s">
        <v>4973</v>
      </c>
      <c r="K1959" t="s">
        <v>6375</v>
      </c>
      <c r="L1959" t="s">
        <v>6392</v>
      </c>
      <c r="M1959" t="str">
        <f>SUBSTITUTE(Table2[[#This Row],[category_tags]],"'",CHAR(130),11)</f>
        <v>['Agricultural', 'Food', 'Preparation', 'Fruits, vegetables, legumes and nuts', 'Fruits', ÇDried fruits']</v>
      </c>
      <c r="N1959" t="str">
        <f>SUBSTITUTE(Table2[[#This Row],[category_tags]],"'",CHAR(131),12)</f>
        <v>['Agricultural', 'Food', 'Preparation', 'Fruits, vegetables, legumes and nuts', 'Fruits', 'Dried fruitsÉ]</v>
      </c>
      <c r="O1959">
        <f>FIND(CHAR(130),Table2[[#This Row],[Column2]])</f>
        <v>91</v>
      </c>
      <c r="P1959">
        <f>FIND(CHAR(131),Table2[[#This Row],[Column3]])</f>
        <v>104</v>
      </c>
      <c r="Q1959" t="str">
        <f>IFERROR(MID(Table2[[#This Row],[category_tags]],Table2[[#This Row],[Column4]]+1,Table2[[#This Row],[Column5]]-Table2[[#This Row],[Column4]]-1),"")</f>
        <v>Dried fruits</v>
      </c>
      <c r="R1959" t="str">
        <f>VLOOKUP(Table2[[#This Row],[ciqual_code]],brut_transformé!$D$2:$E$2480,2,FALSE)</f>
        <v>transformé</v>
      </c>
      <c r="S1959" t="s">
        <v>6084</v>
      </c>
    </row>
    <row r="1960" spans="1:19" x14ac:dyDescent="0.2">
      <c r="A1960" t="s">
        <v>1958</v>
      </c>
      <c r="B1960">
        <v>26063</v>
      </c>
      <c r="C1960" t="s">
        <v>2481</v>
      </c>
      <c r="D1960">
        <v>3.68</v>
      </c>
      <c r="E1960" t="b">
        <v>0</v>
      </c>
      <c r="F1960" t="s">
        <v>2485</v>
      </c>
      <c r="G1960" t="s">
        <v>4445</v>
      </c>
      <c r="H1960" t="s">
        <v>4967</v>
      </c>
      <c r="I1960" t="s">
        <v>4969</v>
      </c>
      <c r="J1960" t="s">
        <v>4985</v>
      </c>
      <c r="K1960" t="s">
        <v>6376</v>
      </c>
      <c r="L1960" t="s">
        <v>6403</v>
      </c>
      <c r="M1960" t="str">
        <f>SUBSTITUTE(Table2[[#This Row],[category_tags]],"'",CHAR(130),11)</f>
        <v>['Agricultural', 'Food', 'Preparation', 'Meat, egg and fish', 'Fish, raw']</v>
      </c>
      <c r="N1960" t="str">
        <f>SUBSTITUTE(Table2[[#This Row],[category_tags]],"'",CHAR(131),12)</f>
        <v>['Agricultural', 'Food', 'Preparation', 'Meat, egg and fish', 'Fish, raw']</v>
      </c>
      <c r="O1960" t="e">
        <f>FIND(CHAR(130),Table2[[#This Row],[Column2]])</f>
        <v>#VALUE!</v>
      </c>
      <c r="P1960" t="e">
        <f>FIND(CHAR(131),Table2[[#This Row],[Column3]])</f>
        <v>#VALUE!</v>
      </c>
      <c r="Q1960" t="str">
        <f>IFERROR(MID(Table2[[#This Row],[category_tags]],Table2[[#This Row],[Column4]]+1,Table2[[#This Row],[Column5]]-Table2[[#This Row],[Column4]]-1),"")</f>
        <v/>
      </c>
      <c r="R1960" t="str">
        <f>VLOOKUP(Table2[[#This Row],[ciqual_code]],brut_transformé!$D$2:$E$2480,2,FALSE)</f>
        <v>transformé</v>
      </c>
      <c r="S1960" t="s">
        <v>5503</v>
      </c>
    </row>
    <row r="1961" spans="1:19" x14ac:dyDescent="0.2">
      <c r="A1961" t="s">
        <v>1959</v>
      </c>
      <c r="B1961">
        <v>26148</v>
      </c>
      <c r="C1961" t="s">
        <v>2481</v>
      </c>
      <c r="D1961">
        <v>3.56</v>
      </c>
      <c r="E1961" t="b">
        <v>0</v>
      </c>
      <c r="F1961" t="s">
        <v>2485</v>
      </c>
      <c r="G1961" t="s">
        <v>4446</v>
      </c>
      <c r="H1961" t="s">
        <v>4967</v>
      </c>
      <c r="I1961" t="s">
        <v>4969</v>
      </c>
      <c r="J1961" t="s">
        <v>4993</v>
      </c>
      <c r="K1961" t="s">
        <v>6376</v>
      </c>
      <c r="L1961" t="s">
        <v>6410</v>
      </c>
      <c r="M1961" t="str">
        <f>SUBSTITUTE(Table2[[#This Row],[category_tags]],"'",CHAR(130),11)</f>
        <v>['Agricultural', 'Food', 'Preparation', 'Meat, egg and fish', 'Fish, cooked']</v>
      </c>
      <c r="N1961" t="str">
        <f>SUBSTITUTE(Table2[[#This Row],[category_tags]],"'",CHAR(131),12)</f>
        <v>['Agricultural', 'Food', 'Preparation', 'Meat, egg and fish', 'Fish, cooked']</v>
      </c>
      <c r="O1961" t="e">
        <f>FIND(CHAR(130),Table2[[#This Row],[Column2]])</f>
        <v>#VALUE!</v>
      </c>
      <c r="P1961" t="e">
        <f>FIND(CHAR(131),Table2[[#This Row],[Column3]])</f>
        <v>#VALUE!</v>
      </c>
      <c r="Q1961" t="str">
        <f>IFERROR(MID(Table2[[#This Row],[category_tags]],Table2[[#This Row],[Column4]]+1,Table2[[#This Row],[Column5]]-Table2[[#This Row],[Column4]]-1),"")</f>
        <v/>
      </c>
      <c r="R1961" t="str">
        <f>VLOOKUP(Table2[[#This Row],[ciqual_code]],brut_transformé!$D$2:$E$2480,2,FALSE)</f>
        <v>transformé</v>
      </c>
      <c r="S1961" t="s">
        <v>5308</v>
      </c>
    </row>
    <row r="1962" spans="1:19" x14ac:dyDescent="0.2">
      <c r="A1962" t="s">
        <v>1960</v>
      </c>
      <c r="B1962">
        <v>25018</v>
      </c>
      <c r="C1962" t="s">
        <v>2481</v>
      </c>
      <c r="D1962">
        <v>2.52</v>
      </c>
      <c r="E1962" t="b">
        <v>0</v>
      </c>
      <c r="F1962" t="s">
        <v>2485</v>
      </c>
      <c r="G1962" t="s">
        <v>4447</v>
      </c>
      <c r="H1962" t="s">
        <v>4967</v>
      </c>
      <c r="I1962" t="s">
        <v>4969</v>
      </c>
      <c r="J1962" t="s">
        <v>4999</v>
      </c>
      <c r="K1962" t="s">
        <v>6379</v>
      </c>
      <c r="L1962" t="s">
        <v>6399</v>
      </c>
      <c r="M1962" t="str">
        <f>SUBSTITUTE(Table2[[#This Row],[category_tags]],"'",CHAR(130),11)</f>
        <v>['Agricultural', 'Food', 'Preparation', 'Starters and dishes', 'Dishes', ÇVegetable/legume dishes']</v>
      </c>
      <c r="N1962" t="str">
        <f>SUBSTITUTE(Table2[[#This Row],[category_tags]],"'",CHAR(131),12)</f>
        <v>['Agricultural', 'Food', 'Preparation', 'Starters and dishes', 'Dishes', 'Vegetable/legume dishesÉ]</v>
      </c>
      <c r="O1962">
        <f>FIND(CHAR(130),Table2[[#This Row],[Column2]])</f>
        <v>74</v>
      </c>
      <c r="P1962">
        <f>FIND(CHAR(131),Table2[[#This Row],[Column3]])</f>
        <v>98</v>
      </c>
      <c r="Q1962" t="str">
        <f>IFERROR(MID(Table2[[#This Row],[category_tags]],Table2[[#This Row],[Column4]]+1,Table2[[#This Row],[Column5]]-Table2[[#This Row],[Column4]]-1),"")</f>
        <v>Vegetable/legume dishes</v>
      </c>
      <c r="R1962" t="str">
        <f>VLOOKUP(Table2[[#This Row],[ciqual_code]],brut_transformé!$D$2:$E$2480,2,FALSE)</f>
        <v>transformé</v>
      </c>
      <c r="S1962" t="s">
        <v>6085</v>
      </c>
    </row>
    <row r="1963" spans="1:19" x14ac:dyDescent="0.2">
      <c r="A1963" t="s">
        <v>1961</v>
      </c>
      <c r="B1963">
        <v>25019</v>
      </c>
      <c r="C1963" t="s">
        <v>2481</v>
      </c>
      <c r="D1963">
        <v>1.97</v>
      </c>
      <c r="E1963" t="b">
        <v>0</v>
      </c>
      <c r="F1963" t="s">
        <v>2485</v>
      </c>
      <c r="G1963" t="s">
        <v>4448</v>
      </c>
      <c r="H1963" t="s">
        <v>4967</v>
      </c>
      <c r="I1963" t="s">
        <v>4969</v>
      </c>
      <c r="J1963" t="s">
        <v>5008</v>
      </c>
      <c r="K1963" t="s">
        <v>6379</v>
      </c>
      <c r="L1963" t="s">
        <v>6399</v>
      </c>
      <c r="M1963" t="str">
        <f>SUBSTITUTE(Table2[[#This Row],[category_tags]],"'",CHAR(130),11)</f>
        <v>['Agricultural', 'Food', 'Preparation', 'Starters and dishes', 'Dishes', ÇPasta or cereal dishes']</v>
      </c>
      <c r="N1963" t="str">
        <f>SUBSTITUTE(Table2[[#This Row],[category_tags]],"'",CHAR(131),12)</f>
        <v>['Agricultural', 'Food', 'Preparation', 'Starters and dishes', 'Dishes', 'Pasta or cereal dishesÉ]</v>
      </c>
      <c r="O1963">
        <f>FIND(CHAR(130),Table2[[#This Row],[Column2]])</f>
        <v>74</v>
      </c>
      <c r="P1963">
        <f>FIND(CHAR(131),Table2[[#This Row],[Column3]])</f>
        <v>97</v>
      </c>
      <c r="Q1963" t="str">
        <f>IFERROR(MID(Table2[[#This Row],[category_tags]],Table2[[#This Row],[Column4]]+1,Table2[[#This Row],[Column5]]-Table2[[#This Row],[Column4]]-1),"")</f>
        <v>Pasta or cereal dishes</v>
      </c>
      <c r="R1963" t="str">
        <f>VLOOKUP(Table2[[#This Row],[ciqual_code]],brut_transformé!$D$2:$E$2480,2,FALSE)</f>
        <v>transformé</v>
      </c>
      <c r="S1963" t="s">
        <v>6086</v>
      </c>
    </row>
    <row r="1964" spans="1:19" x14ac:dyDescent="0.2">
      <c r="A1964" t="s">
        <v>1962</v>
      </c>
      <c r="B1964">
        <v>25110</v>
      </c>
      <c r="C1964" t="s">
        <v>2481</v>
      </c>
      <c r="D1964">
        <v>2.94</v>
      </c>
      <c r="E1964" t="b">
        <v>0</v>
      </c>
      <c r="F1964" t="s">
        <v>2485</v>
      </c>
      <c r="G1964" t="s">
        <v>4449</v>
      </c>
      <c r="H1964" t="s">
        <v>4967</v>
      </c>
      <c r="I1964" t="s">
        <v>4969</v>
      </c>
      <c r="J1964" t="s">
        <v>5008</v>
      </c>
      <c r="K1964" t="s">
        <v>6379</v>
      </c>
      <c r="L1964" t="s">
        <v>6399</v>
      </c>
      <c r="M1964" t="str">
        <f>SUBSTITUTE(Table2[[#This Row],[category_tags]],"'",CHAR(130),11)</f>
        <v>['Agricultural', 'Food', 'Preparation', 'Starters and dishes', 'Dishes', ÇPasta or cereal dishes']</v>
      </c>
      <c r="N1964" t="str">
        <f>SUBSTITUTE(Table2[[#This Row],[category_tags]],"'",CHAR(131),12)</f>
        <v>['Agricultural', 'Food', 'Preparation', 'Starters and dishes', 'Dishes', 'Pasta or cereal dishesÉ]</v>
      </c>
      <c r="O1964">
        <f>FIND(CHAR(130),Table2[[#This Row],[Column2]])</f>
        <v>74</v>
      </c>
      <c r="P1964">
        <f>FIND(CHAR(131),Table2[[#This Row],[Column3]])</f>
        <v>97</v>
      </c>
      <c r="Q1964" t="str">
        <f>IFERROR(MID(Table2[[#This Row],[category_tags]],Table2[[#This Row],[Column4]]+1,Table2[[#This Row],[Column5]]-Table2[[#This Row],[Column4]]-1),"")</f>
        <v>Pasta or cereal dishes</v>
      </c>
      <c r="R1964" t="str">
        <f>VLOOKUP(Table2[[#This Row],[ciqual_code]],brut_transformé!$D$2:$E$2480,2,FALSE)</f>
        <v>transformé</v>
      </c>
      <c r="S1964" t="s">
        <v>6087</v>
      </c>
    </row>
    <row r="1965" spans="1:19" x14ac:dyDescent="0.2">
      <c r="A1965" t="s">
        <v>1963</v>
      </c>
      <c r="B1965">
        <v>25192</v>
      </c>
      <c r="C1965" t="s">
        <v>2481</v>
      </c>
      <c r="D1965">
        <v>2.65</v>
      </c>
      <c r="E1965" t="b">
        <v>0</v>
      </c>
      <c r="F1965" t="s">
        <v>2485</v>
      </c>
      <c r="G1965" t="s">
        <v>4450</v>
      </c>
      <c r="H1965" t="s">
        <v>4967</v>
      </c>
      <c r="I1965" t="s">
        <v>4969</v>
      </c>
      <c r="J1965" t="s">
        <v>5008</v>
      </c>
      <c r="K1965" t="s">
        <v>6379</v>
      </c>
      <c r="L1965" t="s">
        <v>6399</v>
      </c>
      <c r="M1965" t="str">
        <f>SUBSTITUTE(Table2[[#This Row],[category_tags]],"'",CHAR(130),11)</f>
        <v>['Agricultural', 'Food', 'Preparation', 'Starters and dishes', 'Dishes', ÇPasta or cereal dishes']</v>
      </c>
      <c r="N1965" t="str">
        <f>SUBSTITUTE(Table2[[#This Row],[category_tags]],"'",CHAR(131),12)</f>
        <v>['Agricultural', 'Food', 'Preparation', 'Starters and dishes', 'Dishes', 'Pasta or cereal dishesÉ]</v>
      </c>
      <c r="O1965">
        <f>FIND(CHAR(130),Table2[[#This Row],[Column2]])</f>
        <v>74</v>
      </c>
      <c r="P1965">
        <f>FIND(CHAR(131),Table2[[#This Row],[Column3]])</f>
        <v>97</v>
      </c>
      <c r="Q1965" t="str">
        <f>IFERROR(MID(Table2[[#This Row],[category_tags]],Table2[[#This Row],[Column4]]+1,Table2[[#This Row],[Column5]]-Table2[[#This Row],[Column4]]-1),"")</f>
        <v>Pasta or cereal dishes</v>
      </c>
      <c r="R1965" t="str">
        <f>VLOOKUP(Table2[[#This Row],[ciqual_code]],brut_transformé!$D$2:$E$2480,2,FALSE)</f>
        <v>transformé</v>
      </c>
      <c r="S1965" t="s">
        <v>6088</v>
      </c>
    </row>
    <row r="1966" spans="1:19" x14ac:dyDescent="0.2">
      <c r="A1966" t="s">
        <v>1964</v>
      </c>
      <c r="B1966">
        <v>12045</v>
      </c>
      <c r="C1966" t="s">
        <v>2481</v>
      </c>
      <c r="D1966">
        <v>1.81</v>
      </c>
      <c r="E1966" t="b">
        <v>0</v>
      </c>
      <c r="F1966" t="s">
        <v>2485</v>
      </c>
      <c r="G1966" t="s">
        <v>4451</v>
      </c>
      <c r="H1966" t="s">
        <v>4967</v>
      </c>
      <c r="I1966" t="s">
        <v>4969</v>
      </c>
      <c r="J1966" t="s">
        <v>5024</v>
      </c>
      <c r="K1966" t="s">
        <v>6381</v>
      </c>
      <c r="L1966" t="s">
        <v>6406</v>
      </c>
      <c r="M1966" t="str">
        <f>SUBSTITUTE(Table2[[#This Row],[category_tags]],"'",CHAR(130),11)</f>
        <v>['Agricultural', 'Food', 'Preparation', 'Milk and milk products', 'Cheese', ÇSoft cheeses']</v>
      </c>
      <c r="N1966" t="str">
        <f>SUBSTITUTE(Table2[[#This Row],[category_tags]],"'",CHAR(131),12)</f>
        <v>['Agricultural', 'Food', 'Preparation', 'Milk and milk products', 'Cheese', 'Soft cheesesÉ]</v>
      </c>
      <c r="O1966">
        <f>FIND(CHAR(130),Table2[[#This Row],[Column2]])</f>
        <v>77</v>
      </c>
      <c r="P1966">
        <f>FIND(CHAR(131),Table2[[#This Row],[Column3]])</f>
        <v>90</v>
      </c>
      <c r="Q1966" t="str">
        <f>IFERROR(MID(Table2[[#This Row],[category_tags]],Table2[[#This Row],[Column4]]+1,Table2[[#This Row],[Column5]]-Table2[[#This Row],[Column4]]-1),"")</f>
        <v>Soft cheeses</v>
      </c>
      <c r="R1966" t="str">
        <f>VLOOKUP(Table2[[#This Row],[ciqual_code]],brut_transformé!$D$2:$E$2480,2,FALSE)</f>
        <v>transformé</v>
      </c>
      <c r="S1966" t="s">
        <v>5196</v>
      </c>
    </row>
    <row r="1967" spans="1:19" x14ac:dyDescent="0.2">
      <c r="A1967" t="s">
        <v>1965</v>
      </c>
      <c r="B1967">
        <v>26162</v>
      </c>
      <c r="C1967" t="s">
        <v>2481</v>
      </c>
      <c r="D1967">
        <v>3.64</v>
      </c>
      <c r="E1967" t="b">
        <v>0</v>
      </c>
      <c r="F1967" t="s">
        <v>2485</v>
      </c>
      <c r="G1967" t="s">
        <v>4452</v>
      </c>
      <c r="H1967" t="s">
        <v>4967</v>
      </c>
      <c r="I1967" t="s">
        <v>4969</v>
      </c>
      <c r="J1967" t="s">
        <v>4985</v>
      </c>
      <c r="K1967" t="s">
        <v>6376</v>
      </c>
      <c r="L1967" t="s">
        <v>6403</v>
      </c>
      <c r="M1967" t="str">
        <f>SUBSTITUTE(Table2[[#This Row],[category_tags]],"'",CHAR(130),11)</f>
        <v>['Agricultural', 'Food', 'Preparation', 'Meat, egg and fish', 'Fish, raw']</v>
      </c>
      <c r="N1967" t="str">
        <f>SUBSTITUTE(Table2[[#This Row],[category_tags]],"'",CHAR(131),12)</f>
        <v>['Agricultural', 'Food', 'Preparation', 'Meat, egg and fish', 'Fish, raw']</v>
      </c>
      <c r="O1967" t="e">
        <f>FIND(CHAR(130),Table2[[#This Row],[Column2]])</f>
        <v>#VALUE!</v>
      </c>
      <c r="P1967" t="e">
        <f>FIND(CHAR(131),Table2[[#This Row],[Column3]])</f>
        <v>#VALUE!</v>
      </c>
      <c r="Q1967" t="str">
        <f>IFERROR(MID(Table2[[#This Row],[category_tags]],Table2[[#This Row],[Column4]]+1,Table2[[#This Row],[Column5]]-Table2[[#This Row],[Column4]]-1),"")</f>
        <v/>
      </c>
      <c r="R1967" t="str">
        <f>VLOOKUP(Table2[[#This Row],[ciqual_code]],brut_transformé!$D$2:$E$2480,2,FALSE)</f>
        <v>transformé</v>
      </c>
      <c r="S1967" t="s">
        <v>5265</v>
      </c>
    </row>
    <row r="1968" spans="1:19" x14ac:dyDescent="0.2">
      <c r="A1968" t="s">
        <v>1966</v>
      </c>
      <c r="B1968">
        <v>13047</v>
      </c>
      <c r="C1968" t="s">
        <v>2481</v>
      </c>
      <c r="D1968">
        <v>3.12</v>
      </c>
      <c r="E1968" t="b">
        <v>0</v>
      </c>
      <c r="F1968" t="s">
        <v>2485</v>
      </c>
      <c r="G1968" t="s">
        <v>4453</v>
      </c>
      <c r="H1968" t="s">
        <v>4967</v>
      </c>
      <c r="I1968" t="s">
        <v>4969</v>
      </c>
      <c r="J1968" t="s">
        <v>4972</v>
      </c>
      <c r="K1968" t="s">
        <v>6375</v>
      </c>
      <c r="L1968" t="s">
        <v>6392</v>
      </c>
      <c r="M1968" t="str">
        <f>SUBSTITUTE(Table2[[#This Row],[category_tags]],"'",CHAR(130),11)</f>
        <v>['Agricultural', 'Food', 'Preparation', 'Fruits, vegetables, legumes and nuts', 'Fruits', ÇFresh fruits']</v>
      </c>
      <c r="N1968" t="str">
        <f>SUBSTITUTE(Table2[[#This Row],[category_tags]],"'",CHAR(131),12)</f>
        <v>['Agricultural', 'Food', 'Preparation', 'Fruits, vegetables, legumes and nuts', 'Fruits', 'Fresh fruitsÉ]</v>
      </c>
      <c r="O1968">
        <f>FIND(CHAR(130),Table2[[#This Row],[Column2]])</f>
        <v>91</v>
      </c>
      <c r="P1968">
        <f>FIND(CHAR(131),Table2[[#This Row],[Column3]])</f>
        <v>104</v>
      </c>
      <c r="Q1968" t="str">
        <f>IFERROR(MID(Table2[[#This Row],[category_tags]],Table2[[#This Row],[Column4]]+1,Table2[[#This Row],[Column5]]-Table2[[#This Row],[Column4]]-1),"")</f>
        <v>Fresh fruits</v>
      </c>
      <c r="R1968" t="str">
        <f>VLOOKUP(Table2[[#This Row],[ciqual_code]],brut_transformé!$D$2:$E$2480,2,FALSE)</f>
        <v>brut</v>
      </c>
      <c r="S1968" t="s">
        <v>6089</v>
      </c>
    </row>
    <row r="1969" spans="1:19" x14ac:dyDescent="0.2">
      <c r="A1969" t="s">
        <v>1967</v>
      </c>
      <c r="B1969">
        <v>13048</v>
      </c>
      <c r="C1969" t="s">
        <v>2481</v>
      </c>
      <c r="D1969">
        <v>3.61</v>
      </c>
      <c r="E1969" t="b">
        <v>0</v>
      </c>
      <c r="F1969" t="s">
        <v>2485</v>
      </c>
      <c r="G1969" t="s">
        <v>4454</v>
      </c>
      <c r="H1969" t="s">
        <v>4967</v>
      </c>
      <c r="I1969" t="s">
        <v>4969</v>
      </c>
      <c r="J1969" t="s">
        <v>5042</v>
      </c>
      <c r="K1969" t="s">
        <v>6375</v>
      </c>
      <c r="L1969" t="s">
        <v>6392</v>
      </c>
      <c r="M1969" t="str">
        <f>SUBSTITUTE(Table2[[#This Row],[category_tags]],"'",CHAR(130),11)</f>
        <v>['Agricultural', 'Food', 'Preparation', 'Fruits, vegetables, legumes and nuts', 'Fruits', ÇPureed fruits']</v>
      </c>
      <c r="N1969" t="str">
        <f>SUBSTITUTE(Table2[[#This Row],[category_tags]],"'",CHAR(131),12)</f>
        <v>['Agricultural', 'Food', 'Preparation', 'Fruits, vegetables, legumes and nuts', 'Fruits', 'Pureed fruitsÉ]</v>
      </c>
      <c r="O1969">
        <f>FIND(CHAR(130),Table2[[#This Row],[Column2]])</f>
        <v>91</v>
      </c>
      <c r="P1969">
        <f>FIND(CHAR(131),Table2[[#This Row],[Column3]])</f>
        <v>105</v>
      </c>
      <c r="Q1969" t="str">
        <f>IFERROR(MID(Table2[[#This Row],[category_tags]],Table2[[#This Row],[Column4]]+1,Table2[[#This Row],[Column5]]-Table2[[#This Row],[Column4]]-1),"")</f>
        <v>Pureed fruits</v>
      </c>
      <c r="R1969" t="str">
        <f>VLOOKUP(Table2[[#This Row],[ciqual_code]],brut_transformé!$D$2:$E$2480,2,FALSE)</f>
        <v>brut</v>
      </c>
      <c r="S1969" t="s">
        <v>6090</v>
      </c>
    </row>
    <row r="1970" spans="1:19" x14ac:dyDescent="0.2">
      <c r="A1970" t="s">
        <v>1968</v>
      </c>
      <c r="B1970">
        <v>1004</v>
      </c>
      <c r="C1970" t="s">
        <v>2481</v>
      </c>
      <c r="D1970">
        <v>3.29</v>
      </c>
      <c r="E1970" t="b">
        <v>0</v>
      </c>
      <c r="F1970" t="s">
        <v>2485</v>
      </c>
      <c r="G1970" t="s">
        <v>4455</v>
      </c>
      <c r="H1970" t="s">
        <v>4967</v>
      </c>
      <c r="I1970" t="s">
        <v>4969</v>
      </c>
      <c r="J1970" t="s">
        <v>4980</v>
      </c>
      <c r="K1970" t="s">
        <v>6378</v>
      </c>
      <c r="L1970" t="s">
        <v>6398</v>
      </c>
      <c r="M1970" t="str">
        <f>SUBSTITUTE(Table2[[#This Row],[category_tags]],"'",CHAR(130),11)</f>
        <v>['Agricultural', 'Food', 'Preparation', 'Beverages', 'Alcoholic beverages', ÇCocktails']</v>
      </c>
      <c r="N1970" t="str">
        <f>SUBSTITUTE(Table2[[#This Row],[category_tags]],"'",CHAR(131),12)</f>
        <v>['Agricultural', 'Food', 'Preparation', 'Beverages', 'Alcoholic beverages', 'CocktailsÉ]</v>
      </c>
      <c r="O1970">
        <f>FIND(CHAR(130),Table2[[#This Row],[Column2]])</f>
        <v>77</v>
      </c>
      <c r="P1970">
        <f>FIND(CHAR(131),Table2[[#This Row],[Column3]])</f>
        <v>87</v>
      </c>
      <c r="Q1970" t="str">
        <f>IFERROR(MID(Table2[[#This Row],[category_tags]],Table2[[#This Row],[Column4]]+1,Table2[[#This Row],[Column5]]-Table2[[#This Row],[Column4]]-1),"")</f>
        <v>Cocktails</v>
      </c>
      <c r="R1970" t="str">
        <f>VLOOKUP(Table2[[#This Row],[ciqual_code]],brut_transformé!$D$2:$E$2480,2,FALSE)</f>
        <v>brut</v>
      </c>
      <c r="S1970" t="s">
        <v>5107</v>
      </c>
    </row>
    <row r="1971" spans="1:19" x14ac:dyDescent="0.2">
      <c r="A1971" t="s">
        <v>1969</v>
      </c>
      <c r="B1971">
        <v>8026</v>
      </c>
      <c r="C1971" t="s">
        <v>2481</v>
      </c>
      <c r="D1971">
        <v>2.78</v>
      </c>
      <c r="E1971" t="b">
        <v>0</v>
      </c>
      <c r="F1971" t="s">
        <v>2485</v>
      </c>
      <c r="G1971" t="s">
        <v>4456</v>
      </c>
      <c r="H1971" t="s">
        <v>4967</v>
      </c>
      <c r="I1971" t="s">
        <v>4969</v>
      </c>
      <c r="J1971" t="s">
        <v>5088</v>
      </c>
      <c r="K1971" t="s">
        <v>6376</v>
      </c>
      <c r="L1971" t="s">
        <v>6404</v>
      </c>
      <c r="M1971" t="str">
        <f>SUBSTITUTE(Table2[[#This Row],[category_tags]],"'",CHAR(130),11)</f>
        <v>['Agricultural', 'Food', 'Preparation', 'Meat, egg and fish', 'Delicatessen meat', ÇRillettes']</v>
      </c>
      <c r="N1971" t="str">
        <f>SUBSTITUTE(Table2[[#This Row],[category_tags]],"'",CHAR(131),12)</f>
        <v>['Agricultural', 'Food', 'Preparation', 'Meat, egg and fish', 'Delicatessen meat', 'RillettesÉ]</v>
      </c>
      <c r="O1971">
        <f>FIND(CHAR(130),Table2[[#This Row],[Column2]])</f>
        <v>84</v>
      </c>
      <c r="P1971">
        <f>FIND(CHAR(131),Table2[[#This Row],[Column3]])</f>
        <v>94</v>
      </c>
      <c r="Q1971" t="str">
        <f>IFERROR(MID(Table2[[#This Row],[category_tags]],Table2[[#This Row],[Column4]]+1,Table2[[#This Row],[Column5]]-Table2[[#This Row],[Column4]]-1),"")</f>
        <v>Rillettes</v>
      </c>
      <c r="R1971" t="str">
        <f>VLOOKUP(Table2[[#This Row],[ciqual_code]],brut_transformé!$D$2:$E$2480,2,FALSE)</f>
        <v>transformé</v>
      </c>
      <c r="S1971" t="s">
        <v>5928</v>
      </c>
    </row>
    <row r="1972" spans="1:19" x14ac:dyDescent="0.2">
      <c r="A1972" t="s">
        <v>1970</v>
      </c>
      <c r="B1972">
        <v>8083</v>
      </c>
      <c r="C1972" t="s">
        <v>2481</v>
      </c>
      <c r="D1972">
        <v>3.17</v>
      </c>
      <c r="E1972" t="b">
        <v>0</v>
      </c>
      <c r="F1972" t="s">
        <v>2485</v>
      </c>
      <c r="G1972" t="s">
        <v>4457</v>
      </c>
      <c r="H1972" t="s">
        <v>4967</v>
      </c>
      <c r="I1972" t="s">
        <v>4969</v>
      </c>
      <c r="J1972" t="s">
        <v>4974</v>
      </c>
      <c r="K1972" t="s">
        <v>6376</v>
      </c>
      <c r="L1972" t="s">
        <v>6393</v>
      </c>
      <c r="M1972" t="str">
        <f>SUBSTITUTE(Table2[[#This Row],[category_tags]],"'",CHAR(130),11)</f>
        <v>['Agricultural', 'Food', 'Preparation', 'Meat, egg and fish', 'Fish products']</v>
      </c>
      <c r="N1972" t="str">
        <f>SUBSTITUTE(Table2[[#This Row],[category_tags]],"'",CHAR(131),12)</f>
        <v>['Agricultural', 'Food', 'Preparation', 'Meat, egg and fish', 'Fish products']</v>
      </c>
      <c r="O1972" t="e">
        <f>FIND(CHAR(130),Table2[[#This Row],[Column2]])</f>
        <v>#VALUE!</v>
      </c>
      <c r="P1972" t="e">
        <f>FIND(CHAR(131),Table2[[#This Row],[Column3]])</f>
        <v>#VALUE!</v>
      </c>
      <c r="Q1972" t="str">
        <f>IFERROR(MID(Table2[[#This Row],[category_tags]],Table2[[#This Row],[Column4]]+1,Table2[[#This Row],[Column5]]-Table2[[#This Row],[Column4]]-1),"")</f>
        <v/>
      </c>
      <c r="R1972" t="str">
        <f>VLOOKUP(Table2[[#This Row],[ciqual_code]],brut_transformé!$D$2:$E$2480,2,FALSE)</f>
        <v>transformé</v>
      </c>
      <c r="S1972" t="s">
        <v>6091</v>
      </c>
    </row>
    <row r="1973" spans="1:19" x14ac:dyDescent="0.2">
      <c r="A1973" t="s">
        <v>1971</v>
      </c>
      <c r="B1973">
        <v>8080</v>
      </c>
      <c r="C1973" t="s">
        <v>2481</v>
      </c>
      <c r="D1973">
        <v>3.57</v>
      </c>
      <c r="E1973" t="b">
        <v>0</v>
      </c>
      <c r="F1973" t="s">
        <v>2485</v>
      </c>
      <c r="G1973" t="s">
        <v>4458</v>
      </c>
      <c r="H1973" t="s">
        <v>4967</v>
      </c>
      <c r="I1973" t="s">
        <v>4969</v>
      </c>
      <c r="J1973" t="s">
        <v>4974</v>
      </c>
      <c r="K1973" t="s">
        <v>6376</v>
      </c>
      <c r="L1973" t="s">
        <v>6393</v>
      </c>
      <c r="M1973" t="str">
        <f>SUBSTITUTE(Table2[[#This Row],[category_tags]],"'",CHAR(130),11)</f>
        <v>['Agricultural', 'Food', 'Preparation', 'Meat, egg and fish', 'Fish products']</v>
      </c>
      <c r="N1973" t="str">
        <f>SUBSTITUTE(Table2[[#This Row],[category_tags]],"'",CHAR(131),12)</f>
        <v>['Agricultural', 'Food', 'Preparation', 'Meat, egg and fish', 'Fish products']</v>
      </c>
      <c r="O1973" t="e">
        <f>FIND(CHAR(130),Table2[[#This Row],[Column2]])</f>
        <v>#VALUE!</v>
      </c>
      <c r="P1973" t="e">
        <f>FIND(CHAR(131),Table2[[#This Row],[Column3]])</f>
        <v>#VALUE!</v>
      </c>
      <c r="Q1973" t="str">
        <f>IFERROR(MID(Table2[[#This Row],[category_tags]],Table2[[#This Row],[Column4]]+1,Table2[[#This Row],[Column5]]-Table2[[#This Row],[Column4]]-1),"")</f>
        <v/>
      </c>
      <c r="R1973" t="str">
        <f>VLOOKUP(Table2[[#This Row],[ciqual_code]],brut_transformé!$D$2:$E$2480,2,FALSE)</f>
        <v>transformé</v>
      </c>
      <c r="S1973" t="s">
        <v>6092</v>
      </c>
    </row>
    <row r="1974" spans="1:19" x14ac:dyDescent="0.2">
      <c r="A1974" t="s">
        <v>1972</v>
      </c>
      <c r="B1974">
        <v>8040</v>
      </c>
      <c r="C1974" t="s">
        <v>2481</v>
      </c>
      <c r="D1974">
        <v>2.78</v>
      </c>
      <c r="E1974" t="b">
        <v>0</v>
      </c>
      <c r="F1974" t="s">
        <v>2485</v>
      </c>
      <c r="G1974" t="s">
        <v>4459</v>
      </c>
      <c r="H1974" t="s">
        <v>4967</v>
      </c>
      <c r="I1974" t="s">
        <v>4969</v>
      </c>
      <c r="J1974" t="s">
        <v>5088</v>
      </c>
      <c r="K1974" t="s">
        <v>6376</v>
      </c>
      <c r="L1974" t="s">
        <v>6404</v>
      </c>
      <c r="M1974" t="str">
        <f>SUBSTITUTE(Table2[[#This Row],[category_tags]],"'",CHAR(130),11)</f>
        <v>['Agricultural', 'Food', 'Preparation', 'Meat, egg and fish', 'Delicatessen meat', ÇRillettes']</v>
      </c>
      <c r="N1974" t="str">
        <f>SUBSTITUTE(Table2[[#This Row],[category_tags]],"'",CHAR(131),12)</f>
        <v>['Agricultural', 'Food', 'Preparation', 'Meat, egg and fish', 'Delicatessen meat', 'RillettesÉ]</v>
      </c>
      <c r="O1974">
        <f>FIND(CHAR(130),Table2[[#This Row],[Column2]])</f>
        <v>84</v>
      </c>
      <c r="P1974">
        <f>FIND(CHAR(131),Table2[[#This Row],[Column3]])</f>
        <v>94</v>
      </c>
      <c r="Q1974" t="str">
        <f>IFERROR(MID(Table2[[#This Row],[category_tags]],Table2[[#This Row],[Column4]]+1,Table2[[#This Row],[Column5]]-Table2[[#This Row],[Column4]]-1),"")</f>
        <v>Rillettes</v>
      </c>
      <c r="R1974" t="str">
        <f>VLOOKUP(Table2[[#This Row],[ciqual_code]],brut_transformé!$D$2:$E$2480,2,FALSE)</f>
        <v>transformé</v>
      </c>
      <c r="S1974" t="s">
        <v>5928</v>
      </c>
    </row>
    <row r="1975" spans="1:19" x14ac:dyDescent="0.2">
      <c r="A1975" t="s">
        <v>1973</v>
      </c>
      <c r="B1975">
        <v>8081</v>
      </c>
      <c r="C1975" t="s">
        <v>2481</v>
      </c>
      <c r="D1975">
        <v>3.17</v>
      </c>
      <c r="E1975" t="b">
        <v>0</v>
      </c>
      <c r="F1975" t="s">
        <v>2485</v>
      </c>
      <c r="G1975" t="s">
        <v>4460</v>
      </c>
      <c r="H1975" t="s">
        <v>4967</v>
      </c>
      <c r="I1975" t="s">
        <v>4969</v>
      </c>
      <c r="J1975" t="s">
        <v>4974</v>
      </c>
      <c r="K1975" t="s">
        <v>6376</v>
      </c>
      <c r="L1975" t="s">
        <v>6393</v>
      </c>
      <c r="M1975" t="str">
        <f>SUBSTITUTE(Table2[[#This Row],[category_tags]],"'",CHAR(130),11)</f>
        <v>['Agricultural', 'Food', 'Preparation', 'Meat, egg and fish', 'Fish products']</v>
      </c>
      <c r="N1975" t="str">
        <f>SUBSTITUTE(Table2[[#This Row],[category_tags]],"'",CHAR(131),12)</f>
        <v>['Agricultural', 'Food', 'Preparation', 'Meat, egg and fish', 'Fish products']</v>
      </c>
      <c r="O1975" t="e">
        <f>FIND(CHAR(130),Table2[[#This Row],[Column2]])</f>
        <v>#VALUE!</v>
      </c>
      <c r="P1975" t="e">
        <f>FIND(CHAR(131),Table2[[#This Row],[Column3]])</f>
        <v>#VALUE!</v>
      </c>
      <c r="Q1975" t="str">
        <f>IFERROR(MID(Table2[[#This Row],[category_tags]],Table2[[#This Row],[Column4]]+1,Table2[[#This Row],[Column5]]-Table2[[#This Row],[Column4]]-1),"")</f>
        <v/>
      </c>
      <c r="R1975" t="str">
        <f>VLOOKUP(Table2[[#This Row],[ciqual_code]],brut_transformé!$D$2:$E$2480,2,FALSE)</f>
        <v>transformé</v>
      </c>
      <c r="S1975" t="s">
        <v>6091</v>
      </c>
    </row>
    <row r="1976" spans="1:19" x14ac:dyDescent="0.2">
      <c r="A1976" t="s">
        <v>1974</v>
      </c>
      <c r="B1976">
        <v>8082</v>
      </c>
      <c r="C1976" t="s">
        <v>2481</v>
      </c>
      <c r="D1976">
        <v>3.1</v>
      </c>
      <c r="E1976" t="b">
        <v>0</v>
      </c>
      <c r="F1976" t="s">
        <v>2485</v>
      </c>
      <c r="G1976" t="s">
        <v>4461</v>
      </c>
      <c r="H1976" t="s">
        <v>4967</v>
      </c>
      <c r="I1976" t="s">
        <v>4969</v>
      </c>
      <c r="J1976" t="s">
        <v>4974</v>
      </c>
      <c r="K1976" t="s">
        <v>6376</v>
      </c>
      <c r="L1976" t="s">
        <v>6393</v>
      </c>
      <c r="M1976" t="str">
        <f>SUBSTITUTE(Table2[[#This Row],[category_tags]],"'",CHAR(130),11)</f>
        <v>['Agricultural', 'Food', 'Preparation', 'Meat, egg and fish', 'Fish products']</v>
      </c>
      <c r="N1976" t="str">
        <f>SUBSTITUTE(Table2[[#This Row],[category_tags]],"'",CHAR(131),12)</f>
        <v>['Agricultural', 'Food', 'Preparation', 'Meat, egg and fish', 'Fish products']</v>
      </c>
      <c r="O1976" t="e">
        <f>FIND(CHAR(130),Table2[[#This Row],[Column2]])</f>
        <v>#VALUE!</v>
      </c>
      <c r="P1976" t="e">
        <f>FIND(CHAR(131),Table2[[#This Row],[Column3]])</f>
        <v>#VALUE!</v>
      </c>
      <c r="Q1976" t="str">
        <f>IFERROR(MID(Table2[[#This Row],[category_tags]],Table2[[#This Row],[Column4]]+1,Table2[[#This Row],[Column5]]-Table2[[#This Row],[Column4]]-1),"")</f>
        <v/>
      </c>
      <c r="R1976" t="str">
        <f>VLOOKUP(Table2[[#This Row],[ciqual_code]],brut_transformé!$D$2:$E$2480,2,FALSE)</f>
        <v>transformé</v>
      </c>
      <c r="S1976" t="s">
        <v>6092</v>
      </c>
    </row>
    <row r="1977" spans="1:19" x14ac:dyDescent="0.2">
      <c r="A1977" t="s">
        <v>1975</v>
      </c>
      <c r="B1977">
        <v>8010</v>
      </c>
      <c r="C1977" t="s">
        <v>2481</v>
      </c>
      <c r="D1977">
        <v>2.78</v>
      </c>
      <c r="E1977" t="b">
        <v>0</v>
      </c>
      <c r="F1977" t="s">
        <v>2485</v>
      </c>
      <c r="G1977" t="s">
        <v>4462</v>
      </c>
      <c r="H1977" t="s">
        <v>4967</v>
      </c>
      <c r="I1977" t="s">
        <v>4969</v>
      </c>
      <c r="J1977" t="s">
        <v>5088</v>
      </c>
      <c r="K1977" t="s">
        <v>6376</v>
      </c>
      <c r="L1977" t="s">
        <v>6404</v>
      </c>
      <c r="M1977" t="str">
        <f>SUBSTITUTE(Table2[[#This Row],[category_tags]],"'",CHAR(130),11)</f>
        <v>['Agricultural', 'Food', 'Preparation', 'Meat, egg and fish', 'Delicatessen meat', ÇRillettes']</v>
      </c>
      <c r="N1977" t="str">
        <f>SUBSTITUTE(Table2[[#This Row],[category_tags]],"'",CHAR(131),12)</f>
        <v>['Agricultural', 'Food', 'Preparation', 'Meat, egg and fish', 'Delicatessen meat', 'RillettesÉ]</v>
      </c>
      <c r="O1977">
        <f>FIND(CHAR(130),Table2[[#This Row],[Column2]])</f>
        <v>84</v>
      </c>
      <c r="P1977">
        <f>FIND(CHAR(131),Table2[[#This Row],[Column3]])</f>
        <v>94</v>
      </c>
      <c r="Q1977" t="str">
        <f>IFERROR(MID(Table2[[#This Row],[category_tags]],Table2[[#This Row],[Column4]]+1,Table2[[#This Row],[Column5]]-Table2[[#This Row],[Column4]]-1),"")</f>
        <v>Rillettes</v>
      </c>
      <c r="R1977" t="str">
        <f>VLOOKUP(Table2[[#This Row],[ciqual_code]],brut_transformé!$D$2:$E$2480,2,FALSE)</f>
        <v>transformé</v>
      </c>
      <c r="S1977" t="s">
        <v>5928</v>
      </c>
    </row>
    <row r="1978" spans="1:19" x14ac:dyDescent="0.2">
      <c r="A1978" t="s">
        <v>1976</v>
      </c>
      <c r="B1978">
        <v>8030</v>
      </c>
      <c r="C1978" t="s">
        <v>2481</v>
      </c>
      <c r="D1978">
        <v>2.78</v>
      </c>
      <c r="E1978" t="b">
        <v>0</v>
      </c>
      <c r="F1978" t="s">
        <v>2485</v>
      </c>
      <c r="G1978" t="s">
        <v>4463</v>
      </c>
      <c r="H1978" t="s">
        <v>4967</v>
      </c>
      <c r="I1978" t="s">
        <v>4969</v>
      </c>
      <c r="J1978" t="s">
        <v>5088</v>
      </c>
      <c r="K1978" t="s">
        <v>6376</v>
      </c>
      <c r="L1978" t="s">
        <v>6404</v>
      </c>
      <c r="M1978" t="str">
        <f>SUBSTITUTE(Table2[[#This Row],[category_tags]],"'",CHAR(130),11)</f>
        <v>['Agricultural', 'Food', 'Preparation', 'Meat, egg and fish', 'Delicatessen meat', ÇRillettes']</v>
      </c>
      <c r="N1978" t="str">
        <f>SUBSTITUTE(Table2[[#This Row],[category_tags]],"'",CHAR(131),12)</f>
        <v>['Agricultural', 'Food', 'Preparation', 'Meat, egg and fish', 'Delicatessen meat', 'RillettesÉ]</v>
      </c>
      <c r="O1978">
        <f>FIND(CHAR(130),Table2[[#This Row],[Column2]])</f>
        <v>84</v>
      </c>
      <c r="P1978">
        <f>FIND(CHAR(131),Table2[[#This Row],[Column3]])</f>
        <v>94</v>
      </c>
      <c r="Q1978" t="str">
        <f>IFERROR(MID(Table2[[#This Row],[category_tags]],Table2[[#This Row],[Column4]]+1,Table2[[#This Row],[Column5]]-Table2[[#This Row],[Column4]]-1),"")</f>
        <v>Rillettes</v>
      </c>
      <c r="R1978" t="str">
        <f>VLOOKUP(Table2[[#This Row],[ciqual_code]],brut_transformé!$D$2:$E$2480,2,FALSE)</f>
        <v>transformé</v>
      </c>
      <c r="S1978" t="s">
        <v>5928</v>
      </c>
    </row>
    <row r="1979" spans="1:19" x14ac:dyDescent="0.2">
      <c r="A1979" t="s">
        <v>1977</v>
      </c>
      <c r="B1979">
        <v>8015</v>
      </c>
      <c r="C1979" t="s">
        <v>2481</v>
      </c>
      <c r="D1979">
        <v>2.78</v>
      </c>
      <c r="E1979" t="b">
        <v>0</v>
      </c>
      <c r="F1979" t="s">
        <v>2485</v>
      </c>
      <c r="G1979" t="s">
        <v>4464</v>
      </c>
      <c r="H1979" t="s">
        <v>4967</v>
      </c>
      <c r="I1979" t="s">
        <v>4969</v>
      </c>
      <c r="J1979" t="s">
        <v>5088</v>
      </c>
      <c r="K1979" t="s">
        <v>6376</v>
      </c>
      <c r="L1979" t="s">
        <v>6404</v>
      </c>
      <c r="M1979" t="str">
        <f>SUBSTITUTE(Table2[[#This Row],[category_tags]],"'",CHAR(130),11)</f>
        <v>['Agricultural', 'Food', 'Preparation', 'Meat, egg and fish', 'Delicatessen meat', ÇRillettes']</v>
      </c>
      <c r="N1979" t="str">
        <f>SUBSTITUTE(Table2[[#This Row],[category_tags]],"'",CHAR(131),12)</f>
        <v>['Agricultural', 'Food', 'Preparation', 'Meat, egg and fish', 'Delicatessen meat', 'RillettesÉ]</v>
      </c>
      <c r="O1979">
        <f>FIND(CHAR(130),Table2[[#This Row],[Column2]])</f>
        <v>84</v>
      </c>
      <c r="P1979">
        <f>FIND(CHAR(131),Table2[[#This Row],[Column3]])</f>
        <v>94</v>
      </c>
      <c r="Q1979" t="str">
        <f>IFERROR(MID(Table2[[#This Row],[category_tags]],Table2[[#This Row],[Column4]]+1,Table2[[#This Row],[Column5]]-Table2[[#This Row],[Column4]]-1),"")</f>
        <v>Rillettes</v>
      </c>
      <c r="R1979" t="str">
        <f>VLOOKUP(Table2[[#This Row],[ciqual_code]],brut_transformé!$D$2:$E$2480,2,FALSE)</f>
        <v>transformé</v>
      </c>
      <c r="S1979" t="s">
        <v>5928</v>
      </c>
    </row>
    <row r="1980" spans="1:19" x14ac:dyDescent="0.2">
      <c r="A1980" t="s">
        <v>1978</v>
      </c>
      <c r="B1980">
        <v>8025</v>
      </c>
      <c r="C1980" t="s">
        <v>2481</v>
      </c>
      <c r="D1980">
        <v>2.78</v>
      </c>
      <c r="E1980" t="b">
        <v>0</v>
      </c>
      <c r="F1980" t="s">
        <v>2485</v>
      </c>
      <c r="G1980" t="s">
        <v>4465</v>
      </c>
      <c r="H1980" t="s">
        <v>4967</v>
      </c>
      <c r="I1980" t="s">
        <v>4969</v>
      </c>
      <c r="J1980" t="s">
        <v>5088</v>
      </c>
      <c r="K1980" t="s">
        <v>6376</v>
      </c>
      <c r="L1980" t="s">
        <v>6404</v>
      </c>
      <c r="M1980" t="str">
        <f>SUBSTITUTE(Table2[[#This Row],[category_tags]],"'",CHAR(130),11)</f>
        <v>['Agricultural', 'Food', 'Preparation', 'Meat, egg and fish', 'Delicatessen meat', ÇRillettes']</v>
      </c>
      <c r="N1980" t="str">
        <f>SUBSTITUTE(Table2[[#This Row],[category_tags]],"'",CHAR(131),12)</f>
        <v>['Agricultural', 'Food', 'Preparation', 'Meat, egg and fish', 'Delicatessen meat', 'RillettesÉ]</v>
      </c>
      <c r="O1980">
        <f>FIND(CHAR(130),Table2[[#This Row],[Column2]])</f>
        <v>84</v>
      </c>
      <c r="P1980">
        <f>FIND(CHAR(131),Table2[[#This Row],[Column3]])</f>
        <v>94</v>
      </c>
      <c r="Q1980" t="str">
        <f>IFERROR(MID(Table2[[#This Row],[category_tags]],Table2[[#This Row],[Column4]]+1,Table2[[#This Row],[Column5]]-Table2[[#This Row],[Column4]]-1),"")</f>
        <v>Rillettes</v>
      </c>
      <c r="R1980" t="str">
        <f>VLOOKUP(Table2[[#This Row],[ciqual_code]],brut_transformé!$D$2:$E$2480,2,FALSE)</f>
        <v>transformé</v>
      </c>
      <c r="S1980" t="s">
        <v>5928</v>
      </c>
    </row>
    <row r="1981" spans="1:19" x14ac:dyDescent="0.2">
      <c r="A1981" t="s">
        <v>1979</v>
      </c>
      <c r="B1981">
        <v>8001</v>
      </c>
      <c r="C1981" t="s">
        <v>2481</v>
      </c>
      <c r="D1981">
        <v>2.78</v>
      </c>
      <c r="E1981" t="b">
        <v>0</v>
      </c>
      <c r="F1981" t="s">
        <v>2485</v>
      </c>
      <c r="G1981" t="s">
        <v>4466</v>
      </c>
      <c r="H1981" t="s">
        <v>4967</v>
      </c>
      <c r="I1981" t="s">
        <v>4969</v>
      </c>
      <c r="J1981" t="s">
        <v>5088</v>
      </c>
      <c r="K1981" t="s">
        <v>6376</v>
      </c>
      <c r="L1981" t="s">
        <v>6404</v>
      </c>
      <c r="M1981" t="str">
        <f>SUBSTITUTE(Table2[[#This Row],[category_tags]],"'",CHAR(130),11)</f>
        <v>['Agricultural', 'Food', 'Preparation', 'Meat, egg and fish', 'Delicatessen meat', ÇRillettes']</v>
      </c>
      <c r="N1981" t="str">
        <f>SUBSTITUTE(Table2[[#This Row],[category_tags]],"'",CHAR(131),12)</f>
        <v>['Agricultural', 'Food', 'Preparation', 'Meat, egg and fish', 'Delicatessen meat', 'RillettesÉ]</v>
      </c>
      <c r="O1981">
        <f>FIND(CHAR(130),Table2[[#This Row],[Column2]])</f>
        <v>84</v>
      </c>
      <c r="P1981">
        <f>FIND(CHAR(131),Table2[[#This Row],[Column3]])</f>
        <v>94</v>
      </c>
      <c r="Q1981" t="str">
        <f>IFERROR(MID(Table2[[#This Row],[category_tags]],Table2[[#This Row],[Column4]]+1,Table2[[#This Row],[Column5]]-Table2[[#This Row],[Column4]]-1),"")</f>
        <v>Rillettes</v>
      </c>
      <c r="R1981" t="str">
        <f>VLOOKUP(Table2[[#This Row],[ciqual_code]],brut_transformé!$D$2:$E$2480,2,FALSE)</f>
        <v>transformé</v>
      </c>
      <c r="S1981" t="s">
        <v>5928</v>
      </c>
    </row>
    <row r="1982" spans="1:19" x14ac:dyDescent="0.2">
      <c r="A1982" t="s">
        <v>1980</v>
      </c>
      <c r="B1982">
        <v>8000</v>
      </c>
      <c r="C1982" t="s">
        <v>2481</v>
      </c>
      <c r="D1982">
        <v>2.78</v>
      </c>
      <c r="E1982" t="b">
        <v>0</v>
      </c>
      <c r="F1982" t="s">
        <v>2485</v>
      </c>
      <c r="G1982" t="s">
        <v>4467</v>
      </c>
      <c r="H1982" t="s">
        <v>4967</v>
      </c>
      <c r="I1982" t="s">
        <v>4969</v>
      </c>
      <c r="J1982" t="s">
        <v>5088</v>
      </c>
      <c r="K1982" t="s">
        <v>6376</v>
      </c>
      <c r="L1982" t="s">
        <v>6404</v>
      </c>
      <c r="M1982" t="str">
        <f>SUBSTITUTE(Table2[[#This Row],[category_tags]],"'",CHAR(130),11)</f>
        <v>['Agricultural', 'Food', 'Preparation', 'Meat, egg and fish', 'Delicatessen meat', ÇRillettes']</v>
      </c>
      <c r="N1982" t="str">
        <f>SUBSTITUTE(Table2[[#This Row],[category_tags]],"'",CHAR(131),12)</f>
        <v>['Agricultural', 'Food', 'Preparation', 'Meat, egg and fish', 'Delicatessen meat', 'RillettesÉ]</v>
      </c>
      <c r="O1982">
        <f>FIND(CHAR(130),Table2[[#This Row],[Column2]])</f>
        <v>84</v>
      </c>
      <c r="P1982">
        <f>FIND(CHAR(131),Table2[[#This Row],[Column3]])</f>
        <v>94</v>
      </c>
      <c r="Q1982" t="str">
        <f>IFERROR(MID(Table2[[#This Row],[category_tags]],Table2[[#This Row],[Column4]]+1,Table2[[#This Row],[Column5]]-Table2[[#This Row],[Column4]]-1),"")</f>
        <v>Rillettes</v>
      </c>
      <c r="R1982" t="str">
        <f>VLOOKUP(Table2[[#This Row],[ciqual_code]],brut_transformé!$D$2:$E$2480,2,FALSE)</f>
        <v>transformé</v>
      </c>
      <c r="S1982" t="s">
        <v>5928</v>
      </c>
    </row>
    <row r="1983" spans="1:19" x14ac:dyDescent="0.2">
      <c r="A1983" t="s">
        <v>1981</v>
      </c>
      <c r="B1983">
        <v>40302</v>
      </c>
      <c r="C1983" t="s">
        <v>2481</v>
      </c>
      <c r="D1983">
        <v>2.63</v>
      </c>
      <c r="E1983" t="b">
        <v>0</v>
      </c>
      <c r="F1983" t="s">
        <v>2485</v>
      </c>
      <c r="G1983" t="s">
        <v>4468</v>
      </c>
      <c r="H1983" t="s">
        <v>4967</v>
      </c>
      <c r="I1983" t="s">
        <v>4969</v>
      </c>
      <c r="J1983" t="s">
        <v>5037</v>
      </c>
      <c r="K1983" t="s">
        <v>6376</v>
      </c>
      <c r="L1983" t="s">
        <v>6396</v>
      </c>
      <c r="M1983" t="str">
        <f>SUBSTITUTE(Table2[[#This Row],[category_tags]],"'",CHAR(130),11)</f>
        <v>['Agricultural', 'Food', 'Preparation', 'Meat, egg and fish', 'Raw meat', ÇOffals']</v>
      </c>
      <c r="N1983" t="str">
        <f>SUBSTITUTE(Table2[[#This Row],[category_tags]],"'",CHAR(131),12)</f>
        <v>['Agricultural', 'Food', 'Preparation', 'Meat, egg and fish', 'Raw meat', 'OffalsÉ]</v>
      </c>
      <c r="O1983">
        <f>FIND(CHAR(130),Table2[[#This Row],[Column2]])</f>
        <v>75</v>
      </c>
      <c r="P1983">
        <f>FIND(CHAR(131),Table2[[#This Row],[Column3]])</f>
        <v>82</v>
      </c>
      <c r="Q1983" t="str">
        <f>IFERROR(MID(Table2[[#This Row],[category_tags]],Table2[[#This Row],[Column4]]+1,Table2[[#This Row],[Column5]]-Table2[[#This Row],[Column4]]-1),"")</f>
        <v>Offals</v>
      </c>
      <c r="R1983" t="str">
        <f>VLOOKUP(Table2[[#This Row],[ciqual_code]],brut_transformé!$D$2:$E$2480,2,FALSE)</f>
        <v>transformé</v>
      </c>
      <c r="S1983" t="s">
        <v>5827</v>
      </c>
    </row>
    <row r="1984" spans="1:19" x14ac:dyDescent="0.2">
      <c r="A1984" t="s">
        <v>1982</v>
      </c>
      <c r="B1984">
        <v>40303</v>
      </c>
      <c r="C1984" t="s">
        <v>2481</v>
      </c>
      <c r="D1984">
        <v>2.65</v>
      </c>
      <c r="E1984" t="b">
        <v>0</v>
      </c>
      <c r="F1984" t="s">
        <v>2485</v>
      </c>
      <c r="G1984" t="s">
        <v>4469</v>
      </c>
      <c r="H1984" t="s">
        <v>4967</v>
      </c>
      <c r="I1984" t="s">
        <v>4969</v>
      </c>
      <c r="J1984" t="s">
        <v>5038</v>
      </c>
      <c r="K1984" t="s">
        <v>6376</v>
      </c>
      <c r="L1984" t="s">
        <v>6395</v>
      </c>
      <c r="M1984" t="str">
        <f>SUBSTITUTE(Table2[[#This Row],[category_tags]],"'",CHAR(130),11)</f>
        <v>['Agricultural', 'Food', 'Preparation', 'Meat, egg and fish', 'Cooked meat', ÇOffals']</v>
      </c>
      <c r="N1984" t="str">
        <f>SUBSTITUTE(Table2[[#This Row],[category_tags]],"'",CHAR(131),12)</f>
        <v>['Agricultural', 'Food', 'Preparation', 'Meat, egg and fish', 'Cooked meat', 'OffalsÉ]</v>
      </c>
      <c r="O1984">
        <f>FIND(CHAR(130),Table2[[#This Row],[Column2]])</f>
        <v>78</v>
      </c>
      <c r="P1984">
        <f>FIND(CHAR(131),Table2[[#This Row],[Column3]])</f>
        <v>85</v>
      </c>
      <c r="Q1984" t="str">
        <f>IFERROR(MID(Table2[[#This Row],[category_tags]],Table2[[#This Row],[Column4]]+1,Table2[[#This Row],[Column5]]-Table2[[#This Row],[Column4]]-1),"")</f>
        <v>Offals</v>
      </c>
      <c r="R1984" t="str">
        <f>VLOOKUP(Table2[[#This Row],[ciqual_code]],brut_transformé!$D$2:$E$2480,2,FALSE)</f>
        <v>transformé</v>
      </c>
      <c r="S1984" t="s">
        <v>6093</v>
      </c>
    </row>
    <row r="1985" spans="1:19" x14ac:dyDescent="0.2">
      <c r="A1985" t="s">
        <v>1983</v>
      </c>
      <c r="B1985">
        <v>40305</v>
      </c>
      <c r="C1985" t="s">
        <v>2481</v>
      </c>
      <c r="D1985">
        <v>2.65</v>
      </c>
      <c r="E1985" t="b">
        <v>0</v>
      </c>
      <c r="F1985" t="s">
        <v>2485</v>
      </c>
      <c r="G1985" t="s">
        <v>4470</v>
      </c>
      <c r="H1985" t="s">
        <v>4967</v>
      </c>
      <c r="I1985" t="s">
        <v>4969</v>
      </c>
      <c r="J1985" t="s">
        <v>5038</v>
      </c>
      <c r="K1985" t="s">
        <v>6376</v>
      </c>
      <c r="L1985" t="s">
        <v>6395</v>
      </c>
      <c r="M1985" t="str">
        <f>SUBSTITUTE(Table2[[#This Row],[category_tags]],"'",CHAR(130),11)</f>
        <v>['Agricultural', 'Food', 'Preparation', 'Meat, egg and fish', 'Cooked meat', ÇOffals']</v>
      </c>
      <c r="N1985" t="str">
        <f>SUBSTITUTE(Table2[[#This Row],[category_tags]],"'",CHAR(131),12)</f>
        <v>['Agricultural', 'Food', 'Preparation', 'Meat, egg and fish', 'Cooked meat', 'OffalsÉ]</v>
      </c>
      <c r="O1985">
        <f>FIND(CHAR(130),Table2[[#This Row],[Column2]])</f>
        <v>78</v>
      </c>
      <c r="P1985">
        <f>FIND(CHAR(131),Table2[[#This Row],[Column3]])</f>
        <v>85</v>
      </c>
      <c r="Q1985" t="str">
        <f>IFERROR(MID(Table2[[#This Row],[category_tags]],Table2[[#This Row],[Column4]]+1,Table2[[#This Row],[Column5]]-Table2[[#This Row],[Column4]]-1),"")</f>
        <v>Offals</v>
      </c>
      <c r="R1985" t="str">
        <f>VLOOKUP(Table2[[#This Row],[ciqual_code]],brut_transformé!$D$2:$E$2480,2,FALSE)</f>
        <v>transformé</v>
      </c>
      <c r="S1985" t="s">
        <v>6094</v>
      </c>
    </row>
    <row r="1986" spans="1:19" x14ac:dyDescent="0.2">
      <c r="A1986" t="s">
        <v>1984</v>
      </c>
      <c r="B1986">
        <v>40304</v>
      </c>
      <c r="C1986" t="s">
        <v>2481</v>
      </c>
      <c r="D1986">
        <v>2.63</v>
      </c>
      <c r="E1986" t="b">
        <v>0</v>
      </c>
      <c r="F1986" t="s">
        <v>2485</v>
      </c>
      <c r="G1986" t="s">
        <v>4471</v>
      </c>
      <c r="H1986" t="s">
        <v>4967</v>
      </c>
      <c r="I1986" t="s">
        <v>4969</v>
      </c>
      <c r="J1986" t="s">
        <v>5037</v>
      </c>
      <c r="K1986" t="s">
        <v>6376</v>
      </c>
      <c r="L1986" t="s">
        <v>6396</v>
      </c>
      <c r="M1986" t="str">
        <f>SUBSTITUTE(Table2[[#This Row],[category_tags]],"'",CHAR(130),11)</f>
        <v>['Agricultural', 'Food', 'Preparation', 'Meat, egg and fish', 'Raw meat', ÇOffals']</v>
      </c>
      <c r="N1986" t="str">
        <f>SUBSTITUTE(Table2[[#This Row],[category_tags]],"'",CHAR(131),12)</f>
        <v>['Agricultural', 'Food', 'Preparation', 'Meat, egg and fish', 'Raw meat', 'OffalsÉ]</v>
      </c>
      <c r="O1986">
        <f>FIND(CHAR(130),Table2[[#This Row],[Column2]])</f>
        <v>75</v>
      </c>
      <c r="P1986">
        <f>FIND(CHAR(131),Table2[[#This Row],[Column3]])</f>
        <v>82</v>
      </c>
      <c r="Q1986" t="str">
        <f>IFERROR(MID(Table2[[#This Row],[category_tags]],Table2[[#This Row],[Column4]]+1,Table2[[#This Row],[Column5]]-Table2[[#This Row],[Column4]]-1),"")</f>
        <v>Offals</v>
      </c>
      <c r="R1986" t="str">
        <f>VLOOKUP(Table2[[#This Row],[ciqual_code]],brut_transformé!$D$2:$E$2480,2,FALSE)</f>
        <v>transformé</v>
      </c>
      <c r="S1986" t="s">
        <v>6095</v>
      </c>
    </row>
    <row r="1987" spans="1:19" x14ac:dyDescent="0.2">
      <c r="A1987" t="s">
        <v>1985</v>
      </c>
      <c r="B1987">
        <v>25189</v>
      </c>
      <c r="C1987" t="s">
        <v>2481</v>
      </c>
      <c r="D1987">
        <v>2.38</v>
      </c>
      <c r="E1987" t="b">
        <v>0</v>
      </c>
      <c r="F1987" t="s">
        <v>2485</v>
      </c>
      <c r="G1987" t="s">
        <v>4472</v>
      </c>
      <c r="H1987" t="s">
        <v>4967</v>
      </c>
      <c r="I1987" t="s">
        <v>4969</v>
      </c>
      <c r="J1987" t="s">
        <v>5008</v>
      </c>
      <c r="K1987" t="s">
        <v>6379</v>
      </c>
      <c r="L1987" t="s">
        <v>6399</v>
      </c>
      <c r="M1987" t="str">
        <f>SUBSTITUTE(Table2[[#This Row],[category_tags]],"'",CHAR(130),11)</f>
        <v>['Agricultural', 'Food', 'Preparation', 'Starters and dishes', 'Dishes', ÇPasta or cereal dishes']</v>
      </c>
      <c r="N1987" t="str">
        <f>SUBSTITUTE(Table2[[#This Row],[category_tags]],"'",CHAR(131),12)</f>
        <v>['Agricultural', 'Food', 'Preparation', 'Starters and dishes', 'Dishes', 'Pasta or cereal dishesÉ]</v>
      </c>
      <c r="O1987">
        <f>FIND(CHAR(130),Table2[[#This Row],[Column2]])</f>
        <v>74</v>
      </c>
      <c r="P1987">
        <f>FIND(CHAR(131),Table2[[#This Row],[Column3]])</f>
        <v>97</v>
      </c>
      <c r="Q1987" t="str">
        <f>IFERROR(MID(Table2[[#This Row],[category_tags]],Table2[[#This Row],[Column4]]+1,Table2[[#This Row],[Column5]]-Table2[[#This Row],[Column4]]-1),"")</f>
        <v>Pasta or cereal dishes</v>
      </c>
      <c r="R1987" t="str">
        <f>VLOOKUP(Table2[[#This Row],[ciqual_code]],brut_transformé!$D$2:$E$2480,2,FALSE)</f>
        <v>transformé</v>
      </c>
      <c r="S1987" t="s">
        <v>6096</v>
      </c>
    </row>
    <row r="1988" spans="1:19" x14ac:dyDescent="0.2">
      <c r="A1988" t="s">
        <v>1986</v>
      </c>
      <c r="B1988">
        <v>25188</v>
      </c>
      <c r="C1988" t="s">
        <v>2481</v>
      </c>
      <c r="D1988">
        <v>2.38</v>
      </c>
      <c r="E1988" t="b">
        <v>0</v>
      </c>
      <c r="F1988" t="s">
        <v>2485</v>
      </c>
      <c r="G1988" t="s">
        <v>4473</v>
      </c>
      <c r="H1988" t="s">
        <v>4967</v>
      </c>
      <c r="I1988" t="s">
        <v>4969</v>
      </c>
      <c r="J1988" t="s">
        <v>5008</v>
      </c>
      <c r="K1988" t="s">
        <v>6379</v>
      </c>
      <c r="L1988" t="s">
        <v>6399</v>
      </c>
      <c r="M1988" t="str">
        <f>SUBSTITUTE(Table2[[#This Row],[category_tags]],"'",CHAR(130),11)</f>
        <v>['Agricultural', 'Food', 'Preparation', 'Starters and dishes', 'Dishes', ÇPasta or cereal dishes']</v>
      </c>
      <c r="N1988" t="str">
        <f>SUBSTITUTE(Table2[[#This Row],[category_tags]],"'",CHAR(131),12)</f>
        <v>['Agricultural', 'Food', 'Preparation', 'Starters and dishes', 'Dishes', 'Pasta or cereal dishesÉ]</v>
      </c>
      <c r="O1988">
        <f>FIND(CHAR(130),Table2[[#This Row],[Column2]])</f>
        <v>74</v>
      </c>
      <c r="P1988">
        <f>FIND(CHAR(131),Table2[[#This Row],[Column3]])</f>
        <v>97</v>
      </c>
      <c r="Q1988" t="str">
        <f>IFERROR(MID(Table2[[#This Row],[category_tags]],Table2[[#This Row],[Column4]]+1,Table2[[#This Row],[Column5]]-Table2[[#This Row],[Column4]]-1),"")</f>
        <v>Pasta or cereal dishes</v>
      </c>
      <c r="R1988" t="str">
        <f>VLOOKUP(Table2[[#This Row],[ciqual_code]],brut_transformé!$D$2:$E$2480,2,FALSE)</f>
        <v>transformé</v>
      </c>
      <c r="S1988" t="s">
        <v>6096</v>
      </c>
    </row>
    <row r="1989" spans="1:19" x14ac:dyDescent="0.2">
      <c r="A1989" t="s">
        <v>1987</v>
      </c>
      <c r="B1989">
        <v>25187</v>
      </c>
      <c r="C1989" t="s">
        <v>2481</v>
      </c>
      <c r="D1989">
        <v>2.38</v>
      </c>
      <c r="E1989" t="b">
        <v>0</v>
      </c>
      <c r="F1989" t="s">
        <v>2485</v>
      </c>
      <c r="G1989" t="s">
        <v>4474</v>
      </c>
      <c r="H1989" t="s">
        <v>4967</v>
      </c>
      <c r="I1989" t="s">
        <v>4969</v>
      </c>
      <c r="J1989" t="s">
        <v>5008</v>
      </c>
      <c r="K1989" t="s">
        <v>6379</v>
      </c>
      <c r="L1989" t="s">
        <v>6399</v>
      </c>
      <c r="M1989" t="str">
        <f>SUBSTITUTE(Table2[[#This Row],[category_tags]],"'",CHAR(130),11)</f>
        <v>['Agricultural', 'Food', 'Preparation', 'Starters and dishes', 'Dishes', ÇPasta or cereal dishes']</v>
      </c>
      <c r="N1989" t="str">
        <f>SUBSTITUTE(Table2[[#This Row],[category_tags]],"'",CHAR(131),12)</f>
        <v>['Agricultural', 'Food', 'Preparation', 'Starters and dishes', 'Dishes', 'Pasta or cereal dishesÉ]</v>
      </c>
      <c r="O1989">
        <f>FIND(CHAR(130),Table2[[#This Row],[Column2]])</f>
        <v>74</v>
      </c>
      <c r="P1989">
        <f>FIND(CHAR(131),Table2[[#This Row],[Column3]])</f>
        <v>97</v>
      </c>
      <c r="Q1989" t="str">
        <f>IFERROR(MID(Table2[[#This Row],[category_tags]],Table2[[#This Row],[Column4]]+1,Table2[[#This Row],[Column5]]-Table2[[#This Row],[Column4]]-1),"")</f>
        <v>Pasta or cereal dishes</v>
      </c>
      <c r="R1989" t="str">
        <f>VLOOKUP(Table2[[#This Row],[ciqual_code]],brut_transformé!$D$2:$E$2480,2,FALSE)</f>
        <v>transformé</v>
      </c>
      <c r="S1989" t="s">
        <v>6096</v>
      </c>
    </row>
    <row r="1990" spans="1:19" x14ac:dyDescent="0.2">
      <c r="A1990" t="s">
        <v>1988</v>
      </c>
      <c r="B1990">
        <v>25196</v>
      </c>
      <c r="C1990" t="s">
        <v>2481</v>
      </c>
      <c r="D1990">
        <v>2.91</v>
      </c>
      <c r="E1990" t="b">
        <v>0</v>
      </c>
      <c r="F1990" t="s">
        <v>2485</v>
      </c>
      <c r="G1990" t="s">
        <v>4475</v>
      </c>
      <c r="H1990" t="s">
        <v>4967</v>
      </c>
      <c r="I1990" t="s">
        <v>4969</v>
      </c>
      <c r="J1990" t="s">
        <v>4999</v>
      </c>
      <c r="K1990" t="s">
        <v>6379</v>
      </c>
      <c r="L1990" t="s">
        <v>6399</v>
      </c>
      <c r="M1990" t="str">
        <f>SUBSTITUTE(Table2[[#This Row],[category_tags]],"'",CHAR(130),11)</f>
        <v>['Agricultural', 'Food', 'Preparation', 'Starters and dishes', 'Dishes', ÇVegetable/legume dishes']</v>
      </c>
      <c r="N1990" t="str">
        <f>SUBSTITUTE(Table2[[#This Row],[category_tags]],"'",CHAR(131),12)</f>
        <v>['Agricultural', 'Food', 'Preparation', 'Starters and dishes', 'Dishes', 'Vegetable/legume dishesÉ]</v>
      </c>
      <c r="O1990">
        <f>FIND(CHAR(130),Table2[[#This Row],[Column2]])</f>
        <v>74</v>
      </c>
      <c r="P1990">
        <f>FIND(CHAR(131),Table2[[#This Row],[Column3]])</f>
        <v>98</v>
      </c>
      <c r="Q1990" t="str">
        <f>IFERROR(MID(Table2[[#This Row],[category_tags]],Table2[[#This Row],[Column4]]+1,Table2[[#This Row],[Column5]]-Table2[[#This Row],[Column4]]-1),"")</f>
        <v>Vegetable/legume dishes</v>
      </c>
      <c r="R1990" t="str">
        <f>VLOOKUP(Table2[[#This Row],[ciqual_code]],brut_transformé!$D$2:$E$2480,2,FALSE)</f>
        <v>transformé</v>
      </c>
      <c r="S1990" t="s">
        <v>6085</v>
      </c>
    </row>
    <row r="1991" spans="1:19" x14ac:dyDescent="0.2">
      <c r="A1991" t="s">
        <v>1989</v>
      </c>
      <c r="B1991">
        <v>39212</v>
      </c>
      <c r="C1991" t="s">
        <v>2481</v>
      </c>
      <c r="D1991">
        <v>2.9</v>
      </c>
      <c r="E1991" t="b">
        <v>0</v>
      </c>
      <c r="F1991" t="s">
        <v>2485</v>
      </c>
      <c r="G1991" t="s">
        <v>4476</v>
      </c>
      <c r="H1991" t="s">
        <v>4967</v>
      </c>
      <c r="I1991" t="s">
        <v>4969</v>
      </c>
      <c r="J1991" t="s">
        <v>5050</v>
      </c>
      <c r="K1991" t="s">
        <v>6381</v>
      </c>
      <c r="L1991" t="s">
        <v>6422</v>
      </c>
      <c r="M1991" t="str">
        <f>SUBSTITUTE(Table2[[#This Row],[category_tags]],"'",CHAR(130),11)</f>
        <v>['Agricultural', 'Food', 'Preparation', 'Milk and milk products', 'Dairy products and deserts', ÇDairy desserts']</v>
      </c>
      <c r="N1991" t="str">
        <f>SUBSTITUTE(Table2[[#This Row],[category_tags]],"'",CHAR(131),12)</f>
        <v>['Agricultural', 'Food', 'Preparation', 'Milk and milk products', 'Dairy products and deserts', 'Dairy dessertsÉ]</v>
      </c>
      <c r="O1991">
        <f>FIND(CHAR(130),Table2[[#This Row],[Column2]])</f>
        <v>97</v>
      </c>
      <c r="P1991">
        <f>FIND(CHAR(131),Table2[[#This Row],[Column3]])</f>
        <v>112</v>
      </c>
      <c r="Q1991" t="str">
        <f>IFERROR(MID(Table2[[#This Row],[category_tags]],Table2[[#This Row],[Column4]]+1,Table2[[#This Row],[Column5]]-Table2[[#This Row],[Column4]]-1),"")</f>
        <v>Dairy desserts</v>
      </c>
      <c r="R1991" t="str">
        <f>VLOOKUP(Table2[[#This Row],[ciqual_code]],brut_transformé!$D$2:$E$2480,2,FALSE)</f>
        <v>transformé</v>
      </c>
      <c r="S1991" t="s">
        <v>6097</v>
      </c>
    </row>
    <row r="1992" spans="1:19" x14ac:dyDescent="0.2">
      <c r="A1992" t="s">
        <v>1990</v>
      </c>
      <c r="B1992">
        <v>9101</v>
      </c>
      <c r="C1992" t="s">
        <v>2481</v>
      </c>
      <c r="D1992">
        <v>3.61</v>
      </c>
      <c r="E1992" t="b">
        <v>0</v>
      </c>
      <c r="F1992" t="s">
        <v>2485</v>
      </c>
      <c r="G1992" t="s">
        <v>4477</v>
      </c>
      <c r="H1992" t="s">
        <v>4967</v>
      </c>
      <c r="I1992" t="s">
        <v>4969</v>
      </c>
      <c r="J1992" t="s">
        <v>4983</v>
      </c>
      <c r="K1992" t="s">
        <v>6380</v>
      </c>
      <c r="L1992" t="s">
        <v>6401</v>
      </c>
      <c r="M1992" t="str">
        <f>SUBSTITUTE(Table2[[#This Row],[category_tags]],"'",CHAR(130),11)</f>
        <v>['Agricultural', 'Food', 'Preparation', 'Cereal products', 'Pasta, rice and grains', ÇPasta, rice and grains, raw']</v>
      </c>
      <c r="N1992" t="str">
        <f>SUBSTITUTE(Table2[[#This Row],[category_tags]],"'",CHAR(131),12)</f>
        <v>['Agricultural', 'Food', 'Preparation', 'Cereal products', 'Pasta, rice and grains', 'Pasta, rice and grains, rawÉ]</v>
      </c>
      <c r="O1992">
        <f>FIND(CHAR(130),Table2[[#This Row],[Column2]])</f>
        <v>86</v>
      </c>
      <c r="P1992">
        <f>FIND(CHAR(131),Table2[[#This Row],[Column3]])</f>
        <v>114</v>
      </c>
      <c r="Q1992" t="str">
        <f>IFERROR(MID(Table2[[#This Row],[category_tags]],Table2[[#This Row],[Column4]]+1,Table2[[#This Row],[Column5]]-Table2[[#This Row],[Column4]]-1),"")</f>
        <v>Pasta, rice and grains, raw</v>
      </c>
      <c r="R1992" t="str">
        <f>VLOOKUP(Table2[[#This Row],[ciqual_code]],brut_transformé!$D$2:$E$2480,2,FALSE)</f>
        <v>brut</v>
      </c>
      <c r="S1992" t="s">
        <v>6098</v>
      </c>
    </row>
    <row r="1993" spans="1:19" x14ac:dyDescent="0.2">
      <c r="A1993" t="s">
        <v>1991</v>
      </c>
      <c r="B1993">
        <v>9105</v>
      </c>
      <c r="C1993" t="s">
        <v>2481</v>
      </c>
      <c r="D1993">
        <v>3.61</v>
      </c>
      <c r="E1993" t="b">
        <v>0</v>
      </c>
      <c r="F1993" t="s">
        <v>2485</v>
      </c>
      <c r="G1993" t="s">
        <v>4478</v>
      </c>
      <c r="H1993" t="s">
        <v>4967</v>
      </c>
      <c r="I1993" t="s">
        <v>4969</v>
      </c>
      <c r="J1993" t="s">
        <v>5009</v>
      </c>
      <c r="K1993" t="s">
        <v>6380</v>
      </c>
      <c r="L1993" t="s">
        <v>6401</v>
      </c>
      <c r="M1993" t="str">
        <f>SUBSTITUTE(Table2[[#This Row],[category_tags]],"'",CHAR(130),11)</f>
        <v>['Agricultural', 'Food', 'Preparation', 'Cereal products', 'Pasta, rice and grains', ÇPasta, rice and grains, cooked']</v>
      </c>
      <c r="N1993" t="str">
        <f>SUBSTITUTE(Table2[[#This Row],[category_tags]],"'",CHAR(131),12)</f>
        <v>['Agricultural', 'Food', 'Preparation', 'Cereal products', 'Pasta, rice and grains', 'Pasta, rice and grains, cookedÉ]</v>
      </c>
      <c r="O1993">
        <f>FIND(CHAR(130),Table2[[#This Row],[Column2]])</f>
        <v>86</v>
      </c>
      <c r="P1993">
        <f>FIND(CHAR(131),Table2[[#This Row],[Column3]])</f>
        <v>117</v>
      </c>
      <c r="Q1993" t="str">
        <f>IFERROR(MID(Table2[[#This Row],[category_tags]],Table2[[#This Row],[Column4]]+1,Table2[[#This Row],[Column5]]-Table2[[#This Row],[Column4]]-1),"")</f>
        <v>Pasta, rice and grains, cooked</v>
      </c>
      <c r="R1993" t="str">
        <f>VLOOKUP(Table2[[#This Row],[ciqual_code]],brut_transformé!$D$2:$E$2480,2,FALSE)</f>
        <v>brut</v>
      </c>
      <c r="S1993" t="s">
        <v>6099</v>
      </c>
    </row>
    <row r="1994" spans="1:19" x14ac:dyDescent="0.2">
      <c r="A1994" t="s">
        <v>1992</v>
      </c>
      <c r="B1994">
        <v>9100</v>
      </c>
      <c r="C1994" t="s">
        <v>2481</v>
      </c>
      <c r="D1994">
        <v>3.3</v>
      </c>
      <c r="E1994" t="b">
        <v>0</v>
      </c>
      <c r="F1994" t="s">
        <v>2485</v>
      </c>
      <c r="G1994" t="s">
        <v>4479</v>
      </c>
      <c r="H1994" t="s">
        <v>4967</v>
      </c>
      <c r="I1994" t="s">
        <v>4969</v>
      </c>
      <c r="J1994" t="s">
        <v>4983</v>
      </c>
      <c r="K1994" t="s">
        <v>6380</v>
      </c>
      <c r="L1994" t="s">
        <v>6401</v>
      </c>
      <c r="M1994" t="str">
        <f>SUBSTITUTE(Table2[[#This Row],[category_tags]],"'",CHAR(130),11)</f>
        <v>['Agricultural', 'Food', 'Preparation', 'Cereal products', 'Pasta, rice and grains', ÇPasta, rice and grains, raw']</v>
      </c>
      <c r="N1994" t="str">
        <f>SUBSTITUTE(Table2[[#This Row],[category_tags]],"'",CHAR(131),12)</f>
        <v>['Agricultural', 'Food', 'Preparation', 'Cereal products', 'Pasta, rice and grains', 'Pasta, rice and grains, rawÉ]</v>
      </c>
      <c r="O1994">
        <f>FIND(CHAR(130),Table2[[#This Row],[Column2]])</f>
        <v>86</v>
      </c>
      <c r="P1994">
        <f>FIND(CHAR(131),Table2[[#This Row],[Column3]])</f>
        <v>114</v>
      </c>
      <c r="Q1994" t="str">
        <f>IFERROR(MID(Table2[[#This Row],[category_tags]],Table2[[#This Row],[Column4]]+1,Table2[[#This Row],[Column5]]-Table2[[#This Row],[Column4]]-1),"")</f>
        <v>Pasta, rice and grains, raw</v>
      </c>
      <c r="R1994" t="str">
        <f>VLOOKUP(Table2[[#This Row],[ciqual_code]],brut_transformé!$D$2:$E$2480,2,FALSE)</f>
        <v>brut</v>
      </c>
      <c r="S1994" t="s">
        <v>6098</v>
      </c>
    </row>
    <row r="1995" spans="1:19" x14ac:dyDescent="0.2">
      <c r="A1995" t="s">
        <v>1993</v>
      </c>
      <c r="B1995">
        <v>25185</v>
      </c>
      <c r="C1995" t="s">
        <v>2481</v>
      </c>
      <c r="D1995">
        <v>2.38</v>
      </c>
      <c r="E1995" t="b">
        <v>0</v>
      </c>
      <c r="F1995" t="s">
        <v>2485</v>
      </c>
      <c r="G1995" t="s">
        <v>4480</v>
      </c>
      <c r="H1995" t="s">
        <v>4967</v>
      </c>
      <c r="I1995" t="s">
        <v>4969</v>
      </c>
      <c r="J1995" t="s">
        <v>5008</v>
      </c>
      <c r="K1995" t="s">
        <v>6379</v>
      </c>
      <c r="L1995" t="s">
        <v>6399</v>
      </c>
      <c r="M1995" t="str">
        <f>SUBSTITUTE(Table2[[#This Row],[category_tags]],"'",CHAR(130),11)</f>
        <v>['Agricultural', 'Food', 'Preparation', 'Starters and dishes', 'Dishes', ÇPasta or cereal dishes']</v>
      </c>
      <c r="N1995" t="str">
        <f>SUBSTITUTE(Table2[[#This Row],[category_tags]],"'",CHAR(131),12)</f>
        <v>['Agricultural', 'Food', 'Preparation', 'Starters and dishes', 'Dishes', 'Pasta or cereal dishesÉ]</v>
      </c>
      <c r="O1995">
        <f>FIND(CHAR(130),Table2[[#This Row],[Column2]])</f>
        <v>74</v>
      </c>
      <c r="P1995">
        <f>FIND(CHAR(131),Table2[[#This Row],[Column3]])</f>
        <v>97</v>
      </c>
      <c r="Q1995" t="str">
        <f>IFERROR(MID(Table2[[#This Row],[category_tags]],Table2[[#This Row],[Column4]]+1,Table2[[#This Row],[Column5]]-Table2[[#This Row],[Column4]]-1),"")</f>
        <v>Pasta or cereal dishes</v>
      </c>
      <c r="R1995" t="str">
        <f>VLOOKUP(Table2[[#This Row],[ciqual_code]],brut_transformé!$D$2:$E$2480,2,FALSE)</f>
        <v>transformé</v>
      </c>
      <c r="S1995" t="s">
        <v>6100</v>
      </c>
    </row>
    <row r="1996" spans="1:19" x14ac:dyDescent="0.2">
      <c r="A1996" t="s">
        <v>1994</v>
      </c>
      <c r="B1996">
        <v>25184</v>
      </c>
      <c r="C1996" t="s">
        <v>2481</v>
      </c>
      <c r="D1996">
        <v>2.46</v>
      </c>
      <c r="E1996" t="b">
        <v>0</v>
      </c>
      <c r="F1996" t="s">
        <v>2485</v>
      </c>
      <c r="G1996" t="s">
        <v>4481</v>
      </c>
      <c r="H1996" t="s">
        <v>4967</v>
      </c>
      <c r="I1996" t="s">
        <v>4969</v>
      </c>
      <c r="J1996" t="s">
        <v>5008</v>
      </c>
      <c r="K1996" t="s">
        <v>6379</v>
      </c>
      <c r="L1996" t="s">
        <v>6399</v>
      </c>
      <c r="M1996" t="str">
        <f>SUBSTITUTE(Table2[[#This Row],[category_tags]],"'",CHAR(130),11)</f>
        <v>['Agricultural', 'Food', 'Preparation', 'Starters and dishes', 'Dishes', ÇPasta or cereal dishes']</v>
      </c>
      <c r="N1996" t="str">
        <f>SUBSTITUTE(Table2[[#This Row],[category_tags]],"'",CHAR(131),12)</f>
        <v>['Agricultural', 'Food', 'Preparation', 'Starters and dishes', 'Dishes', 'Pasta or cereal dishesÉ]</v>
      </c>
      <c r="O1996">
        <f>FIND(CHAR(130),Table2[[#This Row],[Column2]])</f>
        <v>74</v>
      </c>
      <c r="P1996">
        <f>FIND(CHAR(131),Table2[[#This Row],[Column3]])</f>
        <v>97</v>
      </c>
      <c r="Q1996" t="str">
        <f>IFERROR(MID(Table2[[#This Row],[category_tags]],Table2[[#This Row],[Column4]]+1,Table2[[#This Row],[Column5]]-Table2[[#This Row],[Column4]]-1),"")</f>
        <v>Pasta or cereal dishes</v>
      </c>
      <c r="R1996" t="str">
        <f>VLOOKUP(Table2[[#This Row],[ciqual_code]],brut_transformé!$D$2:$E$2480,2,FALSE)</f>
        <v>transformé</v>
      </c>
      <c r="S1996" t="s">
        <v>6101</v>
      </c>
    </row>
    <row r="1997" spans="1:19" x14ac:dyDescent="0.2">
      <c r="A1997" t="s">
        <v>1995</v>
      </c>
      <c r="B1997">
        <v>9104</v>
      </c>
      <c r="C1997" t="s">
        <v>2481</v>
      </c>
      <c r="D1997">
        <v>3.3</v>
      </c>
      <c r="E1997" t="b">
        <v>0</v>
      </c>
      <c r="F1997" t="s">
        <v>2485</v>
      </c>
      <c r="G1997" t="s">
        <v>4482</v>
      </c>
      <c r="H1997" t="s">
        <v>4967</v>
      </c>
      <c r="I1997" t="s">
        <v>4969</v>
      </c>
      <c r="J1997" t="s">
        <v>5009</v>
      </c>
      <c r="K1997" t="s">
        <v>6380</v>
      </c>
      <c r="L1997" t="s">
        <v>6401</v>
      </c>
      <c r="M1997" t="str">
        <f>SUBSTITUTE(Table2[[#This Row],[category_tags]],"'",CHAR(130),11)</f>
        <v>['Agricultural', 'Food', 'Preparation', 'Cereal products', 'Pasta, rice and grains', ÇPasta, rice and grains, cooked']</v>
      </c>
      <c r="N1997" t="str">
        <f>SUBSTITUTE(Table2[[#This Row],[category_tags]],"'",CHAR(131),12)</f>
        <v>['Agricultural', 'Food', 'Preparation', 'Cereal products', 'Pasta, rice and grains', 'Pasta, rice and grains, cookedÉ]</v>
      </c>
      <c r="O1997">
        <f>FIND(CHAR(130),Table2[[#This Row],[Column2]])</f>
        <v>86</v>
      </c>
      <c r="P1997">
        <f>FIND(CHAR(131),Table2[[#This Row],[Column3]])</f>
        <v>117</v>
      </c>
      <c r="Q1997" t="str">
        <f>IFERROR(MID(Table2[[#This Row],[category_tags]],Table2[[#This Row],[Column4]]+1,Table2[[#This Row],[Column5]]-Table2[[#This Row],[Column4]]-1),"")</f>
        <v>Pasta, rice and grains, cooked</v>
      </c>
      <c r="R1997" t="str">
        <f>VLOOKUP(Table2[[#This Row],[ciqual_code]],brut_transformé!$D$2:$E$2480,2,FALSE)</f>
        <v>brut</v>
      </c>
      <c r="S1997" t="s">
        <v>6099</v>
      </c>
    </row>
    <row r="1998" spans="1:19" x14ac:dyDescent="0.2">
      <c r="A1998" t="s">
        <v>1996</v>
      </c>
      <c r="B1998">
        <v>25088</v>
      </c>
      <c r="C1998" t="s">
        <v>2481</v>
      </c>
      <c r="D1998">
        <v>2.4900000000000002</v>
      </c>
      <c r="E1998" t="b">
        <v>0</v>
      </c>
      <c r="F1998" t="s">
        <v>2485</v>
      </c>
      <c r="G1998" t="s">
        <v>4483</v>
      </c>
      <c r="H1998" t="s">
        <v>4967</v>
      </c>
      <c r="I1998" t="s">
        <v>4969</v>
      </c>
      <c r="J1998" t="s">
        <v>5008</v>
      </c>
      <c r="K1998" t="s">
        <v>6379</v>
      </c>
      <c r="L1998" t="s">
        <v>6399</v>
      </c>
      <c r="M1998" t="str">
        <f>SUBSTITUTE(Table2[[#This Row],[category_tags]],"'",CHAR(130),11)</f>
        <v>['Agricultural', 'Food', 'Preparation', 'Starters and dishes', 'Dishes', ÇPasta or cereal dishes']</v>
      </c>
      <c r="N1998" t="str">
        <f>SUBSTITUTE(Table2[[#This Row],[category_tags]],"'",CHAR(131),12)</f>
        <v>['Agricultural', 'Food', 'Preparation', 'Starters and dishes', 'Dishes', 'Pasta or cereal dishesÉ]</v>
      </c>
      <c r="O1998">
        <f>FIND(CHAR(130),Table2[[#This Row],[Column2]])</f>
        <v>74</v>
      </c>
      <c r="P1998">
        <f>FIND(CHAR(131),Table2[[#This Row],[Column3]])</f>
        <v>97</v>
      </c>
      <c r="Q1998" t="str">
        <f>IFERROR(MID(Table2[[#This Row],[category_tags]],Table2[[#This Row],[Column4]]+1,Table2[[#This Row],[Column5]]-Table2[[#This Row],[Column4]]-1),"")</f>
        <v>Pasta or cereal dishes</v>
      </c>
      <c r="R1998" t="str">
        <f>VLOOKUP(Table2[[#This Row],[ciqual_code]],brut_transformé!$D$2:$E$2480,2,FALSE)</f>
        <v>transformé</v>
      </c>
      <c r="S1998" t="s">
        <v>6102</v>
      </c>
    </row>
    <row r="1999" spans="1:19" x14ac:dyDescent="0.2">
      <c r="A1999" t="s">
        <v>1997</v>
      </c>
      <c r="B1999">
        <v>9102</v>
      </c>
      <c r="C1999" t="s">
        <v>2481</v>
      </c>
      <c r="D1999">
        <v>3.3</v>
      </c>
      <c r="E1999" t="b">
        <v>0</v>
      </c>
      <c r="F1999" t="s">
        <v>2485</v>
      </c>
      <c r="G1999" t="s">
        <v>4484</v>
      </c>
      <c r="H1999" t="s">
        <v>4967</v>
      </c>
      <c r="I1999" t="s">
        <v>4969</v>
      </c>
      <c r="J1999" t="s">
        <v>4983</v>
      </c>
      <c r="K1999" t="s">
        <v>6380</v>
      </c>
      <c r="L1999" t="s">
        <v>6401</v>
      </c>
      <c r="M1999" t="str">
        <f>SUBSTITUTE(Table2[[#This Row],[category_tags]],"'",CHAR(130),11)</f>
        <v>['Agricultural', 'Food', 'Preparation', 'Cereal products', 'Pasta, rice and grains', ÇPasta, rice and grains, raw']</v>
      </c>
      <c r="N1999" t="str">
        <f>SUBSTITUTE(Table2[[#This Row],[category_tags]],"'",CHAR(131),12)</f>
        <v>['Agricultural', 'Food', 'Preparation', 'Cereal products', 'Pasta, rice and grains', 'Pasta, rice and grains, rawÉ]</v>
      </c>
      <c r="O1999">
        <f>FIND(CHAR(130),Table2[[#This Row],[Column2]])</f>
        <v>86</v>
      </c>
      <c r="P1999">
        <f>FIND(CHAR(131),Table2[[#This Row],[Column3]])</f>
        <v>114</v>
      </c>
      <c r="Q1999" t="str">
        <f>IFERROR(MID(Table2[[#This Row],[category_tags]],Table2[[#This Row],[Column4]]+1,Table2[[#This Row],[Column5]]-Table2[[#This Row],[Column4]]-1),"")</f>
        <v>Pasta, rice and grains, raw</v>
      </c>
      <c r="R1999" t="str">
        <f>VLOOKUP(Table2[[#This Row],[ciqual_code]],brut_transformé!$D$2:$E$2480,2,FALSE)</f>
        <v>brut</v>
      </c>
      <c r="S1999" t="s">
        <v>6098</v>
      </c>
    </row>
    <row r="2000" spans="1:19" x14ac:dyDescent="0.2">
      <c r="A2000" t="s">
        <v>1998</v>
      </c>
      <c r="B2000">
        <v>9103</v>
      </c>
      <c r="C2000" t="s">
        <v>2481</v>
      </c>
      <c r="D2000">
        <v>3.3</v>
      </c>
      <c r="E2000" t="b">
        <v>0</v>
      </c>
      <c r="F2000" t="s">
        <v>2485</v>
      </c>
      <c r="G2000" t="s">
        <v>4485</v>
      </c>
      <c r="H2000" t="s">
        <v>4967</v>
      </c>
      <c r="I2000" t="s">
        <v>4969</v>
      </c>
      <c r="J2000" t="s">
        <v>5009</v>
      </c>
      <c r="K2000" t="s">
        <v>6380</v>
      </c>
      <c r="L2000" t="s">
        <v>6401</v>
      </c>
      <c r="M2000" t="str">
        <f>SUBSTITUTE(Table2[[#This Row],[category_tags]],"'",CHAR(130),11)</f>
        <v>['Agricultural', 'Food', 'Preparation', 'Cereal products', 'Pasta, rice and grains', ÇPasta, rice and grains, cooked']</v>
      </c>
      <c r="N2000" t="str">
        <f>SUBSTITUTE(Table2[[#This Row],[category_tags]],"'",CHAR(131),12)</f>
        <v>['Agricultural', 'Food', 'Preparation', 'Cereal products', 'Pasta, rice and grains', 'Pasta, rice and grains, cookedÉ]</v>
      </c>
      <c r="O2000">
        <f>FIND(CHAR(130),Table2[[#This Row],[Column2]])</f>
        <v>86</v>
      </c>
      <c r="P2000">
        <f>FIND(CHAR(131),Table2[[#This Row],[Column3]])</f>
        <v>117</v>
      </c>
      <c r="Q2000" t="str">
        <f>IFERROR(MID(Table2[[#This Row],[category_tags]],Table2[[#This Row],[Column4]]+1,Table2[[#This Row],[Column5]]-Table2[[#This Row],[Column4]]-1),"")</f>
        <v>Pasta, rice and grains, cooked</v>
      </c>
      <c r="R2000" t="str">
        <f>VLOOKUP(Table2[[#This Row],[ciqual_code]],brut_transformé!$D$2:$E$2480,2,FALSE)</f>
        <v>brut</v>
      </c>
      <c r="S2000" t="s">
        <v>6099</v>
      </c>
    </row>
    <row r="2001" spans="1:19" x14ac:dyDescent="0.2">
      <c r="A2001" t="s">
        <v>1999</v>
      </c>
      <c r="B2001">
        <v>9109</v>
      </c>
      <c r="C2001" t="s">
        <v>2481</v>
      </c>
      <c r="D2001">
        <v>3.3</v>
      </c>
      <c r="E2001" t="b">
        <v>0</v>
      </c>
      <c r="F2001" t="s">
        <v>2485</v>
      </c>
      <c r="G2001" t="s">
        <v>4486</v>
      </c>
      <c r="H2001" t="s">
        <v>4967</v>
      </c>
      <c r="I2001" t="s">
        <v>4969</v>
      </c>
      <c r="J2001" t="s">
        <v>4983</v>
      </c>
      <c r="K2001" t="s">
        <v>6380</v>
      </c>
      <c r="L2001" t="s">
        <v>6401</v>
      </c>
      <c r="M2001" t="str">
        <f>SUBSTITUTE(Table2[[#This Row],[category_tags]],"'",CHAR(130),11)</f>
        <v>['Agricultural', 'Food', 'Preparation', 'Cereal products', 'Pasta, rice and grains', ÇPasta, rice and grains, raw']</v>
      </c>
      <c r="N2001" t="str">
        <f>SUBSTITUTE(Table2[[#This Row],[category_tags]],"'",CHAR(131),12)</f>
        <v>['Agricultural', 'Food', 'Preparation', 'Cereal products', 'Pasta, rice and grains', 'Pasta, rice and grains, rawÉ]</v>
      </c>
      <c r="O2001">
        <f>FIND(CHAR(130),Table2[[#This Row],[Column2]])</f>
        <v>86</v>
      </c>
      <c r="P2001">
        <f>FIND(CHAR(131),Table2[[#This Row],[Column3]])</f>
        <v>114</v>
      </c>
      <c r="Q2001" t="str">
        <f>IFERROR(MID(Table2[[#This Row],[category_tags]],Table2[[#This Row],[Column4]]+1,Table2[[#This Row],[Column5]]-Table2[[#This Row],[Column4]]-1),"")</f>
        <v>Pasta, rice and grains, raw</v>
      </c>
      <c r="R2001" t="str">
        <f>VLOOKUP(Table2[[#This Row],[ciqual_code]],brut_transformé!$D$2:$E$2480,2,FALSE)</f>
        <v>brut</v>
      </c>
      <c r="S2001" t="s">
        <v>6098</v>
      </c>
    </row>
    <row r="2002" spans="1:19" x14ac:dyDescent="0.2">
      <c r="A2002" t="s">
        <v>2000</v>
      </c>
      <c r="B2002">
        <v>9110</v>
      </c>
      <c r="C2002" t="s">
        <v>2481</v>
      </c>
      <c r="D2002">
        <v>3.3</v>
      </c>
      <c r="E2002" t="b">
        <v>0</v>
      </c>
      <c r="F2002" t="s">
        <v>2485</v>
      </c>
      <c r="G2002" t="s">
        <v>4487</v>
      </c>
      <c r="H2002" t="s">
        <v>4967</v>
      </c>
      <c r="I2002" t="s">
        <v>4969</v>
      </c>
      <c r="J2002" t="s">
        <v>5009</v>
      </c>
      <c r="K2002" t="s">
        <v>6380</v>
      </c>
      <c r="L2002" t="s">
        <v>6401</v>
      </c>
      <c r="M2002" t="str">
        <f>SUBSTITUTE(Table2[[#This Row],[category_tags]],"'",CHAR(130),11)</f>
        <v>['Agricultural', 'Food', 'Preparation', 'Cereal products', 'Pasta, rice and grains', ÇPasta, rice and grains, cooked']</v>
      </c>
      <c r="N2002" t="str">
        <f>SUBSTITUTE(Table2[[#This Row],[category_tags]],"'",CHAR(131),12)</f>
        <v>['Agricultural', 'Food', 'Preparation', 'Cereal products', 'Pasta, rice and grains', 'Pasta, rice and grains, cookedÉ]</v>
      </c>
      <c r="O2002">
        <f>FIND(CHAR(130),Table2[[#This Row],[Column2]])</f>
        <v>86</v>
      </c>
      <c r="P2002">
        <f>FIND(CHAR(131),Table2[[#This Row],[Column3]])</f>
        <v>117</v>
      </c>
      <c r="Q2002" t="str">
        <f>IFERROR(MID(Table2[[#This Row],[category_tags]],Table2[[#This Row],[Column4]]+1,Table2[[#This Row],[Column5]]-Table2[[#This Row],[Column4]]-1),"")</f>
        <v>Pasta, rice and grains, cooked</v>
      </c>
      <c r="R2002" t="str">
        <f>VLOOKUP(Table2[[#This Row],[ciqual_code]],brut_transformé!$D$2:$E$2480,2,FALSE)</f>
        <v>brut</v>
      </c>
      <c r="S2002" t="s">
        <v>6099</v>
      </c>
    </row>
    <row r="2003" spans="1:19" x14ac:dyDescent="0.2">
      <c r="A2003" t="s">
        <v>2001</v>
      </c>
      <c r="B2003">
        <v>9108</v>
      </c>
      <c r="C2003" t="s">
        <v>2481</v>
      </c>
      <c r="D2003">
        <v>3.3</v>
      </c>
      <c r="E2003" t="b">
        <v>0</v>
      </c>
      <c r="F2003" t="s">
        <v>2485</v>
      </c>
      <c r="G2003" t="s">
        <v>4488</v>
      </c>
      <c r="H2003" t="s">
        <v>4967</v>
      </c>
      <c r="I2003" t="s">
        <v>4969</v>
      </c>
      <c r="J2003" t="s">
        <v>4983</v>
      </c>
      <c r="K2003" t="s">
        <v>6380</v>
      </c>
      <c r="L2003" t="s">
        <v>6401</v>
      </c>
      <c r="M2003" t="str">
        <f>SUBSTITUTE(Table2[[#This Row],[category_tags]],"'",CHAR(130),11)</f>
        <v>['Agricultural', 'Food', 'Preparation', 'Cereal products', 'Pasta, rice and grains', ÇPasta, rice and grains, raw']</v>
      </c>
      <c r="N2003" t="str">
        <f>SUBSTITUTE(Table2[[#This Row],[category_tags]],"'",CHAR(131),12)</f>
        <v>['Agricultural', 'Food', 'Preparation', 'Cereal products', 'Pasta, rice and grains', 'Pasta, rice and grains, rawÉ]</v>
      </c>
      <c r="O2003">
        <f>FIND(CHAR(130),Table2[[#This Row],[Column2]])</f>
        <v>86</v>
      </c>
      <c r="P2003">
        <f>FIND(CHAR(131),Table2[[#This Row],[Column3]])</f>
        <v>114</v>
      </c>
      <c r="Q2003" t="str">
        <f>IFERROR(MID(Table2[[#This Row],[category_tags]],Table2[[#This Row],[Column4]]+1,Table2[[#This Row],[Column5]]-Table2[[#This Row],[Column4]]-1),"")</f>
        <v>Pasta, rice and grains, raw</v>
      </c>
      <c r="R2003" t="str">
        <f>VLOOKUP(Table2[[#This Row],[ciqual_code]],brut_transformé!$D$2:$E$2480,2,FALSE)</f>
        <v>brut</v>
      </c>
      <c r="S2003" t="s">
        <v>6098</v>
      </c>
    </row>
    <row r="2004" spans="1:19" x14ac:dyDescent="0.2">
      <c r="A2004" t="s">
        <v>2002</v>
      </c>
      <c r="B2004">
        <v>9111</v>
      </c>
      <c r="C2004" t="s">
        <v>2481</v>
      </c>
      <c r="D2004">
        <v>3.3</v>
      </c>
      <c r="E2004" t="b">
        <v>0</v>
      </c>
      <c r="F2004" t="s">
        <v>2485</v>
      </c>
      <c r="G2004" t="s">
        <v>4489</v>
      </c>
      <c r="H2004" t="s">
        <v>4967</v>
      </c>
      <c r="I2004" t="s">
        <v>4969</v>
      </c>
      <c r="J2004" t="s">
        <v>5009</v>
      </c>
      <c r="K2004" t="s">
        <v>6380</v>
      </c>
      <c r="L2004" t="s">
        <v>6401</v>
      </c>
      <c r="M2004" t="str">
        <f>SUBSTITUTE(Table2[[#This Row],[category_tags]],"'",CHAR(130),11)</f>
        <v>['Agricultural', 'Food', 'Preparation', 'Cereal products', 'Pasta, rice and grains', ÇPasta, rice and grains, cooked']</v>
      </c>
      <c r="N2004" t="str">
        <f>SUBSTITUTE(Table2[[#This Row],[category_tags]],"'",CHAR(131),12)</f>
        <v>['Agricultural', 'Food', 'Preparation', 'Cereal products', 'Pasta, rice and grains', 'Pasta, rice and grains, cookedÉ]</v>
      </c>
      <c r="O2004">
        <f>FIND(CHAR(130),Table2[[#This Row],[Column2]])</f>
        <v>86</v>
      </c>
      <c r="P2004">
        <f>FIND(CHAR(131),Table2[[#This Row],[Column3]])</f>
        <v>117</v>
      </c>
      <c r="Q2004" t="str">
        <f>IFERROR(MID(Table2[[#This Row],[category_tags]],Table2[[#This Row],[Column4]]+1,Table2[[#This Row],[Column5]]-Table2[[#This Row],[Column4]]-1),"")</f>
        <v>Pasta, rice and grains, cooked</v>
      </c>
      <c r="R2004" t="str">
        <f>VLOOKUP(Table2[[#This Row],[ciqual_code]],brut_transformé!$D$2:$E$2480,2,FALSE)</f>
        <v>brut</v>
      </c>
      <c r="S2004" t="s">
        <v>6099</v>
      </c>
    </row>
    <row r="2005" spans="1:19" x14ac:dyDescent="0.2">
      <c r="A2005" t="s">
        <v>2003</v>
      </c>
      <c r="B2005">
        <v>9119</v>
      </c>
      <c r="C2005" t="s">
        <v>2481</v>
      </c>
      <c r="D2005">
        <v>3.3</v>
      </c>
      <c r="E2005" t="b">
        <v>0</v>
      </c>
      <c r="F2005" t="s">
        <v>2485</v>
      </c>
      <c r="G2005" t="s">
        <v>4490</v>
      </c>
      <c r="H2005" t="s">
        <v>4967</v>
      </c>
      <c r="I2005" t="s">
        <v>4969</v>
      </c>
      <c r="J2005" t="s">
        <v>4983</v>
      </c>
      <c r="K2005" t="s">
        <v>6380</v>
      </c>
      <c r="L2005" t="s">
        <v>6401</v>
      </c>
      <c r="M2005" t="str">
        <f>SUBSTITUTE(Table2[[#This Row],[category_tags]],"'",CHAR(130),11)</f>
        <v>['Agricultural', 'Food', 'Preparation', 'Cereal products', 'Pasta, rice and grains', ÇPasta, rice and grains, raw']</v>
      </c>
      <c r="N2005" t="str">
        <f>SUBSTITUTE(Table2[[#This Row],[category_tags]],"'",CHAR(131),12)</f>
        <v>['Agricultural', 'Food', 'Preparation', 'Cereal products', 'Pasta, rice and grains', 'Pasta, rice and grains, rawÉ]</v>
      </c>
      <c r="O2005">
        <f>FIND(CHAR(130),Table2[[#This Row],[Column2]])</f>
        <v>86</v>
      </c>
      <c r="P2005">
        <f>FIND(CHAR(131),Table2[[#This Row],[Column3]])</f>
        <v>114</v>
      </c>
      <c r="Q2005" t="str">
        <f>IFERROR(MID(Table2[[#This Row],[category_tags]],Table2[[#This Row],[Column4]]+1,Table2[[#This Row],[Column5]]-Table2[[#This Row],[Column4]]-1),"")</f>
        <v>Pasta, rice and grains, raw</v>
      </c>
      <c r="R2005" t="str">
        <f>VLOOKUP(Table2[[#This Row],[ciqual_code]],brut_transformé!$D$2:$E$2480,2,FALSE)</f>
        <v>brut</v>
      </c>
      <c r="S2005" t="s">
        <v>6098</v>
      </c>
    </row>
    <row r="2006" spans="1:19" x14ac:dyDescent="0.2">
      <c r="A2006" t="s">
        <v>2004</v>
      </c>
      <c r="B2006">
        <v>9121</v>
      </c>
      <c r="C2006" t="s">
        <v>2481</v>
      </c>
      <c r="D2006">
        <v>3.3</v>
      </c>
      <c r="E2006" t="b">
        <v>0</v>
      </c>
      <c r="F2006" t="s">
        <v>2485</v>
      </c>
      <c r="G2006" t="s">
        <v>4491</v>
      </c>
      <c r="H2006" t="s">
        <v>4967</v>
      </c>
      <c r="I2006" t="s">
        <v>4969</v>
      </c>
      <c r="J2006" t="s">
        <v>4983</v>
      </c>
      <c r="K2006" t="s">
        <v>6380</v>
      </c>
      <c r="L2006" t="s">
        <v>6401</v>
      </c>
      <c r="M2006" t="str">
        <f>SUBSTITUTE(Table2[[#This Row],[category_tags]],"'",CHAR(130),11)</f>
        <v>['Agricultural', 'Food', 'Preparation', 'Cereal products', 'Pasta, rice and grains', ÇPasta, rice and grains, raw']</v>
      </c>
      <c r="N2006" t="str">
        <f>SUBSTITUTE(Table2[[#This Row],[category_tags]],"'",CHAR(131),12)</f>
        <v>['Agricultural', 'Food', 'Preparation', 'Cereal products', 'Pasta, rice and grains', 'Pasta, rice and grains, rawÉ]</v>
      </c>
      <c r="O2006">
        <f>FIND(CHAR(130),Table2[[#This Row],[Column2]])</f>
        <v>86</v>
      </c>
      <c r="P2006">
        <f>FIND(CHAR(131),Table2[[#This Row],[Column3]])</f>
        <v>114</v>
      </c>
      <c r="Q2006" t="str">
        <f>IFERROR(MID(Table2[[#This Row],[category_tags]],Table2[[#This Row],[Column4]]+1,Table2[[#This Row],[Column5]]-Table2[[#This Row],[Column4]]-1),"")</f>
        <v>Pasta, rice and grains, raw</v>
      </c>
      <c r="R2006" t="str">
        <f>VLOOKUP(Table2[[#This Row],[ciqual_code]],brut_transformé!$D$2:$E$2480,2,FALSE)</f>
        <v>brut</v>
      </c>
      <c r="S2006" t="s">
        <v>6098</v>
      </c>
    </row>
    <row r="2007" spans="1:19" x14ac:dyDescent="0.2">
      <c r="A2007" t="s">
        <v>2005</v>
      </c>
      <c r="B2007">
        <v>12847</v>
      </c>
      <c r="C2007" t="s">
        <v>2481</v>
      </c>
      <c r="D2007">
        <v>2.4500000000000002</v>
      </c>
      <c r="E2007" t="b">
        <v>0</v>
      </c>
      <c r="F2007" t="s">
        <v>2485</v>
      </c>
      <c r="G2007" t="s">
        <v>4492</v>
      </c>
      <c r="H2007" t="s">
        <v>4967</v>
      </c>
      <c r="I2007" t="s">
        <v>4969</v>
      </c>
      <c r="J2007" t="s">
        <v>5024</v>
      </c>
      <c r="K2007" t="s">
        <v>6381</v>
      </c>
      <c r="L2007" t="s">
        <v>6406</v>
      </c>
      <c r="M2007" t="str">
        <f>SUBSTITUTE(Table2[[#This Row],[category_tags]],"'",CHAR(130),11)</f>
        <v>['Agricultural', 'Food', 'Preparation', 'Milk and milk products', 'Cheese', ÇSoft cheeses']</v>
      </c>
      <c r="N2007" t="str">
        <f>SUBSTITUTE(Table2[[#This Row],[category_tags]],"'",CHAR(131),12)</f>
        <v>['Agricultural', 'Food', 'Preparation', 'Milk and milk products', 'Cheese', 'Soft cheesesÉ]</v>
      </c>
      <c r="O2007">
        <f>FIND(CHAR(130),Table2[[#This Row],[Column2]])</f>
        <v>77</v>
      </c>
      <c r="P2007">
        <f>FIND(CHAR(131),Table2[[#This Row],[Column3]])</f>
        <v>90</v>
      </c>
      <c r="Q2007" t="str">
        <f>IFERROR(MID(Table2[[#This Row],[category_tags]],Table2[[#This Row],[Column4]]+1,Table2[[#This Row],[Column5]]-Table2[[#This Row],[Column4]]-1),"")</f>
        <v>Soft cheeses</v>
      </c>
      <c r="R2007" t="str">
        <f>VLOOKUP(Table2[[#This Row],[ciqual_code]],brut_transformé!$D$2:$E$2480,2,FALSE)</f>
        <v>brut</v>
      </c>
      <c r="S2007" t="s">
        <v>5330</v>
      </c>
    </row>
    <row r="2008" spans="1:19" x14ac:dyDescent="0.2">
      <c r="A2008" t="s">
        <v>2006</v>
      </c>
      <c r="B2008">
        <v>31066</v>
      </c>
      <c r="C2008" t="s">
        <v>2481</v>
      </c>
      <c r="D2008">
        <v>2.85</v>
      </c>
      <c r="E2008" t="b">
        <v>0</v>
      </c>
      <c r="F2008" t="s">
        <v>2485</v>
      </c>
      <c r="G2008" t="s">
        <v>4493</v>
      </c>
      <c r="H2008" t="s">
        <v>4967</v>
      </c>
      <c r="I2008" t="s">
        <v>4969</v>
      </c>
      <c r="J2008" t="s">
        <v>4994</v>
      </c>
      <c r="K2008" t="s">
        <v>6382</v>
      </c>
      <c r="L2008" t="s">
        <v>6411</v>
      </c>
      <c r="M2008" t="str">
        <f>SUBSTITUTE(Table2[[#This Row],[category_tags]],"'",CHAR(130),11)</f>
        <v>['Agricultural', 'Food', 'Preparation', 'Sugar and confectionery', 'Chocolate and chocolate products']</v>
      </c>
      <c r="N2008" t="str">
        <f>SUBSTITUTE(Table2[[#This Row],[category_tags]],"'",CHAR(131),12)</f>
        <v>['Agricultural', 'Food', 'Preparation', 'Sugar and confectionery', 'Chocolate and chocolate products']</v>
      </c>
      <c r="O2008" t="e">
        <f>FIND(CHAR(130),Table2[[#This Row],[Column2]])</f>
        <v>#VALUE!</v>
      </c>
      <c r="P2008" t="e">
        <f>FIND(CHAR(131),Table2[[#This Row],[Column3]])</f>
        <v>#VALUE!</v>
      </c>
      <c r="Q2008" t="str">
        <f>IFERROR(MID(Table2[[#This Row],[category_tags]],Table2[[#This Row],[Column4]]+1,Table2[[#This Row],[Column5]]-Table2[[#This Row],[Column4]]-1),"")</f>
        <v/>
      </c>
      <c r="R2008" t="str">
        <f>VLOOKUP(Table2[[#This Row],[ciqual_code]],brut_transformé!$D$2:$E$2480,2,FALSE)</f>
        <v>transformé</v>
      </c>
      <c r="S2008" t="s">
        <v>5234</v>
      </c>
    </row>
    <row r="2009" spans="1:19" x14ac:dyDescent="0.2">
      <c r="A2009" t="s">
        <v>2007</v>
      </c>
      <c r="B2009">
        <v>23033</v>
      </c>
      <c r="C2009" t="s">
        <v>2481</v>
      </c>
      <c r="D2009">
        <v>2.71</v>
      </c>
      <c r="E2009" t="b">
        <v>0</v>
      </c>
      <c r="F2009" t="s">
        <v>2485</v>
      </c>
      <c r="G2009" t="s">
        <v>4494</v>
      </c>
      <c r="H2009" t="s">
        <v>4967</v>
      </c>
      <c r="I2009" t="s">
        <v>4969</v>
      </c>
      <c r="J2009" t="s">
        <v>4990</v>
      </c>
      <c r="K2009" t="s">
        <v>6380</v>
      </c>
      <c r="L2009" t="s">
        <v>6407</v>
      </c>
      <c r="M2009" t="str">
        <f>SUBSTITUTE(Table2[[#This Row],[category_tags]],"'",CHAR(130),11)</f>
        <v>['Agricultural', 'Food', 'Preparation', 'Cereal products', 'Cakes']</v>
      </c>
      <c r="N2009" t="str">
        <f>SUBSTITUTE(Table2[[#This Row],[category_tags]],"'",CHAR(131),12)</f>
        <v>['Agricultural', 'Food', 'Preparation', 'Cereal products', 'Cakes']</v>
      </c>
      <c r="O2009" t="e">
        <f>FIND(CHAR(130),Table2[[#This Row],[Column2]])</f>
        <v>#VALUE!</v>
      </c>
      <c r="P2009" t="e">
        <f>FIND(CHAR(131),Table2[[#This Row],[Column3]])</f>
        <v>#VALUE!</v>
      </c>
      <c r="Q2009" t="str">
        <f>IFERROR(MID(Table2[[#This Row],[category_tags]],Table2[[#This Row],[Column4]]+1,Table2[[#This Row],[Column5]]-Table2[[#This Row],[Column4]]-1),"")</f>
        <v/>
      </c>
      <c r="R2009" t="str">
        <f>VLOOKUP(Table2[[#This Row],[ciqual_code]],brut_transformé!$D$2:$E$2480,2,FALSE)</f>
        <v>transformé</v>
      </c>
      <c r="S2009" t="s">
        <v>6103</v>
      </c>
    </row>
    <row r="2010" spans="1:19" x14ac:dyDescent="0.2">
      <c r="A2010" t="s">
        <v>2008</v>
      </c>
      <c r="B2010">
        <v>40406</v>
      </c>
      <c r="C2010" t="s">
        <v>2481</v>
      </c>
      <c r="D2010">
        <v>2.65</v>
      </c>
      <c r="E2010" t="b">
        <v>0</v>
      </c>
      <c r="F2010" t="s">
        <v>2485</v>
      </c>
      <c r="G2010" t="s">
        <v>4495</v>
      </c>
      <c r="H2010" t="s">
        <v>4967</v>
      </c>
      <c r="I2010" t="s">
        <v>4969</v>
      </c>
      <c r="J2010" t="s">
        <v>5038</v>
      </c>
      <c r="K2010" t="s">
        <v>6376</v>
      </c>
      <c r="L2010" t="s">
        <v>6395</v>
      </c>
      <c r="M2010" t="str">
        <f>SUBSTITUTE(Table2[[#This Row],[category_tags]],"'",CHAR(130),11)</f>
        <v>['Agricultural', 'Food', 'Preparation', 'Meat, egg and fish', 'Cooked meat', ÇOffals']</v>
      </c>
      <c r="N2010" t="str">
        <f>SUBSTITUTE(Table2[[#This Row],[category_tags]],"'",CHAR(131),12)</f>
        <v>['Agricultural', 'Food', 'Preparation', 'Meat, egg and fish', 'Cooked meat', 'OffalsÉ]</v>
      </c>
      <c r="O2010">
        <f>FIND(CHAR(130),Table2[[#This Row],[Column2]])</f>
        <v>78</v>
      </c>
      <c r="P2010">
        <f>FIND(CHAR(131),Table2[[#This Row],[Column3]])</f>
        <v>85</v>
      </c>
      <c r="Q2010" t="str">
        <f>IFERROR(MID(Table2[[#This Row],[category_tags]],Table2[[#This Row],[Column4]]+1,Table2[[#This Row],[Column5]]-Table2[[#This Row],[Column4]]-1),"")</f>
        <v>Offals</v>
      </c>
      <c r="R2010" t="str">
        <f>VLOOKUP(Table2[[#This Row],[ciqual_code]],brut_transformé!$D$2:$E$2480,2,FALSE)</f>
        <v>transformé</v>
      </c>
      <c r="S2010" t="s">
        <v>5325</v>
      </c>
    </row>
    <row r="2011" spans="1:19" x14ac:dyDescent="0.2">
      <c r="A2011" t="s">
        <v>2009</v>
      </c>
      <c r="B2011">
        <v>40407</v>
      </c>
      <c r="C2011" t="s">
        <v>2481</v>
      </c>
      <c r="D2011">
        <v>2.63</v>
      </c>
      <c r="E2011" t="b">
        <v>0</v>
      </c>
      <c r="F2011" t="s">
        <v>2485</v>
      </c>
      <c r="G2011" t="s">
        <v>4496</v>
      </c>
      <c r="H2011" t="s">
        <v>4967</v>
      </c>
      <c r="I2011" t="s">
        <v>4969</v>
      </c>
      <c r="J2011" t="s">
        <v>5037</v>
      </c>
      <c r="K2011" t="s">
        <v>6376</v>
      </c>
      <c r="L2011" t="s">
        <v>6396</v>
      </c>
      <c r="M2011" t="str">
        <f>SUBSTITUTE(Table2[[#This Row],[category_tags]],"'",CHAR(130),11)</f>
        <v>['Agricultural', 'Food', 'Preparation', 'Meat, egg and fish', 'Raw meat', ÇOffals']</v>
      </c>
      <c r="N2011" t="str">
        <f>SUBSTITUTE(Table2[[#This Row],[category_tags]],"'",CHAR(131),12)</f>
        <v>['Agricultural', 'Food', 'Preparation', 'Meat, egg and fish', 'Raw meat', 'OffalsÉ]</v>
      </c>
      <c r="O2011">
        <f>FIND(CHAR(130),Table2[[#This Row],[Column2]])</f>
        <v>75</v>
      </c>
      <c r="P2011">
        <f>FIND(CHAR(131),Table2[[#This Row],[Column3]])</f>
        <v>82</v>
      </c>
      <c r="Q2011" t="str">
        <f>IFERROR(MID(Table2[[#This Row],[category_tags]],Table2[[#This Row],[Column4]]+1,Table2[[#This Row],[Column5]]-Table2[[#This Row],[Column4]]-1),"")</f>
        <v>Offals</v>
      </c>
      <c r="R2011" t="str">
        <f>VLOOKUP(Table2[[#This Row],[ciqual_code]],brut_transformé!$D$2:$E$2480,2,FALSE)</f>
        <v>transformé</v>
      </c>
      <c r="S2011" t="s">
        <v>5324</v>
      </c>
    </row>
    <row r="2012" spans="1:19" x14ac:dyDescent="0.2">
      <c r="A2012" t="s">
        <v>2010</v>
      </c>
      <c r="B2012">
        <v>40402</v>
      </c>
      <c r="C2012" t="s">
        <v>2481</v>
      </c>
      <c r="D2012">
        <v>2.21</v>
      </c>
      <c r="E2012" t="b">
        <v>0</v>
      </c>
      <c r="F2012" t="s">
        <v>2485</v>
      </c>
      <c r="G2012" t="s">
        <v>4497</v>
      </c>
      <c r="H2012" t="s">
        <v>4967</v>
      </c>
      <c r="I2012" t="s">
        <v>4969</v>
      </c>
      <c r="J2012" t="s">
        <v>5037</v>
      </c>
      <c r="K2012" t="s">
        <v>6376</v>
      </c>
      <c r="L2012" t="s">
        <v>6396</v>
      </c>
      <c r="M2012" t="str">
        <f>SUBSTITUTE(Table2[[#This Row],[category_tags]],"'",CHAR(130),11)</f>
        <v>['Agricultural', 'Food', 'Preparation', 'Meat, egg and fish', 'Raw meat', ÇOffals']</v>
      </c>
      <c r="N2012" t="str">
        <f>SUBSTITUTE(Table2[[#This Row],[category_tags]],"'",CHAR(131),12)</f>
        <v>['Agricultural', 'Food', 'Preparation', 'Meat, egg and fish', 'Raw meat', 'OffalsÉ]</v>
      </c>
      <c r="O2012">
        <f>FIND(CHAR(130),Table2[[#This Row],[Column2]])</f>
        <v>75</v>
      </c>
      <c r="P2012">
        <f>FIND(CHAR(131),Table2[[#This Row],[Column3]])</f>
        <v>82</v>
      </c>
      <c r="Q2012" t="str">
        <f>IFERROR(MID(Table2[[#This Row],[category_tags]],Table2[[#This Row],[Column4]]+1,Table2[[#This Row],[Column5]]-Table2[[#This Row],[Column4]]-1),"")</f>
        <v>Offals</v>
      </c>
      <c r="R2012" t="str">
        <f>VLOOKUP(Table2[[#This Row],[ciqual_code]],brut_transformé!$D$2:$E$2480,2,FALSE)</f>
        <v>transformé</v>
      </c>
      <c r="S2012" t="s">
        <v>5397</v>
      </c>
    </row>
    <row r="2013" spans="1:19" x14ac:dyDescent="0.2">
      <c r="A2013" t="s">
        <v>2011</v>
      </c>
      <c r="B2013">
        <v>40403</v>
      </c>
      <c r="C2013" t="s">
        <v>2481</v>
      </c>
      <c r="D2013">
        <v>2.2400000000000002</v>
      </c>
      <c r="E2013" t="b">
        <v>0</v>
      </c>
      <c r="F2013" t="s">
        <v>2485</v>
      </c>
      <c r="G2013" t="s">
        <v>4498</v>
      </c>
      <c r="H2013" t="s">
        <v>4967</v>
      </c>
      <c r="I2013" t="s">
        <v>4969</v>
      </c>
      <c r="J2013" t="s">
        <v>5038</v>
      </c>
      <c r="K2013" t="s">
        <v>6376</v>
      </c>
      <c r="L2013" t="s">
        <v>6395</v>
      </c>
      <c r="M2013" t="str">
        <f>SUBSTITUTE(Table2[[#This Row],[category_tags]],"'",CHAR(130),11)</f>
        <v>['Agricultural', 'Food', 'Preparation', 'Meat, egg and fish', 'Cooked meat', ÇOffals']</v>
      </c>
      <c r="N2013" t="str">
        <f>SUBSTITUTE(Table2[[#This Row],[category_tags]],"'",CHAR(131),12)</f>
        <v>['Agricultural', 'Food', 'Preparation', 'Meat, egg and fish', 'Cooked meat', 'OffalsÉ]</v>
      </c>
      <c r="O2013">
        <f>FIND(CHAR(130),Table2[[#This Row],[Column2]])</f>
        <v>78</v>
      </c>
      <c r="P2013">
        <f>FIND(CHAR(131),Table2[[#This Row],[Column3]])</f>
        <v>85</v>
      </c>
      <c r="Q2013" t="str">
        <f>IFERROR(MID(Table2[[#This Row],[category_tags]],Table2[[#This Row],[Column4]]+1,Table2[[#This Row],[Column5]]-Table2[[#This Row],[Column4]]-1),"")</f>
        <v>Offals</v>
      </c>
      <c r="R2013" t="str">
        <f>VLOOKUP(Table2[[#This Row],[ciqual_code]],brut_transformé!$D$2:$E$2480,2,FALSE)</f>
        <v>transformé</v>
      </c>
      <c r="S2013" t="s">
        <v>5398</v>
      </c>
    </row>
    <row r="2014" spans="1:19" x14ac:dyDescent="0.2">
      <c r="A2014" t="s">
        <v>2012</v>
      </c>
      <c r="B2014">
        <v>40404</v>
      </c>
      <c r="C2014" t="s">
        <v>2481</v>
      </c>
      <c r="D2014">
        <v>2.4700000000000002</v>
      </c>
      <c r="E2014" t="b">
        <v>0</v>
      </c>
      <c r="F2014" t="s">
        <v>2485</v>
      </c>
      <c r="G2014" t="s">
        <v>4499</v>
      </c>
      <c r="H2014" t="s">
        <v>4967</v>
      </c>
      <c r="I2014" t="s">
        <v>4969</v>
      </c>
      <c r="J2014" t="s">
        <v>5037</v>
      </c>
      <c r="K2014" t="s">
        <v>6376</v>
      </c>
      <c r="L2014" t="s">
        <v>6396</v>
      </c>
      <c r="M2014" t="str">
        <f>SUBSTITUTE(Table2[[#This Row],[category_tags]],"'",CHAR(130),11)</f>
        <v>['Agricultural', 'Food', 'Preparation', 'Meat, egg and fish', 'Raw meat', ÇOffals']</v>
      </c>
      <c r="N2014" t="str">
        <f>SUBSTITUTE(Table2[[#This Row],[category_tags]],"'",CHAR(131),12)</f>
        <v>['Agricultural', 'Food', 'Preparation', 'Meat, egg and fish', 'Raw meat', 'OffalsÉ]</v>
      </c>
      <c r="O2014">
        <f>FIND(CHAR(130),Table2[[#This Row],[Column2]])</f>
        <v>75</v>
      </c>
      <c r="P2014">
        <f>FIND(CHAR(131),Table2[[#This Row],[Column3]])</f>
        <v>82</v>
      </c>
      <c r="Q2014" t="str">
        <f>IFERROR(MID(Table2[[#This Row],[category_tags]],Table2[[#This Row],[Column4]]+1,Table2[[#This Row],[Column5]]-Table2[[#This Row],[Column4]]-1),"")</f>
        <v>Offals</v>
      </c>
      <c r="R2014" t="str">
        <f>VLOOKUP(Table2[[#This Row],[ciqual_code]],brut_transformé!$D$2:$E$2480,2,FALSE)</f>
        <v>transformé</v>
      </c>
      <c r="S2014" t="s">
        <v>5327</v>
      </c>
    </row>
    <row r="2015" spans="1:19" x14ac:dyDescent="0.2">
      <c r="A2015" t="s">
        <v>2013</v>
      </c>
      <c r="B2015">
        <v>40405</v>
      </c>
      <c r="C2015" t="s">
        <v>2481</v>
      </c>
      <c r="D2015">
        <v>2.4900000000000002</v>
      </c>
      <c r="E2015" t="b">
        <v>0</v>
      </c>
      <c r="F2015" t="s">
        <v>2485</v>
      </c>
      <c r="G2015" t="s">
        <v>4500</v>
      </c>
      <c r="H2015" t="s">
        <v>4967</v>
      </c>
      <c r="I2015" t="s">
        <v>4969</v>
      </c>
      <c r="J2015" t="s">
        <v>5038</v>
      </c>
      <c r="K2015" t="s">
        <v>6376</v>
      </c>
      <c r="L2015" t="s">
        <v>6395</v>
      </c>
      <c r="M2015" t="str">
        <f>SUBSTITUTE(Table2[[#This Row],[category_tags]],"'",CHAR(130),11)</f>
        <v>['Agricultural', 'Food', 'Preparation', 'Meat, egg and fish', 'Cooked meat', ÇOffals']</v>
      </c>
      <c r="N2015" t="str">
        <f>SUBSTITUTE(Table2[[#This Row],[category_tags]],"'",CHAR(131),12)</f>
        <v>['Agricultural', 'Food', 'Preparation', 'Meat, egg and fish', 'Cooked meat', 'OffalsÉ]</v>
      </c>
      <c r="O2015">
        <f>FIND(CHAR(130),Table2[[#This Row],[Column2]])</f>
        <v>78</v>
      </c>
      <c r="P2015">
        <f>FIND(CHAR(131),Table2[[#This Row],[Column3]])</f>
        <v>85</v>
      </c>
      <c r="Q2015" t="str">
        <f>IFERROR(MID(Table2[[#This Row],[category_tags]],Table2[[#This Row],[Column4]]+1,Table2[[#This Row],[Column5]]-Table2[[#This Row],[Column4]]-1),"")</f>
        <v>Offals</v>
      </c>
      <c r="R2015" t="str">
        <f>VLOOKUP(Table2[[#This Row],[ciqual_code]],brut_transformé!$D$2:$E$2480,2,FALSE)</f>
        <v>transformé</v>
      </c>
      <c r="S2015" t="s">
        <v>5326</v>
      </c>
    </row>
    <row r="2016" spans="1:19" x14ac:dyDescent="0.2">
      <c r="A2016" t="s">
        <v>2014</v>
      </c>
      <c r="B2016">
        <v>40408</v>
      </c>
      <c r="C2016" t="s">
        <v>2481</v>
      </c>
      <c r="D2016">
        <v>2.65</v>
      </c>
      <c r="E2016" t="b">
        <v>0</v>
      </c>
      <c r="F2016" t="s">
        <v>2485</v>
      </c>
      <c r="G2016" t="s">
        <v>4501</v>
      </c>
      <c r="H2016" t="s">
        <v>4967</v>
      </c>
      <c r="I2016" t="s">
        <v>4969</v>
      </c>
      <c r="J2016" t="s">
        <v>5038</v>
      </c>
      <c r="K2016" t="s">
        <v>6376</v>
      </c>
      <c r="L2016" t="s">
        <v>6395</v>
      </c>
      <c r="M2016" t="str">
        <f>SUBSTITUTE(Table2[[#This Row],[category_tags]],"'",CHAR(130),11)</f>
        <v>['Agricultural', 'Food', 'Preparation', 'Meat, egg and fish', 'Cooked meat', ÇOffals']</v>
      </c>
      <c r="N2016" t="str">
        <f>SUBSTITUTE(Table2[[#This Row],[category_tags]],"'",CHAR(131),12)</f>
        <v>['Agricultural', 'Food', 'Preparation', 'Meat, egg and fish', 'Cooked meat', 'OffalsÉ]</v>
      </c>
      <c r="O2016">
        <f>FIND(CHAR(130),Table2[[#This Row],[Column2]])</f>
        <v>78</v>
      </c>
      <c r="P2016">
        <f>FIND(CHAR(131),Table2[[#This Row],[Column3]])</f>
        <v>85</v>
      </c>
      <c r="Q2016" t="str">
        <f>IFERROR(MID(Table2[[#This Row],[category_tags]],Table2[[#This Row],[Column4]]+1,Table2[[#This Row],[Column5]]-Table2[[#This Row],[Column4]]-1),"")</f>
        <v>Offals</v>
      </c>
      <c r="R2016" t="str">
        <f>VLOOKUP(Table2[[#This Row],[ciqual_code]],brut_transformé!$D$2:$E$2480,2,FALSE)</f>
        <v>transformé</v>
      </c>
      <c r="S2016" t="s">
        <v>6104</v>
      </c>
    </row>
    <row r="2017" spans="1:19" x14ac:dyDescent="0.2">
      <c r="A2017" t="s">
        <v>2015</v>
      </c>
      <c r="B2017">
        <v>40409</v>
      </c>
      <c r="C2017" t="s">
        <v>2481</v>
      </c>
      <c r="D2017">
        <v>2.63</v>
      </c>
      <c r="E2017" t="b">
        <v>0</v>
      </c>
      <c r="F2017" t="s">
        <v>2485</v>
      </c>
      <c r="G2017" t="s">
        <v>4502</v>
      </c>
      <c r="H2017" t="s">
        <v>4967</v>
      </c>
      <c r="I2017" t="s">
        <v>4969</v>
      </c>
      <c r="J2017" t="s">
        <v>5037</v>
      </c>
      <c r="K2017" t="s">
        <v>6376</v>
      </c>
      <c r="L2017" t="s">
        <v>6396</v>
      </c>
      <c r="M2017" t="str">
        <f>SUBSTITUTE(Table2[[#This Row],[category_tags]],"'",CHAR(130),11)</f>
        <v>['Agricultural', 'Food', 'Preparation', 'Meat, egg and fish', 'Raw meat', ÇOffals']</v>
      </c>
      <c r="N2017" t="str">
        <f>SUBSTITUTE(Table2[[#This Row],[category_tags]],"'",CHAR(131),12)</f>
        <v>['Agricultural', 'Food', 'Preparation', 'Meat, egg and fish', 'Raw meat', 'OffalsÉ]</v>
      </c>
      <c r="O2017">
        <f>FIND(CHAR(130),Table2[[#This Row],[Column2]])</f>
        <v>75</v>
      </c>
      <c r="P2017">
        <f>FIND(CHAR(131),Table2[[#This Row],[Column3]])</f>
        <v>82</v>
      </c>
      <c r="Q2017" t="str">
        <f>IFERROR(MID(Table2[[#This Row],[category_tags]],Table2[[#This Row],[Column4]]+1,Table2[[#This Row],[Column5]]-Table2[[#This Row],[Column4]]-1),"")</f>
        <v>Offals</v>
      </c>
      <c r="R2017" t="str">
        <f>VLOOKUP(Table2[[#This Row],[ciqual_code]],brut_transformé!$D$2:$E$2480,2,FALSE)</f>
        <v>transformé</v>
      </c>
      <c r="S2017" t="s">
        <v>5328</v>
      </c>
    </row>
    <row r="2018" spans="1:19" x14ac:dyDescent="0.2">
      <c r="A2018" t="s">
        <v>2016</v>
      </c>
      <c r="B2018">
        <v>11068</v>
      </c>
      <c r="C2018" t="s">
        <v>2481</v>
      </c>
      <c r="D2018">
        <v>3.75</v>
      </c>
      <c r="E2018" t="b">
        <v>0</v>
      </c>
      <c r="F2018" t="s">
        <v>2485</v>
      </c>
      <c r="G2018" t="s">
        <v>4503</v>
      </c>
      <c r="H2018" t="s">
        <v>4967</v>
      </c>
      <c r="I2018" t="s">
        <v>4969</v>
      </c>
      <c r="J2018" t="s">
        <v>4979</v>
      </c>
      <c r="K2018" t="s">
        <v>6377</v>
      </c>
      <c r="L2018" t="s">
        <v>6397</v>
      </c>
      <c r="M2018" t="str">
        <f>SUBSTITUTE(Table2[[#This Row],[category_tags]],"'",CHAR(130),11)</f>
        <v>['Agricultural', 'Food', 'Preparation', 'Miscellaneous', 'Herbs', ÇFresh herbs']</v>
      </c>
      <c r="N2018" t="str">
        <f>SUBSTITUTE(Table2[[#This Row],[category_tags]],"'",CHAR(131),12)</f>
        <v>['Agricultural', 'Food', 'Preparation', 'Miscellaneous', 'Herbs', 'Fresh herbsÉ]</v>
      </c>
      <c r="O2018">
        <f>FIND(CHAR(130),Table2[[#This Row],[Column2]])</f>
        <v>67</v>
      </c>
      <c r="P2018">
        <f>FIND(CHAR(131),Table2[[#This Row],[Column3]])</f>
        <v>79</v>
      </c>
      <c r="Q2018" t="str">
        <f>IFERROR(MID(Table2[[#This Row],[category_tags]],Table2[[#This Row],[Column4]]+1,Table2[[#This Row],[Column5]]-Table2[[#This Row],[Column4]]-1),"")</f>
        <v>Fresh herbs</v>
      </c>
      <c r="R2018" t="str">
        <f>VLOOKUP(Table2[[#This Row],[ciqual_code]],brut_transformé!$D$2:$E$2480,2,FALSE)</f>
        <v>brut</v>
      </c>
      <c r="S2018" t="s">
        <v>5120</v>
      </c>
    </row>
    <row r="2019" spans="1:19" x14ac:dyDescent="0.2">
      <c r="A2019" t="s">
        <v>2017</v>
      </c>
      <c r="B2019">
        <v>11036</v>
      </c>
      <c r="C2019" t="s">
        <v>2481</v>
      </c>
      <c r="D2019">
        <v>3.75</v>
      </c>
      <c r="E2019" t="b">
        <v>0</v>
      </c>
      <c r="F2019" t="s">
        <v>2485</v>
      </c>
      <c r="G2019" t="s">
        <v>4504</v>
      </c>
      <c r="H2019" t="s">
        <v>4967</v>
      </c>
      <c r="I2019" t="s">
        <v>4969</v>
      </c>
      <c r="J2019" t="s">
        <v>4978</v>
      </c>
      <c r="K2019" t="s">
        <v>6377</v>
      </c>
      <c r="L2019" t="s">
        <v>6397</v>
      </c>
      <c r="M2019" t="str">
        <f>SUBSTITUTE(Table2[[#This Row],[category_tags]],"'",CHAR(130),11)</f>
        <v>['Agricultural', 'Food', 'Preparation', 'Miscellaneous', 'Herbs', ÇDried herbs']</v>
      </c>
      <c r="N2019" t="str">
        <f>SUBSTITUTE(Table2[[#This Row],[category_tags]],"'",CHAR(131),12)</f>
        <v>['Agricultural', 'Food', 'Preparation', 'Miscellaneous', 'Herbs', 'Dried herbsÉ]</v>
      </c>
      <c r="O2019">
        <f>FIND(CHAR(130),Table2[[#This Row],[Column2]])</f>
        <v>67</v>
      </c>
      <c r="P2019">
        <f>FIND(CHAR(131),Table2[[#This Row],[Column3]])</f>
        <v>79</v>
      </c>
      <c r="Q2019" t="str">
        <f>IFERROR(MID(Table2[[#This Row],[category_tags]],Table2[[#This Row],[Column4]]+1,Table2[[#This Row],[Column5]]-Table2[[#This Row],[Column4]]-1),"")</f>
        <v>Dried herbs</v>
      </c>
      <c r="R2019" t="str">
        <f>VLOOKUP(Table2[[#This Row],[ciqual_code]],brut_transformé!$D$2:$E$2480,2,FALSE)</f>
        <v>brut</v>
      </c>
      <c r="S2019" t="s">
        <v>5159</v>
      </c>
    </row>
    <row r="2020" spans="1:19" x14ac:dyDescent="0.2">
      <c r="A2020" t="s">
        <v>2018</v>
      </c>
      <c r="B2020">
        <v>28917</v>
      </c>
      <c r="C2020" t="s">
        <v>2481</v>
      </c>
      <c r="D2020">
        <v>2.4500000000000002</v>
      </c>
      <c r="E2020" t="b">
        <v>0</v>
      </c>
      <c r="F2020" t="s">
        <v>2485</v>
      </c>
      <c r="G2020" t="s">
        <v>4505</v>
      </c>
      <c r="H2020" t="s">
        <v>4967</v>
      </c>
      <c r="I2020" t="s">
        <v>4969</v>
      </c>
      <c r="J2020" t="s">
        <v>5052</v>
      </c>
      <c r="K2020" t="s">
        <v>6376</v>
      </c>
      <c r="L2020" t="s">
        <v>6404</v>
      </c>
      <c r="M2020" t="str">
        <f>SUBSTITUTE(Table2[[#This Row],[category_tags]],"'",CHAR(130),11)</f>
        <v>['Agricultural', 'Food', 'Preparation', 'Meat, egg and fish', 'Delicatessen meat', ÇCooked ham']</v>
      </c>
      <c r="N2020" t="str">
        <f>SUBSTITUTE(Table2[[#This Row],[category_tags]],"'",CHAR(131),12)</f>
        <v>['Agricultural', 'Food', 'Preparation', 'Meat, egg and fish', 'Delicatessen meat', 'Cooked hamÉ]</v>
      </c>
      <c r="O2020">
        <f>FIND(CHAR(130),Table2[[#This Row],[Column2]])</f>
        <v>84</v>
      </c>
      <c r="P2020">
        <f>FIND(CHAR(131),Table2[[#This Row],[Column3]])</f>
        <v>95</v>
      </c>
      <c r="Q2020" t="str">
        <f>IFERROR(MID(Table2[[#This Row],[category_tags]],Table2[[#This Row],[Column4]]+1,Table2[[#This Row],[Column5]]-Table2[[#This Row],[Column4]]-1),"")</f>
        <v>Cooked ham</v>
      </c>
      <c r="R2020" t="str">
        <f>VLOOKUP(Table2[[#This Row],[ciqual_code]],brut_transformé!$D$2:$E$2480,2,FALSE)</f>
        <v>transformé</v>
      </c>
      <c r="S2020" t="s">
        <v>5680</v>
      </c>
    </row>
    <row r="2021" spans="1:19" x14ac:dyDescent="0.2">
      <c r="A2021" t="s">
        <v>2019</v>
      </c>
      <c r="B2021">
        <v>12500</v>
      </c>
      <c r="C2021" t="s">
        <v>2481</v>
      </c>
      <c r="D2021">
        <v>2.11</v>
      </c>
      <c r="E2021" t="b">
        <v>0</v>
      </c>
      <c r="F2021" t="s">
        <v>2485</v>
      </c>
      <c r="G2021" t="s">
        <v>4506</v>
      </c>
      <c r="H2021" t="s">
        <v>4967</v>
      </c>
      <c r="I2021" t="s">
        <v>4969</v>
      </c>
      <c r="J2021" t="s">
        <v>5010</v>
      </c>
      <c r="K2021" t="s">
        <v>6381</v>
      </c>
      <c r="L2021" t="s">
        <v>6406</v>
      </c>
      <c r="M2021" t="str">
        <f>SUBSTITUTE(Table2[[#This Row],[category_tags]],"'",CHAR(130),11)</f>
        <v>['Agricultural', 'Food', 'Preparation', 'Milk and milk products', 'Cheese', ÇBlue cheeses']</v>
      </c>
      <c r="N2021" t="str">
        <f>SUBSTITUTE(Table2[[#This Row],[category_tags]],"'",CHAR(131),12)</f>
        <v>['Agricultural', 'Food', 'Preparation', 'Milk and milk products', 'Cheese', 'Blue cheesesÉ]</v>
      </c>
      <c r="O2021">
        <f>FIND(CHAR(130),Table2[[#This Row],[Column2]])</f>
        <v>77</v>
      </c>
      <c r="P2021">
        <f>FIND(CHAR(131),Table2[[#This Row],[Column3]])</f>
        <v>90</v>
      </c>
      <c r="Q2021" t="str">
        <f>IFERROR(MID(Table2[[#This Row],[category_tags]],Table2[[#This Row],[Column4]]+1,Table2[[#This Row],[Column5]]-Table2[[#This Row],[Column4]]-1),"")</f>
        <v>Blue cheeses</v>
      </c>
      <c r="R2021" t="str">
        <f>VLOOKUP(Table2[[#This Row],[ciqual_code]],brut_transformé!$D$2:$E$2480,2,FALSE)</f>
        <v>transformé</v>
      </c>
      <c r="S2021" t="s">
        <v>6105</v>
      </c>
    </row>
    <row r="2022" spans="1:19" x14ac:dyDescent="0.2">
      <c r="A2022" t="s">
        <v>2020</v>
      </c>
      <c r="B2022">
        <v>20217</v>
      </c>
      <c r="C2022" t="s">
        <v>2481</v>
      </c>
      <c r="D2022">
        <v>2.6</v>
      </c>
      <c r="E2022" t="b">
        <v>0</v>
      </c>
      <c r="F2022" t="s">
        <v>2485</v>
      </c>
      <c r="G2022" t="s">
        <v>4507</v>
      </c>
      <c r="H2022" t="s">
        <v>4967</v>
      </c>
      <c r="I2022" t="s">
        <v>4969</v>
      </c>
      <c r="J2022" t="s">
        <v>4988</v>
      </c>
      <c r="K2022" t="s">
        <v>6375</v>
      </c>
      <c r="L2022" t="s">
        <v>6405</v>
      </c>
      <c r="M2022" t="str">
        <f>SUBSTITUTE(Table2[[#This Row],[category_tags]],"'",CHAR(130),11)</f>
        <v>['Agricultural', 'Food', 'Preparation', 'Fruits, vegetables, legumes and nuts', 'Vegetables', ÇVegetables, raw']</v>
      </c>
      <c r="N2022" t="str">
        <f>SUBSTITUTE(Table2[[#This Row],[category_tags]],"'",CHAR(131),12)</f>
        <v>['Agricultural', 'Food', 'Preparation', 'Fruits, vegetables, legumes and nuts', 'Vegetables', 'Vegetables, rawÉ]</v>
      </c>
      <c r="O2022">
        <f>FIND(CHAR(130),Table2[[#This Row],[Column2]])</f>
        <v>95</v>
      </c>
      <c r="P2022">
        <f>FIND(CHAR(131),Table2[[#This Row],[Column3]])</f>
        <v>111</v>
      </c>
      <c r="Q2022" t="str">
        <f>IFERROR(MID(Table2[[#This Row],[category_tags]],Table2[[#This Row],[Column4]]+1,Table2[[#This Row],[Column5]]-Table2[[#This Row],[Column4]]-1),"")</f>
        <v>Vegetables, raw</v>
      </c>
      <c r="R2022" t="str">
        <f>VLOOKUP(Table2[[#This Row],[ciqual_code]],brut_transformé!$D$2:$E$2480,2,FALSE)</f>
        <v>brut</v>
      </c>
      <c r="S2022" t="s">
        <v>5349</v>
      </c>
    </row>
    <row r="2023" spans="1:19" x14ac:dyDescent="0.2">
      <c r="A2023" t="s">
        <v>2021</v>
      </c>
      <c r="B2023">
        <v>30304</v>
      </c>
      <c r="C2023" t="s">
        <v>2481</v>
      </c>
      <c r="D2023">
        <v>2.5299999999999998</v>
      </c>
      <c r="E2023" t="b">
        <v>0</v>
      </c>
      <c r="F2023" t="s">
        <v>2485</v>
      </c>
      <c r="G2023" t="s">
        <v>4508</v>
      </c>
      <c r="H2023" t="s">
        <v>4967</v>
      </c>
      <c r="I2023" t="s">
        <v>4969</v>
      </c>
      <c r="J2023" t="s">
        <v>5089</v>
      </c>
      <c r="K2023" t="s">
        <v>6376</v>
      </c>
      <c r="L2023" t="s">
        <v>6404</v>
      </c>
      <c r="M2023" t="str">
        <f>SUBSTITUTE(Table2[[#This Row],[category_tags]],"'",CHAR(130),11)</f>
        <v>['Agricultural', 'Food', 'Preparation', 'Meat, egg and fish', 'Delicatessen meat', ÇDry sausages']</v>
      </c>
      <c r="N2023" t="str">
        <f>SUBSTITUTE(Table2[[#This Row],[category_tags]],"'",CHAR(131),12)</f>
        <v>['Agricultural', 'Food', 'Preparation', 'Meat, egg and fish', 'Delicatessen meat', 'Dry sausagesÉ]</v>
      </c>
      <c r="O2023">
        <f>FIND(CHAR(130),Table2[[#This Row],[Column2]])</f>
        <v>84</v>
      </c>
      <c r="P2023">
        <f>FIND(CHAR(131),Table2[[#This Row],[Column3]])</f>
        <v>97</v>
      </c>
      <c r="Q2023" t="str">
        <f>IFERROR(MID(Table2[[#This Row],[category_tags]],Table2[[#This Row],[Column4]]+1,Table2[[#This Row],[Column5]]-Table2[[#This Row],[Column4]]-1),"")</f>
        <v>Dry sausages</v>
      </c>
      <c r="R2023" t="str">
        <f>VLOOKUP(Table2[[#This Row],[ciqual_code]],brut_transformé!$D$2:$E$2480,2,FALSE)</f>
        <v>transformé</v>
      </c>
      <c r="S2023" t="s">
        <v>5362</v>
      </c>
    </row>
    <row r="2024" spans="1:19" x14ac:dyDescent="0.2">
      <c r="A2024" t="s">
        <v>2022</v>
      </c>
      <c r="B2024">
        <v>4039</v>
      </c>
      <c r="C2024" t="s">
        <v>2481</v>
      </c>
      <c r="D2024">
        <v>2.81</v>
      </c>
      <c r="E2024" t="b">
        <v>0</v>
      </c>
      <c r="F2024" t="s">
        <v>2485</v>
      </c>
      <c r="G2024" t="s">
        <v>4509</v>
      </c>
      <c r="H2024" t="s">
        <v>4967</v>
      </c>
      <c r="I2024" t="s">
        <v>4969</v>
      </c>
      <c r="J2024" t="s">
        <v>4992</v>
      </c>
      <c r="K2024" t="s">
        <v>6375</v>
      </c>
      <c r="L2024" t="s">
        <v>6409</v>
      </c>
      <c r="M2024" t="str">
        <f>SUBSTITUTE(Table2[[#This Row],[category_tags]],"'",CHAR(130),11)</f>
        <v>['Agricultural', 'Food', 'Preparation', 'Fruits, vegetables, legumes and nuts', 'Potatoes and other tubers']</v>
      </c>
      <c r="N2024" t="str">
        <f>SUBSTITUTE(Table2[[#This Row],[category_tags]],"'",CHAR(131),12)</f>
        <v>['Agricultural', 'Food', 'Preparation', 'Fruits, vegetables, legumes and nuts', 'Potatoes and other tubers']</v>
      </c>
      <c r="O2024" t="e">
        <f>FIND(CHAR(130),Table2[[#This Row],[Column2]])</f>
        <v>#VALUE!</v>
      </c>
      <c r="P2024" t="e">
        <f>FIND(CHAR(131),Table2[[#This Row],[Column3]])</f>
        <v>#VALUE!</v>
      </c>
      <c r="Q2024" t="str">
        <f>IFERROR(MID(Table2[[#This Row],[category_tags]],Table2[[#This Row],[Column4]]+1,Table2[[#This Row],[Column5]]-Table2[[#This Row],[Column4]]-1),"")</f>
        <v/>
      </c>
      <c r="R2024" t="str">
        <f>VLOOKUP(Table2[[#This Row],[ciqual_code]],brut_transformé!$D$2:$E$2480,2,FALSE)</f>
        <v>transformé</v>
      </c>
      <c r="S2024" t="s">
        <v>6106</v>
      </c>
    </row>
    <row r="2025" spans="1:19" x14ac:dyDescent="0.2">
      <c r="A2025" t="s">
        <v>2023</v>
      </c>
      <c r="B2025">
        <v>28976</v>
      </c>
      <c r="C2025" t="s">
        <v>2481</v>
      </c>
      <c r="D2025">
        <v>3.11</v>
      </c>
      <c r="E2025" t="b">
        <v>0</v>
      </c>
      <c r="F2025" t="s">
        <v>2485</v>
      </c>
      <c r="G2025" t="s">
        <v>4510</v>
      </c>
      <c r="H2025" t="s">
        <v>4967</v>
      </c>
      <c r="I2025" t="s">
        <v>4969</v>
      </c>
      <c r="J2025" t="s">
        <v>4986</v>
      </c>
      <c r="K2025" t="s">
        <v>6376</v>
      </c>
      <c r="L2025" t="s">
        <v>6404</v>
      </c>
      <c r="M2025" t="str">
        <f>SUBSTITUTE(Table2[[#This Row],[category_tags]],"'",CHAR(130),11)</f>
        <v>['Agricultural', 'Food', 'Preparation', 'Meat, egg and fish', 'Delicatessen meat']</v>
      </c>
      <c r="N2025" t="str">
        <f>SUBSTITUTE(Table2[[#This Row],[category_tags]],"'",CHAR(131),12)</f>
        <v>['Agricultural', 'Food', 'Preparation', 'Meat, egg and fish', 'Delicatessen meat']</v>
      </c>
      <c r="O2025" t="e">
        <f>FIND(CHAR(130),Table2[[#This Row],[Column2]])</f>
        <v>#VALUE!</v>
      </c>
      <c r="P2025" t="e">
        <f>FIND(CHAR(131),Table2[[#This Row],[Column3]])</f>
        <v>#VALUE!</v>
      </c>
      <c r="Q2025" t="str">
        <f>IFERROR(MID(Table2[[#This Row],[category_tags]],Table2[[#This Row],[Column4]]+1,Table2[[#This Row],[Column5]]-Table2[[#This Row],[Column4]]-1),"")</f>
        <v/>
      </c>
      <c r="R2025" t="str">
        <f>VLOOKUP(Table2[[#This Row],[ciqual_code]],brut_transformé!$D$2:$E$2480,2,FALSE)</f>
        <v>transformé</v>
      </c>
      <c r="S2025" t="s">
        <v>5253</v>
      </c>
    </row>
    <row r="2026" spans="1:19" x14ac:dyDescent="0.2">
      <c r="A2026" t="s">
        <v>2024</v>
      </c>
      <c r="B2026">
        <v>26085</v>
      </c>
      <c r="C2026" t="s">
        <v>2481</v>
      </c>
      <c r="D2026">
        <v>3.68</v>
      </c>
      <c r="E2026" t="b">
        <v>0</v>
      </c>
      <c r="F2026" t="s">
        <v>2485</v>
      </c>
      <c r="G2026" t="s">
        <v>4511</v>
      </c>
      <c r="H2026" t="s">
        <v>4967</v>
      </c>
      <c r="I2026" t="s">
        <v>4969</v>
      </c>
      <c r="J2026" t="s">
        <v>4985</v>
      </c>
      <c r="K2026" t="s">
        <v>6376</v>
      </c>
      <c r="L2026" t="s">
        <v>6403</v>
      </c>
      <c r="M2026" t="str">
        <f>SUBSTITUTE(Table2[[#This Row],[category_tags]],"'",CHAR(130),11)</f>
        <v>['Agricultural', 'Food', 'Preparation', 'Meat, egg and fish', 'Fish, raw']</v>
      </c>
      <c r="N2026" t="str">
        <f>SUBSTITUTE(Table2[[#This Row],[category_tags]],"'",CHAR(131),12)</f>
        <v>['Agricultural', 'Food', 'Preparation', 'Meat, egg and fish', 'Fish, raw']</v>
      </c>
      <c r="O2026" t="e">
        <f>FIND(CHAR(130),Table2[[#This Row],[Column2]])</f>
        <v>#VALUE!</v>
      </c>
      <c r="P2026" t="e">
        <f>FIND(CHAR(131),Table2[[#This Row],[Column3]])</f>
        <v>#VALUE!</v>
      </c>
      <c r="Q2026" t="str">
        <f>IFERROR(MID(Table2[[#This Row],[category_tags]],Table2[[#This Row],[Column4]]+1,Table2[[#This Row],[Column5]]-Table2[[#This Row],[Column4]]-1),"")</f>
        <v/>
      </c>
      <c r="R2026" t="str">
        <f>VLOOKUP(Table2[[#This Row],[ciqual_code]],brut_transformé!$D$2:$E$2480,2,FALSE)</f>
        <v>transformé</v>
      </c>
      <c r="S2026" t="s">
        <v>5492</v>
      </c>
    </row>
    <row r="2027" spans="1:19" x14ac:dyDescent="0.2">
      <c r="A2027" t="s">
        <v>2025</v>
      </c>
      <c r="B2027">
        <v>26110</v>
      </c>
      <c r="C2027" t="s">
        <v>2481</v>
      </c>
      <c r="D2027">
        <v>3.56</v>
      </c>
      <c r="E2027" t="b">
        <v>0</v>
      </c>
      <c r="F2027" t="s">
        <v>2485</v>
      </c>
      <c r="G2027" t="s">
        <v>4512</v>
      </c>
      <c r="H2027" t="s">
        <v>4967</v>
      </c>
      <c r="I2027" t="s">
        <v>4969</v>
      </c>
      <c r="J2027" t="s">
        <v>4985</v>
      </c>
      <c r="K2027" t="s">
        <v>6376</v>
      </c>
      <c r="L2027" t="s">
        <v>6403</v>
      </c>
      <c r="M2027" t="str">
        <f>SUBSTITUTE(Table2[[#This Row],[category_tags]],"'",CHAR(130),11)</f>
        <v>['Agricultural', 'Food', 'Preparation', 'Meat, egg and fish', 'Fish, raw']</v>
      </c>
      <c r="N2027" t="str">
        <f>SUBSTITUTE(Table2[[#This Row],[category_tags]],"'",CHAR(131),12)</f>
        <v>['Agricultural', 'Food', 'Preparation', 'Meat, egg and fish', 'Fish, raw']</v>
      </c>
      <c r="O2027" t="e">
        <f>FIND(CHAR(130),Table2[[#This Row],[Column2]])</f>
        <v>#VALUE!</v>
      </c>
      <c r="P2027" t="e">
        <f>FIND(CHAR(131),Table2[[#This Row],[Column3]])</f>
        <v>#VALUE!</v>
      </c>
      <c r="Q2027" t="str">
        <f>IFERROR(MID(Table2[[#This Row],[category_tags]],Table2[[#This Row],[Column4]]+1,Table2[[#This Row],[Column5]]-Table2[[#This Row],[Column4]]-1),"")</f>
        <v/>
      </c>
      <c r="R2027" t="str">
        <f>VLOOKUP(Table2[[#This Row],[ciqual_code]],brut_transformé!$D$2:$E$2480,2,FALSE)</f>
        <v>transformé</v>
      </c>
      <c r="S2027" t="s">
        <v>6107</v>
      </c>
    </row>
    <row r="2028" spans="1:19" x14ac:dyDescent="0.2">
      <c r="A2028" t="s">
        <v>2026</v>
      </c>
      <c r="B2028">
        <v>26244</v>
      </c>
      <c r="C2028" t="s">
        <v>2481</v>
      </c>
      <c r="D2028">
        <v>3.62</v>
      </c>
      <c r="E2028" t="b">
        <v>0</v>
      </c>
      <c r="F2028" t="s">
        <v>2485</v>
      </c>
      <c r="G2028" t="s">
        <v>4513</v>
      </c>
      <c r="H2028" t="s">
        <v>4967</v>
      </c>
      <c r="I2028" t="s">
        <v>4969</v>
      </c>
      <c r="J2028" t="s">
        <v>4985</v>
      </c>
      <c r="K2028" t="s">
        <v>6376</v>
      </c>
      <c r="L2028" t="s">
        <v>6403</v>
      </c>
      <c r="M2028" t="str">
        <f>SUBSTITUTE(Table2[[#This Row],[category_tags]],"'",CHAR(130),11)</f>
        <v>['Agricultural', 'Food', 'Preparation', 'Meat, egg and fish', 'Fish, raw']</v>
      </c>
      <c r="N2028" t="str">
        <f>SUBSTITUTE(Table2[[#This Row],[category_tags]],"'",CHAR(131),12)</f>
        <v>['Agricultural', 'Food', 'Preparation', 'Meat, egg and fish', 'Fish, raw']</v>
      </c>
      <c r="O2028" t="e">
        <f>FIND(CHAR(130),Table2[[#This Row],[Column2]])</f>
        <v>#VALUE!</v>
      </c>
      <c r="P2028" t="e">
        <f>FIND(CHAR(131),Table2[[#This Row],[Column3]])</f>
        <v>#VALUE!</v>
      </c>
      <c r="Q2028" t="str">
        <f>IFERROR(MID(Table2[[#This Row],[category_tags]],Table2[[#This Row],[Column4]]+1,Table2[[#This Row],[Column5]]-Table2[[#This Row],[Column4]]-1),"")</f>
        <v/>
      </c>
      <c r="R2028" t="str">
        <f>VLOOKUP(Table2[[#This Row],[ciqual_code]],brut_transformé!$D$2:$E$2480,2,FALSE)</f>
        <v>transformé</v>
      </c>
      <c r="S2028" t="s">
        <v>6108</v>
      </c>
    </row>
    <row r="2029" spans="1:19" x14ac:dyDescent="0.2">
      <c r="A2029" t="s">
        <v>2027</v>
      </c>
      <c r="B2029">
        <v>8373</v>
      </c>
      <c r="C2029" t="s">
        <v>2481</v>
      </c>
      <c r="D2029">
        <v>2.65</v>
      </c>
      <c r="E2029" t="b">
        <v>0</v>
      </c>
      <c r="F2029" t="s">
        <v>2485</v>
      </c>
      <c r="G2029" t="s">
        <v>4514</v>
      </c>
      <c r="H2029" t="s">
        <v>4967</v>
      </c>
      <c r="I2029" t="s">
        <v>4969</v>
      </c>
      <c r="J2029" t="s">
        <v>4986</v>
      </c>
      <c r="K2029" t="s">
        <v>6376</v>
      </c>
      <c r="L2029" t="s">
        <v>6404</v>
      </c>
      <c r="M2029" t="str">
        <f>SUBSTITUTE(Table2[[#This Row],[category_tags]],"'",CHAR(130),11)</f>
        <v>['Agricultural', 'Food', 'Preparation', 'Meat, egg and fish', 'Delicatessen meat']</v>
      </c>
      <c r="N2029" t="str">
        <f>SUBSTITUTE(Table2[[#This Row],[category_tags]],"'",CHAR(131),12)</f>
        <v>['Agricultural', 'Food', 'Preparation', 'Meat, egg and fish', 'Delicatessen meat']</v>
      </c>
      <c r="O2029" t="e">
        <f>FIND(CHAR(130),Table2[[#This Row],[Column2]])</f>
        <v>#VALUE!</v>
      </c>
      <c r="P2029" t="e">
        <f>FIND(CHAR(131),Table2[[#This Row],[Column3]])</f>
        <v>#VALUE!</v>
      </c>
      <c r="Q2029" t="str">
        <f>IFERROR(MID(Table2[[#This Row],[category_tags]],Table2[[#This Row],[Column4]]+1,Table2[[#This Row],[Column5]]-Table2[[#This Row],[Column4]]-1),"")</f>
        <v/>
      </c>
      <c r="R2029" t="str">
        <f>VLOOKUP(Table2[[#This Row],[ciqual_code]],brut_transformé!$D$2:$E$2480,2,FALSE)</f>
        <v>transformé</v>
      </c>
      <c r="S2029" t="s">
        <v>6109</v>
      </c>
    </row>
    <row r="2030" spans="1:19" x14ac:dyDescent="0.2">
      <c r="A2030" t="s">
        <v>2028</v>
      </c>
      <c r="B2030">
        <v>25419</v>
      </c>
      <c r="C2030" t="s">
        <v>2481</v>
      </c>
      <c r="D2030">
        <v>2.71</v>
      </c>
      <c r="E2030" t="b">
        <v>0</v>
      </c>
      <c r="F2030" t="s">
        <v>2485</v>
      </c>
      <c r="G2030" t="s">
        <v>4515</v>
      </c>
      <c r="H2030" t="s">
        <v>4967</v>
      </c>
      <c r="I2030" t="s">
        <v>4969</v>
      </c>
      <c r="J2030" t="s">
        <v>5000</v>
      </c>
      <c r="K2030" t="s">
        <v>6379</v>
      </c>
      <c r="L2030" t="s">
        <v>6415</v>
      </c>
      <c r="M2030" t="str">
        <f>SUBSTITUTE(Table2[[#This Row],[category_tags]],"'",CHAR(130),11)</f>
        <v>['Agricultural', 'Food', 'Preparation', 'Starters and dishes', 'Savoury pastries and other starters']</v>
      </c>
      <c r="N2030" t="str">
        <f>SUBSTITUTE(Table2[[#This Row],[category_tags]],"'",CHAR(131),12)</f>
        <v>['Agricultural', 'Food', 'Preparation', 'Starters and dishes', 'Savoury pastries and other starters']</v>
      </c>
      <c r="O2030" t="e">
        <f>FIND(CHAR(130),Table2[[#This Row],[Column2]])</f>
        <v>#VALUE!</v>
      </c>
      <c r="P2030" t="e">
        <f>FIND(CHAR(131),Table2[[#This Row],[Column3]])</f>
        <v>#VALUE!</v>
      </c>
      <c r="Q2030" t="str">
        <f>IFERROR(MID(Table2[[#This Row],[category_tags]],Table2[[#This Row],[Column4]]+1,Table2[[#This Row],[Column5]]-Table2[[#This Row],[Column4]]-1),"")</f>
        <v/>
      </c>
      <c r="R2030" t="str">
        <f>VLOOKUP(Table2[[#This Row],[ciqual_code]],brut_transformé!$D$2:$E$2480,2,FALSE)</f>
        <v>transformé</v>
      </c>
      <c r="S2030" t="s">
        <v>6110</v>
      </c>
    </row>
    <row r="2031" spans="1:19" x14ac:dyDescent="0.2">
      <c r="A2031" t="s">
        <v>2029</v>
      </c>
      <c r="B2031">
        <v>26074</v>
      </c>
      <c r="C2031" t="s">
        <v>2481</v>
      </c>
      <c r="D2031">
        <v>3.64</v>
      </c>
      <c r="E2031" t="b">
        <v>0</v>
      </c>
      <c r="F2031" t="s">
        <v>2485</v>
      </c>
      <c r="G2031" t="s">
        <v>4516</v>
      </c>
      <c r="H2031" t="s">
        <v>4967</v>
      </c>
      <c r="I2031" t="s">
        <v>4969</v>
      </c>
      <c r="J2031" t="s">
        <v>4985</v>
      </c>
      <c r="K2031" t="s">
        <v>6376</v>
      </c>
      <c r="L2031" t="s">
        <v>6403</v>
      </c>
      <c r="M2031" t="str">
        <f>SUBSTITUTE(Table2[[#This Row],[category_tags]],"'",CHAR(130),11)</f>
        <v>['Agricultural', 'Food', 'Preparation', 'Meat, egg and fish', 'Fish, raw']</v>
      </c>
      <c r="N2031" t="str">
        <f>SUBSTITUTE(Table2[[#This Row],[category_tags]],"'",CHAR(131),12)</f>
        <v>['Agricultural', 'Food', 'Preparation', 'Meat, egg and fish', 'Fish, raw']</v>
      </c>
      <c r="O2031" t="e">
        <f>FIND(CHAR(130),Table2[[#This Row],[Column2]])</f>
        <v>#VALUE!</v>
      </c>
      <c r="P2031" t="e">
        <f>FIND(CHAR(131),Table2[[#This Row],[Column3]])</f>
        <v>#VALUE!</v>
      </c>
      <c r="Q2031" t="str">
        <f>IFERROR(MID(Table2[[#This Row],[category_tags]],Table2[[#This Row],[Column4]]+1,Table2[[#This Row],[Column5]]-Table2[[#This Row],[Column4]]-1),"")</f>
        <v/>
      </c>
      <c r="R2031" t="str">
        <f>VLOOKUP(Table2[[#This Row],[ciqual_code]],brut_transformé!$D$2:$E$2480,2,FALSE)</f>
        <v>transformé</v>
      </c>
      <c r="S2031" t="s">
        <v>5503</v>
      </c>
    </row>
    <row r="2032" spans="1:19" x14ac:dyDescent="0.2">
      <c r="A2032" t="s">
        <v>2030</v>
      </c>
      <c r="B2032">
        <v>26033</v>
      </c>
      <c r="C2032" t="s">
        <v>2481</v>
      </c>
      <c r="D2032">
        <v>3.52</v>
      </c>
      <c r="E2032" t="b">
        <v>0</v>
      </c>
      <c r="F2032" t="s">
        <v>2485</v>
      </c>
      <c r="G2032" t="s">
        <v>4517</v>
      </c>
      <c r="H2032" t="s">
        <v>4967</v>
      </c>
      <c r="I2032" t="s">
        <v>4969</v>
      </c>
      <c r="J2032" t="s">
        <v>4993</v>
      </c>
      <c r="K2032" t="s">
        <v>6376</v>
      </c>
      <c r="L2032" t="s">
        <v>6410</v>
      </c>
      <c r="M2032" t="str">
        <f>SUBSTITUTE(Table2[[#This Row],[category_tags]],"'",CHAR(130),11)</f>
        <v>['Agricultural', 'Food', 'Preparation', 'Meat, egg and fish', 'Fish, cooked']</v>
      </c>
      <c r="N2032" t="str">
        <f>SUBSTITUTE(Table2[[#This Row],[category_tags]],"'",CHAR(131),12)</f>
        <v>['Agricultural', 'Food', 'Preparation', 'Meat, egg and fish', 'Fish, cooked']</v>
      </c>
      <c r="O2032" t="e">
        <f>FIND(CHAR(130),Table2[[#This Row],[Column2]])</f>
        <v>#VALUE!</v>
      </c>
      <c r="P2032" t="e">
        <f>FIND(CHAR(131),Table2[[#This Row],[Column3]])</f>
        <v>#VALUE!</v>
      </c>
      <c r="Q2032" t="str">
        <f>IFERROR(MID(Table2[[#This Row],[category_tags]],Table2[[#This Row],[Column4]]+1,Table2[[#This Row],[Column5]]-Table2[[#This Row],[Column4]]-1),"")</f>
        <v/>
      </c>
      <c r="R2032" t="str">
        <f>VLOOKUP(Table2[[#This Row],[ciqual_code]],brut_transformé!$D$2:$E$2480,2,FALSE)</f>
        <v>transformé</v>
      </c>
      <c r="S2032" t="s">
        <v>5266</v>
      </c>
    </row>
    <row r="2033" spans="1:19" x14ac:dyDescent="0.2">
      <c r="A2033" t="s">
        <v>2031</v>
      </c>
      <c r="B2033">
        <v>20201</v>
      </c>
      <c r="C2033" t="s">
        <v>2481</v>
      </c>
      <c r="D2033">
        <v>2.6</v>
      </c>
      <c r="E2033" t="b">
        <v>0</v>
      </c>
      <c r="F2033" t="s">
        <v>2485</v>
      </c>
      <c r="G2033" t="s">
        <v>4518</v>
      </c>
      <c r="H2033" t="s">
        <v>4967</v>
      </c>
      <c r="I2033" t="s">
        <v>4969</v>
      </c>
      <c r="J2033" t="s">
        <v>4988</v>
      </c>
      <c r="K2033" t="s">
        <v>6375</v>
      </c>
      <c r="L2033" t="s">
        <v>6405</v>
      </c>
      <c r="M2033" t="str">
        <f>SUBSTITUTE(Table2[[#This Row],[category_tags]],"'",CHAR(130),11)</f>
        <v>['Agricultural', 'Food', 'Preparation', 'Fruits, vegetables, legumes and nuts', 'Vegetables', ÇVegetables, raw']</v>
      </c>
      <c r="N2033" t="str">
        <f>SUBSTITUTE(Table2[[#This Row],[category_tags]],"'",CHAR(131),12)</f>
        <v>['Agricultural', 'Food', 'Preparation', 'Fruits, vegetables, legumes and nuts', 'Vegetables', 'Vegetables, rawÉ]</v>
      </c>
      <c r="O2033">
        <f>FIND(CHAR(130),Table2[[#This Row],[Column2]])</f>
        <v>95</v>
      </c>
      <c r="P2033">
        <f>FIND(CHAR(131),Table2[[#This Row],[Column3]])</f>
        <v>111</v>
      </c>
      <c r="Q2033" t="str">
        <f>IFERROR(MID(Table2[[#This Row],[category_tags]],Table2[[#This Row],[Column4]]+1,Table2[[#This Row],[Column5]]-Table2[[#This Row],[Column4]]-1),"")</f>
        <v>Vegetables, raw</v>
      </c>
      <c r="R2033" t="str">
        <f>VLOOKUP(Table2[[#This Row],[ciqual_code]],brut_transformé!$D$2:$E$2480,2,FALSE)</f>
        <v>brut</v>
      </c>
      <c r="S2033" t="s">
        <v>5300</v>
      </c>
    </row>
    <row r="2034" spans="1:19" x14ac:dyDescent="0.2">
      <c r="A2034" t="s">
        <v>2032</v>
      </c>
      <c r="B2034">
        <v>20165</v>
      </c>
      <c r="C2034" t="s">
        <v>2481</v>
      </c>
      <c r="E2034" t="b">
        <v>0</v>
      </c>
      <c r="F2034" t="s">
        <v>2485</v>
      </c>
      <c r="G2034" t="s">
        <v>4519</v>
      </c>
      <c r="H2034" t="s">
        <v>4967</v>
      </c>
      <c r="I2034" t="s">
        <v>4969</v>
      </c>
      <c r="J2034" t="s">
        <v>4987</v>
      </c>
      <c r="K2034" t="s">
        <v>6375</v>
      </c>
      <c r="L2034" t="s">
        <v>6405</v>
      </c>
      <c r="M2034" t="str">
        <f>SUBSTITUTE(Table2[[#This Row],[category_tags]],"'",CHAR(130),11)</f>
        <v>['Agricultural', 'Food', 'Preparation', 'Fruits, vegetables, legumes and nuts', 'Vegetables', ÇVegetables, cooked']</v>
      </c>
      <c r="N2034" t="str">
        <f>SUBSTITUTE(Table2[[#This Row],[category_tags]],"'",CHAR(131),12)</f>
        <v>['Agricultural', 'Food', 'Preparation', 'Fruits, vegetables, legumes and nuts', 'Vegetables', 'Vegetables, cookedÉ]</v>
      </c>
      <c r="O2034">
        <f>FIND(CHAR(130),Table2[[#This Row],[Column2]])</f>
        <v>95</v>
      </c>
      <c r="P2034">
        <f>FIND(CHAR(131),Table2[[#This Row],[Column3]])</f>
        <v>114</v>
      </c>
      <c r="Q2034" t="str">
        <f>IFERROR(MID(Table2[[#This Row],[category_tags]],Table2[[#This Row],[Column4]]+1,Table2[[#This Row],[Column5]]-Table2[[#This Row],[Column4]]-1),"")</f>
        <v>Vegetables, cooked</v>
      </c>
      <c r="R2034" t="str">
        <f>VLOOKUP(Table2[[#This Row],[ciqual_code]],brut_transformé!$D$2:$E$2480,2,FALSE)</f>
        <v>brut</v>
      </c>
      <c r="S2034" t="s">
        <v>5301</v>
      </c>
    </row>
    <row r="2035" spans="1:19" x14ac:dyDescent="0.2">
      <c r="A2035" t="s">
        <v>2033</v>
      </c>
      <c r="B2035">
        <v>24070</v>
      </c>
      <c r="C2035" t="s">
        <v>2481</v>
      </c>
      <c r="D2035">
        <v>2.2799999999999998</v>
      </c>
      <c r="E2035" t="b">
        <v>0</v>
      </c>
      <c r="F2035" t="s">
        <v>2485</v>
      </c>
      <c r="G2035" t="s">
        <v>4520</v>
      </c>
      <c r="H2035" t="s">
        <v>4967</v>
      </c>
      <c r="I2035" t="s">
        <v>4969</v>
      </c>
      <c r="J2035" t="s">
        <v>4995</v>
      </c>
      <c r="K2035" t="s">
        <v>6380</v>
      </c>
      <c r="L2035" t="s">
        <v>6412</v>
      </c>
      <c r="M2035" t="str">
        <f>SUBSTITUTE(Table2[[#This Row],[category_tags]],"'",CHAR(130),11)</f>
        <v>['Agricultural', 'Food', 'Preparation', 'Cereal products', 'Biscuits and breakfast cereals', ÇSweet biscuits']</v>
      </c>
      <c r="N2035" t="str">
        <f>SUBSTITUTE(Table2[[#This Row],[category_tags]],"'",CHAR(131),12)</f>
        <v>['Agricultural', 'Food', 'Preparation', 'Cereal products', 'Biscuits and breakfast cereals', 'Sweet biscuitsÉ]</v>
      </c>
      <c r="O2035">
        <f>FIND(CHAR(130),Table2[[#This Row],[Column2]])</f>
        <v>94</v>
      </c>
      <c r="P2035">
        <f>FIND(CHAR(131),Table2[[#This Row],[Column3]])</f>
        <v>109</v>
      </c>
      <c r="Q2035" t="str">
        <f>IFERROR(MID(Table2[[#This Row],[category_tags]],Table2[[#This Row],[Column4]]+1,Table2[[#This Row],[Column5]]-Table2[[#This Row],[Column4]]-1),"")</f>
        <v>Sweet biscuits</v>
      </c>
      <c r="R2035" t="str">
        <f>VLOOKUP(Table2[[#This Row],[ciqual_code]],brut_transformé!$D$2:$E$2480,2,FALSE)</f>
        <v>transformé</v>
      </c>
      <c r="S2035" t="s">
        <v>6111</v>
      </c>
    </row>
    <row r="2036" spans="1:19" x14ac:dyDescent="0.2">
      <c r="A2036" t="s">
        <v>2034</v>
      </c>
      <c r="B2036">
        <v>24080</v>
      </c>
      <c r="C2036" t="s">
        <v>2481</v>
      </c>
      <c r="D2036">
        <v>2.0299999999999998</v>
      </c>
      <c r="E2036" t="b">
        <v>0</v>
      </c>
      <c r="F2036" t="s">
        <v>2485</v>
      </c>
      <c r="G2036" t="s">
        <v>4521</v>
      </c>
      <c r="H2036" t="s">
        <v>4967</v>
      </c>
      <c r="I2036" t="s">
        <v>4969</v>
      </c>
      <c r="J2036" t="s">
        <v>4995</v>
      </c>
      <c r="K2036" t="s">
        <v>6380</v>
      </c>
      <c r="L2036" t="s">
        <v>6412</v>
      </c>
      <c r="M2036" t="str">
        <f>SUBSTITUTE(Table2[[#This Row],[category_tags]],"'",CHAR(130),11)</f>
        <v>['Agricultural', 'Food', 'Preparation', 'Cereal products', 'Biscuits and breakfast cereals', ÇSweet biscuits']</v>
      </c>
      <c r="N2036" t="str">
        <f>SUBSTITUTE(Table2[[#This Row],[category_tags]],"'",CHAR(131),12)</f>
        <v>['Agricultural', 'Food', 'Preparation', 'Cereal products', 'Biscuits and breakfast cereals', 'Sweet biscuitsÉ]</v>
      </c>
      <c r="O2036">
        <f>FIND(CHAR(130),Table2[[#This Row],[Column2]])</f>
        <v>94</v>
      </c>
      <c r="P2036">
        <f>FIND(CHAR(131),Table2[[#This Row],[Column3]])</f>
        <v>109</v>
      </c>
      <c r="Q2036" t="str">
        <f>IFERROR(MID(Table2[[#This Row],[category_tags]],Table2[[#This Row],[Column4]]+1,Table2[[#This Row],[Column5]]-Table2[[#This Row],[Column4]]-1),"")</f>
        <v>Sweet biscuits</v>
      </c>
      <c r="R2036" t="str">
        <f>VLOOKUP(Table2[[#This Row],[ciqual_code]],brut_transformé!$D$2:$E$2480,2,FALSE)</f>
        <v>transformé</v>
      </c>
      <c r="S2036" t="s">
        <v>5183</v>
      </c>
    </row>
    <row r="2037" spans="1:19" x14ac:dyDescent="0.2">
      <c r="A2037" t="s">
        <v>2035</v>
      </c>
      <c r="B2037">
        <v>24072</v>
      </c>
      <c r="C2037" t="s">
        <v>2481</v>
      </c>
      <c r="D2037">
        <v>2.2799999999999998</v>
      </c>
      <c r="E2037" t="b">
        <v>0</v>
      </c>
      <c r="F2037" t="s">
        <v>2485</v>
      </c>
      <c r="G2037" t="s">
        <v>4522</v>
      </c>
      <c r="H2037" t="s">
        <v>4967</v>
      </c>
      <c r="I2037" t="s">
        <v>4969</v>
      </c>
      <c r="J2037" t="s">
        <v>4995</v>
      </c>
      <c r="K2037" t="s">
        <v>6380</v>
      </c>
      <c r="L2037" t="s">
        <v>6412</v>
      </c>
      <c r="M2037" t="str">
        <f>SUBSTITUTE(Table2[[#This Row],[category_tags]],"'",CHAR(130),11)</f>
        <v>['Agricultural', 'Food', 'Preparation', 'Cereal products', 'Biscuits and breakfast cereals', ÇSweet biscuits']</v>
      </c>
      <c r="N2037" t="str">
        <f>SUBSTITUTE(Table2[[#This Row],[category_tags]],"'",CHAR(131),12)</f>
        <v>['Agricultural', 'Food', 'Preparation', 'Cereal products', 'Biscuits and breakfast cereals', 'Sweet biscuitsÉ]</v>
      </c>
      <c r="O2037">
        <f>FIND(CHAR(130),Table2[[#This Row],[Column2]])</f>
        <v>94</v>
      </c>
      <c r="P2037">
        <f>FIND(CHAR(131),Table2[[#This Row],[Column3]])</f>
        <v>109</v>
      </c>
      <c r="Q2037" t="str">
        <f>IFERROR(MID(Table2[[#This Row],[category_tags]],Table2[[#This Row],[Column4]]+1,Table2[[#This Row],[Column5]]-Table2[[#This Row],[Column4]]-1),"")</f>
        <v>Sweet biscuits</v>
      </c>
      <c r="R2037" t="str">
        <f>VLOOKUP(Table2[[#This Row],[ciqual_code]],brut_transformé!$D$2:$E$2480,2,FALSE)</f>
        <v>transformé</v>
      </c>
      <c r="S2037" t="s">
        <v>6112</v>
      </c>
    </row>
    <row r="2038" spans="1:19" x14ac:dyDescent="0.2">
      <c r="A2038" t="s">
        <v>2036</v>
      </c>
      <c r="B2038">
        <v>24071</v>
      </c>
      <c r="C2038" t="s">
        <v>2481</v>
      </c>
      <c r="D2038">
        <v>2.14</v>
      </c>
      <c r="E2038" t="b">
        <v>0</v>
      </c>
      <c r="F2038" t="s">
        <v>2485</v>
      </c>
      <c r="G2038" t="s">
        <v>4523</v>
      </c>
      <c r="H2038" t="s">
        <v>4967</v>
      </c>
      <c r="I2038" t="s">
        <v>4969</v>
      </c>
      <c r="J2038" t="s">
        <v>4995</v>
      </c>
      <c r="K2038" t="s">
        <v>6380</v>
      </c>
      <c r="L2038" t="s">
        <v>6412</v>
      </c>
      <c r="M2038" t="str">
        <f>SUBSTITUTE(Table2[[#This Row],[category_tags]],"'",CHAR(130),11)</f>
        <v>['Agricultural', 'Food', 'Preparation', 'Cereal products', 'Biscuits and breakfast cereals', ÇSweet biscuits']</v>
      </c>
      <c r="N2038" t="str">
        <f>SUBSTITUTE(Table2[[#This Row],[category_tags]],"'",CHAR(131),12)</f>
        <v>['Agricultural', 'Food', 'Preparation', 'Cereal products', 'Biscuits and breakfast cereals', 'Sweet biscuitsÉ]</v>
      </c>
      <c r="O2038">
        <f>FIND(CHAR(130),Table2[[#This Row],[Column2]])</f>
        <v>94</v>
      </c>
      <c r="P2038">
        <f>FIND(CHAR(131),Table2[[#This Row],[Column3]])</f>
        <v>109</v>
      </c>
      <c r="Q2038" t="str">
        <f>IFERROR(MID(Table2[[#This Row],[category_tags]],Table2[[#This Row],[Column4]]+1,Table2[[#This Row],[Column5]]-Table2[[#This Row],[Column4]]-1),"")</f>
        <v>Sweet biscuits</v>
      </c>
      <c r="R2038" t="str">
        <f>VLOOKUP(Table2[[#This Row],[ciqual_code]],brut_transformé!$D$2:$E$2480,2,FALSE)</f>
        <v>transformé</v>
      </c>
      <c r="S2038" t="s">
        <v>6113</v>
      </c>
    </row>
    <row r="2039" spans="1:19" x14ac:dyDescent="0.2">
      <c r="A2039" t="s">
        <v>2037</v>
      </c>
      <c r="B2039">
        <v>26153</v>
      </c>
      <c r="C2039" t="s">
        <v>2481</v>
      </c>
      <c r="D2039">
        <v>3.64</v>
      </c>
      <c r="E2039" t="b">
        <v>0</v>
      </c>
      <c r="F2039" t="s">
        <v>2485</v>
      </c>
      <c r="G2039" t="s">
        <v>4524</v>
      </c>
      <c r="H2039" t="s">
        <v>4967</v>
      </c>
      <c r="I2039" t="s">
        <v>4969</v>
      </c>
      <c r="J2039" t="s">
        <v>4985</v>
      </c>
      <c r="K2039" t="s">
        <v>6376</v>
      </c>
      <c r="L2039" t="s">
        <v>6403</v>
      </c>
      <c r="M2039" t="str">
        <f>SUBSTITUTE(Table2[[#This Row],[category_tags]],"'",CHAR(130),11)</f>
        <v>['Agricultural', 'Food', 'Preparation', 'Meat, egg and fish', 'Fish, raw']</v>
      </c>
      <c r="N2039" t="str">
        <f>SUBSTITUTE(Table2[[#This Row],[category_tags]],"'",CHAR(131),12)</f>
        <v>['Agricultural', 'Food', 'Preparation', 'Meat, egg and fish', 'Fish, raw']</v>
      </c>
      <c r="O2039" t="e">
        <f>FIND(CHAR(130),Table2[[#This Row],[Column2]])</f>
        <v>#VALUE!</v>
      </c>
      <c r="P2039" t="e">
        <f>FIND(CHAR(131),Table2[[#This Row],[Column3]])</f>
        <v>#VALUE!</v>
      </c>
      <c r="Q2039" t="str">
        <f>IFERROR(MID(Table2[[#This Row],[category_tags]],Table2[[#This Row],[Column4]]+1,Table2[[#This Row],[Column5]]-Table2[[#This Row],[Column4]]-1),"")</f>
        <v/>
      </c>
      <c r="R2039" t="str">
        <f>VLOOKUP(Table2[[#This Row],[ciqual_code]],brut_transformé!$D$2:$E$2480,2,FALSE)</f>
        <v>transformé</v>
      </c>
      <c r="S2039" t="s">
        <v>5265</v>
      </c>
    </row>
    <row r="2040" spans="1:19" x14ac:dyDescent="0.2">
      <c r="A2040" t="s">
        <v>2038</v>
      </c>
      <c r="B2040">
        <v>11039</v>
      </c>
      <c r="C2040" t="s">
        <v>2481</v>
      </c>
      <c r="D2040">
        <v>3.75</v>
      </c>
      <c r="E2040" t="b">
        <v>0</v>
      </c>
      <c r="F2040" t="s">
        <v>2485</v>
      </c>
      <c r="G2040" t="s">
        <v>4525</v>
      </c>
      <c r="H2040" t="s">
        <v>4967</v>
      </c>
      <c r="I2040" t="s">
        <v>4969</v>
      </c>
      <c r="J2040" t="s">
        <v>5035</v>
      </c>
      <c r="K2040" t="s">
        <v>6377</v>
      </c>
      <c r="L2040" t="s">
        <v>6430</v>
      </c>
      <c r="M2040" t="str">
        <f>SUBSTITUTE(Table2[[#This Row],[category_tags]],"'",CHAR(130),11)</f>
        <v>['Agricultural', 'Food', 'Preparation', 'Miscellaneous', 'Spices']</v>
      </c>
      <c r="N2040" t="str">
        <f>SUBSTITUTE(Table2[[#This Row],[category_tags]],"'",CHAR(131),12)</f>
        <v>['Agricultural', 'Food', 'Preparation', 'Miscellaneous', 'Spices']</v>
      </c>
      <c r="O2040" t="e">
        <f>FIND(CHAR(130),Table2[[#This Row],[Column2]])</f>
        <v>#VALUE!</v>
      </c>
      <c r="P2040" t="e">
        <f>FIND(CHAR(131),Table2[[#This Row],[Column3]])</f>
        <v>#VALUE!</v>
      </c>
      <c r="Q2040" t="str">
        <f>IFERROR(MID(Table2[[#This Row],[category_tags]],Table2[[#This Row],[Column4]]+1,Table2[[#This Row],[Column5]]-Table2[[#This Row],[Column4]]-1),"")</f>
        <v/>
      </c>
      <c r="R2040" t="str">
        <f>VLOOKUP(Table2[[#This Row],[ciqual_code]],brut_transformé!$D$2:$E$2480,2,FALSE)</f>
        <v>brut</v>
      </c>
      <c r="S2040" t="s">
        <v>5310</v>
      </c>
    </row>
    <row r="2041" spans="1:19" x14ac:dyDescent="0.2">
      <c r="A2041" t="s">
        <v>2039</v>
      </c>
      <c r="B2041">
        <v>16520</v>
      </c>
      <c r="C2041" t="s">
        <v>2481</v>
      </c>
      <c r="D2041">
        <v>2.58</v>
      </c>
      <c r="E2041" t="b">
        <v>0</v>
      </c>
      <c r="F2041" t="s">
        <v>2485</v>
      </c>
      <c r="G2041" t="s">
        <v>4526</v>
      </c>
      <c r="H2041" t="s">
        <v>4967</v>
      </c>
      <c r="I2041" t="s">
        <v>4969</v>
      </c>
      <c r="J2041" t="s">
        <v>5067</v>
      </c>
      <c r="K2041" t="s">
        <v>6384</v>
      </c>
      <c r="L2041" t="s">
        <v>6441</v>
      </c>
      <c r="M2041" t="str">
        <f>SUBSTITUTE(Table2[[#This Row],[category_tags]],"'",CHAR(130),11)</f>
        <v>['Agricultural', 'Food', 'Preparation', 'Fats and oils', 'Other fats']</v>
      </c>
      <c r="N2041" t="str">
        <f>SUBSTITUTE(Table2[[#This Row],[category_tags]],"'",CHAR(131),12)</f>
        <v>['Agricultural', 'Food', 'Preparation', 'Fats and oils', 'Other fats']</v>
      </c>
      <c r="O2041" t="e">
        <f>FIND(CHAR(130),Table2[[#This Row],[Column2]])</f>
        <v>#VALUE!</v>
      </c>
      <c r="P2041" t="e">
        <f>FIND(CHAR(131),Table2[[#This Row],[Column3]])</f>
        <v>#VALUE!</v>
      </c>
      <c r="Q2041" t="str">
        <f>IFERROR(MID(Table2[[#This Row],[category_tags]],Table2[[#This Row],[Column4]]+1,Table2[[#This Row],[Column5]]-Table2[[#This Row],[Column4]]-1),"")</f>
        <v/>
      </c>
      <c r="R2041" t="str">
        <f>VLOOKUP(Table2[[#This Row],[ciqual_code]],brut_transformé!$D$2:$E$2480,2,FALSE)</f>
        <v>transformé</v>
      </c>
      <c r="S2041" t="s">
        <v>5715</v>
      </c>
    </row>
    <row r="2042" spans="1:19" x14ac:dyDescent="0.2">
      <c r="A2042" t="s">
        <v>2040</v>
      </c>
      <c r="B2042">
        <v>12842</v>
      </c>
      <c r="C2042" t="s">
        <v>2481</v>
      </c>
      <c r="D2042">
        <v>2.4500000000000002</v>
      </c>
      <c r="E2042" t="b">
        <v>0</v>
      </c>
      <c r="F2042" t="s">
        <v>2485</v>
      </c>
      <c r="G2042" t="s">
        <v>4527</v>
      </c>
      <c r="H2042" t="s">
        <v>4967</v>
      </c>
      <c r="I2042" t="s">
        <v>4969</v>
      </c>
      <c r="J2042" t="s">
        <v>5024</v>
      </c>
      <c r="K2042" t="s">
        <v>6381</v>
      </c>
      <c r="L2042" t="s">
        <v>6406</v>
      </c>
      <c r="M2042" t="str">
        <f>SUBSTITUTE(Table2[[#This Row],[category_tags]],"'",CHAR(130),11)</f>
        <v>['Agricultural', 'Food', 'Preparation', 'Milk and milk products', 'Cheese', ÇSoft cheeses']</v>
      </c>
      <c r="N2042" t="str">
        <f>SUBSTITUTE(Table2[[#This Row],[category_tags]],"'",CHAR(131),12)</f>
        <v>['Agricultural', 'Food', 'Preparation', 'Milk and milk products', 'Cheese', 'Soft cheesesÉ]</v>
      </c>
      <c r="O2042">
        <f>FIND(CHAR(130),Table2[[#This Row],[Column2]])</f>
        <v>77</v>
      </c>
      <c r="P2042">
        <f>FIND(CHAR(131),Table2[[#This Row],[Column3]])</f>
        <v>90</v>
      </c>
      <c r="Q2042" t="str">
        <f>IFERROR(MID(Table2[[#This Row],[category_tags]],Table2[[#This Row],[Column4]]+1,Table2[[#This Row],[Column5]]-Table2[[#This Row],[Column4]]-1),"")</f>
        <v>Soft cheeses</v>
      </c>
      <c r="R2042" t="str">
        <f>VLOOKUP(Table2[[#This Row],[ciqual_code]],brut_transformé!$D$2:$E$2480,2,FALSE)</f>
        <v>brut</v>
      </c>
      <c r="S2042" t="s">
        <v>5330</v>
      </c>
    </row>
    <row r="2043" spans="1:19" x14ac:dyDescent="0.2">
      <c r="A2043" t="s">
        <v>2041</v>
      </c>
      <c r="B2043">
        <v>12807</v>
      </c>
      <c r="C2043" t="s">
        <v>2481</v>
      </c>
      <c r="D2043">
        <v>2.4500000000000002</v>
      </c>
      <c r="E2043" t="b">
        <v>0</v>
      </c>
      <c r="F2043" t="s">
        <v>2485</v>
      </c>
      <c r="G2043" t="s">
        <v>4528</v>
      </c>
      <c r="H2043" t="s">
        <v>4967</v>
      </c>
      <c r="I2043" t="s">
        <v>4969</v>
      </c>
      <c r="J2043" t="s">
        <v>5024</v>
      </c>
      <c r="K2043" t="s">
        <v>6381</v>
      </c>
      <c r="L2043" t="s">
        <v>6406</v>
      </c>
      <c r="M2043" t="str">
        <f>SUBSTITUTE(Table2[[#This Row],[category_tags]],"'",CHAR(130),11)</f>
        <v>['Agricultural', 'Food', 'Preparation', 'Milk and milk products', 'Cheese', ÇSoft cheeses']</v>
      </c>
      <c r="N2043" t="str">
        <f>SUBSTITUTE(Table2[[#This Row],[category_tags]],"'",CHAR(131),12)</f>
        <v>['Agricultural', 'Food', 'Preparation', 'Milk and milk products', 'Cheese', 'Soft cheesesÉ]</v>
      </c>
      <c r="O2043">
        <f>FIND(CHAR(130),Table2[[#This Row],[Column2]])</f>
        <v>77</v>
      </c>
      <c r="P2043">
        <f>FIND(CHAR(131),Table2[[#This Row],[Column3]])</f>
        <v>90</v>
      </c>
      <c r="Q2043" t="str">
        <f>IFERROR(MID(Table2[[#This Row],[category_tags]],Table2[[#This Row],[Column4]]+1,Table2[[#This Row],[Column5]]-Table2[[#This Row],[Column4]]-1),"")</f>
        <v>Soft cheeses</v>
      </c>
      <c r="R2043" t="str">
        <f>VLOOKUP(Table2[[#This Row],[ciqual_code]],brut_transformé!$D$2:$E$2480,2,FALSE)</f>
        <v>brut</v>
      </c>
      <c r="S2043" t="s">
        <v>5330</v>
      </c>
    </row>
    <row r="2044" spans="1:19" x14ac:dyDescent="0.2">
      <c r="A2044" t="s">
        <v>2042</v>
      </c>
      <c r="B2044">
        <v>12052</v>
      </c>
      <c r="C2044" t="s">
        <v>2481</v>
      </c>
      <c r="D2044">
        <v>2.2400000000000002</v>
      </c>
      <c r="E2044" t="b">
        <v>0</v>
      </c>
      <c r="F2044" t="s">
        <v>2485</v>
      </c>
      <c r="G2044" t="s">
        <v>4529</v>
      </c>
      <c r="H2044" t="s">
        <v>4967</v>
      </c>
      <c r="I2044" t="s">
        <v>4969</v>
      </c>
      <c r="J2044" t="s">
        <v>5024</v>
      </c>
      <c r="K2044" t="s">
        <v>6381</v>
      </c>
      <c r="L2044" t="s">
        <v>6406</v>
      </c>
      <c r="M2044" t="str">
        <f>SUBSTITUTE(Table2[[#This Row],[category_tags]],"'",CHAR(130),11)</f>
        <v>['Agricultural', 'Food', 'Preparation', 'Milk and milk products', 'Cheese', ÇSoft cheeses']</v>
      </c>
      <c r="N2044" t="str">
        <f>SUBSTITUTE(Table2[[#This Row],[category_tags]],"'",CHAR(131),12)</f>
        <v>['Agricultural', 'Food', 'Preparation', 'Milk and milk products', 'Cheese', 'Soft cheesesÉ]</v>
      </c>
      <c r="O2044">
        <f>FIND(CHAR(130),Table2[[#This Row],[Column2]])</f>
        <v>77</v>
      </c>
      <c r="P2044">
        <f>FIND(CHAR(131),Table2[[#This Row],[Column3]])</f>
        <v>90</v>
      </c>
      <c r="Q2044" t="str">
        <f>IFERROR(MID(Table2[[#This Row],[category_tags]],Table2[[#This Row],[Column4]]+1,Table2[[#This Row],[Column5]]-Table2[[#This Row],[Column4]]-1),"")</f>
        <v>Soft cheeses</v>
      </c>
      <c r="R2044" t="str">
        <f>VLOOKUP(Table2[[#This Row],[ciqual_code]],brut_transformé!$D$2:$E$2480,2,FALSE)</f>
        <v>brut</v>
      </c>
      <c r="S2044" t="s">
        <v>5196</v>
      </c>
    </row>
    <row r="2045" spans="1:19" x14ac:dyDescent="0.2">
      <c r="A2045" t="s">
        <v>2043</v>
      </c>
      <c r="B2045">
        <v>12049</v>
      </c>
      <c r="C2045" t="s">
        <v>2481</v>
      </c>
      <c r="D2045">
        <v>2.2400000000000002</v>
      </c>
      <c r="E2045" t="b">
        <v>0</v>
      </c>
      <c r="F2045" t="s">
        <v>2485</v>
      </c>
      <c r="G2045" t="s">
        <v>4530</v>
      </c>
      <c r="H2045" t="s">
        <v>4967</v>
      </c>
      <c r="I2045" t="s">
        <v>4969</v>
      </c>
      <c r="J2045" t="s">
        <v>5024</v>
      </c>
      <c r="K2045" t="s">
        <v>6381</v>
      </c>
      <c r="L2045" t="s">
        <v>6406</v>
      </c>
      <c r="M2045" t="str">
        <f>SUBSTITUTE(Table2[[#This Row],[category_tags]],"'",CHAR(130),11)</f>
        <v>['Agricultural', 'Food', 'Preparation', 'Milk and milk products', 'Cheese', ÇSoft cheeses']</v>
      </c>
      <c r="N2045" t="str">
        <f>SUBSTITUTE(Table2[[#This Row],[category_tags]],"'",CHAR(131),12)</f>
        <v>['Agricultural', 'Food', 'Preparation', 'Milk and milk products', 'Cheese', 'Soft cheesesÉ]</v>
      </c>
      <c r="O2045">
        <f>FIND(CHAR(130),Table2[[#This Row],[Column2]])</f>
        <v>77</v>
      </c>
      <c r="P2045">
        <f>FIND(CHAR(131),Table2[[#This Row],[Column3]])</f>
        <v>90</v>
      </c>
      <c r="Q2045" t="str">
        <f>IFERROR(MID(Table2[[#This Row],[category_tags]],Table2[[#This Row],[Column4]]+1,Table2[[#This Row],[Column5]]-Table2[[#This Row],[Column4]]-1),"")</f>
        <v>Soft cheeses</v>
      </c>
      <c r="R2045" t="str">
        <f>VLOOKUP(Table2[[#This Row],[ciqual_code]],brut_transformé!$D$2:$E$2480,2,FALSE)</f>
        <v>brut</v>
      </c>
      <c r="S2045" t="s">
        <v>5196</v>
      </c>
    </row>
    <row r="2046" spans="1:19" x14ac:dyDescent="0.2">
      <c r="A2046" t="s">
        <v>2044</v>
      </c>
      <c r="B2046">
        <v>12751</v>
      </c>
      <c r="C2046" t="s">
        <v>2481</v>
      </c>
      <c r="D2046">
        <v>2.2400000000000002</v>
      </c>
      <c r="E2046" t="b">
        <v>0</v>
      </c>
      <c r="F2046" t="s">
        <v>2485</v>
      </c>
      <c r="G2046" t="s">
        <v>4531</v>
      </c>
      <c r="H2046" t="s">
        <v>4967</v>
      </c>
      <c r="I2046" t="s">
        <v>4969</v>
      </c>
      <c r="J2046" t="s">
        <v>4989</v>
      </c>
      <c r="K2046" t="s">
        <v>6381</v>
      </c>
      <c r="L2046" t="s">
        <v>6406</v>
      </c>
      <c r="M2046" t="str">
        <f>SUBSTITUTE(Table2[[#This Row],[category_tags]],"'",CHAR(130),11)</f>
        <v>['Agricultural', 'Food', 'Preparation', 'Milk and milk products', 'Cheese', ÇSemihard cheeses']</v>
      </c>
      <c r="N2046" t="str">
        <f>SUBSTITUTE(Table2[[#This Row],[category_tags]],"'",CHAR(131),12)</f>
        <v>['Agricultural', 'Food', 'Preparation', 'Milk and milk products', 'Cheese', 'Semihard cheesesÉ]</v>
      </c>
      <c r="O2046">
        <f>FIND(CHAR(130),Table2[[#This Row],[Column2]])</f>
        <v>77</v>
      </c>
      <c r="P2046">
        <f>FIND(CHAR(131),Table2[[#This Row],[Column3]])</f>
        <v>94</v>
      </c>
      <c r="Q2046" t="str">
        <f>IFERROR(MID(Table2[[#This Row],[category_tags]],Table2[[#This Row],[Column4]]+1,Table2[[#This Row],[Column5]]-Table2[[#This Row],[Column4]]-1),"")</f>
        <v>Semihard cheeses</v>
      </c>
      <c r="R2046" t="str">
        <f>VLOOKUP(Table2[[#This Row],[ciqual_code]],brut_transformé!$D$2:$E$2480,2,FALSE)</f>
        <v>brut</v>
      </c>
      <c r="S2046" t="s">
        <v>5128</v>
      </c>
    </row>
    <row r="2047" spans="1:19" x14ac:dyDescent="0.2">
      <c r="A2047" t="s">
        <v>2045</v>
      </c>
      <c r="B2047">
        <v>12748</v>
      </c>
      <c r="C2047" t="s">
        <v>2481</v>
      </c>
      <c r="D2047">
        <v>2.2400000000000002</v>
      </c>
      <c r="E2047" t="b">
        <v>0</v>
      </c>
      <c r="F2047" t="s">
        <v>2485</v>
      </c>
      <c r="G2047" t="s">
        <v>4532</v>
      </c>
      <c r="H2047" t="s">
        <v>4967</v>
      </c>
      <c r="I2047" t="s">
        <v>4969</v>
      </c>
      <c r="J2047" t="s">
        <v>4989</v>
      </c>
      <c r="K2047" t="s">
        <v>6381</v>
      </c>
      <c r="L2047" t="s">
        <v>6406</v>
      </c>
      <c r="M2047" t="str">
        <f>SUBSTITUTE(Table2[[#This Row],[category_tags]],"'",CHAR(130),11)</f>
        <v>['Agricultural', 'Food', 'Preparation', 'Milk and milk products', 'Cheese', ÇSemihard cheeses']</v>
      </c>
      <c r="N2047" t="str">
        <f>SUBSTITUTE(Table2[[#This Row],[category_tags]],"'",CHAR(131),12)</f>
        <v>['Agricultural', 'Food', 'Preparation', 'Milk and milk products', 'Cheese', 'Semihard cheesesÉ]</v>
      </c>
      <c r="O2047">
        <f>FIND(CHAR(130),Table2[[#This Row],[Column2]])</f>
        <v>77</v>
      </c>
      <c r="P2047">
        <f>FIND(CHAR(131),Table2[[#This Row],[Column3]])</f>
        <v>94</v>
      </c>
      <c r="Q2047" t="str">
        <f>IFERROR(MID(Table2[[#This Row],[category_tags]],Table2[[#This Row],[Column4]]+1,Table2[[#This Row],[Column5]]-Table2[[#This Row],[Column4]]-1),"")</f>
        <v>Semihard cheeses</v>
      </c>
      <c r="R2047" t="str">
        <f>VLOOKUP(Table2[[#This Row],[ciqual_code]],brut_transformé!$D$2:$E$2480,2,FALSE)</f>
        <v>brut</v>
      </c>
      <c r="S2047" t="s">
        <v>5128</v>
      </c>
    </row>
    <row r="2048" spans="1:19" x14ac:dyDescent="0.2">
      <c r="A2048" t="s">
        <v>2046</v>
      </c>
      <c r="B2048">
        <v>12752</v>
      </c>
      <c r="C2048" t="s">
        <v>2481</v>
      </c>
      <c r="D2048">
        <v>2.2400000000000002</v>
      </c>
      <c r="E2048" t="b">
        <v>0</v>
      </c>
      <c r="F2048" t="s">
        <v>2485</v>
      </c>
      <c r="G2048" t="s">
        <v>4533</v>
      </c>
      <c r="H2048" t="s">
        <v>4967</v>
      </c>
      <c r="I2048" t="s">
        <v>4969</v>
      </c>
      <c r="J2048" t="s">
        <v>4989</v>
      </c>
      <c r="K2048" t="s">
        <v>6381</v>
      </c>
      <c r="L2048" t="s">
        <v>6406</v>
      </c>
      <c r="M2048" t="str">
        <f>SUBSTITUTE(Table2[[#This Row],[category_tags]],"'",CHAR(130),11)</f>
        <v>['Agricultural', 'Food', 'Preparation', 'Milk and milk products', 'Cheese', ÇSemihard cheeses']</v>
      </c>
      <c r="N2048" t="str">
        <f>SUBSTITUTE(Table2[[#This Row],[category_tags]],"'",CHAR(131),12)</f>
        <v>['Agricultural', 'Food', 'Preparation', 'Milk and milk products', 'Cheese', 'Semihard cheesesÉ]</v>
      </c>
      <c r="O2048">
        <f>FIND(CHAR(130),Table2[[#This Row],[Column2]])</f>
        <v>77</v>
      </c>
      <c r="P2048">
        <f>FIND(CHAR(131),Table2[[#This Row],[Column3]])</f>
        <v>94</v>
      </c>
      <c r="Q2048" t="str">
        <f>IFERROR(MID(Table2[[#This Row],[category_tags]],Table2[[#This Row],[Column4]]+1,Table2[[#This Row],[Column5]]-Table2[[#This Row],[Column4]]-1),"")</f>
        <v>Semihard cheeses</v>
      </c>
      <c r="R2048" t="str">
        <f>VLOOKUP(Table2[[#This Row],[ciqual_code]],brut_transformé!$D$2:$E$2480,2,FALSE)</f>
        <v>brut</v>
      </c>
      <c r="S2048" t="s">
        <v>5128</v>
      </c>
    </row>
    <row r="2049" spans="1:19" x14ac:dyDescent="0.2">
      <c r="A2049" t="s">
        <v>2047</v>
      </c>
      <c r="B2049">
        <v>12755</v>
      </c>
      <c r="C2049" t="s">
        <v>2481</v>
      </c>
      <c r="D2049">
        <v>2.2400000000000002</v>
      </c>
      <c r="E2049" t="b">
        <v>0</v>
      </c>
      <c r="F2049" t="s">
        <v>2485</v>
      </c>
      <c r="G2049" t="s">
        <v>4534</v>
      </c>
      <c r="H2049" t="s">
        <v>4967</v>
      </c>
      <c r="I2049" t="s">
        <v>4969</v>
      </c>
      <c r="J2049" t="s">
        <v>4989</v>
      </c>
      <c r="K2049" t="s">
        <v>6381</v>
      </c>
      <c r="L2049" t="s">
        <v>6406</v>
      </c>
      <c r="M2049" t="str">
        <f>SUBSTITUTE(Table2[[#This Row],[category_tags]],"'",CHAR(130),11)</f>
        <v>['Agricultural', 'Food', 'Preparation', 'Milk and milk products', 'Cheese', ÇSemihard cheeses']</v>
      </c>
      <c r="N2049" t="str">
        <f>SUBSTITUTE(Table2[[#This Row],[category_tags]],"'",CHAR(131),12)</f>
        <v>['Agricultural', 'Food', 'Preparation', 'Milk and milk products', 'Cheese', 'Semihard cheesesÉ]</v>
      </c>
      <c r="O2049">
        <f>FIND(CHAR(130),Table2[[#This Row],[Column2]])</f>
        <v>77</v>
      </c>
      <c r="P2049">
        <f>FIND(CHAR(131),Table2[[#This Row],[Column3]])</f>
        <v>94</v>
      </c>
      <c r="Q2049" t="str">
        <f>IFERROR(MID(Table2[[#This Row],[category_tags]],Table2[[#This Row],[Column4]]+1,Table2[[#This Row],[Column5]]-Table2[[#This Row],[Column4]]-1),"")</f>
        <v>Semihard cheeses</v>
      </c>
      <c r="R2049" t="str">
        <f>VLOOKUP(Table2[[#This Row],[ciqual_code]],brut_transformé!$D$2:$E$2480,2,FALSE)</f>
        <v>brut</v>
      </c>
      <c r="S2049" t="s">
        <v>5128</v>
      </c>
    </row>
    <row r="2050" spans="1:19" x14ac:dyDescent="0.2">
      <c r="A2050" t="s">
        <v>2048</v>
      </c>
      <c r="B2050">
        <v>26104</v>
      </c>
      <c r="C2050" t="s">
        <v>2481</v>
      </c>
      <c r="D2050">
        <v>3.64</v>
      </c>
      <c r="E2050" t="b">
        <v>0</v>
      </c>
      <c r="F2050" t="s">
        <v>2485</v>
      </c>
      <c r="G2050" t="s">
        <v>4535</v>
      </c>
      <c r="H2050" t="s">
        <v>4967</v>
      </c>
      <c r="I2050" t="s">
        <v>4969</v>
      </c>
      <c r="J2050" t="s">
        <v>4985</v>
      </c>
      <c r="K2050" t="s">
        <v>6376</v>
      </c>
      <c r="L2050" t="s">
        <v>6403</v>
      </c>
      <c r="M2050" t="str">
        <f>SUBSTITUTE(Table2[[#This Row],[category_tags]],"'",CHAR(130),11)</f>
        <v>['Agricultural', 'Food', 'Preparation', 'Meat, egg and fish', 'Fish, raw']</v>
      </c>
      <c r="N2050" t="str">
        <f>SUBSTITUTE(Table2[[#This Row],[category_tags]],"'",CHAR(131),12)</f>
        <v>['Agricultural', 'Food', 'Preparation', 'Meat, egg and fish', 'Fish, raw']</v>
      </c>
      <c r="O2050" t="e">
        <f>FIND(CHAR(130),Table2[[#This Row],[Column2]])</f>
        <v>#VALUE!</v>
      </c>
      <c r="P2050" t="e">
        <f>FIND(CHAR(131),Table2[[#This Row],[Column3]])</f>
        <v>#VALUE!</v>
      </c>
      <c r="Q2050" t="str">
        <f>IFERROR(MID(Table2[[#This Row],[category_tags]],Table2[[#This Row],[Column4]]+1,Table2[[#This Row],[Column5]]-Table2[[#This Row],[Column4]]-1),"")</f>
        <v/>
      </c>
      <c r="R2050" t="str">
        <f>VLOOKUP(Table2[[#This Row],[ciqual_code]],brut_transformé!$D$2:$E$2480,2,FALSE)</f>
        <v>transformé</v>
      </c>
      <c r="S2050" t="s">
        <v>5265</v>
      </c>
    </row>
    <row r="2051" spans="1:19" x14ac:dyDescent="0.2">
      <c r="A2051" t="s">
        <v>2049</v>
      </c>
      <c r="B2051">
        <v>1026</v>
      </c>
      <c r="C2051" t="s">
        <v>2481</v>
      </c>
      <c r="D2051">
        <v>3.29</v>
      </c>
      <c r="E2051" t="b">
        <v>0</v>
      </c>
      <c r="F2051" t="s">
        <v>2485</v>
      </c>
      <c r="G2051" t="s">
        <v>4536</v>
      </c>
      <c r="H2051" t="s">
        <v>4967</v>
      </c>
      <c r="I2051" t="s">
        <v>4969</v>
      </c>
      <c r="J2051" t="s">
        <v>4980</v>
      </c>
      <c r="K2051" t="s">
        <v>6378</v>
      </c>
      <c r="L2051" t="s">
        <v>6398</v>
      </c>
      <c r="M2051" t="str">
        <f>SUBSTITUTE(Table2[[#This Row],[category_tags]],"'",CHAR(130),11)</f>
        <v>['Agricultural', 'Food', 'Preparation', 'Beverages', 'Alcoholic beverages', ÇCocktails']</v>
      </c>
      <c r="N2051" t="str">
        <f>SUBSTITUTE(Table2[[#This Row],[category_tags]],"'",CHAR(131),12)</f>
        <v>['Agricultural', 'Food', 'Preparation', 'Beverages', 'Alcoholic beverages', 'CocktailsÉ]</v>
      </c>
      <c r="O2051">
        <f>FIND(CHAR(130),Table2[[#This Row],[Column2]])</f>
        <v>77</v>
      </c>
      <c r="P2051">
        <f>FIND(CHAR(131),Table2[[#This Row],[Column3]])</f>
        <v>87</v>
      </c>
      <c r="Q2051" t="str">
        <f>IFERROR(MID(Table2[[#This Row],[category_tags]],Table2[[#This Row],[Column4]]+1,Table2[[#This Row],[Column5]]-Table2[[#This Row],[Column4]]-1),"")</f>
        <v>Cocktails</v>
      </c>
      <c r="R2051" t="str">
        <f>VLOOKUP(Table2[[#This Row],[ciqual_code]],brut_transformé!$D$2:$E$2480,2,FALSE)</f>
        <v>brut</v>
      </c>
      <c r="S2051" t="s">
        <v>5107</v>
      </c>
    </row>
    <row r="2052" spans="1:19" x14ac:dyDescent="0.2">
      <c r="A2052" t="s">
        <v>2050</v>
      </c>
      <c r="B2052">
        <v>25628</v>
      </c>
      <c r="C2052" t="s">
        <v>2481</v>
      </c>
      <c r="D2052">
        <v>2.2200000000000002</v>
      </c>
      <c r="E2052" t="b">
        <v>0</v>
      </c>
      <c r="F2052" t="s">
        <v>2485</v>
      </c>
      <c r="G2052" t="s">
        <v>4537</v>
      </c>
      <c r="H2052" t="s">
        <v>4967</v>
      </c>
      <c r="I2052" t="s">
        <v>4969</v>
      </c>
      <c r="J2052" t="s">
        <v>5036</v>
      </c>
      <c r="K2052" t="s">
        <v>6379</v>
      </c>
      <c r="L2052" t="s">
        <v>6431</v>
      </c>
      <c r="M2052" t="str">
        <f>SUBSTITUTE(Table2[[#This Row],[category_tags]],"'",CHAR(130),11)</f>
        <v>['Agricultural', 'Food', 'Preparation', 'Starters and dishes', 'Mixed salads']</v>
      </c>
      <c r="N2052" t="str">
        <f>SUBSTITUTE(Table2[[#This Row],[category_tags]],"'",CHAR(131),12)</f>
        <v>['Agricultural', 'Food', 'Preparation', 'Starters and dishes', 'Mixed salads']</v>
      </c>
      <c r="O2052" t="e">
        <f>FIND(CHAR(130),Table2[[#This Row],[Column2]])</f>
        <v>#VALUE!</v>
      </c>
      <c r="P2052" t="e">
        <f>FIND(CHAR(131),Table2[[#This Row],[Column3]])</f>
        <v>#VALUE!</v>
      </c>
      <c r="Q2052" t="str">
        <f>IFERROR(MID(Table2[[#This Row],[category_tags]],Table2[[#This Row],[Column4]]+1,Table2[[#This Row],[Column5]]-Table2[[#This Row],[Column4]]-1),"")</f>
        <v/>
      </c>
      <c r="R2052" t="str">
        <f>VLOOKUP(Table2[[#This Row],[ciqual_code]],brut_transformé!$D$2:$E$2480,2,FALSE)</f>
        <v>transformé</v>
      </c>
      <c r="S2052" t="s">
        <v>6114</v>
      </c>
    </row>
    <row r="2053" spans="1:19" x14ac:dyDescent="0.2">
      <c r="A2053" t="s">
        <v>2051</v>
      </c>
      <c r="B2053">
        <v>25602</v>
      </c>
      <c r="C2053" t="s">
        <v>2481</v>
      </c>
      <c r="D2053">
        <v>2.68</v>
      </c>
      <c r="E2053" t="b">
        <v>0</v>
      </c>
      <c r="F2053" t="s">
        <v>2485</v>
      </c>
      <c r="G2053" t="s">
        <v>4538</v>
      </c>
      <c r="H2053" t="s">
        <v>4967</v>
      </c>
      <c r="I2053" t="s">
        <v>4969</v>
      </c>
      <c r="J2053" t="s">
        <v>5036</v>
      </c>
      <c r="K2053" t="s">
        <v>6379</v>
      </c>
      <c r="L2053" t="s">
        <v>6431</v>
      </c>
      <c r="M2053" t="str">
        <f>SUBSTITUTE(Table2[[#This Row],[category_tags]],"'",CHAR(130),11)</f>
        <v>['Agricultural', 'Food', 'Preparation', 'Starters and dishes', 'Mixed salads']</v>
      </c>
      <c r="N2053" t="str">
        <f>SUBSTITUTE(Table2[[#This Row],[category_tags]],"'",CHAR(131),12)</f>
        <v>['Agricultural', 'Food', 'Preparation', 'Starters and dishes', 'Mixed salads']</v>
      </c>
      <c r="O2053" t="e">
        <f>FIND(CHAR(130),Table2[[#This Row],[Column2]])</f>
        <v>#VALUE!</v>
      </c>
      <c r="P2053" t="e">
        <f>FIND(CHAR(131),Table2[[#This Row],[Column3]])</f>
        <v>#VALUE!</v>
      </c>
      <c r="Q2053" t="str">
        <f>IFERROR(MID(Table2[[#This Row],[category_tags]],Table2[[#This Row],[Column4]]+1,Table2[[#This Row],[Column5]]-Table2[[#This Row],[Column4]]-1),"")</f>
        <v/>
      </c>
      <c r="R2053" t="str">
        <f>VLOOKUP(Table2[[#This Row],[ciqual_code]],brut_transformé!$D$2:$E$2480,2,FALSE)</f>
        <v>transformé</v>
      </c>
      <c r="S2053" t="s">
        <v>6115</v>
      </c>
    </row>
    <row r="2054" spans="1:19" x14ac:dyDescent="0.2">
      <c r="A2054" t="s">
        <v>2052</v>
      </c>
      <c r="B2054">
        <v>26259</v>
      </c>
      <c r="C2054" t="s">
        <v>2481</v>
      </c>
      <c r="D2054">
        <v>2.65</v>
      </c>
      <c r="E2054" t="b">
        <v>0</v>
      </c>
      <c r="F2054" t="s">
        <v>2485</v>
      </c>
      <c r="G2054" t="s">
        <v>4539</v>
      </c>
      <c r="H2054" t="s">
        <v>4967</v>
      </c>
      <c r="I2054" t="s">
        <v>4969</v>
      </c>
      <c r="J2054" t="s">
        <v>5036</v>
      </c>
      <c r="K2054" t="s">
        <v>6379</v>
      </c>
      <c r="L2054" t="s">
        <v>6431</v>
      </c>
      <c r="M2054" t="str">
        <f>SUBSTITUTE(Table2[[#This Row],[category_tags]],"'",CHAR(130),11)</f>
        <v>['Agricultural', 'Food', 'Preparation', 'Starters and dishes', 'Mixed salads']</v>
      </c>
      <c r="N2054" t="str">
        <f>SUBSTITUTE(Table2[[#This Row],[category_tags]],"'",CHAR(131),12)</f>
        <v>['Agricultural', 'Food', 'Preparation', 'Starters and dishes', 'Mixed salads']</v>
      </c>
      <c r="O2054" t="e">
        <f>FIND(CHAR(130),Table2[[#This Row],[Column2]])</f>
        <v>#VALUE!</v>
      </c>
      <c r="P2054" t="e">
        <f>FIND(CHAR(131),Table2[[#This Row],[Column3]])</f>
        <v>#VALUE!</v>
      </c>
      <c r="Q2054" t="str">
        <f>IFERROR(MID(Table2[[#This Row],[category_tags]],Table2[[#This Row],[Column4]]+1,Table2[[#This Row],[Column5]]-Table2[[#This Row],[Column4]]-1),"")</f>
        <v/>
      </c>
      <c r="R2054" t="str">
        <f>VLOOKUP(Table2[[#This Row],[ciqual_code]],brut_transformé!$D$2:$E$2480,2,FALSE)</f>
        <v>transformé</v>
      </c>
      <c r="S2054" t="s">
        <v>6116</v>
      </c>
    </row>
    <row r="2055" spans="1:19" x14ac:dyDescent="0.2">
      <c r="A2055" t="s">
        <v>2053</v>
      </c>
      <c r="B2055">
        <v>13134</v>
      </c>
      <c r="C2055" t="s">
        <v>2481</v>
      </c>
      <c r="D2055">
        <v>2.4300000000000002</v>
      </c>
      <c r="E2055" t="b">
        <v>0</v>
      </c>
      <c r="F2055" t="s">
        <v>2485</v>
      </c>
      <c r="G2055" t="s">
        <v>4540</v>
      </c>
      <c r="H2055" t="s">
        <v>4967</v>
      </c>
      <c r="I2055" t="s">
        <v>4969</v>
      </c>
      <c r="J2055" t="s">
        <v>4972</v>
      </c>
      <c r="K2055" t="s">
        <v>6375</v>
      </c>
      <c r="L2055" t="s">
        <v>6392</v>
      </c>
      <c r="M2055" t="str">
        <f>SUBSTITUTE(Table2[[#This Row],[category_tags]],"'",CHAR(130),11)</f>
        <v>['Agricultural', 'Food', 'Preparation', 'Fruits, vegetables, legumes and nuts', 'Fruits', ÇFresh fruits']</v>
      </c>
      <c r="N2055" t="str">
        <f>SUBSTITUTE(Table2[[#This Row],[category_tags]],"'",CHAR(131),12)</f>
        <v>['Agricultural', 'Food', 'Preparation', 'Fruits, vegetables, legumes and nuts', 'Fruits', 'Fresh fruitsÉ]</v>
      </c>
      <c r="O2055">
        <f>FIND(CHAR(130),Table2[[#This Row],[Column2]])</f>
        <v>91</v>
      </c>
      <c r="P2055">
        <f>FIND(CHAR(131),Table2[[#This Row],[Column3]])</f>
        <v>104</v>
      </c>
      <c r="Q2055" t="str">
        <f>IFERROR(MID(Table2[[#This Row],[category_tags]],Table2[[#This Row],[Column4]]+1,Table2[[#This Row],[Column5]]-Table2[[#This Row],[Column4]]-1),"")</f>
        <v>Fresh fruits</v>
      </c>
      <c r="R2055" t="str">
        <f>VLOOKUP(Table2[[#This Row],[ciqual_code]],brut_transformé!$D$2:$E$2480,2,FALSE)</f>
        <v>transformé</v>
      </c>
      <c r="S2055" t="s">
        <v>6117</v>
      </c>
    </row>
    <row r="2056" spans="1:19" x14ac:dyDescent="0.2">
      <c r="A2056" t="s">
        <v>2054</v>
      </c>
      <c r="B2056">
        <v>25619</v>
      </c>
      <c r="C2056" t="s">
        <v>2481</v>
      </c>
      <c r="D2056">
        <v>2.31</v>
      </c>
      <c r="E2056" t="b">
        <v>0</v>
      </c>
      <c r="F2056" t="s">
        <v>2485</v>
      </c>
      <c r="G2056" t="s">
        <v>4541</v>
      </c>
      <c r="H2056" t="s">
        <v>4967</v>
      </c>
      <c r="I2056" t="s">
        <v>4969</v>
      </c>
      <c r="J2056" t="s">
        <v>5036</v>
      </c>
      <c r="K2056" t="s">
        <v>6379</v>
      </c>
      <c r="L2056" t="s">
        <v>6431</v>
      </c>
      <c r="M2056" t="str">
        <f>SUBSTITUTE(Table2[[#This Row],[category_tags]],"'",CHAR(130),11)</f>
        <v>['Agricultural', 'Food', 'Preparation', 'Starters and dishes', 'Mixed salads']</v>
      </c>
      <c r="N2056" t="str">
        <f>SUBSTITUTE(Table2[[#This Row],[category_tags]],"'",CHAR(131),12)</f>
        <v>['Agricultural', 'Food', 'Preparation', 'Starters and dishes', 'Mixed salads']</v>
      </c>
      <c r="O2056" t="e">
        <f>FIND(CHAR(130),Table2[[#This Row],[Column2]])</f>
        <v>#VALUE!</v>
      </c>
      <c r="P2056" t="e">
        <f>FIND(CHAR(131),Table2[[#This Row],[Column3]])</f>
        <v>#VALUE!</v>
      </c>
      <c r="Q2056" t="str">
        <f>IFERROR(MID(Table2[[#This Row],[category_tags]],Table2[[#This Row],[Column4]]+1,Table2[[#This Row],[Column5]]-Table2[[#This Row],[Column4]]-1),"")</f>
        <v/>
      </c>
      <c r="R2056" t="str">
        <f>VLOOKUP(Table2[[#This Row],[ciqual_code]],brut_transformé!$D$2:$E$2480,2,FALSE)</f>
        <v>transformé</v>
      </c>
      <c r="S2056" t="s">
        <v>6118</v>
      </c>
    </row>
    <row r="2057" spans="1:19" x14ac:dyDescent="0.2">
      <c r="A2057" t="s">
        <v>2055</v>
      </c>
      <c r="B2057">
        <v>25615</v>
      </c>
      <c r="C2057" t="s">
        <v>2481</v>
      </c>
      <c r="D2057">
        <v>1.91</v>
      </c>
      <c r="E2057" t="b">
        <v>0</v>
      </c>
      <c r="F2057" t="s">
        <v>2485</v>
      </c>
      <c r="G2057" t="s">
        <v>4542</v>
      </c>
      <c r="H2057" t="s">
        <v>4967</v>
      </c>
      <c r="I2057" t="s">
        <v>4969</v>
      </c>
      <c r="J2057" t="s">
        <v>5036</v>
      </c>
      <c r="K2057" t="s">
        <v>6379</v>
      </c>
      <c r="L2057" t="s">
        <v>6431</v>
      </c>
      <c r="M2057" t="str">
        <f>SUBSTITUTE(Table2[[#This Row],[category_tags]],"'",CHAR(130),11)</f>
        <v>['Agricultural', 'Food', 'Preparation', 'Starters and dishes', 'Mixed salads']</v>
      </c>
      <c r="N2057" t="str">
        <f>SUBSTITUTE(Table2[[#This Row],[category_tags]],"'",CHAR(131),12)</f>
        <v>['Agricultural', 'Food', 'Preparation', 'Starters and dishes', 'Mixed salads']</v>
      </c>
      <c r="O2057" t="e">
        <f>FIND(CHAR(130),Table2[[#This Row],[Column2]])</f>
        <v>#VALUE!</v>
      </c>
      <c r="P2057" t="e">
        <f>FIND(CHAR(131),Table2[[#This Row],[Column3]])</f>
        <v>#VALUE!</v>
      </c>
      <c r="Q2057" t="str">
        <f>IFERROR(MID(Table2[[#This Row],[category_tags]],Table2[[#This Row],[Column4]]+1,Table2[[#This Row],[Column5]]-Table2[[#This Row],[Column4]]-1),"")</f>
        <v/>
      </c>
      <c r="R2057" t="str">
        <f>VLOOKUP(Table2[[#This Row],[ciqual_code]],brut_transformé!$D$2:$E$2480,2,FALSE)</f>
        <v>transformé</v>
      </c>
      <c r="S2057" t="s">
        <v>6119</v>
      </c>
    </row>
    <row r="2058" spans="1:19" x14ac:dyDescent="0.2">
      <c r="A2058" t="s">
        <v>2056</v>
      </c>
      <c r="B2058">
        <v>25609</v>
      </c>
      <c r="C2058" t="s">
        <v>2481</v>
      </c>
      <c r="D2058">
        <v>1.8399999999999901</v>
      </c>
      <c r="E2058" t="b">
        <v>0</v>
      </c>
      <c r="F2058" t="s">
        <v>2485</v>
      </c>
      <c r="G2058" t="s">
        <v>4543</v>
      </c>
      <c r="H2058" t="s">
        <v>4967</v>
      </c>
      <c r="I2058" t="s">
        <v>4969</v>
      </c>
      <c r="J2058" t="s">
        <v>5036</v>
      </c>
      <c r="K2058" t="s">
        <v>6379</v>
      </c>
      <c r="L2058" t="s">
        <v>6431</v>
      </c>
      <c r="M2058" t="str">
        <f>SUBSTITUTE(Table2[[#This Row],[category_tags]],"'",CHAR(130),11)</f>
        <v>['Agricultural', 'Food', 'Preparation', 'Starters and dishes', 'Mixed salads']</v>
      </c>
      <c r="N2058" t="str">
        <f>SUBSTITUTE(Table2[[#This Row],[category_tags]],"'",CHAR(131),12)</f>
        <v>['Agricultural', 'Food', 'Preparation', 'Starters and dishes', 'Mixed salads']</v>
      </c>
      <c r="O2058" t="e">
        <f>FIND(CHAR(130),Table2[[#This Row],[Column2]])</f>
        <v>#VALUE!</v>
      </c>
      <c r="P2058" t="e">
        <f>FIND(CHAR(131),Table2[[#This Row],[Column3]])</f>
        <v>#VALUE!</v>
      </c>
      <c r="Q2058" t="str">
        <f>IFERROR(MID(Table2[[#This Row],[category_tags]],Table2[[#This Row],[Column4]]+1,Table2[[#This Row],[Column5]]-Table2[[#This Row],[Column4]]-1),"")</f>
        <v/>
      </c>
      <c r="R2058" t="str">
        <f>VLOOKUP(Table2[[#This Row],[ciqual_code]],brut_transformé!$D$2:$E$2480,2,FALSE)</f>
        <v>transformé</v>
      </c>
      <c r="S2058" t="s">
        <v>6120</v>
      </c>
    </row>
    <row r="2059" spans="1:19" x14ac:dyDescent="0.2">
      <c r="A2059" t="s">
        <v>2057</v>
      </c>
      <c r="B2059">
        <v>25606</v>
      </c>
      <c r="C2059" t="s">
        <v>2481</v>
      </c>
      <c r="D2059">
        <v>1.72</v>
      </c>
      <c r="E2059" t="b">
        <v>0</v>
      </c>
      <c r="F2059" t="s">
        <v>2485</v>
      </c>
      <c r="G2059" t="s">
        <v>4544</v>
      </c>
      <c r="H2059" t="s">
        <v>4967</v>
      </c>
      <c r="I2059" t="s">
        <v>4969</v>
      </c>
      <c r="J2059" t="s">
        <v>5036</v>
      </c>
      <c r="K2059" t="s">
        <v>6379</v>
      </c>
      <c r="L2059" t="s">
        <v>6431</v>
      </c>
      <c r="M2059" t="str">
        <f>SUBSTITUTE(Table2[[#This Row],[category_tags]],"'",CHAR(130),11)</f>
        <v>['Agricultural', 'Food', 'Preparation', 'Starters and dishes', 'Mixed salads']</v>
      </c>
      <c r="N2059" t="str">
        <f>SUBSTITUTE(Table2[[#This Row],[category_tags]],"'",CHAR(131),12)</f>
        <v>['Agricultural', 'Food', 'Preparation', 'Starters and dishes', 'Mixed salads']</v>
      </c>
      <c r="O2059" t="e">
        <f>FIND(CHAR(130),Table2[[#This Row],[Column2]])</f>
        <v>#VALUE!</v>
      </c>
      <c r="P2059" t="e">
        <f>FIND(CHAR(131),Table2[[#This Row],[Column3]])</f>
        <v>#VALUE!</v>
      </c>
      <c r="Q2059" t="str">
        <f>IFERROR(MID(Table2[[#This Row],[category_tags]],Table2[[#This Row],[Column4]]+1,Table2[[#This Row],[Column5]]-Table2[[#This Row],[Column4]]-1),"")</f>
        <v/>
      </c>
      <c r="R2059" t="str">
        <f>VLOOKUP(Table2[[#This Row],[ciqual_code]],brut_transformé!$D$2:$E$2480,2,FALSE)</f>
        <v>transformé</v>
      </c>
      <c r="S2059" t="s">
        <v>6121</v>
      </c>
    </row>
    <row r="2060" spans="1:19" x14ac:dyDescent="0.2">
      <c r="A2060" t="s">
        <v>2058</v>
      </c>
      <c r="B2060">
        <v>25614</v>
      </c>
      <c r="C2060" t="s">
        <v>2481</v>
      </c>
      <c r="D2060">
        <v>2.06</v>
      </c>
      <c r="E2060" t="b">
        <v>0</v>
      </c>
      <c r="F2060" t="s">
        <v>2485</v>
      </c>
      <c r="G2060" t="s">
        <v>4545</v>
      </c>
      <c r="H2060" t="s">
        <v>4967</v>
      </c>
      <c r="I2060" t="s">
        <v>4969</v>
      </c>
      <c r="J2060" t="s">
        <v>5036</v>
      </c>
      <c r="K2060" t="s">
        <v>6379</v>
      </c>
      <c r="L2060" t="s">
        <v>6431</v>
      </c>
      <c r="M2060" t="str">
        <f>SUBSTITUTE(Table2[[#This Row],[category_tags]],"'",CHAR(130),11)</f>
        <v>['Agricultural', 'Food', 'Preparation', 'Starters and dishes', 'Mixed salads']</v>
      </c>
      <c r="N2060" t="str">
        <f>SUBSTITUTE(Table2[[#This Row],[category_tags]],"'",CHAR(131),12)</f>
        <v>['Agricultural', 'Food', 'Preparation', 'Starters and dishes', 'Mixed salads']</v>
      </c>
      <c r="O2060" t="e">
        <f>FIND(CHAR(130),Table2[[#This Row],[Column2]])</f>
        <v>#VALUE!</v>
      </c>
      <c r="P2060" t="e">
        <f>FIND(CHAR(131),Table2[[#This Row],[Column3]])</f>
        <v>#VALUE!</v>
      </c>
      <c r="Q2060" t="str">
        <f>IFERROR(MID(Table2[[#This Row],[category_tags]],Table2[[#This Row],[Column4]]+1,Table2[[#This Row],[Column5]]-Table2[[#This Row],[Column4]]-1),"")</f>
        <v/>
      </c>
      <c r="R2060" t="str">
        <f>VLOOKUP(Table2[[#This Row],[ciqual_code]],brut_transformé!$D$2:$E$2480,2,FALSE)</f>
        <v>transformé</v>
      </c>
      <c r="S2060" t="s">
        <v>6122</v>
      </c>
    </row>
    <row r="2061" spans="1:19" x14ac:dyDescent="0.2">
      <c r="A2061" t="s">
        <v>2059</v>
      </c>
      <c r="B2061">
        <v>25601</v>
      </c>
      <c r="C2061" t="s">
        <v>2481</v>
      </c>
      <c r="D2061">
        <v>2.59</v>
      </c>
      <c r="E2061" t="b">
        <v>0</v>
      </c>
      <c r="F2061" t="s">
        <v>2485</v>
      </c>
      <c r="G2061" t="s">
        <v>4546</v>
      </c>
      <c r="H2061" t="s">
        <v>4967</v>
      </c>
      <c r="I2061" t="s">
        <v>4969</v>
      </c>
      <c r="J2061" t="s">
        <v>5036</v>
      </c>
      <c r="K2061" t="s">
        <v>6379</v>
      </c>
      <c r="L2061" t="s">
        <v>6431</v>
      </c>
      <c r="M2061" t="str">
        <f>SUBSTITUTE(Table2[[#This Row],[category_tags]],"'",CHAR(130),11)</f>
        <v>['Agricultural', 'Food', 'Preparation', 'Starters and dishes', 'Mixed salads']</v>
      </c>
      <c r="N2061" t="str">
        <f>SUBSTITUTE(Table2[[#This Row],[category_tags]],"'",CHAR(131),12)</f>
        <v>['Agricultural', 'Food', 'Preparation', 'Starters and dishes', 'Mixed salads']</v>
      </c>
      <c r="O2061" t="e">
        <f>FIND(CHAR(130),Table2[[#This Row],[Column2]])</f>
        <v>#VALUE!</v>
      </c>
      <c r="P2061" t="e">
        <f>FIND(CHAR(131),Table2[[#This Row],[Column3]])</f>
        <v>#VALUE!</v>
      </c>
      <c r="Q2061" t="str">
        <f>IFERROR(MID(Table2[[#This Row],[category_tags]],Table2[[#This Row],[Column4]]+1,Table2[[#This Row],[Column5]]-Table2[[#This Row],[Column4]]-1),"")</f>
        <v/>
      </c>
      <c r="R2061" t="str">
        <f>VLOOKUP(Table2[[#This Row],[ciqual_code]],brut_transformé!$D$2:$E$2480,2,FALSE)</f>
        <v>transformé</v>
      </c>
      <c r="S2061" t="s">
        <v>6123</v>
      </c>
    </row>
    <row r="2062" spans="1:19" x14ac:dyDescent="0.2">
      <c r="A2062" t="s">
        <v>2060</v>
      </c>
      <c r="B2062">
        <v>20012</v>
      </c>
      <c r="C2062" t="s">
        <v>2481</v>
      </c>
      <c r="D2062">
        <v>2.74</v>
      </c>
      <c r="E2062" t="b">
        <v>0</v>
      </c>
      <c r="F2062" t="s">
        <v>2485</v>
      </c>
      <c r="G2062" t="s">
        <v>4547</v>
      </c>
      <c r="H2062" t="s">
        <v>4967</v>
      </c>
      <c r="I2062" t="s">
        <v>4969</v>
      </c>
      <c r="J2062" t="s">
        <v>4988</v>
      </c>
      <c r="K2062" t="s">
        <v>6375</v>
      </c>
      <c r="L2062" t="s">
        <v>6405</v>
      </c>
      <c r="M2062" t="str">
        <f>SUBSTITUTE(Table2[[#This Row],[category_tags]],"'",CHAR(130),11)</f>
        <v>['Agricultural', 'Food', 'Preparation', 'Fruits, vegetables, legumes and nuts', 'Vegetables', ÇVegetables, raw']</v>
      </c>
      <c r="N2062" t="str">
        <f>SUBSTITUTE(Table2[[#This Row],[category_tags]],"'",CHAR(131),12)</f>
        <v>['Agricultural', 'Food', 'Preparation', 'Fruits, vegetables, legumes and nuts', 'Vegetables', 'Vegetables, rawÉ]</v>
      </c>
      <c r="O2062">
        <f>FIND(CHAR(130),Table2[[#This Row],[Column2]])</f>
        <v>95</v>
      </c>
      <c r="P2062">
        <f>FIND(CHAR(131),Table2[[#This Row],[Column3]])</f>
        <v>111</v>
      </c>
      <c r="Q2062" t="str">
        <f>IFERROR(MID(Table2[[#This Row],[category_tags]],Table2[[#This Row],[Column4]]+1,Table2[[#This Row],[Column5]]-Table2[[#This Row],[Column4]]-1),"")</f>
        <v>Vegetables, raw</v>
      </c>
      <c r="R2062" t="str">
        <f>VLOOKUP(Table2[[#This Row],[ciqual_code]],brut_transformé!$D$2:$E$2480,2,FALSE)</f>
        <v>brut</v>
      </c>
      <c r="S2062" t="s">
        <v>5349</v>
      </c>
    </row>
    <row r="2063" spans="1:19" x14ac:dyDescent="0.2">
      <c r="A2063" t="s">
        <v>2061</v>
      </c>
      <c r="B2063">
        <v>25604</v>
      </c>
      <c r="C2063" t="s">
        <v>2481</v>
      </c>
      <c r="D2063">
        <v>2.6</v>
      </c>
      <c r="E2063" t="b">
        <v>0</v>
      </c>
      <c r="F2063" t="s">
        <v>2485</v>
      </c>
      <c r="G2063" t="s">
        <v>4548</v>
      </c>
      <c r="H2063" t="s">
        <v>4967</v>
      </c>
      <c r="I2063" t="s">
        <v>4969</v>
      </c>
      <c r="J2063" t="s">
        <v>4988</v>
      </c>
      <c r="K2063" t="s">
        <v>6375</v>
      </c>
      <c r="L2063" t="s">
        <v>6405</v>
      </c>
      <c r="M2063" t="str">
        <f>SUBSTITUTE(Table2[[#This Row],[category_tags]],"'",CHAR(130),11)</f>
        <v>['Agricultural', 'Food', 'Preparation', 'Fruits, vegetables, legumes and nuts', 'Vegetables', ÇVegetables, raw']</v>
      </c>
      <c r="N2063" t="str">
        <f>SUBSTITUTE(Table2[[#This Row],[category_tags]],"'",CHAR(131),12)</f>
        <v>['Agricultural', 'Food', 'Preparation', 'Fruits, vegetables, legumes and nuts', 'Vegetables', 'Vegetables, rawÉ]</v>
      </c>
      <c r="O2063">
        <f>FIND(CHAR(130),Table2[[#This Row],[Column2]])</f>
        <v>95</v>
      </c>
      <c r="P2063">
        <f>FIND(CHAR(131),Table2[[#This Row],[Column3]])</f>
        <v>111</v>
      </c>
      <c r="Q2063" t="str">
        <f>IFERROR(MID(Table2[[#This Row],[category_tags]],Table2[[#This Row],[Column4]]+1,Table2[[#This Row],[Column5]]-Table2[[#This Row],[Column4]]-1),"")</f>
        <v>Vegetables, raw</v>
      </c>
      <c r="R2063" t="str">
        <f>VLOOKUP(Table2[[#This Row],[ciqual_code]],brut_transformé!$D$2:$E$2480,2,FALSE)</f>
        <v>brut</v>
      </c>
      <c r="S2063" t="s">
        <v>5349</v>
      </c>
    </row>
    <row r="2064" spans="1:19" x14ac:dyDescent="0.2">
      <c r="A2064" t="s">
        <v>2062</v>
      </c>
      <c r="B2064">
        <v>30350</v>
      </c>
      <c r="C2064" t="s">
        <v>2481</v>
      </c>
      <c r="D2064">
        <v>2.5099999999999998</v>
      </c>
      <c r="E2064" t="b">
        <v>0</v>
      </c>
      <c r="F2064" t="s">
        <v>2485</v>
      </c>
      <c r="G2064" t="s">
        <v>4549</v>
      </c>
      <c r="H2064" t="s">
        <v>4967</v>
      </c>
      <c r="I2064" t="s">
        <v>4969</v>
      </c>
      <c r="J2064" t="s">
        <v>4986</v>
      </c>
      <c r="K2064" t="s">
        <v>6376</v>
      </c>
      <c r="L2064" t="s">
        <v>6404</v>
      </c>
      <c r="M2064" t="str">
        <f>SUBSTITUTE(Table2[[#This Row],[category_tags]],"'",CHAR(130),11)</f>
        <v>['Agricultural', 'Food', 'Preparation', 'Meat, egg and fish', 'Delicatessen meat']</v>
      </c>
      <c r="N2064" t="str">
        <f>SUBSTITUTE(Table2[[#This Row],[category_tags]],"'",CHAR(131),12)</f>
        <v>['Agricultural', 'Food', 'Preparation', 'Meat, egg and fish', 'Delicatessen meat']</v>
      </c>
      <c r="O2064" t="e">
        <f>FIND(CHAR(130),Table2[[#This Row],[Column2]])</f>
        <v>#VALUE!</v>
      </c>
      <c r="P2064" t="e">
        <f>FIND(CHAR(131),Table2[[#This Row],[Column3]])</f>
        <v>#VALUE!</v>
      </c>
      <c r="Q2064" t="str">
        <f>IFERROR(MID(Table2[[#This Row],[category_tags]],Table2[[#This Row],[Column4]]+1,Table2[[#This Row],[Column5]]-Table2[[#This Row],[Column4]]-1),"")</f>
        <v/>
      </c>
      <c r="R2064" t="str">
        <f>VLOOKUP(Table2[[#This Row],[ciqual_code]],brut_transformé!$D$2:$E$2480,2,FALSE)</f>
        <v>transformé</v>
      </c>
      <c r="S2064" t="s">
        <v>5362</v>
      </c>
    </row>
    <row r="2065" spans="1:19" x14ac:dyDescent="0.2">
      <c r="A2065" t="s">
        <v>2063</v>
      </c>
      <c r="B2065">
        <v>30352</v>
      </c>
      <c r="C2065" t="s">
        <v>2481</v>
      </c>
      <c r="D2065">
        <v>2.5099999999999998</v>
      </c>
      <c r="E2065" t="b">
        <v>0</v>
      </c>
      <c r="F2065" t="s">
        <v>2485</v>
      </c>
      <c r="G2065" t="s">
        <v>4550</v>
      </c>
      <c r="H2065" t="s">
        <v>4967</v>
      </c>
      <c r="I2065" t="s">
        <v>4969</v>
      </c>
      <c r="J2065" t="s">
        <v>4986</v>
      </c>
      <c r="K2065" t="s">
        <v>6376</v>
      </c>
      <c r="L2065" t="s">
        <v>6404</v>
      </c>
      <c r="M2065" t="str">
        <f>SUBSTITUTE(Table2[[#This Row],[category_tags]],"'",CHAR(130),11)</f>
        <v>['Agricultural', 'Food', 'Preparation', 'Meat, egg and fish', 'Delicatessen meat']</v>
      </c>
      <c r="N2065" t="str">
        <f>SUBSTITUTE(Table2[[#This Row],[category_tags]],"'",CHAR(131),12)</f>
        <v>['Agricultural', 'Food', 'Preparation', 'Meat, egg and fish', 'Delicatessen meat']</v>
      </c>
      <c r="O2065" t="e">
        <f>FIND(CHAR(130),Table2[[#This Row],[Column2]])</f>
        <v>#VALUE!</v>
      </c>
      <c r="P2065" t="e">
        <f>FIND(CHAR(131),Table2[[#This Row],[Column3]])</f>
        <v>#VALUE!</v>
      </c>
      <c r="Q2065" t="str">
        <f>IFERROR(MID(Table2[[#This Row],[category_tags]],Table2[[#This Row],[Column4]]+1,Table2[[#This Row],[Column5]]-Table2[[#This Row],[Column4]]-1),"")</f>
        <v/>
      </c>
      <c r="R2065" t="str">
        <f>VLOOKUP(Table2[[#This Row],[ciqual_code]],brut_transformé!$D$2:$E$2480,2,FALSE)</f>
        <v>transformé</v>
      </c>
      <c r="S2065" t="s">
        <v>6124</v>
      </c>
    </row>
    <row r="2066" spans="1:19" x14ac:dyDescent="0.2">
      <c r="A2066" t="s">
        <v>2064</v>
      </c>
      <c r="B2066">
        <v>30351</v>
      </c>
      <c r="C2066" t="s">
        <v>2481</v>
      </c>
      <c r="D2066">
        <v>2.5099999999999998</v>
      </c>
      <c r="E2066" t="b">
        <v>0</v>
      </c>
      <c r="F2066" t="s">
        <v>2485</v>
      </c>
      <c r="G2066" t="s">
        <v>4551</v>
      </c>
      <c r="H2066" t="s">
        <v>4967</v>
      </c>
      <c r="I2066" t="s">
        <v>4969</v>
      </c>
      <c r="J2066" t="s">
        <v>4986</v>
      </c>
      <c r="K2066" t="s">
        <v>6376</v>
      </c>
      <c r="L2066" t="s">
        <v>6404</v>
      </c>
      <c r="M2066" t="str">
        <f>SUBSTITUTE(Table2[[#This Row],[category_tags]],"'",CHAR(130),11)</f>
        <v>['Agricultural', 'Food', 'Preparation', 'Meat, egg and fish', 'Delicatessen meat']</v>
      </c>
      <c r="N2066" t="str">
        <f>SUBSTITUTE(Table2[[#This Row],[category_tags]],"'",CHAR(131),12)</f>
        <v>['Agricultural', 'Food', 'Preparation', 'Meat, egg and fish', 'Delicatessen meat']</v>
      </c>
      <c r="O2066" t="e">
        <f>FIND(CHAR(130),Table2[[#This Row],[Column2]])</f>
        <v>#VALUE!</v>
      </c>
      <c r="P2066" t="e">
        <f>FIND(CHAR(131),Table2[[#This Row],[Column3]])</f>
        <v>#VALUE!</v>
      </c>
      <c r="Q2066" t="str">
        <f>IFERROR(MID(Table2[[#This Row],[category_tags]],Table2[[#This Row],[Column4]]+1,Table2[[#This Row],[Column5]]-Table2[[#This Row],[Column4]]-1),"")</f>
        <v/>
      </c>
      <c r="R2066" t="str">
        <f>VLOOKUP(Table2[[#This Row],[ciqual_code]],brut_transformé!$D$2:$E$2480,2,FALSE)</f>
        <v>transformé</v>
      </c>
      <c r="S2066" t="s">
        <v>5362</v>
      </c>
    </row>
    <row r="2067" spans="1:19" x14ac:dyDescent="0.2">
      <c r="A2067" t="s">
        <v>2065</v>
      </c>
      <c r="B2067">
        <v>30366</v>
      </c>
      <c r="C2067" t="s">
        <v>2481</v>
      </c>
      <c r="D2067">
        <v>2.5099999999999998</v>
      </c>
      <c r="E2067" t="b">
        <v>0</v>
      </c>
      <c r="F2067" t="s">
        <v>2485</v>
      </c>
      <c r="G2067" t="s">
        <v>4552</v>
      </c>
      <c r="H2067" t="s">
        <v>4967</v>
      </c>
      <c r="I2067" t="s">
        <v>4969</v>
      </c>
      <c r="J2067" t="s">
        <v>4986</v>
      </c>
      <c r="K2067" t="s">
        <v>6376</v>
      </c>
      <c r="L2067" t="s">
        <v>6404</v>
      </c>
      <c r="M2067" t="str">
        <f>SUBSTITUTE(Table2[[#This Row],[category_tags]],"'",CHAR(130),11)</f>
        <v>['Agricultural', 'Food', 'Preparation', 'Meat, egg and fish', 'Delicatessen meat']</v>
      </c>
      <c r="N2067" t="str">
        <f>SUBSTITUTE(Table2[[#This Row],[category_tags]],"'",CHAR(131),12)</f>
        <v>['Agricultural', 'Food', 'Preparation', 'Meat, egg and fish', 'Delicatessen meat']</v>
      </c>
      <c r="O2067" t="e">
        <f>FIND(CHAR(130),Table2[[#This Row],[Column2]])</f>
        <v>#VALUE!</v>
      </c>
      <c r="P2067" t="e">
        <f>FIND(CHAR(131),Table2[[#This Row],[Column3]])</f>
        <v>#VALUE!</v>
      </c>
      <c r="Q2067" t="str">
        <f>IFERROR(MID(Table2[[#This Row],[category_tags]],Table2[[#This Row],[Column4]]+1,Table2[[#This Row],[Column5]]-Table2[[#This Row],[Column4]]-1),"")</f>
        <v/>
      </c>
      <c r="R2067" t="str">
        <f>VLOOKUP(Table2[[#This Row],[ciqual_code]],brut_transformé!$D$2:$E$2480,2,FALSE)</f>
        <v>transformé</v>
      </c>
      <c r="S2067" t="s">
        <v>5362</v>
      </c>
    </row>
    <row r="2068" spans="1:19" x14ac:dyDescent="0.2">
      <c r="A2068" t="s">
        <v>2066</v>
      </c>
      <c r="B2068">
        <v>12725</v>
      </c>
      <c r="C2068" t="s">
        <v>2481</v>
      </c>
      <c r="D2068">
        <v>2.2400000000000002</v>
      </c>
      <c r="E2068" t="b">
        <v>0</v>
      </c>
      <c r="F2068" t="s">
        <v>2485</v>
      </c>
      <c r="G2068" t="s">
        <v>4553</v>
      </c>
      <c r="H2068" t="s">
        <v>4967</v>
      </c>
      <c r="I2068" t="s">
        <v>4969</v>
      </c>
      <c r="J2068" t="s">
        <v>4989</v>
      </c>
      <c r="K2068" t="s">
        <v>6381</v>
      </c>
      <c r="L2068" t="s">
        <v>6406</v>
      </c>
      <c r="M2068" t="str">
        <f>SUBSTITUTE(Table2[[#This Row],[category_tags]],"'",CHAR(130),11)</f>
        <v>['Agricultural', 'Food', 'Preparation', 'Milk and milk products', 'Cheese', ÇSemihard cheeses']</v>
      </c>
      <c r="N2068" t="str">
        <f>SUBSTITUTE(Table2[[#This Row],[category_tags]],"'",CHAR(131),12)</f>
        <v>['Agricultural', 'Food', 'Preparation', 'Milk and milk products', 'Cheese', 'Semihard cheesesÉ]</v>
      </c>
      <c r="O2068">
        <f>FIND(CHAR(130),Table2[[#This Row],[Column2]])</f>
        <v>77</v>
      </c>
      <c r="P2068">
        <f>FIND(CHAR(131),Table2[[#This Row],[Column3]])</f>
        <v>94</v>
      </c>
      <c r="Q2068" t="str">
        <f>IFERROR(MID(Table2[[#This Row],[category_tags]],Table2[[#This Row],[Column4]]+1,Table2[[#This Row],[Column5]]-Table2[[#This Row],[Column4]]-1),"")</f>
        <v>Semihard cheeses</v>
      </c>
      <c r="R2068" t="str">
        <f>VLOOKUP(Table2[[#This Row],[ciqual_code]],brut_transformé!$D$2:$E$2480,2,FALSE)</f>
        <v>brut</v>
      </c>
      <c r="S2068" t="s">
        <v>5128</v>
      </c>
    </row>
    <row r="2069" spans="1:19" x14ac:dyDescent="0.2">
      <c r="A2069" t="s">
        <v>2067</v>
      </c>
      <c r="B2069">
        <v>20283</v>
      </c>
      <c r="C2069" t="s">
        <v>2481</v>
      </c>
      <c r="D2069">
        <v>2.21</v>
      </c>
      <c r="E2069" t="b">
        <v>0</v>
      </c>
      <c r="F2069" t="s">
        <v>2485</v>
      </c>
      <c r="G2069" t="s">
        <v>4554</v>
      </c>
      <c r="H2069" t="s">
        <v>4967</v>
      </c>
      <c r="I2069" t="s">
        <v>4969</v>
      </c>
      <c r="J2069" t="s">
        <v>4988</v>
      </c>
      <c r="K2069" t="s">
        <v>6375</v>
      </c>
      <c r="L2069" t="s">
        <v>6405</v>
      </c>
      <c r="M2069" t="str">
        <f>SUBSTITUTE(Table2[[#This Row],[category_tags]],"'",CHAR(130),11)</f>
        <v>['Agricultural', 'Food', 'Preparation', 'Fruits, vegetables, legumes and nuts', 'Vegetables', ÇVegetables, raw']</v>
      </c>
      <c r="N2069" t="str">
        <f>SUBSTITUTE(Table2[[#This Row],[category_tags]],"'",CHAR(131),12)</f>
        <v>['Agricultural', 'Food', 'Preparation', 'Fruits, vegetables, legumes and nuts', 'Vegetables', 'Vegetables, rawÉ]</v>
      </c>
      <c r="O2069">
        <f>FIND(CHAR(130),Table2[[#This Row],[Column2]])</f>
        <v>95</v>
      </c>
      <c r="P2069">
        <f>FIND(CHAR(131),Table2[[#This Row],[Column3]])</f>
        <v>111</v>
      </c>
      <c r="Q2069" t="str">
        <f>IFERROR(MID(Table2[[#This Row],[category_tags]],Table2[[#This Row],[Column4]]+1,Table2[[#This Row],[Column5]]-Table2[[#This Row],[Column4]]-1),"")</f>
        <v>Vegetables, raw</v>
      </c>
      <c r="R2069" t="str">
        <f>VLOOKUP(Table2[[#This Row],[ciqual_code]],brut_transformé!$D$2:$E$2480,2,FALSE)</f>
        <v>brut</v>
      </c>
      <c r="S2069" t="s">
        <v>6125</v>
      </c>
    </row>
    <row r="2070" spans="1:19" x14ac:dyDescent="0.2">
      <c r="A2070" t="s">
        <v>2068</v>
      </c>
      <c r="B2070">
        <v>20197</v>
      </c>
      <c r="C2070" t="s">
        <v>2481</v>
      </c>
      <c r="D2070">
        <v>2.6</v>
      </c>
      <c r="E2070" t="b">
        <v>0</v>
      </c>
      <c r="F2070" t="s">
        <v>2485</v>
      </c>
      <c r="G2070" t="s">
        <v>4555</v>
      </c>
      <c r="H2070" t="s">
        <v>4967</v>
      </c>
      <c r="I2070" t="s">
        <v>4969</v>
      </c>
      <c r="J2070" t="s">
        <v>4988</v>
      </c>
      <c r="K2070" t="s">
        <v>6375</v>
      </c>
      <c r="L2070" t="s">
        <v>6405</v>
      </c>
      <c r="M2070" t="str">
        <f>SUBSTITUTE(Table2[[#This Row],[category_tags]],"'",CHAR(130),11)</f>
        <v>['Agricultural', 'Food', 'Preparation', 'Fruits, vegetables, legumes and nuts', 'Vegetables', ÇVegetables, raw']</v>
      </c>
      <c r="N2070" t="str">
        <f>SUBSTITUTE(Table2[[#This Row],[category_tags]],"'",CHAR(131),12)</f>
        <v>['Agricultural', 'Food', 'Preparation', 'Fruits, vegetables, legumes and nuts', 'Vegetables', 'Vegetables, rawÉ]</v>
      </c>
      <c r="O2070">
        <f>FIND(CHAR(130),Table2[[#This Row],[Column2]])</f>
        <v>95</v>
      </c>
      <c r="P2070">
        <f>FIND(CHAR(131),Table2[[#This Row],[Column3]])</f>
        <v>111</v>
      </c>
      <c r="Q2070" t="str">
        <f>IFERROR(MID(Table2[[#This Row],[category_tags]],Table2[[#This Row],[Column4]]+1,Table2[[#This Row],[Column5]]-Table2[[#This Row],[Column4]]-1),"")</f>
        <v>Vegetables, raw</v>
      </c>
      <c r="R2070" t="str">
        <f>VLOOKUP(Table2[[#This Row],[ciqual_code]],brut_transformé!$D$2:$E$2480,2,FALSE)</f>
        <v>brut</v>
      </c>
      <c r="S2070" t="s">
        <v>5300</v>
      </c>
    </row>
    <row r="2071" spans="1:19" x14ac:dyDescent="0.2">
      <c r="A2071" t="s">
        <v>2069</v>
      </c>
      <c r="B2071">
        <v>20081</v>
      </c>
      <c r="C2071" t="s">
        <v>2481</v>
      </c>
      <c r="D2071">
        <v>3.1</v>
      </c>
      <c r="E2071" t="b">
        <v>0</v>
      </c>
      <c r="F2071" t="s">
        <v>2485</v>
      </c>
      <c r="G2071" t="s">
        <v>4556</v>
      </c>
      <c r="H2071" t="s">
        <v>4967</v>
      </c>
      <c r="I2071" t="s">
        <v>4969</v>
      </c>
      <c r="J2071" t="s">
        <v>4987</v>
      </c>
      <c r="K2071" t="s">
        <v>6375</v>
      </c>
      <c r="L2071" t="s">
        <v>6405</v>
      </c>
      <c r="M2071" t="str">
        <f>SUBSTITUTE(Table2[[#This Row],[category_tags]],"'",CHAR(130),11)</f>
        <v>['Agricultural', 'Food', 'Preparation', 'Fruits, vegetables, legumes and nuts', 'Vegetables', ÇVegetables, cooked']</v>
      </c>
      <c r="N2071" t="str">
        <f>SUBSTITUTE(Table2[[#This Row],[category_tags]],"'",CHAR(131),12)</f>
        <v>['Agricultural', 'Food', 'Preparation', 'Fruits, vegetables, legumes and nuts', 'Vegetables', 'Vegetables, cookedÉ]</v>
      </c>
      <c r="O2071">
        <f>FIND(CHAR(130),Table2[[#This Row],[Column2]])</f>
        <v>95</v>
      </c>
      <c r="P2071">
        <f>FIND(CHAR(131),Table2[[#This Row],[Column3]])</f>
        <v>114</v>
      </c>
      <c r="Q2071" t="str">
        <f>IFERROR(MID(Table2[[#This Row],[category_tags]],Table2[[#This Row],[Column4]]+1,Table2[[#This Row],[Column5]]-Table2[[#This Row],[Column4]]-1),"")</f>
        <v>Vegetables, cooked</v>
      </c>
      <c r="R2071" t="str">
        <f>VLOOKUP(Table2[[#This Row],[ciqual_code]],brut_transformé!$D$2:$E$2480,2,FALSE)</f>
        <v>transformé</v>
      </c>
      <c r="S2071" t="s">
        <v>6126</v>
      </c>
    </row>
    <row r="2072" spans="1:19" x14ac:dyDescent="0.2">
      <c r="A2072" t="s">
        <v>2070</v>
      </c>
      <c r="B2072">
        <v>20046</v>
      </c>
      <c r="C2072" t="s">
        <v>2481</v>
      </c>
      <c r="E2072" t="b">
        <v>0</v>
      </c>
      <c r="F2072" t="s">
        <v>2485</v>
      </c>
      <c r="G2072" t="s">
        <v>4557</v>
      </c>
      <c r="H2072" t="s">
        <v>4967</v>
      </c>
      <c r="I2072" t="s">
        <v>4969</v>
      </c>
      <c r="J2072" t="s">
        <v>4987</v>
      </c>
      <c r="K2072" t="s">
        <v>6375</v>
      </c>
      <c r="L2072" t="s">
        <v>6405</v>
      </c>
      <c r="M2072" t="str">
        <f>SUBSTITUTE(Table2[[#This Row],[category_tags]],"'",CHAR(130),11)</f>
        <v>['Agricultural', 'Food', 'Preparation', 'Fruits, vegetables, legumes and nuts', 'Vegetables', ÇVegetables, cooked']</v>
      </c>
      <c r="N2072" t="str">
        <f>SUBSTITUTE(Table2[[#This Row],[category_tags]],"'",CHAR(131),12)</f>
        <v>['Agricultural', 'Food', 'Preparation', 'Fruits, vegetables, legumes and nuts', 'Vegetables', 'Vegetables, cookedÉ]</v>
      </c>
      <c r="O2072">
        <f>FIND(CHAR(130),Table2[[#This Row],[Column2]])</f>
        <v>95</v>
      </c>
      <c r="P2072">
        <f>FIND(CHAR(131),Table2[[#This Row],[Column3]])</f>
        <v>114</v>
      </c>
      <c r="Q2072" t="str">
        <f>IFERROR(MID(Table2[[#This Row],[category_tags]],Table2[[#This Row],[Column4]]+1,Table2[[#This Row],[Column5]]-Table2[[#This Row],[Column4]]-1),"")</f>
        <v>Vegetables, cooked</v>
      </c>
      <c r="R2072" t="str">
        <f>VLOOKUP(Table2[[#This Row],[ciqual_code]],brut_transformé!$D$2:$E$2480,2,FALSE)</f>
        <v>brut</v>
      </c>
      <c r="S2072" t="s">
        <v>5301</v>
      </c>
    </row>
    <row r="2073" spans="1:19" x14ac:dyDescent="0.2">
      <c r="A2073" t="s">
        <v>2071</v>
      </c>
      <c r="B2073">
        <v>20237</v>
      </c>
      <c r="C2073" t="s">
        <v>2481</v>
      </c>
      <c r="D2073">
        <v>3.1</v>
      </c>
      <c r="E2073" t="b">
        <v>0</v>
      </c>
      <c r="F2073" t="s">
        <v>2485</v>
      </c>
      <c r="G2073" t="s">
        <v>4558</v>
      </c>
      <c r="H2073" t="s">
        <v>4967</v>
      </c>
      <c r="I2073" t="s">
        <v>4969</v>
      </c>
      <c r="J2073" t="s">
        <v>4988</v>
      </c>
      <c r="K2073" t="s">
        <v>6375</v>
      </c>
      <c r="L2073" t="s">
        <v>6405</v>
      </c>
      <c r="M2073" t="str">
        <f>SUBSTITUTE(Table2[[#This Row],[category_tags]],"'",CHAR(130),11)</f>
        <v>['Agricultural', 'Food', 'Preparation', 'Fruits, vegetables, legumes and nuts', 'Vegetables', ÇVegetables, raw']</v>
      </c>
      <c r="N2073" t="str">
        <f>SUBSTITUTE(Table2[[#This Row],[category_tags]],"'",CHAR(131),12)</f>
        <v>['Agricultural', 'Food', 'Preparation', 'Fruits, vegetables, legumes and nuts', 'Vegetables', 'Vegetables, rawÉ]</v>
      </c>
      <c r="O2073">
        <f>FIND(CHAR(130),Table2[[#This Row],[Column2]])</f>
        <v>95</v>
      </c>
      <c r="P2073">
        <f>FIND(CHAR(131),Table2[[#This Row],[Column3]])</f>
        <v>111</v>
      </c>
      <c r="Q2073" t="str">
        <f>IFERROR(MID(Table2[[#This Row],[category_tags]],Table2[[#This Row],[Column4]]+1,Table2[[#This Row],[Column5]]-Table2[[#This Row],[Column4]]-1),"")</f>
        <v>Vegetables, raw</v>
      </c>
      <c r="R2073" t="str">
        <f>VLOOKUP(Table2[[#This Row],[ciqual_code]],brut_transformé!$D$2:$E$2480,2,FALSE)</f>
        <v>transformé</v>
      </c>
      <c r="S2073" t="s">
        <v>5303</v>
      </c>
    </row>
    <row r="2074" spans="1:19" x14ac:dyDescent="0.2">
      <c r="A2074" t="s">
        <v>2072</v>
      </c>
      <c r="B2074">
        <v>25108</v>
      </c>
      <c r="C2074" t="s">
        <v>2481</v>
      </c>
      <c r="D2074">
        <v>1.91</v>
      </c>
      <c r="E2074" t="b">
        <v>0</v>
      </c>
      <c r="F2074" t="s">
        <v>2485</v>
      </c>
      <c r="G2074" t="s">
        <v>4559</v>
      </c>
      <c r="H2074" t="s">
        <v>4967</v>
      </c>
      <c r="I2074" t="s">
        <v>4969</v>
      </c>
      <c r="J2074" t="s">
        <v>5000</v>
      </c>
      <c r="K2074" t="s">
        <v>6379</v>
      </c>
      <c r="L2074" t="s">
        <v>6415</v>
      </c>
      <c r="M2074" t="str">
        <f>SUBSTITUTE(Table2[[#This Row],[category_tags]],"'",CHAR(130),11)</f>
        <v>['Agricultural', 'Food', 'Preparation', 'Starters and dishes', 'Savoury pastries and other starters']</v>
      </c>
      <c r="N2074" t="str">
        <f>SUBSTITUTE(Table2[[#This Row],[category_tags]],"'",CHAR(131),12)</f>
        <v>['Agricultural', 'Food', 'Preparation', 'Starters and dishes', 'Savoury pastries and other starters']</v>
      </c>
      <c r="O2074" t="e">
        <f>FIND(CHAR(130),Table2[[#This Row],[Column2]])</f>
        <v>#VALUE!</v>
      </c>
      <c r="P2074" t="e">
        <f>FIND(CHAR(131),Table2[[#This Row],[Column3]])</f>
        <v>#VALUE!</v>
      </c>
      <c r="Q2074" t="str">
        <f>IFERROR(MID(Table2[[#This Row],[category_tags]],Table2[[#This Row],[Column4]]+1,Table2[[#This Row],[Column5]]-Table2[[#This Row],[Column4]]-1),"")</f>
        <v/>
      </c>
      <c r="R2074" t="str">
        <f>VLOOKUP(Table2[[#This Row],[ciqual_code]],brut_transformé!$D$2:$E$2480,2,FALSE)</f>
        <v>transformé</v>
      </c>
      <c r="S2074" t="s">
        <v>6127</v>
      </c>
    </row>
    <row r="2075" spans="1:19" x14ac:dyDescent="0.2">
      <c r="A2075" t="s">
        <v>2073</v>
      </c>
      <c r="B2075">
        <v>25518</v>
      </c>
      <c r="C2075" t="s">
        <v>2481</v>
      </c>
      <c r="D2075">
        <v>1.63</v>
      </c>
      <c r="E2075" t="b">
        <v>0</v>
      </c>
      <c r="F2075" t="s">
        <v>2485</v>
      </c>
      <c r="G2075" t="s">
        <v>4560</v>
      </c>
      <c r="H2075" t="s">
        <v>4967</v>
      </c>
      <c r="I2075" t="s">
        <v>4969</v>
      </c>
      <c r="J2075" t="s">
        <v>5028</v>
      </c>
      <c r="K2075" t="s">
        <v>6379</v>
      </c>
      <c r="L2075" t="s">
        <v>6426</v>
      </c>
      <c r="M2075" t="str">
        <f>SUBSTITUTE(Table2[[#This Row],[category_tags]],"'",CHAR(130),11)</f>
        <v>['Agricultural', 'Food', 'Preparation', 'Starters and dishes', 'Sandwiches']</v>
      </c>
      <c r="N2075" t="str">
        <f>SUBSTITUTE(Table2[[#This Row],[category_tags]],"'",CHAR(131),12)</f>
        <v>['Agricultural', 'Food', 'Preparation', 'Starters and dishes', 'Sandwiches']</v>
      </c>
      <c r="O2075" t="e">
        <f>FIND(CHAR(130),Table2[[#This Row],[Column2]])</f>
        <v>#VALUE!</v>
      </c>
      <c r="P2075" t="e">
        <f>FIND(CHAR(131),Table2[[#This Row],[Column3]])</f>
        <v>#VALUE!</v>
      </c>
      <c r="Q2075" t="str">
        <f>IFERROR(MID(Table2[[#This Row],[category_tags]],Table2[[#This Row],[Column4]]+1,Table2[[#This Row],[Column5]]-Table2[[#This Row],[Column4]]-1),"")</f>
        <v/>
      </c>
      <c r="R2075" t="str">
        <f>VLOOKUP(Table2[[#This Row],[ciqual_code]],brut_transformé!$D$2:$E$2480,2,FALSE)</f>
        <v>transformé</v>
      </c>
      <c r="S2075" t="s">
        <v>6128</v>
      </c>
    </row>
    <row r="2076" spans="1:19" x14ac:dyDescent="0.2">
      <c r="A2076" t="s">
        <v>2074</v>
      </c>
      <c r="B2076">
        <v>25530</v>
      </c>
      <c r="C2076" t="s">
        <v>2481</v>
      </c>
      <c r="D2076">
        <v>2.65</v>
      </c>
      <c r="E2076" t="b">
        <v>0</v>
      </c>
      <c r="F2076" t="s">
        <v>2485</v>
      </c>
      <c r="G2076" t="s">
        <v>4561</v>
      </c>
      <c r="H2076" t="s">
        <v>4967</v>
      </c>
      <c r="I2076" t="s">
        <v>4969</v>
      </c>
      <c r="J2076" t="s">
        <v>5028</v>
      </c>
      <c r="K2076" t="s">
        <v>6379</v>
      </c>
      <c r="L2076" t="s">
        <v>6426</v>
      </c>
      <c r="M2076" t="str">
        <f>SUBSTITUTE(Table2[[#This Row],[category_tags]],"'",CHAR(130),11)</f>
        <v>['Agricultural', 'Food', 'Preparation', 'Starters and dishes', 'Sandwiches']</v>
      </c>
      <c r="N2076" t="str">
        <f>SUBSTITUTE(Table2[[#This Row],[category_tags]],"'",CHAR(131),12)</f>
        <v>['Agricultural', 'Food', 'Preparation', 'Starters and dishes', 'Sandwiches']</v>
      </c>
      <c r="O2076" t="e">
        <f>FIND(CHAR(130),Table2[[#This Row],[Column2]])</f>
        <v>#VALUE!</v>
      </c>
      <c r="P2076" t="e">
        <f>FIND(CHAR(131),Table2[[#This Row],[Column3]])</f>
        <v>#VALUE!</v>
      </c>
      <c r="Q2076" t="str">
        <f>IFERROR(MID(Table2[[#This Row],[category_tags]],Table2[[#This Row],[Column4]]+1,Table2[[#This Row],[Column5]]-Table2[[#This Row],[Column4]]-1),"")</f>
        <v/>
      </c>
      <c r="R2076" t="str">
        <f>VLOOKUP(Table2[[#This Row],[ciqual_code]],brut_transformé!$D$2:$E$2480,2,FALSE)</f>
        <v>transformé</v>
      </c>
      <c r="S2076" t="s">
        <v>6129</v>
      </c>
    </row>
    <row r="2077" spans="1:19" x14ac:dyDescent="0.2">
      <c r="A2077" t="s">
        <v>2075</v>
      </c>
      <c r="B2077">
        <v>25531</v>
      </c>
      <c r="C2077" t="s">
        <v>2481</v>
      </c>
      <c r="D2077">
        <v>2.23</v>
      </c>
      <c r="E2077" t="b">
        <v>0</v>
      </c>
      <c r="F2077" t="s">
        <v>2485</v>
      </c>
      <c r="G2077" t="s">
        <v>4562</v>
      </c>
      <c r="H2077" t="s">
        <v>4967</v>
      </c>
      <c r="I2077" t="s">
        <v>4969</v>
      </c>
      <c r="J2077" t="s">
        <v>5028</v>
      </c>
      <c r="K2077" t="s">
        <v>6379</v>
      </c>
      <c r="L2077" t="s">
        <v>6426</v>
      </c>
      <c r="M2077" t="str">
        <f>SUBSTITUTE(Table2[[#This Row],[category_tags]],"'",CHAR(130),11)</f>
        <v>['Agricultural', 'Food', 'Preparation', 'Starters and dishes', 'Sandwiches']</v>
      </c>
      <c r="N2077" t="str">
        <f>SUBSTITUTE(Table2[[#This Row],[category_tags]],"'",CHAR(131),12)</f>
        <v>['Agricultural', 'Food', 'Preparation', 'Starters and dishes', 'Sandwiches']</v>
      </c>
      <c r="O2077" t="e">
        <f>FIND(CHAR(130),Table2[[#This Row],[Column2]])</f>
        <v>#VALUE!</v>
      </c>
      <c r="P2077" t="e">
        <f>FIND(CHAR(131),Table2[[#This Row],[Column3]])</f>
        <v>#VALUE!</v>
      </c>
      <c r="Q2077" t="str">
        <f>IFERROR(MID(Table2[[#This Row],[category_tags]],Table2[[#This Row],[Column4]]+1,Table2[[#This Row],[Column5]]-Table2[[#This Row],[Column4]]-1),"")</f>
        <v/>
      </c>
      <c r="R2077" t="str">
        <f>VLOOKUP(Table2[[#This Row],[ciqual_code]],brut_transformé!$D$2:$E$2480,2,FALSE)</f>
        <v>transformé</v>
      </c>
      <c r="S2077" t="s">
        <v>6129</v>
      </c>
    </row>
    <row r="2078" spans="1:19" x14ac:dyDescent="0.2">
      <c r="A2078" t="s">
        <v>2076</v>
      </c>
      <c r="B2078">
        <v>25485</v>
      </c>
      <c r="C2078" t="s">
        <v>2481</v>
      </c>
      <c r="D2078">
        <v>1.87</v>
      </c>
      <c r="E2078" t="b">
        <v>0</v>
      </c>
      <c r="F2078" t="s">
        <v>2485</v>
      </c>
      <c r="G2078" t="s">
        <v>4563</v>
      </c>
      <c r="H2078" t="s">
        <v>4967</v>
      </c>
      <c r="I2078" t="s">
        <v>4969</v>
      </c>
      <c r="J2078" t="s">
        <v>5028</v>
      </c>
      <c r="K2078" t="s">
        <v>6379</v>
      </c>
      <c r="L2078" t="s">
        <v>6426</v>
      </c>
      <c r="M2078" t="str">
        <f>SUBSTITUTE(Table2[[#This Row],[category_tags]],"'",CHAR(130),11)</f>
        <v>['Agricultural', 'Food', 'Preparation', 'Starters and dishes', 'Sandwiches']</v>
      </c>
      <c r="N2078" t="str">
        <f>SUBSTITUTE(Table2[[#This Row],[category_tags]],"'",CHAR(131),12)</f>
        <v>['Agricultural', 'Food', 'Preparation', 'Starters and dishes', 'Sandwiches']</v>
      </c>
      <c r="O2078" t="e">
        <f>FIND(CHAR(130),Table2[[#This Row],[Column2]])</f>
        <v>#VALUE!</v>
      </c>
      <c r="P2078" t="e">
        <f>FIND(CHAR(131),Table2[[#This Row],[Column3]])</f>
        <v>#VALUE!</v>
      </c>
      <c r="Q2078" t="str">
        <f>IFERROR(MID(Table2[[#This Row],[category_tags]],Table2[[#This Row],[Column4]]+1,Table2[[#This Row],[Column5]]-Table2[[#This Row],[Column4]]-1),"")</f>
        <v/>
      </c>
      <c r="R2078" t="str">
        <f>VLOOKUP(Table2[[#This Row],[ciqual_code]],brut_transformé!$D$2:$E$2480,2,FALSE)</f>
        <v>transformé</v>
      </c>
      <c r="S2078" t="s">
        <v>6130</v>
      </c>
    </row>
    <row r="2079" spans="1:19" x14ac:dyDescent="0.2">
      <c r="A2079" t="s">
        <v>2077</v>
      </c>
      <c r="B2079">
        <v>25517</v>
      </c>
      <c r="C2079" t="s">
        <v>2481</v>
      </c>
      <c r="D2079">
        <v>1.87</v>
      </c>
      <c r="E2079" t="b">
        <v>0</v>
      </c>
      <c r="F2079" t="s">
        <v>2485</v>
      </c>
      <c r="G2079" t="s">
        <v>4564</v>
      </c>
      <c r="H2079" t="s">
        <v>4967</v>
      </c>
      <c r="I2079" t="s">
        <v>4969</v>
      </c>
      <c r="J2079" t="s">
        <v>5028</v>
      </c>
      <c r="K2079" t="s">
        <v>6379</v>
      </c>
      <c r="L2079" t="s">
        <v>6426</v>
      </c>
      <c r="M2079" t="str">
        <f>SUBSTITUTE(Table2[[#This Row],[category_tags]],"'",CHAR(130),11)</f>
        <v>['Agricultural', 'Food', 'Preparation', 'Starters and dishes', 'Sandwiches']</v>
      </c>
      <c r="N2079" t="str">
        <f>SUBSTITUTE(Table2[[#This Row],[category_tags]],"'",CHAR(131),12)</f>
        <v>['Agricultural', 'Food', 'Preparation', 'Starters and dishes', 'Sandwiches']</v>
      </c>
      <c r="O2079" t="e">
        <f>FIND(CHAR(130),Table2[[#This Row],[Column2]])</f>
        <v>#VALUE!</v>
      </c>
      <c r="P2079" t="e">
        <f>FIND(CHAR(131),Table2[[#This Row],[Column3]])</f>
        <v>#VALUE!</v>
      </c>
      <c r="Q2079" t="str">
        <f>IFERROR(MID(Table2[[#This Row],[category_tags]],Table2[[#This Row],[Column4]]+1,Table2[[#This Row],[Column5]]-Table2[[#This Row],[Column4]]-1),"")</f>
        <v/>
      </c>
      <c r="R2079" t="str">
        <f>VLOOKUP(Table2[[#This Row],[ciqual_code]],brut_transformé!$D$2:$E$2480,2,FALSE)</f>
        <v>transformé</v>
      </c>
      <c r="S2079" t="s">
        <v>6131</v>
      </c>
    </row>
    <row r="2080" spans="1:19" x14ac:dyDescent="0.2">
      <c r="A2080" t="s">
        <v>2078</v>
      </c>
      <c r="B2080">
        <v>25521</v>
      </c>
      <c r="C2080" t="s">
        <v>2481</v>
      </c>
      <c r="D2080">
        <v>1.87</v>
      </c>
      <c r="E2080" t="b">
        <v>0</v>
      </c>
      <c r="F2080" t="s">
        <v>2485</v>
      </c>
      <c r="G2080" t="s">
        <v>4565</v>
      </c>
      <c r="H2080" t="s">
        <v>4967</v>
      </c>
      <c r="I2080" t="s">
        <v>4969</v>
      </c>
      <c r="J2080" t="s">
        <v>5028</v>
      </c>
      <c r="K2080" t="s">
        <v>6379</v>
      </c>
      <c r="L2080" t="s">
        <v>6426</v>
      </c>
      <c r="M2080" t="str">
        <f>SUBSTITUTE(Table2[[#This Row],[category_tags]],"'",CHAR(130),11)</f>
        <v>['Agricultural', 'Food', 'Preparation', 'Starters and dishes', 'Sandwiches']</v>
      </c>
      <c r="N2080" t="str">
        <f>SUBSTITUTE(Table2[[#This Row],[category_tags]],"'",CHAR(131),12)</f>
        <v>['Agricultural', 'Food', 'Preparation', 'Starters and dishes', 'Sandwiches']</v>
      </c>
      <c r="O2080" t="e">
        <f>FIND(CHAR(130),Table2[[#This Row],[Column2]])</f>
        <v>#VALUE!</v>
      </c>
      <c r="P2080" t="e">
        <f>FIND(CHAR(131),Table2[[#This Row],[Column3]])</f>
        <v>#VALUE!</v>
      </c>
      <c r="Q2080" t="str">
        <f>IFERROR(MID(Table2[[#This Row],[category_tags]],Table2[[#This Row],[Column4]]+1,Table2[[#This Row],[Column5]]-Table2[[#This Row],[Column4]]-1),"")</f>
        <v/>
      </c>
      <c r="R2080" t="str">
        <f>VLOOKUP(Table2[[#This Row],[ciqual_code]],brut_transformé!$D$2:$E$2480,2,FALSE)</f>
        <v>transformé</v>
      </c>
      <c r="S2080" t="s">
        <v>6130</v>
      </c>
    </row>
    <row r="2081" spans="1:19" x14ac:dyDescent="0.2">
      <c r="A2081" t="s">
        <v>2079</v>
      </c>
      <c r="B2081">
        <v>25475</v>
      </c>
      <c r="C2081" t="s">
        <v>2481</v>
      </c>
      <c r="D2081">
        <v>1.87</v>
      </c>
      <c r="E2081" t="b">
        <v>0</v>
      </c>
      <c r="F2081" t="s">
        <v>2485</v>
      </c>
      <c r="G2081" t="s">
        <v>4566</v>
      </c>
      <c r="H2081" t="s">
        <v>4967</v>
      </c>
      <c r="I2081" t="s">
        <v>4969</v>
      </c>
      <c r="J2081" t="s">
        <v>5028</v>
      </c>
      <c r="K2081" t="s">
        <v>6379</v>
      </c>
      <c r="L2081" t="s">
        <v>6426</v>
      </c>
      <c r="M2081" t="str">
        <f>SUBSTITUTE(Table2[[#This Row],[category_tags]],"'",CHAR(130),11)</f>
        <v>['Agricultural', 'Food', 'Preparation', 'Starters and dishes', 'Sandwiches']</v>
      </c>
      <c r="N2081" t="str">
        <f>SUBSTITUTE(Table2[[#This Row],[category_tags]],"'",CHAR(131),12)</f>
        <v>['Agricultural', 'Food', 'Preparation', 'Starters and dishes', 'Sandwiches']</v>
      </c>
      <c r="O2081" t="e">
        <f>FIND(CHAR(130),Table2[[#This Row],[Column2]])</f>
        <v>#VALUE!</v>
      </c>
      <c r="P2081" t="e">
        <f>FIND(CHAR(131),Table2[[#This Row],[Column3]])</f>
        <v>#VALUE!</v>
      </c>
      <c r="Q2081" t="str">
        <f>IFERROR(MID(Table2[[#This Row],[category_tags]],Table2[[#This Row],[Column4]]+1,Table2[[#This Row],[Column5]]-Table2[[#This Row],[Column4]]-1),"")</f>
        <v/>
      </c>
      <c r="R2081" t="str">
        <f>VLOOKUP(Table2[[#This Row],[ciqual_code]],brut_transformé!$D$2:$E$2480,2,FALSE)</f>
        <v>transformé</v>
      </c>
      <c r="S2081" t="s">
        <v>6132</v>
      </c>
    </row>
    <row r="2082" spans="1:19" x14ac:dyDescent="0.2">
      <c r="A2082" t="s">
        <v>2080</v>
      </c>
      <c r="B2082">
        <v>25535</v>
      </c>
      <c r="C2082" t="s">
        <v>2481</v>
      </c>
      <c r="D2082">
        <v>2.2799999999999998</v>
      </c>
      <c r="E2082" t="b">
        <v>0</v>
      </c>
      <c r="F2082" t="s">
        <v>2485</v>
      </c>
      <c r="G2082" t="s">
        <v>4567</v>
      </c>
      <c r="H2082" t="s">
        <v>4967</v>
      </c>
      <c r="I2082" t="s">
        <v>4969</v>
      </c>
      <c r="J2082" t="s">
        <v>5028</v>
      </c>
      <c r="K2082" t="s">
        <v>6379</v>
      </c>
      <c r="L2082" t="s">
        <v>6426</v>
      </c>
      <c r="M2082" t="str">
        <f>SUBSTITUTE(Table2[[#This Row],[category_tags]],"'",CHAR(130),11)</f>
        <v>['Agricultural', 'Food', 'Preparation', 'Starters and dishes', 'Sandwiches']</v>
      </c>
      <c r="N2082" t="str">
        <f>SUBSTITUTE(Table2[[#This Row],[category_tags]],"'",CHAR(131),12)</f>
        <v>['Agricultural', 'Food', 'Preparation', 'Starters and dishes', 'Sandwiches']</v>
      </c>
      <c r="O2082" t="e">
        <f>FIND(CHAR(130),Table2[[#This Row],[Column2]])</f>
        <v>#VALUE!</v>
      </c>
      <c r="P2082" t="e">
        <f>FIND(CHAR(131),Table2[[#This Row],[Column3]])</f>
        <v>#VALUE!</v>
      </c>
      <c r="Q2082" t="str">
        <f>IFERROR(MID(Table2[[#This Row],[category_tags]],Table2[[#This Row],[Column4]]+1,Table2[[#This Row],[Column5]]-Table2[[#This Row],[Column4]]-1),"")</f>
        <v/>
      </c>
      <c r="R2082" t="str">
        <f>VLOOKUP(Table2[[#This Row],[ciqual_code]],brut_transformé!$D$2:$E$2480,2,FALSE)</f>
        <v>transformé</v>
      </c>
      <c r="S2082" t="s">
        <v>6133</v>
      </c>
    </row>
    <row r="2083" spans="1:19" x14ac:dyDescent="0.2">
      <c r="A2083" t="s">
        <v>2081</v>
      </c>
      <c r="B2083">
        <v>25532</v>
      </c>
      <c r="C2083" t="s">
        <v>2481</v>
      </c>
      <c r="D2083">
        <v>2.46</v>
      </c>
      <c r="E2083" t="b">
        <v>0</v>
      </c>
      <c r="F2083" t="s">
        <v>2485</v>
      </c>
      <c r="G2083" t="s">
        <v>4568</v>
      </c>
      <c r="H2083" t="s">
        <v>4967</v>
      </c>
      <c r="I2083" t="s">
        <v>4969</v>
      </c>
      <c r="J2083" t="s">
        <v>5028</v>
      </c>
      <c r="K2083" t="s">
        <v>6379</v>
      </c>
      <c r="L2083" t="s">
        <v>6426</v>
      </c>
      <c r="M2083" t="str">
        <f>SUBSTITUTE(Table2[[#This Row],[category_tags]],"'",CHAR(130),11)</f>
        <v>['Agricultural', 'Food', 'Preparation', 'Starters and dishes', 'Sandwiches']</v>
      </c>
      <c r="N2083" t="str">
        <f>SUBSTITUTE(Table2[[#This Row],[category_tags]],"'",CHAR(131),12)</f>
        <v>['Agricultural', 'Food', 'Preparation', 'Starters and dishes', 'Sandwiches']</v>
      </c>
      <c r="O2083" t="e">
        <f>FIND(CHAR(130),Table2[[#This Row],[Column2]])</f>
        <v>#VALUE!</v>
      </c>
      <c r="P2083" t="e">
        <f>FIND(CHAR(131),Table2[[#This Row],[Column3]])</f>
        <v>#VALUE!</v>
      </c>
      <c r="Q2083" t="str">
        <f>IFERROR(MID(Table2[[#This Row],[category_tags]],Table2[[#This Row],[Column4]]+1,Table2[[#This Row],[Column5]]-Table2[[#This Row],[Column4]]-1),"")</f>
        <v/>
      </c>
      <c r="R2083" t="str">
        <f>VLOOKUP(Table2[[#This Row],[ciqual_code]],brut_transformé!$D$2:$E$2480,2,FALSE)</f>
        <v>transformé</v>
      </c>
      <c r="S2083" t="s">
        <v>6134</v>
      </c>
    </row>
    <row r="2084" spans="1:19" x14ac:dyDescent="0.2">
      <c r="A2084" t="s">
        <v>2082</v>
      </c>
      <c r="B2084">
        <v>25519</v>
      </c>
      <c r="C2084" t="s">
        <v>2481</v>
      </c>
      <c r="D2084">
        <v>2.29</v>
      </c>
      <c r="E2084" t="b">
        <v>0</v>
      </c>
      <c r="F2084" t="s">
        <v>2485</v>
      </c>
      <c r="G2084" t="s">
        <v>4569</v>
      </c>
      <c r="H2084" t="s">
        <v>4967</v>
      </c>
      <c r="I2084" t="s">
        <v>4969</v>
      </c>
      <c r="J2084" t="s">
        <v>5028</v>
      </c>
      <c r="K2084" t="s">
        <v>6379</v>
      </c>
      <c r="L2084" t="s">
        <v>6426</v>
      </c>
      <c r="M2084" t="str">
        <f>SUBSTITUTE(Table2[[#This Row],[category_tags]],"'",CHAR(130),11)</f>
        <v>['Agricultural', 'Food', 'Preparation', 'Starters and dishes', 'Sandwiches']</v>
      </c>
      <c r="N2084" t="str">
        <f>SUBSTITUTE(Table2[[#This Row],[category_tags]],"'",CHAR(131),12)</f>
        <v>['Agricultural', 'Food', 'Preparation', 'Starters and dishes', 'Sandwiches']</v>
      </c>
      <c r="O2084" t="e">
        <f>FIND(CHAR(130),Table2[[#This Row],[Column2]])</f>
        <v>#VALUE!</v>
      </c>
      <c r="P2084" t="e">
        <f>FIND(CHAR(131),Table2[[#This Row],[Column3]])</f>
        <v>#VALUE!</v>
      </c>
      <c r="Q2084" t="str">
        <f>IFERROR(MID(Table2[[#This Row],[category_tags]],Table2[[#This Row],[Column4]]+1,Table2[[#This Row],[Column5]]-Table2[[#This Row],[Column4]]-1),"")</f>
        <v/>
      </c>
      <c r="R2084" t="str">
        <f>VLOOKUP(Table2[[#This Row],[ciqual_code]],brut_transformé!$D$2:$E$2480,2,FALSE)</f>
        <v>transformé</v>
      </c>
      <c r="S2084" t="s">
        <v>6135</v>
      </c>
    </row>
    <row r="2085" spans="1:19" x14ac:dyDescent="0.2">
      <c r="A2085" t="s">
        <v>2083</v>
      </c>
      <c r="B2085">
        <v>25533</v>
      </c>
      <c r="C2085" t="s">
        <v>2481</v>
      </c>
      <c r="D2085">
        <v>2.27</v>
      </c>
      <c r="E2085" t="b">
        <v>0</v>
      </c>
      <c r="F2085" t="s">
        <v>2485</v>
      </c>
      <c r="G2085" t="s">
        <v>4570</v>
      </c>
      <c r="H2085" t="s">
        <v>4967</v>
      </c>
      <c r="I2085" t="s">
        <v>4969</v>
      </c>
      <c r="J2085" t="s">
        <v>5028</v>
      </c>
      <c r="K2085" t="s">
        <v>6379</v>
      </c>
      <c r="L2085" t="s">
        <v>6426</v>
      </c>
      <c r="M2085" t="str">
        <f>SUBSTITUTE(Table2[[#This Row],[category_tags]],"'",CHAR(130),11)</f>
        <v>['Agricultural', 'Food', 'Preparation', 'Starters and dishes', 'Sandwiches']</v>
      </c>
      <c r="N2085" t="str">
        <f>SUBSTITUTE(Table2[[#This Row],[category_tags]],"'",CHAR(131),12)</f>
        <v>['Agricultural', 'Food', 'Preparation', 'Starters and dishes', 'Sandwiches']</v>
      </c>
      <c r="O2085" t="e">
        <f>FIND(CHAR(130),Table2[[#This Row],[Column2]])</f>
        <v>#VALUE!</v>
      </c>
      <c r="P2085" t="e">
        <f>FIND(CHAR(131),Table2[[#This Row],[Column3]])</f>
        <v>#VALUE!</v>
      </c>
      <c r="Q2085" t="str">
        <f>IFERROR(MID(Table2[[#This Row],[category_tags]],Table2[[#This Row],[Column4]]+1,Table2[[#This Row],[Column5]]-Table2[[#This Row],[Column4]]-1),"")</f>
        <v/>
      </c>
      <c r="R2085" t="str">
        <f>VLOOKUP(Table2[[#This Row],[ciqual_code]],brut_transformé!$D$2:$E$2480,2,FALSE)</f>
        <v>transformé</v>
      </c>
      <c r="S2085" t="s">
        <v>6132</v>
      </c>
    </row>
    <row r="2086" spans="1:19" x14ac:dyDescent="0.2">
      <c r="A2086" t="s">
        <v>2084</v>
      </c>
      <c r="B2086">
        <v>25476</v>
      </c>
      <c r="C2086" t="s">
        <v>2481</v>
      </c>
      <c r="D2086">
        <v>2.23</v>
      </c>
      <c r="E2086" t="b">
        <v>0</v>
      </c>
      <c r="F2086" t="s">
        <v>2485</v>
      </c>
      <c r="G2086" t="s">
        <v>4571</v>
      </c>
      <c r="H2086" t="s">
        <v>4967</v>
      </c>
      <c r="I2086" t="s">
        <v>4969</v>
      </c>
      <c r="J2086" t="s">
        <v>5028</v>
      </c>
      <c r="K2086" t="s">
        <v>6379</v>
      </c>
      <c r="L2086" t="s">
        <v>6426</v>
      </c>
      <c r="M2086" t="str">
        <f>SUBSTITUTE(Table2[[#This Row],[category_tags]],"'",CHAR(130),11)</f>
        <v>['Agricultural', 'Food', 'Preparation', 'Starters and dishes', 'Sandwiches']</v>
      </c>
      <c r="N2086" t="str">
        <f>SUBSTITUTE(Table2[[#This Row],[category_tags]],"'",CHAR(131),12)</f>
        <v>['Agricultural', 'Food', 'Preparation', 'Starters and dishes', 'Sandwiches']</v>
      </c>
      <c r="O2086" t="e">
        <f>FIND(CHAR(130),Table2[[#This Row],[Column2]])</f>
        <v>#VALUE!</v>
      </c>
      <c r="P2086" t="e">
        <f>FIND(CHAR(131),Table2[[#This Row],[Column3]])</f>
        <v>#VALUE!</v>
      </c>
      <c r="Q2086" t="str">
        <f>IFERROR(MID(Table2[[#This Row],[category_tags]],Table2[[#This Row],[Column4]]+1,Table2[[#This Row],[Column5]]-Table2[[#This Row],[Column4]]-1),"")</f>
        <v/>
      </c>
      <c r="R2086" t="str">
        <f>VLOOKUP(Table2[[#This Row],[ciqual_code]],brut_transformé!$D$2:$E$2480,2,FALSE)</f>
        <v>transformé</v>
      </c>
      <c r="S2086" t="s">
        <v>6136</v>
      </c>
    </row>
    <row r="2087" spans="1:19" x14ac:dyDescent="0.2">
      <c r="A2087" t="s">
        <v>2085</v>
      </c>
      <c r="B2087">
        <v>25536</v>
      </c>
      <c r="C2087" t="s">
        <v>2481</v>
      </c>
      <c r="D2087">
        <v>2.27</v>
      </c>
      <c r="E2087" t="b">
        <v>0</v>
      </c>
      <c r="F2087" t="s">
        <v>2485</v>
      </c>
      <c r="G2087" t="s">
        <v>4572</v>
      </c>
      <c r="H2087" t="s">
        <v>4967</v>
      </c>
      <c r="I2087" t="s">
        <v>4969</v>
      </c>
      <c r="J2087" t="s">
        <v>5028</v>
      </c>
      <c r="K2087" t="s">
        <v>6379</v>
      </c>
      <c r="L2087" t="s">
        <v>6426</v>
      </c>
      <c r="M2087" t="str">
        <f>SUBSTITUTE(Table2[[#This Row],[category_tags]],"'",CHAR(130),11)</f>
        <v>['Agricultural', 'Food', 'Preparation', 'Starters and dishes', 'Sandwiches']</v>
      </c>
      <c r="N2087" t="str">
        <f>SUBSTITUTE(Table2[[#This Row],[category_tags]],"'",CHAR(131),12)</f>
        <v>['Agricultural', 'Food', 'Preparation', 'Starters and dishes', 'Sandwiches']</v>
      </c>
      <c r="O2087" t="e">
        <f>FIND(CHAR(130),Table2[[#This Row],[Column2]])</f>
        <v>#VALUE!</v>
      </c>
      <c r="P2087" t="e">
        <f>FIND(CHAR(131),Table2[[#This Row],[Column3]])</f>
        <v>#VALUE!</v>
      </c>
      <c r="Q2087" t="str">
        <f>IFERROR(MID(Table2[[#This Row],[category_tags]],Table2[[#This Row],[Column4]]+1,Table2[[#This Row],[Column5]]-Table2[[#This Row],[Column4]]-1),"")</f>
        <v/>
      </c>
      <c r="R2087" t="str">
        <f>VLOOKUP(Table2[[#This Row],[ciqual_code]],brut_transformé!$D$2:$E$2480,2,FALSE)</f>
        <v>transformé</v>
      </c>
      <c r="S2087" t="s">
        <v>6131</v>
      </c>
    </row>
    <row r="2088" spans="1:19" x14ac:dyDescent="0.2">
      <c r="A2088" t="s">
        <v>2086</v>
      </c>
      <c r="B2088">
        <v>25520</v>
      </c>
      <c r="C2088" t="s">
        <v>2481</v>
      </c>
      <c r="D2088">
        <v>1.89</v>
      </c>
      <c r="E2088" t="b">
        <v>0</v>
      </c>
      <c r="F2088" t="s">
        <v>2485</v>
      </c>
      <c r="G2088" t="s">
        <v>4573</v>
      </c>
      <c r="H2088" t="s">
        <v>4967</v>
      </c>
      <c r="I2088" t="s">
        <v>4969</v>
      </c>
      <c r="J2088" t="s">
        <v>5028</v>
      </c>
      <c r="K2088" t="s">
        <v>6379</v>
      </c>
      <c r="L2088" t="s">
        <v>6426</v>
      </c>
      <c r="M2088" t="str">
        <f>SUBSTITUTE(Table2[[#This Row],[category_tags]],"'",CHAR(130),11)</f>
        <v>['Agricultural', 'Food', 'Preparation', 'Starters and dishes', 'Sandwiches']</v>
      </c>
      <c r="N2088" t="str">
        <f>SUBSTITUTE(Table2[[#This Row],[category_tags]],"'",CHAR(131),12)</f>
        <v>['Agricultural', 'Food', 'Preparation', 'Starters and dishes', 'Sandwiches']</v>
      </c>
      <c r="O2088" t="e">
        <f>FIND(CHAR(130),Table2[[#This Row],[Column2]])</f>
        <v>#VALUE!</v>
      </c>
      <c r="P2088" t="e">
        <f>FIND(CHAR(131),Table2[[#This Row],[Column3]])</f>
        <v>#VALUE!</v>
      </c>
      <c r="Q2088" t="str">
        <f>IFERROR(MID(Table2[[#This Row],[category_tags]],Table2[[#This Row],[Column4]]+1,Table2[[#This Row],[Column5]]-Table2[[#This Row],[Column4]]-1),"")</f>
        <v/>
      </c>
      <c r="R2088" t="str">
        <f>VLOOKUP(Table2[[#This Row],[ciqual_code]],brut_transformé!$D$2:$E$2480,2,FALSE)</f>
        <v>transformé</v>
      </c>
      <c r="S2088" t="s">
        <v>6133</v>
      </c>
    </row>
    <row r="2089" spans="1:19" x14ac:dyDescent="0.2">
      <c r="A2089" t="s">
        <v>2087</v>
      </c>
      <c r="B2089">
        <v>25488</v>
      </c>
      <c r="C2089" t="s">
        <v>2481</v>
      </c>
      <c r="D2089">
        <v>2.98</v>
      </c>
      <c r="E2089" t="b">
        <v>0</v>
      </c>
      <c r="F2089" t="s">
        <v>2485</v>
      </c>
      <c r="G2089" t="s">
        <v>4574</v>
      </c>
      <c r="H2089" t="s">
        <v>4967</v>
      </c>
      <c r="I2089" t="s">
        <v>4969</v>
      </c>
      <c r="J2089" t="s">
        <v>5028</v>
      </c>
      <c r="K2089" t="s">
        <v>6379</v>
      </c>
      <c r="L2089" t="s">
        <v>6426</v>
      </c>
      <c r="M2089" t="str">
        <f>SUBSTITUTE(Table2[[#This Row],[category_tags]],"'",CHAR(130),11)</f>
        <v>['Agricultural', 'Food', 'Preparation', 'Starters and dishes', 'Sandwiches']</v>
      </c>
      <c r="N2089" t="str">
        <f>SUBSTITUTE(Table2[[#This Row],[category_tags]],"'",CHAR(131),12)</f>
        <v>['Agricultural', 'Food', 'Preparation', 'Starters and dishes', 'Sandwiches']</v>
      </c>
      <c r="O2089" t="e">
        <f>FIND(CHAR(130),Table2[[#This Row],[Column2]])</f>
        <v>#VALUE!</v>
      </c>
      <c r="P2089" t="e">
        <f>FIND(CHAR(131),Table2[[#This Row],[Column3]])</f>
        <v>#VALUE!</v>
      </c>
      <c r="Q2089" t="str">
        <f>IFERROR(MID(Table2[[#This Row],[category_tags]],Table2[[#This Row],[Column4]]+1,Table2[[#This Row],[Column5]]-Table2[[#This Row],[Column4]]-1),"")</f>
        <v/>
      </c>
      <c r="R2089" t="str">
        <f>VLOOKUP(Table2[[#This Row],[ciqual_code]],brut_transformé!$D$2:$E$2480,2,FALSE)</f>
        <v>transformé</v>
      </c>
      <c r="S2089" t="s">
        <v>6137</v>
      </c>
    </row>
    <row r="2090" spans="1:19" x14ac:dyDescent="0.2">
      <c r="A2090" t="s">
        <v>2088</v>
      </c>
      <c r="B2090">
        <v>25431</v>
      </c>
      <c r="C2090" t="s">
        <v>2481</v>
      </c>
      <c r="D2090">
        <v>2.56</v>
      </c>
      <c r="E2090" t="b">
        <v>0</v>
      </c>
      <c r="F2090" t="s">
        <v>2485</v>
      </c>
      <c r="G2090" t="s">
        <v>4575</v>
      </c>
      <c r="H2090" t="s">
        <v>4967</v>
      </c>
      <c r="I2090" t="s">
        <v>4969</v>
      </c>
      <c r="J2090" t="s">
        <v>5028</v>
      </c>
      <c r="K2090" t="s">
        <v>6379</v>
      </c>
      <c r="L2090" t="s">
        <v>6426</v>
      </c>
      <c r="M2090" t="str">
        <f>SUBSTITUTE(Table2[[#This Row],[category_tags]],"'",CHAR(130),11)</f>
        <v>['Agricultural', 'Food', 'Preparation', 'Starters and dishes', 'Sandwiches']</v>
      </c>
      <c r="N2090" t="str">
        <f>SUBSTITUTE(Table2[[#This Row],[category_tags]],"'",CHAR(131),12)</f>
        <v>['Agricultural', 'Food', 'Preparation', 'Starters and dishes', 'Sandwiches']</v>
      </c>
      <c r="O2090" t="e">
        <f>FIND(CHAR(130),Table2[[#This Row],[Column2]])</f>
        <v>#VALUE!</v>
      </c>
      <c r="P2090" t="e">
        <f>FIND(CHAR(131),Table2[[#This Row],[Column3]])</f>
        <v>#VALUE!</v>
      </c>
      <c r="Q2090" t="str">
        <f>IFERROR(MID(Table2[[#This Row],[category_tags]],Table2[[#This Row],[Column4]]+1,Table2[[#This Row],[Column5]]-Table2[[#This Row],[Column4]]-1),"")</f>
        <v/>
      </c>
      <c r="R2090" t="str">
        <f>VLOOKUP(Table2[[#This Row],[ciqual_code]],brut_transformé!$D$2:$E$2480,2,FALSE)</f>
        <v>transformé</v>
      </c>
      <c r="S2090" t="s">
        <v>6138</v>
      </c>
    </row>
    <row r="2091" spans="1:19" x14ac:dyDescent="0.2">
      <c r="A2091" t="s">
        <v>2089</v>
      </c>
      <c r="B2091">
        <v>25490</v>
      </c>
      <c r="C2091" t="s">
        <v>2481</v>
      </c>
      <c r="D2091">
        <v>2.56</v>
      </c>
      <c r="E2091" t="b">
        <v>0</v>
      </c>
      <c r="F2091" t="s">
        <v>2485</v>
      </c>
      <c r="G2091" t="s">
        <v>4576</v>
      </c>
      <c r="H2091" t="s">
        <v>4967</v>
      </c>
      <c r="I2091" t="s">
        <v>4969</v>
      </c>
      <c r="J2091" t="s">
        <v>5028</v>
      </c>
      <c r="K2091" t="s">
        <v>6379</v>
      </c>
      <c r="L2091" t="s">
        <v>6426</v>
      </c>
      <c r="M2091" t="str">
        <f>SUBSTITUTE(Table2[[#This Row],[category_tags]],"'",CHAR(130),11)</f>
        <v>['Agricultural', 'Food', 'Preparation', 'Starters and dishes', 'Sandwiches']</v>
      </c>
      <c r="N2091" t="str">
        <f>SUBSTITUTE(Table2[[#This Row],[category_tags]],"'",CHAR(131),12)</f>
        <v>['Agricultural', 'Food', 'Preparation', 'Starters and dishes', 'Sandwiches']</v>
      </c>
      <c r="O2091" t="e">
        <f>FIND(CHAR(130),Table2[[#This Row],[Column2]])</f>
        <v>#VALUE!</v>
      </c>
      <c r="P2091" t="e">
        <f>FIND(CHAR(131),Table2[[#This Row],[Column3]])</f>
        <v>#VALUE!</v>
      </c>
      <c r="Q2091" t="str">
        <f>IFERROR(MID(Table2[[#This Row],[category_tags]],Table2[[#This Row],[Column4]]+1,Table2[[#This Row],[Column5]]-Table2[[#This Row],[Column4]]-1),"")</f>
        <v/>
      </c>
      <c r="R2091" t="str">
        <f>VLOOKUP(Table2[[#This Row],[ciqual_code]],brut_transformé!$D$2:$E$2480,2,FALSE)</f>
        <v>transformé</v>
      </c>
      <c r="S2091" t="s">
        <v>6137</v>
      </c>
    </row>
    <row r="2092" spans="1:19" x14ac:dyDescent="0.2">
      <c r="A2092" t="s">
        <v>2090</v>
      </c>
      <c r="B2092">
        <v>25429</v>
      </c>
      <c r="C2092" t="s">
        <v>2481</v>
      </c>
      <c r="D2092">
        <v>2.37</v>
      </c>
      <c r="E2092" t="b">
        <v>0</v>
      </c>
      <c r="F2092" t="s">
        <v>2485</v>
      </c>
      <c r="G2092" t="s">
        <v>4577</v>
      </c>
      <c r="H2092" t="s">
        <v>4967</v>
      </c>
      <c r="I2092" t="s">
        <v>4969</v>
      </c>
      <c r="J2092" t="s">
        <v>5028</v>
      </c>
      <c r="K2092" t="s">
        <v>6379</v>
      </c>
      <c r="L2092" t="s">
        <v>6426</v>
      </c>
      <c r="M2092" t="str">
        <f>SUBSTITUTE(Table2[[#This Row],[category_tags]],"'",CHAR(130),11)</f>
        <v>['Agricultural', 'Food', 'Preparation', 'Starters and dishes', 'Sandwiches']</v>
      </c>
      <c r="N2092" t="str">
        <f>SUBSTITUTE(Table2[[#This Row],[category_tags]],"'",CHAR(131),12)</f>
        <v>['Agricultural', 'Food', 'Preparation', 'Starters and dishes', 'Sandwiches']</v>
      </c>
      <c r="O2092" t="e">
        <f>FIND(CHAR(130),Table2[[#This Row],[Column2]])</f>
        <v>#VALUE!</v>
      </c>
      <c r="P2092" t="e">
        <f>FIND(CHAR(131),Table2[[#This Row],[Column3]])</f>
        <v>#VALUE!</v>
      </c>
      <c r="Q2092" t="str">
        <f>IFERROR(MID(Table2[[#This Row],[category_tags]],Table2[[#This Row],[Column4]]+1,Table2[[#This Row],[Column5]]-Table2[[#This Row],[Column4]]-1),"")</f>
        <v/>
      </c>
      <c r="R2092" t="str">
        <f>VLOOKUP(Table2[[#This Row],[ciqual_code]],brut_transformé!$D$2:$E$2480,2,FALSE)</f>
        <v>transformé</v>
      </c>
      <c r="S2092" t="s">
        <v>6139</v>
      </c>
    </row>
    <row r="2093" spans="1:19" x14ac:dyDescent="0.2">
      <c r="A2093" t="s">
        <v>2091</v>
      </c>
      <c r="B2093">
        <v>25428</v>
      </c>
      <c r="C2093" t="s">
        <v>2481</v>
      </c>
      <c r="D2093">
        <v>2.37</v>
      </c>
      <c r="E2093" t="b">
        <v>0</v>
      </c>
      <c r="F2093" t="s">
        <v>2485</v>
      </c>
      <c r="G2093" t="s">
        <v>4578</v>
      </c>
      <c r="H2093" t="s">
        <v>4967</v>
      </c>
      <c r="I2093" t="s">
        <v>4969</v>
      </c>
      <c r="J2093" t="s">
        <v>5028</v>
      </c>
      <c r="K2093" t="s">
        <v>6379</v>
      </c>
      <c r="L2093" t="s">
        <v>6426</v>
      </c>
      <c r="M2093" t="str">
        <f>SUBSTITUTE(Table2[[#This Row],[category_tags]],"'",CHAR(130),11)</f>
        <v>['Agricultural', 'Food', 'Preparation', 'Starters and dishes', 'Sandwiches']</v>
      </c>
      <c r="N2093" t="str">
        <f>SUBSTITUTE(Table2[[#This Row],[category_tags]],"'",CHAR(131),12)</f>
        <v>['Agricultural', 'Food', 'Preparation', 'Starters and dishes', 'Sandwiches']</v>
      </c>
      <c r="O2093" t="e">
        <f>FIND(CHAR(130),Table2[[#This Row],[Column2]])</f>
        <v>#VALUE!</v>
      </c>
      <c r="P2093" t="e">
        <f>FIND(CHAR(131),Table2[[#This Row],[Column3]])</f>
        <v>#VALUE!</v>
      </c>
      <c r="Q2093" t="str">
        <f>IFERROR(MID(Table2[[#This Row],[category_tags]],Table2[[#This Row],[Column4]]+1,Table2[[#This Row],[Column5]]-Table2[[#This Row],[Column4]]-1),"")</f>
        <v/>
      </c>
      <c r="R2093" t="str">
        <f>VLOOKUP(Table2[[#This Row],[ciqual_code]],brut_transformé!$D$2:$E$2480,2,FALSE)</f>
        <v>transformé</v>
      </c>
      <c r="S2093" t="s">
        <v>6139</v>
      </c>
    </row>
    <row r="2094" spans="1:19" x14ac:dyDescent="0.2">
      <c r="A2094" t="s">
        <v>2092</v>
      </c>
      <c r="B2094">
        <v>25574</v>
      </c>
      <c r="C2094" t="s">
        <v>2481</v>
      </c>
      <c r="D2094">
        <v>1.87</v>
      </c>
      <c r="E2094" t="b">
        <v>0</v>
      </c>
      <c r="F2094" t="s">
        <v>2485</v>
      </c>
      <c r="G2094" t="s">
        <v>4579</v>
      </c>
      <c r="H2094" t="s">
        <v>4967</v>
      </c>
      <c r="I2094" t="s">
        <v>4969</v>
      </c>
      <c r="J2094" t="s">
        <v>5028</v>
      </c>
      <c r="K2094" t="s">
        <v>6379</v>
      </c>
      <c r="L2094" t="s">
        <v>6426</v>
      </c>
      <c r="M2094" t="str">
        <f>SUBSTITUTE(Table2[[#This Row],[category_tags]],"'",CHAR(130),11)</f>
        <v>['Agricultural', 'Food', 'Preparation', 'Starters and dishes', 'Sandwiches']</v>
      </c>
      <c r="N2094" t="str">
        <f>SUBSTITUTE(Table2[[#This Row],[category_tags]],"'",CHAR(131),12)</f>
        <v>['Agricultural', 'Food', 'Preparation', 'Starters and dishes', 'Sandwiches']</v>
      </c>
      <c r="O2094" t="e">
        <f>FIND(CHAR(130),Table2[[#This Row],[Column2]])</f>
        <v>#VALUE!</v>
      </c>
      <c r="P2094" t="e">
        <f>FIND(CHAR(131),Table2[[#This Row],[Column3]])</f>
        <v>#VALUE!</v>
      </c>
      <c r="Q2094" t="str">
        <f>IFERROR(MID(Table2[[#This Row],[category_tags]],Table2[[#This Row],[Column4]]+1,Table2[[#This Row],[Column5]]-Table2[[#This Row],[Column4]]-1),"")</f>
        <v/>
      </c>
      <c r="R2094" t="str">
        <f>VLOOKUP(Table2[[#This Row],[ciqual_code]],brut_transformé!$D$2:$E$2480,2,FALSE)</f>
        <v>transformé</v>
      </c>
      <c r="S2094" t="s">
        <v>6132</v>
      </c>
    </row>
    <row r="2095" spans="1:19" x14ac:dyDescent="0.2">
      <c r="A2095" t="s">
        <v>2093</v>
      </c>
      <c r="B2095">
        <v>25576</v>
      </c>
      <c r="C2095" t="s">
        <v>2481</v>
      </c>
      <c r="D2095">
        <v>1.87</v>
      </c>
      <c r="E2095" t="b">
        <v>0</v>
      </c>
      <c r="F2095" t="s">
        <v>2485</v>
      </c>
      <c r="G2095" t="s">
        <v>4580</v>
      </c>
      <c r="H2095" t="s">
        <v>4967</v>
      </c>
      <c r="I2095" t="s">
        <v>4969</v>
      </c>
      <c r="J2095" t="s">
        <v>5028</v>
      </c>
      <c r="K2095" t="s">
        <v>6379</v>
      </c>
      <c r="L2095" t="s">
        <v>6426</v>
      </c>
      <c r="M2095" t="str">
        <f>SUBSTITUTE(Table2[[#This Row],[category_tags]],"'",CHAR(130),11)</f>
        <v>['Agricultural', 'Food', 'Preparation', 'Starters and dishes', 'Sandwiches']</v>
      </c>
      <c r="N2095" t="str">
        <f>SUBSTITUTE(Table2[[#This Row],[category_tags]],"'",CHAR(131),12)</f>
        <v>['Agricultural', 'Food', 'Preparation', 'Starters and dishes', 'Sandwiches']</v>
      </c>
      <c r="O2095" t="e">
        <f>FIND(CHAR(130),Table2[[#This Row],[Column2]])</f>
        <v>#VALUE!</v>
      </c>
      <c r="P2095" t="e">
        <f>FIND(CHAR(131),Table2[[#This Row],[Column3]])</f>
        <v>#VALUE!</v>
      </c>
      <c r="Q2095" t="str">
        <f>IFERROR(MID(Table2[[#This Row],[category_tags]],Table2[[#This Row],[Column4]]+1,Table2[[#This Row],[Column5]]-Table2[[#This Row],[Column4]]-1),"")</f>
        <v/>
      </c>
      <c r="R2095" t="str">
        <f>VLOOKUP(Table2[[#This Row],[ciqual_code]],brut_transformé!$D$2:$E$2480,2,FALSE)</f>
        <v>transformé</v>
      </c>
      <c r="S2095" t="s">
        <v>6130</v>
      </c>
    </row>
    <row r="2096" spans="1:19" x14ac:dyDescent="0.2">
      <c r="A2096" t="s">
        <v>2094</v>
      </c>
      <c r="B2096">
        <v>25577</v>
      </c>
      <c r="C2096" t="s">
        <v>2481</v>
      </c>
      <c r="D2096">
        <v>2.23</v>
      </c>
      <c r="E2096" t="b">
        <v>0</v>
      </c>
      <c r="F2096" t="s">
        <v>2485</v>
      </c>
      <c r="G2096" t="s">
        <v>4581</v>
      </c>
      <c r="H2096" t="s">
        <v>4967</v>
      </c>
      <c r="I2096" t="s">
        <v>4969</v>
      </c>
      <c r="J2096" t="s">
        <v>5028</v>
      </c>
      <c r="K2096" t="s">
        <v>6379</v>
      </c>
      <c r="L2096" t="s">
        <v>6426</v>
      </c>
      <c r="M2096" t="str">
        <f>SUBSTITUTE(Table2[[#This Row],[category_tags]],"'",CHAR(130),11)</f>
        <v>['Agricultural', 'Food', 'Preparation', 'Starters and dishes', 'Sandwiches']</v>
      </c>
      <c r="N2096" t="str">
        <f>SUBSTITUTE(Table2[[#This Row],[category_tags]],"'",CHAR(131),12)</f>
        <v>['Agricultural', 'Food', 'Preparation', 'Starters and dishes', 'Sandwiches']</v>
      </c>
      <c r="O2096" t="e">
        <f>FIND(CHAR(130),Table2[[#This Row],[Column2]])</f>
        <v>#VALUE!</v>
      </c>
      <c r="P2096" t="e">
        <f>FIND(CHAR(131),Table2[[#This Row],[Column3]])</f>
        <v>#VALUE!</v>
      </c>
      <c r="Q2096" t="str">
        <f>IFERROR(MID(Table2[[#This Row],[category_tags]],Table2[[#This Row],[Column4]]+1,Table2[[#This Row],[Column5]]-Table2[[#This Row],[Column4]]-1),"")</f>
        <v/>
      </c>
      <c r="R2096" t="str">
        <f>VLOOKUP(Table2[[#This Row],[ciqual_code]],brut_transformé!$D$2:$E$2480,2,FALSE)</f>
        <v>transformé</v>
      </c>
      <c r="S2096" t="s">
        <v>6136</v>
      </c>
    </row>
    <row r="2097" spans="1:19" x14ac:dyDescent="0.2">
      <c r="A2097" t="s">
        <v>2095</v>
      </c>
      <c r="B2097">
        <v>25575</v>
      </c>
      <c r="C2097" t="s">
        <v>2481</v>
      </c>
      <c r="D2097">
        <v>2.56</v>
      </c>
      <c r="E2097" t="b">
        <v>0</v>
      </c>
      <c r="F2097" t="s">
        <v>2485</v>
      </c>
      <c r="G2097" t="s">
        <v>4582</v>
      </c>
      <c r="H2097" t="s">
        <v>4967</v>
      </c>
      <c r="I2097" t="s">
        <v>4969</v>
      </c>
      <c r="J2097" t="s">
        <v>5028</v>
      </c>
      <c r="K2097" t="s">
        <v>6379</v>
      </c>
      <c r="L2097" t="s">
        <v>6426</v>
      </c>
      <c r="M2097" t="str">
        <f>SUBSTITUTE(Table2[[#This Row],[category_tags]],"'",CHAR(130),11)</f>
        <v>['Agricultural', 'Food', 'Preparation', 'Starters and dishes', 'Sandwiches']</v>
      </c>
      <c r="N2097" t="str">
        <f>SUBSTITUTE(Table2[[#This Row],[category_tags]],"'",CHAR(131),12)</f>
        <v>['Agricultural', 'Food', 'Preparation', 'Starters and dishes', 'Sandwiches']</v>
      </c>
      <c r="O2097" t="e">
        <f>FIND(CHAR(130),Table2[[#This Row],[Column2]])</f>
        <v>#VALUE!</v>
      </c>
      <c r="P2097" t="e">
        <f>FIND(CHAR(131),Table2[[#This Row],[Column3]])</f>
        <v>#VALUE!</v>
      </c>
      <c r="Q2097" t="str">
        <f>IFERROR(MID(Table2[[#This Row],[category_tags]],Table2[[#This Row],[Column4]]+1,Table2[[#This Row],[Column5]]-Table2[[#This Row],[Column4]]-1),"")</f>
        <v/>
      </c>
      <c r="R2097" t="str">
        <f>VLOOKUP(Table2[[#This Row],[ciqual_code]],brut_transformé!$D$2:$E$2480,2,FALSE)</f>
        <v>transformé</v>
      </c>
      <c r="S2097" t="s">
        <v>6138</v>
      </c>
    </row>
    <row r="2098" spans="1:19" x14ac:dyDescent="0.2">
      <c r="A2098" t="s">
        <v>2096</v>
      </c>
      <c r="B2098">
        <v>25544</v>
      </c>
      <c r="C2098" t="s">
        <v>2481</v>
      </c>
      <c r="D2098">
        <v>2.27</v>
      </c>
      <c r="E2098" t="b">
        <v>0</v>
      </c>
      <c r="F2098" t="s">
        <v>2485</v>
      </c>
      <c r="G2098" t="s">
        <v>4583</v>
      </c>
      <c r="H2098" t="s">
        <v>4967</v>
      </c>
      <c r="I2098" t="s">
        <v>4969</v>
      </c>
      <c r="J2098" t="s">
        <v>5028</v>
      </c>
      <c r="K2098" t="s">
        <v>6379</v>
      </c>
      <c r="L2098" t="s">
        <v>6426</v>
      </c>
      <c r="M2098" t="str">
        <f>SUBSTITUTE(Table2[[#This Row],[category_tags]],"'",CHAR(130),11)</f>
        <v>['Agricultural', 'Food', 'Preparation', 'Starters and dishes', 'Sandwiches']</v>
      </c>
      <c r="N2098" t="str">
        <f>SUBSTITUTE(Table2[[#This Row],[category_tags]],"'",CHAR(131),12)</f>
        <v>['Agricultural', 'Food', 'Preparation', 'Starters and dishes', 'Sandwiches']</v>
      </c>
      <c r="O2098" t="e">
        <f>FIND(CHAR(130),Table2[[#This Row],[Column2]])</f>
        <v>#VALUE!</v>
      </c>
      <c r="P2098" t="e">
        <f>FIND(CHAR(131),Table2[[#This Row],[Column3]])</f>
        <v>#VALUE!</v>
      </c>
      <c r="Q2098" t="str">
        <f>IFERROR(MID(Table2[[#This Row],[category_tags]],Table2[[#This Row],[Column4]]+1,Table2[[#This Row],[Column5]]-Table2[[#This Row],[Column4]]-1),"")</f>
        <v/>
      </c>
      <c r="R2098" t="str">
        <f>VLOOKUP(Table2[[#This Row],[ciqual_code]],brut_transformé!$D$2:$E$2480,2,FALSE)</f>
        <v>transformé</v>
      </c>
      <c r="S2098" t="s">
        <v>6132</v>
      </c>
    </row>
    <row r="2099" spans="1:19" x14ac:dyDescent="0.2">
      <c r="A2099" t="s">
        <v>2097</v>
      </c>
      <c r="B2099">
        <v>25434</v>
      </c>
      <c r="C2099" t="s">
        <v>2481</v>
      </c>
      <c r="D2099">
        <v>1.87</v>
      </c>
      <c r="E2099" t="b">
        <v>0</v>
      </c>
      <c r="F2099" t="s">
        <v>2485</v>
      </c>
      <c r="G2099" t="s">
        <v>4584</v>
      </c>
      <c r="H2099" t="s">
        <v>4967</v>
      </c>
      <c r="I2099" t="s">
        <v>4969</v>
      </c>
      <c r="J2099" t="s">
        <v>5028</v>
      </c>
      <c r="K2099" t="s">
        <v>6379</v>
      </c>
      <c r="L2099" t="s">
        <v>6426</v>
      </c>
      <c r="M2099" t="str">
        <f>SUBSTITUTE(Table2[[#This Row],[category_tags]],"'",CHAR(130),11)</f>
        <v>['Agricultural', 'Food', 'Preparation', 'Starters and dishes', 'Sandwiches']</v>
      </c>
      <c r="N2099" t="str">
        <f>SUBSTITUTE(Table2[[#This Row],[category_tags]],"'",CHAR(131),12)</f>
        <v>['Agricultural', 'Food', 'Preparation', 'Starters and dishes', 'Sandwiches']</v>
      </c>
      <c r="O2099" t="e">
        <f>FIND(CHAR(130),Table2[[#This Row],[Column2]])</f>
        <v>#VALUE!</v>
      </c>
      <c r="P2099" t="e">
        <f>FIND(CHAR(131),Table2[[#This Row],[Column3]])</f>
        <v>#VALUE!</v>
      </c>
      <c r="Q2099" t="str">
        <f>IFERROR(MID(Table2[[#This Row],[category_tags]],Table2[[#This Row],[Column4]]+1,Table2[[#This Row],[Column5]]-Table2[[#This Row],[Column4]]-1),"")</f>
        <v/>
      </c>
      <c r="R2099" t="str">
        <f>VLOOKUP(Table2[[#This Row],[ciqual_code]],brut_transformé!$D$2:$E$2480,2,FALSE)</f>
        <v>transformé</v>
      </c>
      <c r="S2099" t="s">
        <v>6140</v>
      </c>
    </row>
    <row r="2100" spans="1:19" x14ac:dyDescent="0.2">
      <c r="A2100" t="s">
        <v>2098</v>
      </c>
      <c r="B2100">
        <v>40600</v>
      </c>
      <c r="C2100" t="s">
        <v>2481</v>
      </c>
      <c r="D2100">
        <v>2.21</v>
      </c>
      <c r="E2100" t="b">
        <v>0</v>
      </c>
      <c r="F2100" t="s">
        <v>2485</v>
      </c>
      <c r="G2100" t="s">
        <v>4585</v>
      </c>
      <c r="H2100" t="s">
        <v>4967</v>
      </c>
      <c r="I2100" t="s">
        <v>4969</v>
      </c>
      <c r="J2100" t="s">
        <v>5037</v>
      </c>
      <c r="K2100" t="s">
        <v>6376</v>
      </c>
      <c r="L2100" t="s">
        <v>6396</v>
      </c>
      <c r="M2100" t="str">
        <f>SUBSTITUTE(Table2[[#This Row],[category_tags]],"'",CHAR(130),11)</f>
        <v>['Agricultural', 'Food', 'Preparation', 'Meat, egg and fish', 'Raw meat', ÇOffals']</v>
      </c>
      <c r="N2100" t="str">
        <f>SUBSTITUTE(Table2[[#This Row],[category_tags]],"'",CHAR(131),12)</f>
        <v>['Agricultural', 'Food', 'Preparation', 'Meat, egg and fish', 'Raw meat', 'OffalsÉ]</v>
      </c>
      <c r="O2100">
        <f>FIND(CHAR(130),Table2[[#This Row],[Column2]])</f>
        <v>75</v>
      </c>
      <c r="P2100">
        <f>FIND(CHAR(131),Table2[[#This Row],[Column3]])</f>
        <v>82</v>
      </c>
      <c r="Q2100" t="str">
        <f>IFERROR(MID(Table2[[#This Row],[category_tags]],Table2[[#This Row],[Column4]]+1,Table2[[#This Row],[Column5]]-Table2[[#This Row],[Column4]]-1),"")</f>
        <v>Offals</v>
      </c>
      <c r="R2100" t="str">
        <f>VLOOKUP(Table2[[#This Row],[ciqual_code]],brut_transformé!$D$2:$E$2480,2,FALSE)</f>
        <v>transformé</v>
      </c>
      <c r="S2100" t="s">
        <v>6141</v>
      </c>
    </row>
    <row r="2101" spans="1:19" x14ac:dyDescent="0.2">
      <c r="A2101" t="s">
        <v>2099</v>
      </c>
      <c r="B2101">
        <v>1017</v>
      </c>
      <c r="C2101" t="s">
        <v>2481</v>
      </c>
      <c r="D2101">
        <v>2.63</v>
      </c>
      <c r="E2101" t="b">
        <v>0</v>
      </c>
      <c r="F2101" t="s">
        <v>2485</v>
      </c>
      <c r="G2101" t="s">
        <v>4586</v>
      </c>
      <c r="H2101" t="s">
        <v>4967</v>
      </c>
      <c r="I2101" t="s">
        <v>4969</v>
      </c>
      <c r="J2101" t="s">
        <v>4980</v>
      </c>
      <c r="K2101" t="s">
        <v>6378</v>
      </c>
      <c r="L2101" t="s">
        <v>6398</v>
      </c>
      <c r="M2101" t="str">
        <f>SUBSTITUTE(Table2[[#This Row],[category_tags]],"'",CHAR(130),11)</f>
        <v>['Agricultural', 'Food', 'Preparation', 'Beverages', 'Alcoholic beverages', ÇCocktails']</v>
      </c>
      <c r="N2101" t="str">
        <f>SUBSTITUTE(Table2[[#This Row],[category_tags]],"'",CHAR(131),12)</f>
        <v>['Agricultural', 'Food', 'Preparation', 'Beverages', 'Alcoholic beverages', 'CocktailsÉ]</v>
      </c>
      <c r="O2101">
        <f>FIND(CHAR(130),Table2[[#This Row],[Column2]])</f>
        <v>77</v>
      </c>
      <c r="P2101">
        <f>FIND(CHAR(131),Table2[[#This Row],[Column3]])</f>
        <v>87</v>
      </c>
      <c r="Q2101" t="str">
        <f>IFERROR(MID(Table2[[#This Row],[category_tags]],Table2[[#This Row],[Column4]]+1,Table2[[#This Row],[Column5]]-Table2[[#This Row],[Column4]]-1),"")</f>
        <v>Cocktails</v>
      </c>
      <c r="R2101" t="str">
        <f>VLOOKUP(Table2[[#This Row],[ciqual_code]],brut_transformé!$D$2:$E$2480,2,FALSE)</f>
        <v>transformé</v>
      </c>
      <c r="S2101" t="s">
        <v>6142</v>
      </c>
    </row>
    <row r="2102" spans="1:19" x14ac:dyDescent="0.2">
      <c r="A2102" t="s">
        <v>2100</v>
      </c>
      <c r="B2102">
        <v>26040</v>
      </c>
      <c r="C2102" t="s">
        <v>2481</v>
      </c>
      <c r="D2102">
        <v>2.89</v>
      </c>
      <c r="E2102" t="b">
        <v>0</v>
      </c>
      <c r="F2102" t="s">
        <v>2485</v>
      </c>
      <c r="G2102" t="s">
        <v>4587</v>
      </c>
      <c r="H2102" t="s">
        <v>4967</v>
      </c>
      <c r="I2102" t="s">
        <v>4969</v>
      </c>
      <c r="J2102" t="s">
        <v>4974</v>
      </c>
      <c r="K2102" t="s">
        <v>6376</v>
      </c>
      <c r="L2102" t="s">
        <v>6393</v>
      </c>
      <c r="M2102" t="str">
        <f>SUBSTITUTE(Table2[[#This Row],[category_tags]],"'",CHAR(130),11)</f>
        <v>['Agricultural', 'Food', 'Preparation', 'Meat, egg and fish', 'Fish products']</v>
      </c>
      <c r="N2102" t="str">
        <f>SUBSTITUTE(Table2[[#This Row],[category_tags]],"'",CHAR(131),12)</f>
        <v>['Agricultural', 'Food', 'Preparation', 'Meat, egg and fish', 'Fish products']</v>
      </c>
      <c r="O2102" t="e">
        <f>FIND(CHAR(130),Table2[[#This Row],[Column2]])</f>
        <v>#VALUE!</v>
      </c>
      <c r="P2102" t="e">
        <f>FIND(CHAR(131),Table2[[#This Row],[Column3]])</f>
        <v>#VALUE!</v>
      </c>
      <c r="Q2102" t="str">
        <f>IFERROR(MID(Table2[[#This Row],[category_tags]],Table2[[#This Row],[Column4]]+1,Table2[[#This Row],[Column5]]-Table2[[#This Row],[Column4]]-1),"")</f>
        <v/>
      </c>
      <c r="R2102" t="str">
        <f>VLOOKUP(Table2[[#This Row],[ciqual_code]],brut_transformé!$D$2:$E$2480,2,FALSE)</f>
        <v>transformé</v>
      </c>
      <c r="S2102" t="s">
        <v>6143</v>
      </c>
    </row>
    <row r="2103" spans="1:19" x14ac:dyDescent="0.2">
      <c r="A2103" t="s">
        <v>2101</v>
      </c>
      <c r="B2103">
        <v>26034</v>
      </c>
      <c r="C2103" t="s">
        <v>2481</v>
      </c>
      <c r="D2103">
        <v>2.89</v>
      </c>
      <c r="E2103" t="b">
        <v>0</v>
      </c>
      <c r="F2103" t="s">
        <v>2485</v>
      </c>
      <c r="G2103" t="s">
        <v>4588</v>
      </c>
      <c r="H2103" t="s">
        <v>4967</v>
      </c>
      <c r="I2103" t="s">
        <v>4969</v>
      </c>
      <c r="J2103" t="s">
        <v>4974</v>
      </c>
      <c r="K2103" t="s">
        <v>6376</v>
      </c>
      <c r="L2103" t="s">
        <v>6393</v>
      </c>
      <c r="M2103" t="str">
        <f>SUBSTITUTE(Table2[[#This Row],[category_tags]],"'",CHAR(130),11)</f>
        <v>['Agricultural', 'Food', 'Preparation', 'Meat, egg and fish', 'Fish products']</v>
      </c>
      <c r="N2103" t="str">
        <f>SUBSTITUTE(Table2[[#This Row],[category_tags]],"'",CHAR(131),12)</f>
        <v>['Agricultural', 'Food', 'Preparation', 'Meat, egg and fish', 'Fish products']</v>
      </c>
      <c r="O2103" t="e">
        <f>FIND(CHAR(130),Table2[[#This Row],[Column2]])</f>
        <v>#VALUE!</v>
      </c>
      <c r="P2103" t="e">
        <f>FIND(CHAR(131),Table2[[#This Row],[Column3]])</f>
        <v>#VALUE!</v>
      </c>
      <c r="Q2103" t="str">
        <f>IFERROR(MID(Table2[[#This Row],[category_tags]],Table2[[#This Row],[Column4]]+1,Table2[[#This Row],[Column5]]-Table2[[#This Row],[Column4]]-1),"")</f>
        <v/>
      </c>
      <c r="R2103" t="str">
        <f>VLOOKUP(Table2[[#This Row],[ciqual_code]],brut_transformé!$D$2:$E$2480,2,FALSE)</f>
        <v>transformé</v>
      </c>
      <c r="S2103" t="s">
        <v>6143</v>
      </c>
    </row>
    <row r="2104" spans="1:19" x14ac:dyDescent="0.2">
      <c r="A2104" t="s">
        <v>2102</v>
      </c>
      <c r="B2104">
        <v>26065</v>
      </c>
      <c r="C2104" t="s">
        <v>2481</v>
      </c>
      <c r="D2104">
        <v>3.57</v>
      </c>
      <c r="E2104" t="b">
        <v>0</v>
      </c>
      <c r="F2104" t="s">
        <v>2485</v>
      </c>
      <c r="G2104" t="s">
        <v>4589</v>
      </c>
      <c r="H2104" t="s">
        <v>4967</v>
      </c>
      <c r="I2104" t="s">
        <v>4969</v>
      </c>
      <c r="J2104" t="s">
        <v>4985</v>
      </c>
      <c r="K2104" t="s">
        <v>6376</v>
      </c>
      <c r="L2104" t="s">
        <v>6403</v>
      </c>
      <c r="M2104" t="str">
        <f>SUBSTITUTE(Table2[[#This Row],[category_tags]],"'",CHAR(130),11)</f>
        <v>['Agricultural', 'Food', 'Preparation', 'Meat, egg and fish', 'Fish, raw']</v>
      </c>
      <c r="N2104" t="str">
        <f>SUBSTITUTE(Table2[[#This Row],[category_tags]],"'",CHAR(131),12)</f>
        <v>['Agricultural', 'Food', 'Preparation', 'Meat, egg and fish', 'Fish, raw']</v>
      </c>
      <c r="O2104" t="e">
        <f>FIND(CHAR(130),Table2[[#This Row],[Column2]])</f>
        <v>#VALUE!</v>
      </c>
      <c r="P2104" t="e">
        <f>FIND(CHAR(131),Table2[[#This Row],[Column3]])</f>
        <v>#VALUE!</v>
      </c>
      <c r="Q2104" t="str">
        <f>IFERROR(MID(Table2[[#This Row],[category_tags]],Table2[[#This Row],[Column4]]+1,Table2[[#This Row],[Column5]]-Table2[[#This Row],[Column4]]-1),"")</f>
        <v/>
      </c>
      <c r="R2104" t="str">
        <f>VLOOKUP(Table2[[#This Row],[ciqual_code]],brut_transformé!$D$2:$E$2480,2,FALSE)</f>
        <v>transformé</v>
      </c>
      <c r="S2104" t="s">
        <v>6144</v>
      </c>
    </row>
    <row r="2105" spans="1:19" x14ac:dyDescent="0.2">
      <c r="A2105" t="s">
        <v>2103</v>
      </c>
      <c r="B2105">
        <v>26231</v>
      </c>
      <c r="C2105" t="s">
        <v>2481</v>
      </c>
      <c r="D2105">
        <v>2.89</v>
      </c>
      <c r="E2105" t="b">
        <v>0</v>
      </c>
      <c r="F2105" t="s">
        <v>2485</v>
      </c>
      <c r="G2105" t="s">
        <v>4590</v>
      </c>
      <c r="H2105" t="s">
        <v>4967</v>
      </c>
      <c r="I2105" t="s">
        <v>4969</v>
      </c>
      <c r="J2105" t="s">
        <v>4974</v>
      </c>
      <c r="K2105" t="s">
        <v>6376</v>
      </c>
      <c r="L2105" t="s">
        <v>6393</v>
      </c>
      <c r="M2105" t="str">
        <f>SUBSTITUTE(Table2[[#This Row],[category_tags]],"'",CHAR(130),11)</f>
        <v>['Agricultural', 'Food', 'Preparation', 'Meat, egg and fish', 'Fish products']</v>
      </c>
      <c r="N2105" t="str">
        <f>SUBSTITUTE(Table2[[#This Row],[category_tags]],"'",CHAR(131),12)</f>
        <v>['Agricultural', 'Food', 'Preparation', 'Meat, egg and fish', 'Fish products']</v>
      </c>
      <c r="O2105" t="e">
        <f>FIND(CHAR(130),Table2[[#This Row],[Column2]])</f>
        <v>#VALUE!</v>
      </c>
      <c r="P2105" t="e">
        <f>FIND(CHAR(131),Table2[[#This Row],[Column3]])</f>
        <v>#VALUE!</v>
      </c>
      <c r="Q2105" t="str">
        <f>IFERROR(MID(Table2[[#This Row],[category_tags]],Table2[[#This Row],[Column4]]+1,Table2[[#This Row],[Column5]]-Table2[[#This Row],[Column4]]-1),"")</f>
        <v/>
      </c>
      <c r="R2105" t="str">
        <f>VLOOKUP(Table2[[#This Row],[ciqual_code]],brut_transformé!$D$2:$E$2480,2,FALSE)</f>
        <v>transformé</v>
      </c>
      <c r="S2105" t="s">
        <v>6145</v>
      </c>
    </row>
    <row r="2106" spans="1:19" x14ac:dyDescent="0.2">
      <c r="A2106" t="s">
        <v>2104</v>
      </c>
      <c r="B2106">
        <v>26136</v>
      </c>
      <c r="C2106" t="s">
        <v>2481</v>
      </c>
      <c r="D2106">
        <v>3.46</v>
      </c>
      <c r="E2106" t="b">
        <v>0</v>
      </c>
      <c r="F2106" t="s">
        <v>2485</v>
      </c>
      <c r="G2106" t="s">
        <v>4591</v>
      </c>
      <c r="H2106" t="s">
        <v>4967</v>
      </c>
      <c r="I2106" t="s">
        <v>4969</v>
      </c>
      <c r="J2106" t="s">
        <v>4993</v>
      </c>
      <c r="K2106" t="s">
        <v>6376</v>
      </c>
      <c r="L2106" t="s">
        <v>6410</v>
      </c>
      <c r="M2106" t="str">
        <f>SUBSTITUTE(Table2[[#This Row],[category_tags]],"'",CHAR(130),11)</f>
        <v>['Agricultural', 'Food', 'Preparation', 'Meat, egg and fish', 'Fish, cooked']</v>
      </c>
      <c r="N2106" t="str">
        <f>SUBSTITUTE(Table2[[#This Row],[category_tags]],"'",CHAR(131),12)</f>
        <v>['Agricultural', 'Food', 'Preparation', 'Meat, egg and fish', 'Fish, cooked']</v>
      </c>
      <c r="O2106" t="e">
        <f>FIND(CHAR(130),Table2[[#This Row],[Column2]])</f>
        <v>#VALUE!</v>
      </c>
      <c r="P2106" t="e">
        <f>FIND(CHAR(131),Table2[[#This Row],[Column3]])</f>
        <v>#VALUE!</v>
      </c>
      <c r="Q2106" t="str">
        <f>IFERROR(MID(Table2[[#This Row],[category_tags]],Table2[[#This Row],[Column4]]+1,Table2[[#This Row],[Column5]]-Table2[[#This Row],[Column4]]-1),"")</f>
        <v/>
      </c>
      <c r="R2106" t="str">
        <f>VLOOKUP(Table2[[#This Row],[ciqual_code]],brut_transformé!$D$2:$E$2480,2,FALSE)</f>
        <v>transformé</v>
      </c>
      <c r="S2106" t="s">
        <v>6146</v>
      </c>
    </row>
    <row r="2107" spans="1:19" x14ac:dyDescent="0.2">
      <c r="A2107" t="s">
        <v>2105</v>
      </c>
      <c r="B2107">
        <v>26035</v>
      </c>
      <c r="C2107" t="s">
        <v>2481</v>
      </c>
      <c r="D2107">
        <v>2.89</v>
      </c>
      <c r="E2107" t="b">
        <v>0</v>
      </c>
      <c r="F2107" t="s">
        <v>2485</v>
      </c>
      <c r="G2107" t="s">
        <v>4592</v>
      </c>
      <c r="H2107" t="s">
        <v>4967</v>
      </c>
      <c r="I2107" t="s">
        <v>4969</v>
      </c>
      <c r="J2107" t="s">
        <v>4974</v>
      </c>
      <c r="K2107" t="s">
        <v>6376</v>
      </c>
      <c r="L2107" t="s">
        <v>6393</v>
      </c>
      <c r="M2107" t="str">
        <f>SUBSTITUTE(Table2[[#This Row],[category_tags]],"'",CHAR(130),11)</f>
        <v>['Agricultural', 'Food', 'Preparation', 'Meat, egg and fish', 'Fish products']</v>
      </c>
      <c r="N2107" t="str">
        <f>SUBSTITUTE(Table2[[#This Row],[category_tags]],"'",CHAR(131),12)</f>
        <v>['Agricultural', 'Food', 'Preparation', 'Meat, egg and fish', 'Fish products']</v>
      </c>
      <c r="O2107" t="e">
        <f>FIND(CHAR(130),Table2[[#This Row],[Column2]])</f>
        <v>#VALUE!</v>
      </c>
      <c r="P2107" t="e">
        <f>FIND(CHAR(131),Table2[[#This Row],[Column3]])</f>
        <v>#VALUE!</v>
      </c>
      <c r="Q2107" t="str">
        <f>IFERROR(MID(Table2[[#This Row],[category_tags]],Table2[[#This Row],[Column4]]+1,Table2[[#This Row],[Column5]]-Table2[[#This Row],[Column4]]-1),"")</f>
        <v/>
      </c>
      <c r="R2107" t="str">
        <f>VLOOKUP(Table2[[#This Row],[ciqual_code]],brut_transformé!$D$2:$E$2480,2,FALSE)</f>
        <v>transformé</v>
      </c>
      <c r="S2107" t="s">
        <v>5977</v>
      </c>
    </row>
    <row r="2108" spans="1:19" x14ac:dyDescent="0.2">
      <c r="A2108" t="s">
        <v>2106</v>
      </c>
      <c r="B2108">
        <v>9380</v>
      </c>
      <c r="C2108" t="s">
        <v>2481</v>
      </c>
      <c r="E2108" t="b">
        <v>0</v>
      </c>
      <c r="F2108" t="s">
        <v>2485</v>
      </c>
      <c r="G2108" s="1" t="s">
        <v>4593</v>
      </c>
      <c r="H2108" t="s">
        <v>4967</v>
      </c>
      <c r="I2108" t="s">
        <v>4969</v>
      </c>
      <c r="J2108" t="s">
        <v>4983</v>
      </c>
      <c r="K2108" t="s">
        <v>6380</v>
      </c>
      <c r="L2108" t="s">
        <v>6401</v>
      </c>
      <c r="M2108" t="str">
        <f>SUBSTITUTE(Table2[[#This Row],[category_tags]],"'",CHAR(130),11)</f>
        <v>['Agricultural', 'Food', 'Preparation', 'Cereal products', 'Pasta, rice and grains', ÇPasta, rice and grains, raw']</v>
      </c>
      <c r="N2108" t="str">
        <f>SUBSTITUTE(Table2[[#This Row],[category_tags]],"'",CHAR(131),12)</f>
        <v>['Agricultural', 'Food', 'Preparation', 'Cereal products', 'Pasta, rice and grains', 'Pasta, rice and grains, rawÉ]</v>
      </c>
      <c r="O2108">
        <f>FIND(CHAR(130),Table2[[#This Row],[Column2]])</f>
        <v>86</v>
      </c>
      <c r="P2108">
        <f>FIND(CHAR(131),Table2[[#This Row],[Column3]])</f>
        <v>114</v>
      </c>
      <c r="Q2108" t="str">
        <f>IFERROR(MID(Table2[[#This Row],[category_tags]],Table2[[#This Row],[Column4]]+1,Table2[[#This Row],[Column5]]-Table2[[#This Row],[Column4]]-1),"")</f>
        <v>Pasta, rice and grains, raw</v>
      </c>
      <c r="R2108" t="str">
        <f>VLOOKUP(Table2[[#This Row],[ciqual_code]],brut_transformé!$D$2:$E$2480,2,FALSE)</f>
        <v>brut</v>
      </c>
      <c r="S2108" t="s">
        <v>5110</v>
      </c>
    </row>
    <row r="2109" spans="1:19" x14ac:dyDescent="0.2">
      <c r="A2109" t="s">
        <v>2107</v>
      </c>
      <c r="B2109">
        <v>11062</v>
      </c>
      <c r="C2109" t="s">
        <v>2481</v>
      </c>
      <c r="D2109">
        <v>3.75</v>
      </c>
      <c r="E2109" t="b">
        <v>0</v>
      </c>
      <c r="F2109" t="s">
        <v>2485</v>
      </c>
      <c r="G2109" t="s">
        <v>4594</v>
      </c>
      <c r="H2109" t="s">
        <v>4967</v>
      </c>
      <c r="I2109" t="s">
        <v>4969</v>
      </c>
      <c r="J2109" t="s">
        <v>4978</v>
      </c>
      <c r="K2109" t="s">
        <v>6377</v>
      </c>
      <c r="L2109" t="s">
        <v>6397</v>
      </c>
      <c r="M2109" t="str">
        <f>SUBSTITUTE(Table2[[#This Row],[category_tags]],"'",CHAR(130),11)</f>
        <v>['Agricultural', 'Food', 'Preparation', 'Miscellaneous', 'Herbs', ÇDried herbs']</v>
      </c>
      <c r="N2109" t="str">
        <f>SUBSTITUTE(Table2[[#This Row],[category_tags]],"'",CHAR(131),12)</f>
        <v>['Agricultural', 'Food', 'Preparation', 'Miscellaneous', 'Herbs', 'Dried herbsÉ]</v>
      </c>
      <c r="O2109">
        <f>FIND(CHAR(130),Table2[[#This Row],[Column2]])</f>
        <v>67</v>
      </c>
      <c r="P2109">
        <f>FIND(CHAR(131),Table2[[#This Row],[Column3]])</f>
        <v>79</v>
      </c>
      <c r="Q2109" t="str">
        <f>IFERROR(MID(Table2[[#This Row],[category_tags]],Table2[[#This Row],[Column4]]+1,Table2[[#This Row],[Column5]]-Table2[[#This Row],[Column4]]-1),"")</f>
        <v>Dried herbs</v>
      </c>
      <c r="R2109" t="str">
        <f>VLOOKUP(Table2[[#This Row],[ciqual_code]],brut_transformé!$D$2:$E$2480,2,FALSE)</f>
        <v>brut</v>
      </c>
      <c r="S2109" t="s">
        <v>5159</v>
      </c>
    </row>
    <row r="2110" spans="1:19" x14ac:dyDescent="0.2">
      <c r="A2110" t="s">
        <v>2108</v>
      </c>
      <c r="B2110">
        <v>11159</v>
      </c>
      <c r="C2110" t="s">
        <v>2481</v>
      </c>
      <c r="D2110">
        <v>2.9</v>
      </c>
      <c r="E2110" t="b">
        <v>0</v>
      </c>
      <c r="F2110" t="s">
        <v>2485</v>
      </c>
      <c r="G2110" t="s">
        <v>4595</v>
      </c>
      <c r="H2110" t="s">
        <v>4967</v>
      </c>
      <c r="I2110" t="s">
        <v>4969</v>
      </c>
      <c r="J2110" t="s">
        <v>5090</v>
      </c>
      <c r="K2110" t="s">
        <v>6377</v>
      </c>
      <c r="L2110" t="s">
        <v>6434</v>
      </c>
      <c r="M2110" t="str">
        <f>SUBSTITUTE(Table2[[#This Row],[category_tags]],"'",CHAR(130),11)</f>
        <v>['Agricultural', 'Food', 'Preparation', 'Miscellaneous', 'Sauces', ÇWarm sauces']</v>
      </c>
      <c r="N2110" t="str">
        <f>SUBSTITUTE(Table2[[#This Row],[category_tags]],"'",CHAR(131),12)</f>
        <v>['Agricultural', 'Food', 'Preparation', 'Miscellaneous', 'Sauces', 'Warm saucesÉ]</v>
      </c>
      <c r="O2110">
        <f>FIND(CHAR(130),Table2[[#This Row],[Column2]])</f>
        <v>68</v>
      </c>
      <c r="P2110">
        <f>FIND(CHAR(131),Table2[[#This Row],[Column3]])</f>
        <v>80</v>
      </c>
      <c r="Q2110" t="str">
        <f>IFERROR(MID(Table2[[#This Row],[category_tags]],Table2[[#This Row],[Column4]]+1,Table2[[#This Row],[Column5]]-Table2[[#This Row],[Column4]]-1),"")</f>
        <v>Warm sauces</v>
      </c>
      <c r="R2110" t="str">
        <f>VLOOKUP(Table2[[#This Row],[ciqual_code]],brut_transformé!$D$2:$E$2480,2,FALSE)</f>
        <v>transformé</v>
      </c>
      <c r="S2110" t="s">
        <v>6147</v>
      </c>
    </row>
    <row r="2111" spans="1:19" x14ac:dyDescent="0.2">
      <c r="A2111" t="s">
        <v>2109</v>
      </c>
      <c r="B2111">
        <v>11161</v>
      </c>
      <c r="C2111" t="s">
        <v>2481</v>
      </c>
      <c r="D2111">
        <v>2.82</v>
      </c>
      <c r="E2111" t="b">
        <v>0</v>
      </c>
      <c r="F2111" t="s">
        <v>2485</v>
      </c>
      <c r="G2111" t="s">
        <v>4596</v>
      </c>
      <c r="H2111" t="s">
        <v>4967</v>
      </c>
      <c r="I2111" t="s">
        <v>4969</v>
      </c>
      <c r="J2111" t="s">
        <v>5090</v>
      </c>
      <c r="K2111" t="s">
        <v>6377</v>
      </c>
      <c r="L2111" t="s">
        <v>6434</v>
      </c>
      <c r="M2111" t="str">
        <f>SUBSTITUTE(Table2[[#This Row],[category_tags]],"'",CHAR(130),11)</f>
        <v>['Agricultural', 'Food', 'Preparation', 'Miscellaneous', 'Sauces', ÇWarm sauces']</v>
      </c>
      <c r="N2111" t="str">
        <f>SUBSTITUTE(Table2[[#This Row],[category_tags]],"'",CHAR(131),12)</f>
        <v>['Agricultural', 'Food', 'Preparation', 'Miscellaneous', 'Sauces', 'Warm saucesÉ]</v>
      </c>
      <c r="O2111">
        <f>FIND(CHAR(130),Table2[[#This Row],[Column2]])</f>
        <v>68</v>
      </c>
      <c r="P2111">
        <f>FIND(CHAR(131),Table2[[#This Row],[Column3]])</f>
        <v>80</v>
      </c>
      <c r="Q2111" t="str">
        <f>IFERROR(MID(Table2[[#This Row],[category_tags]],Table2[[#This Row],[Column4]]+1,Table2[[#This Row],[Column5]]-Table2[[#This Row],[Column4]]-1),"")</f>
        <v>Warm sauces</v>
      </c>
      <c r="R2111" t="str">
        <f>VLOOKUP(Table2[[#This Row],[ciqual_code]],brut_transformé!$D$2:$E$2480,2,FALSE)</f>
        <v>transformé</v>
      </c>
      <c r="S2111" t="s">
        <v>6148</v>
      </c>
    </row>
    <row r="2112" spans="1:19" x14ac:dyDescent="0.2">
      <c r="A2112" t="s">
        <v>2110</v>
      </c>
      <c r="B2112">
        <v>11162</v>
      </c>
      <c r="C2112" t="s">
        <v>2481</v>
      </c>
      <c r="D2112">
        <v>3.22</v>
      </c>
      <c r="E2112" t="b">
        <v>0</v>
      </c>
      <c r="F2112" t="s">
        <v>2485</v>
      </c>
      <c r="G2112" t="s">
        <v>4597</v>
      </c>
      <c r="H2112" t="s">
        <v>4967</v>
      </c>
      <c r="I2112" t="s">
        <v>4969</v>
      </c>
      <c r="J2112" t="s">
        <v>5090</v>
      </c>
      <c r="K2112" t="s">
        <v>6377</v>
      </c>
      <c r="L2112" t="s">
        <v>6434</v>
      </c>
      <c r="M2112" t="str">
        <f>SUBSTITUTE(Table2[[#This Row],[category_tags]],"'",CHAR(130),11)</f>
        <v>['Agricultural', 'Food', 'Preparation', 'Miscellaneous', 'Sauces', ÇWarm sauces']</v>
      </c>
      <c r="N2112" t="str">
        <f>SUBSTITUTE(Table2[[#This Row],[category_tags]],"'",CHAR(131),12)</f>
        <v>['Agricultural', 'Food', 'Preparation', 'Miscellaneous', 'Sauces', 'Warm saucesÉ]</v>
      </c>
      <c r="O2112">
        <f>FIND(CHAR(130),Table2[[#This Row],[Column2]])</f>
        <v>68</v>
      </c>
      <c r="P2112">
        <f>FIND(CHAR(131),Table2[[#This Row],[Column3]])</f>
        <v>80</v>
      </c>
      <c r="Q2112" t="str">
        <f>IFERROR(MID(Table2[[#This Row],[category_tags]],Table2[[#This Row],[Column4]]+1,Table2[[#This Row],[Column5]]-Table2[[#This Row],[Column4]]-1),"")</f>
        <v>Warm sauces</v>
      </c>
      <c r="R2112" t="str">
        <f>VLOOKUP(Table2[[#This Row],[ciqual_code]],brut_transformé!$D$2:$E$2480,2,FALSE)</f>
        <v>transformé</v>
      </c>
      <c r="S2112" t="s">
        <v>6148</v>
      </c>
    </row>
    <row r="2113" spans="1:19" x14ac:dyDescent="0.2">
      <c r="A2113" t="s">
        <v>2111</v>
      </c>
      <c r="B2113">
        <v>11122</v>
      </c>
      <c r="C2113" t="s">
        <v>2481</v>
      </c>
      <c r="D2113">
        <v>2.82</v>
      </c>
      <c r="E2113" t="b">
        <v>0</v>
      </c>
      <c r="F2113" t="s">
        <v>2485</v>
      </c>
      <c r="G2113" t="s">
        <v>4598</v>
      </c>
      <c r="H2113" t="s">
        <v>4967</v>
      </c>
      <c r="I2113" t="s">
        <v>4969</v>
      </c>
      <c r="J2113" t="s">
        <v>5090</v>
      </c>
      <c r="K2113" t="s">
        <v>6377</v>
      </c>
      <c r="L2113" t="s">
        <v>6434</v>
      </c>
      <c r="M2113" t="str">
        <f>SUBSTITUTE(Table2[[#This Row],[category_tags]],"'",CHAR(130),11)</f>
        <v>['Agricultural', 'Food', 'Preparation', 'Miscellaneous', 'Sauces', ÇWarm sauces']</v>
      </c>
      <c r="N2113" t="str">
        <f>SUBSTITUTE(Table2[[#This Row],[category_tags]],"'",CHAR(131),12)</f>
        <v>['Agricultural', 'Food', 'Preparation', 'Miscellaneous', 'Sauces', 'Warm saucesÉ]</v>
      </c>
      <c r="O2113">
        <f>FIND(CHAR(130),Table2[[#This Row],[Column2]])</f>
        <v>68</v>
      </c>
      <c r="P2113">
        <f>FIND(CHAR(131),Table2[[#This Row],[Column3]])</f>
        <v>80</v>
      </c>
      <c r="Q2113" t="str">
        <f>IFERROR(MID(Table2[[#This Row],[category_tags]],Table2[[#This Row],[Column4]]+1,Table2[[#This Row],[Column5]]-Table2[[#This Row],[Column4]]-1),"")</f>
        <v>Warm sauces</v>
      </c>
      <c r="R2113" t="str">
        <f>VLOOKUP(Table2[[#This Row],[ciqual_code]],brut_transformé!$D$2:$E$2480,2,FALSE)</f>
        <v>transformé</v>
      </c>
      <c r="S2113" t="s">
        <v>6149</v>
      </c>
    </row>
    <row r="2114" spans="1:19" x14ac:dyDescent="0.2">
      <c r="A2114" t="s">
        <v>2112</v>
      </c>
      <c r="B2114">
        <v>11163</v>
      </c>
      <c r="C2114" t="s">
        <v>2481</v>
      </c>
      <c r="D2114">
        <v>2.78</v>
      </c>
      <c r="E2114" t="b">
        <v>0</v>
      </c>
      <c r="F2114" t="s">
        <v>2485</v>
      </c>
      <c r="G2114" t="s">
        <v>4599</v>
      </c>
      <c r="H2114" t="s">
        <v>4967</v>
      </c>
      <c r="I2114" t="s">
        <v>4969</v>
      </c>
      <c r="J2114" t="s">
        <v>5090</v>
      </c>
      <c r="K2114" t="s">
        <v>6377</v>
      </c>
      <c r="L2114" t="s">
        <v>6434</v>
      </c>
      <c r="M2114" t="str">
        <f>SUBSTITUTE(Table2[[#This Row],[category_tags]],"'",CHAR(130),11)</f>
        <v>['Agricultural', 'Food', 'Preparation', 'Miscellaneous', 'Sauces', ÇWarm sauces']</v>
      </c>
      <c r="N2114" t="str">
        <f>SUBSTITUTE(Table2[[#This Row],[category_tags]],"'",CHAR(131),12)</f>
        <v>['Agricultural', 'Food', 'Preparation', 'Miscellaneous', 'Sauces', 'Warm saucesÉ]</v>
      </c>
      <c r="O2114">
        <f>FIND(CHAR(130),Table2[[#This Row],[Column2]])</f>
        <v>68</v>
      </c>
      <c r="P2114">
        <f>FIND(CHAR(131),Table2[[#This Row],[Column3]])</f>
        <v>80</v>
      </c>
      <c r="Q2114" t="str">
        <f>IFERROR(MID(Table2[[#This Row],[category_tags]],Table2[[#This Row],[Column4]]+1,Table2[[#This Row],[Column5]]-Table2[[#This Row],[Column4]]-1),"")</f>
        <v>Warm sauces</v>
      </c>
      <c r="R2114" t="str">
        <f>VLOOKUP(Table2[[#This Row],[ciqual_code]],brut_transformé!$D$2:$E$2480,2,FALSE)</f>
        <v>transformé</v>
      </c>
      <c r="S2114" t="s">
        <v>6150</v>
      </c>
    </row>
    <row r="2115" spans="1:19" x14ac:dyDescent="0.2">
      <c r="A2115" t="s">
        <v>2113</v>
      </c>
      <c r="B2115">
        <v>11168</v>
      </c>
      <c r="C2115" t="s">
        <v>2481</v>
      </c>
      <c r="D2115">
        <v>2.4900000000000002</v>
      </c>
      <c r="E2115" t="b">
        <v>0</v>
      </c>
      <c r="F2115" t="s">
        <v>2485</v>
      </c>
      <c r="G2115" t="s">
        <v>4600</v>
      </c>
      <c r="H2115" t="s">
        <v>4967</v>
      </c>
      <c r="I2115" t="s">
        <v>4969</v>
      </c>
      <c r="J2115" t="s">
        <v>5068</v>
      </c>
      <c r="K2115" t="s">
        <v>6377</v>
      </c>
      <c r="L2115" t="s">
        <v>6434</v>
      </c>
      <c r="M2115" t="str">
        <f>SUBSTITUTE(Table2[[#This Row],[category_tags]],"'",CHAR(130),11)</f>
        <v>['Agricultural', 'Food', 'Preparation', 'Miscellaneous', 'Sauces', ÇCondiment sauces']</v>
      </c>
      <c r="N2115" t="str">
        <f>SUBSTITUTE(Table2[[#This Row],[category_tags]],"'",CHAR(131),12)</f>
        <v>['Agricultural', 'Food', 'Preparation', 'Miscellaneous', 'Sauces', 'Condiment saucesÉ]</v>
      </c>
      <c r="O2115">
        <f>FIND(CHAR(130),Table2[[#This Row],[Column2]])</f>
        <v>68</v>
      </c>
      <c r="P2115">
        <f>FIND(CHAR(131),Table2[[#This Row],[Column3]])</f>
        <v>85</v>
      </c>
      <c r="Q2115" t="str">
        <f>IFERROR(MID(Table2[[#This Row],[category_tags]],Table2[[#This Row],[Column4]]+1,Table2[[#This Row],[Column5]]-Table2[[#This Row],[Column4]]-1),"")</f>
        <v>Condiment sauces</v>
      </c>
      <c r="R2115" t="str">
        <f>VLOOKUP(Table2[[#This Row],[ciqual_code]],brut_transformé!$D$2:$E$2480,2,FALSE)</f>
        <v>transformé</v>
      </c>
      <c r="S2115" t="s">
        <v>6151</v>
      </c>
    </row>
    <row r="2116" spans="1:19" x14ac:dyDescent="0.2">
      <c r="A2116" t="s">
        <v>2114</v>
      </c>
      <c r="B2116">
        <v>11167</v>
      </c>
      <c r="C2116" t="s">
        <v>2481</v>
      </c>
      <c r="D2116">
        <v>2.11</v>
      </c>
      <c r="E2116" t="b">
        <v>0</v>
      </c>
      <c r="F2116" t="s">
        <v>2485</v>
      </c>
      <c r="G2116" t="s">
        <v>4601</v>
      </c>
      <c r="H2116" t="s">
        <v>4967</v>
      </c>
      <c r="I2116" t="s">
        <v>4969</v>
      </c>
      <c r="J2116" t="s">
        <v>5068</v>
      </c>
      <c r="K2116" t="s">
        <v>6377</v>
      </c>
      <c r="L2116" t="s">
        <v>6434</v>
      </c>
      <c r="M2116" t="str">
        <f>SUBSTITUTE(Table2[[#This Row],[category_tags]],"'",CHAR(130),11)</f>
        <v>['Agricultural', 'Food', 'Preparation', 'Miscellaneous', 'Sauces', ÇCondiment sauces']</v>
      </c>
      <c r="N2116" t="str">
        <f>SUBSTITUTE(Table2[[#This Row],[category_tags]],"'",CHAR(131),12)</f>
        <v>['Agricultural', 'Food', 'Preparation', 'Miscellaneous', 'Sauces', 'Condiment saucesÉ]</v>
      </c>
      <c r="O2116">
        <f>FIND(CHAR(130),Table2[[#This Row],[Column2]])</f>
        <v>68</v>
      </c>
      <c r="P2116">
        <f>FIND(CHAR(131),Table2[[#This Row],[Column3]])</f>
        <v>85</v>
      </c>
      <c r="Q2116" t="str">
        <f>IFERROR(MID(Table2[[#This Row],[category_tags]],Table2[[#This Row],[Column4]]+1,Table2[[#This Row],[Column5]]-Table2[[#This Row],[Column4]]-1),"")</f>
        <v>Condiment sauces</v>
      </c>
      <c r="R2116" t="str">
        <f>VLOOKUP(Table2[[#This Row],[ciqual_code]],brut_transformé!$D$2:$E$2480,2,FALSE)</f>
        <v>transformé</v>
      </c>
      <c r="S2116" t="s">
        <v>6152</v>
      </c>
    </row>
    <row r="2117" spans="1:19" x14ac:dyDescent="0.2">
      <c r="A2117" t="s">
        <v>2115</v>
      </c>
      <c r="B2117">
        <v>11111</v>
      </c>
      <c r="C2117" t="s">
        <v>2481</v>
      </c>
      <c r="D2117">
        <v>2.1800000000000002</v>
      </c>
      <c r="E2117" t="b">
        <v>0</v>
      </c>
      <c r="F2117" t="s">
        <v>2485</v>
      </c>
      <c r="G2117" t="s">
        <v>4602</v>
      </c>
      <c r="H2117" t="s">
        <v>4967</v>
      </c>
      <c r="I2117" t="s">
        <v>4969</v>
      </c>
      <c r="J2117" t="s">
        <v>5090</v>
      </c>
      <c r="K2117" t="s">
        <v>6377</v>
      </c>
      <c r="L2117" t="s">
        <v>6434</v>
      </c>
      <c r="M2117" t="str">
        <f>SUBSTITUTE(Table2[[#This Row],[category_tags]],"'",CHAR(130),11)</f>
        <v>['Agricultural', 'Food', 'Preparation', 'Miscellaneous', 'Sauces', ÇWarm sauces']</v>
      </c>
      <c r="N2117" t="str">
        <f>SUBSTITUTE(Table2[[#This Row],[category_tags]],"'",CHAR(131),12)</f>
        <v>['Agricultural', 'Food', 'Preparation', 'Miscellaneous', 'Sauces', 'Warm saucesÉ]</v>
      </c>
      <c r="O2117">
        <f>FIND(CHAR(130),Table2[[#This Row],[Column2]])</f>
        <v>68</v>
      </c>
      <c r="P2117">
        <f>FIND(CHAR(131),Table2[[#This Row],[Column3]])</f>
        <v>80</v>
      </c>
      <c r="Q2117" t="str">
        <f>IFERROR(MID(Table2[[#This Row],[category_tags]],Table2[[#This Row],[Column4]]+1,Table2[[#This Row],[Column5]]-Table2[[#This Row],[Column4]]-1),"")</f>
        <v>Warm sauces</v>
      </c>
      <c r="R2117" t="str">
        <f>VLOOKUP(Table2[[#This Row],[ciqual_code]],brut_transformé!$D$2:$E$2480,2,FALSE)</f>
        <v>transformé</v>
      </c>
      <c r="S2117" t="s">
        <v>6153</v>
      </c>
    </row>
    <row r="2118" spans="1:19" x14ac:dyDescent="0.2">
      <c r="A2118" t="s">
        <v>2116</v>
      </c>
      <c r="B2118">
        <v>11140</v>
      </c>
      <c r="C2118" t="s">
        <v>2481</v>
      </c>
      <c r="D2118">
        <v>2.1800000000000002</v>
      </c>
      <c r="E2118" t="b">
        <v>0</v>
      </c>
      <c r="F2118" t="s">
        <v>2485</v>
      </c>
      <c r="G2118" t="s">
        <v>4603</v>
      </c>
      <c r="H2118" t="s">
        <v>4967</v>
      </c>
      <c r="I2118" t="s">
        <v>4969</v>
      </c>
      <c r="J2118" t="s">
        <v>5090</v>
      </c>
      <c r="K2118" t="s">
        <v>6377</v>
      </c>
      <c r="L2118" t="s">
        <v>6434</v>
      </c>
      <c r="M2118" t="str">
        <f>SUBSTITUTE(Table2[[#This Row],[category_tags]],"'",CHAR(130),11)</f>
        <v>['Agricultural', 'Food', 'Preparation', 'Miscellaneous', 'Sauces', ÇWarm sauces']</v>
      </c>
      <c r="N2118" t="str">
        <f>SUBSTITUTE(Table2[[#This Row],[category_tags]],"'",CHAR(131),12)</f>
        <v>['Agricultural', 'Food', 'Preparation', 'Miscellaneous', 'Sauces', 'Warm saucesÉ]</v>
      </c>
      <c r="O2118">
        <f>FIND(CHAR(130),Table2[[#This Row],[Column2]])</f>
        <v>68</v>
      </c>
      <c r="P2118">
        <f>FIND(CHAR(131),Table2[[#This Row],[Column3]])</f>
        <v>80</v>
      </c>
      <c r="Q2118" t="str">
        <f>IFERROR(MID(Table2[[#This Row],[category_tags]],Table2[[#This Row],[Column4]]+1,Table2[[#This Row],[Column5]]-Table2[[#This Row],[Column4]]-1),"")</f>
        <v>Warm sauces</v>
      </c>
      <c r="R2118" t="str">
        <f>VLOOKUP(Table2[[#This Row],[ciqual_code]],brut_transformé!$D$2:$E$2480,2,FALSE)</f>
        <v>transformé</v>
      </c>
      <c r="S2118" t="s">
        <v>6154</v>
      </c>
    </row>
    <row r="2119" spans="1:19" x14ac:dyDescent="0.2">
      <c r="A2119" t="s">
        <v>2117</v>
      </c>
      <c r="B2119">
        <v>11158</v>
      </c>
      <c r="C2119" t="s">
        <v>2481</v>
      </c>
      <c r="D2119">
        <v>2.1800000000000002</v>
      </c>
      <c r="E2119" t="b">
        <v>0</v>
      </c>
      <c r="F2119" t="s">
        <v>2485</v>
      </c>
      <c r="G2119" t="s">
        <v>4604</v>
      </c>
      <c r="H2119" t="s">
        <v>4967</v>
      </c>
      <c r="I2119" t="s">
        <v>4969</v>
      </c>
      <c r="J2119" t="s">
        <v>5090</v>
      </c>
      <c r="K2119" t="s">
        <v>6377</v>
      </c>
      <c r="L2119" t="s">
        <v>6434</v>
      </c>
      <c r="M2119" t="str">
        <f>SUBSTITUTE(Table2[[#This Row],[category_tags]],"'",CHAR(130),11)</f>
        <v>['Agricultural', 'Food', 'Preparation', 'Miscellaneous', 'Sauces', ÇWarm sauces']</v>
      </c>
      <c r="N2119" t="str">
        <f>SUBSTITUTE(Table2[[#This Row],[category_tags]],"'",CHAR(131),12)</f>
        <v>['Agricultural', 'Food', 'Preparation', 'Miscellaneous', 'Sauces', 'Warm saucesÉ]</v>
      </c>
      <c r="O2119">
        <f>FIND(CHAR(130),Table2[[#This Row],[Column2]])</f>
        <v>68</v>
      </c>
      <c r="P2119">
        <f>FIND(CHAR(131),Table2[[#This Row],[Column3]])</f>
        <v>80</v>
      </c>
      <c r="Q2119" t="str">
        <f>IFERROR(MID(Table2[[#This Row],[category_tags]],Table2[[#This Row],[Column4]]+1,Table2[[#This Row],[Column5]]-Table2[[#This Row],[Column4]]-1),"")</f>
        <v>Warm sauces</v>
      </c>
      <c r="R2119" t="str">
        <f>VLOOKUP(Table2[[#This Row],[ciqual_code]],brut_transformé!$D$2:$E$2480,2,FALSE)</f>
        <v>transformé</v>
      </c>
      <c r="S2119" t="s">
        <v>6154</v>
      </c>
    </row>
    <row r="2120" spans="1:19" x14ac:dyDescent="0.2">
      <c r="A2120" t="s">
        <v>2118</v>
      </c>
      <c r="B2120">
        <v>11300</v>
      </c>
      <c r="C2120" t="s">
        <v>2481</v>
      </c>
      <c r="D2120">
        <v>2.16</v>
      </c>
      <c r="E2120" t="b">
        <v>0</v>
      </c>
      <c r="F2120" t="s">
        <v>2485</v>
      </c>
      <c r="G2120" t="s">
        <v>4605</v>
      </c>
      <c r="H2120" t="s">
        <v>4967</v>
      </c>
      <c r="I2120" t="s">
        <v>4969</v>
      </c>
      <c r="J2120" t="s">
        <v>5049</v>
      </c>
      <c r="K2120" t="s">
        <v>6377</v>
      </c>
      <c r="L2120" t="s">
        <v>6434</v>
      </c>
      <c r="M2120" t="str">
        <f>SUBSTITUTE(Table2[[#This Row],[category_tags]],"'",CHAR(130),11)</f>
        <v>['Agricultural', 'Food', 'Preparation', 'Miscellaneous', 'Sauces', ÇDessert sauces']</v>
      </c>
      <c r="N2120" t="str">
        <f>SUBSTITUTE(Table2[[#This Row],[category_tags]],"'",CHAR(131),12)</f>
        <v>['Agricultural', 'Food', 'Preparation', 'Miscellaneous', 'Sauces', 'Dessert saucesÉ]</v>
      </c>
      <c r="O2120">
        <f>FIND(CHAR(130),Table2[[#This Row],[Column2]])</f>
        <v>68</v>
      </c>
      <c r="P2120">
        <f>FIND(CHAR(131),Table2[[#This Row],[Column3]])</f>
        <v>83</v>
      </c>
      <c r="Q2120" t="str">
        <f>IFERROR(MID(Table2[[#This Row],[category_tags]],Table2[[#This Row],[Column4]]+1,Table2[[#This Row],[Column5]]-Table2[[#This Row],[Column4]]-1),"")</f>
        <v>Dessert sauces</v>
      </c>
      <c r="R2120" t="str">
        <f>VLOOKUP(Table2[[#This Row],[ciqual_code]],brut_transformé!$D$2:$E$2480,2,FALSE)</f>
        <v>transformé</v>
      </c>
      <c r="S2120" t="s">
        <v>6155</v>
      </c>
    </row>
    <row r="2121" spans="1:19" x14ac:dyDescent="0.2">
      <c r="A2121" t="s">
        <v>2119</v>
      </c>
      <c r="B2121">
        <v>11132</v>
      </c>
      <c r="C2121" t="s">
        <v>2481</v>
      </c>
      <c r="D2121">
        <v>2.84</v>
      </c>
      <c r="E2121" t="b">
        <v>0</v>
      </c>
      <c r="F2121" t="s">
        <v>2485</v>
      </c>
      <c r="G2121" t="s">
        <v>4606</v>
      </c>
      <c r="H2121" t="s">
        <v>4967</v>
      </c>
      <c r="I2121" t="s">
        <v>4969</v>
      </c>
      <c r="J2121" t="s">
        <v>5090</v>
      </c>
      <c r="K2121" t="s">
        <v>6377</v>
      </c>
      <c r="L2121" t="s">
        <v>6434</v>
      </c>
      <c r="M2121" t="str">
        <f>SUBSTITUTE(Table2[[#This Row],[category_tags]],"'",CHAR(130),11)</f>
        <v>['Agricultural', 'Food', 'Preparation', 'Miscellaneous', 'Sauces', ÇWarm sauces']</v>
      </c>
      <c r="N2121" t="str">
        <f>SUBSTITUTE(Table2[[#This Row],[category_tags]],"'",CHAR(131),12)</f>
        <v>['Agricultural', 'Food', 'Preparation', 'Miscellaneous', 'Sauces', 'Warm saucesÉ]</v>
      </c>
      <c r="O2121">
        <f>FIND(CHAR(130),Table2[[#This Row],[Column2]])</f>
        <v>68</v>
      </c>
      <c r="P2121">
        <f>FIND(CHAR(131),Table2[[#This Row],[Column3]])</f>
        <v>80</v>
      </c>
      <c r="Q2121" t="str">
        <f>IFERROR(MID(Table2[[#This Row],[category_tags]],Table2[[#This Row],[Column4]]+1,Table2[[#This Row],[Column5]]-Table2[[#This Row],[Column4]]-1),"")</f>
        <v>Warm sauces</v>
      </c>
      <c r="R2121" t="str">
        <f>VLOOKUP(Table2[[#This Row],[ciqual_code]],brut_transformé!$D$2:$E$2480,2,FALSE)</f>
        <v>transformé</v>
      </c>
      <c r="S2121" t="s">
        <v>6156</v>
      </c>
    </row>
    <row r="2122" spans="1:19" x14ac:dyDescent="0.2">
      <c r="A2122" t="s">
        <v>2120</v>
      </c>
      <c r="B2122">
        <v>11189</v>
      </c>
      <c r="C2122" t="s">
        <v>2481</v>
      </c>
      <c r="D2122">
        <v>1.76</v>
      </c>
      <c r="E2122" t="b">
        <v>0</v>
      </c>
      <c r="F2122" t="s">
        <v>2485</v>
      </c>
      <c r="G2122" t="s">
        <v>4607</v>
      </c>
      <c r="H2122" t="s">
        <v>4967</v>
      </c>
      <c r="I2122" t="s">
        <v>4969</v>
      </c>
      <c r="J2122" t="s">
        <v>5090</v>
      </c>
      <c r="K2122" t="s">
        <v>6377</v>
      </c>
      <c r="L2122" t="s">
        <v>6434</v>
      </c>
      <c r="M2122" t="str">
        <f>SUBSTITUTE(Table2[[#This Row],[category_tags]],"'",CHAR(130),11)</f>
        <v>['Agricultural', 'Food', 'Preparation', 'Miscellaneous', 'Sauces', ÇWarm sauces']</v>
      </c>
      <c r="N2122" t="str">
        <f>SUBSTITUTE(Table2[[#This Row],[category_tags]],"'",CHAR(131),12)</f>
        <v>['Agricultural', 'Food', 'Preparation', 'Miscellaneous', 'Sauces', 'Warm saucesÉ]</v>
      </c>
      <c r="O2122">
        <f>FIND(CHAR(130),Table2[[#This Row],[Column2]])</f>
        <v>68</v>
      </c>
      <c r="P2122">
        <f>FIND(CHAR(131),Table2[[#This Row],[Column3]])</f>
        <v>80</v>
      </c>
      <c r="Q2122" t="str">
        <f>IFERROR(MID(Table2[[#This Row],[category_tags]],Table2[[#This Row],[Column4]]+1,Table2[[#This Row],[Column5]]-Table2[[#This Row],[Column4]]-1),"")</f>
        <v>Warm sauces</v>
      </c>
      <c r="R2122" t="str">
        <f>VLOOKUP(Table2[[#This Row],[ciqual_code]],brut_transformé!$D$2:$E$2480,2,FALSE)</f>
        <v>transformé</v>
      </c>
      <c r="S2122" t="s">
        <v>6157</v>
      </c>
    </row>
    <row r="2123" spans="1:19" x14ac:dyDescent="0.2">
      <c r="A2123" t="s">
        <v>2121</v>
      </c>
      <c r="B2123">
        <v>11115</v>
      </c>
      <c r="C2123" t="s">
        <v>2481</v>
      </c>
      <c r="D2123">
        <v>2.21</v>
      </c>
      <c r="E2123" t="b">
        <v>0</v>
      </c>
      <c r="F2123" t="s">
        <v>2485</v>
      </c>
      <c r="G2123" t="s">
        <v>4608</v>
      </c>
      <c r="H2123" t="s">
        <v>4967</v>
      </c>
      <c r="I2123" t="s">
        <v>4969</v>
      </c>
      <c r="J2123" t="s">
        <v>5090</v>
      </c>
      <c r="K2123" t="s">
        <v>6377</v>
      </c>
      <c r="L2123" t="s">
        <v>6434</v>
      </c>
      <c r="M2123" t="str">
        <f>SUBSTITUTE(Table2[[#This Row],[category_tags]],"'",CHAR(130),11)</f>
        <v>['Agricultural', 'Food', 'Preparation', 'Miscellaneous', 'Sauces', ÇWarm sauces']</v>
      </c>
      <c r="N2123" t="str">
        <f>SUBSTITUTE(Table2[[#This Row],[category_tags]],"'",CHAR(131),12)</f>
        <v>['Agricultural', 'Food', 'Preparation', 'Miscellaneous', 'Sauces', 'Warm saucesÉ]</v>
      </c>
      <c r="O2123">
        <f>FIND(CHAR(130),Table2[[#This Row],[Column2]])</f>
        <v>68</v>
      </c>
      <c r="P2123">
        <f>FIND(CHAR(131),Table2[[#This Row],[Column3]])</f>
        <v>80</v>
      </c>
      <c r="Q2123" t="str">
        <f>IFERROR(MID(Table2[[#This Row],[category_tags]],Table2[[#This Row],[Column4]]+1,Table2[[#This Row],[Column5]]-Table2[[#This Row],[Column4]]-1),"")</f>
        <v>Warm sauces</v>
      </c>
      <c r="R2123" t="str">
        <f>VLOOKUP(Table2[[#This Row],[ciqual_code]],brut_transformé!$D$2:$E$2480,2,FALSE)</f>
        <v>transformé</v>
      </c>
      <c r="S2123" t="s">
        <v>6158</v>
      </c>
    </row>
    <row r="2124" spans="1:19" x14ac:dyDescent="0.2">
      <c r="A2124" t="s">
        <v>2122</v>
      </c>
      <c r="B2124">
        <v>11182</v>
      </c>
      <c r="C2124" t="s">
        <v>2481</v>
      </c>
      <c r="D2124">
        <v>2.21</v>
      </c>
      <c r="E2124" t="b">
        <v>0</v>
      </c>
      <c r="F2124" t="s">
        <v>2485</v>
      </c>
      <c r="G2124" t="s">
        <v>4609</v>
      </c>
      <c r="H2124" t="s">
        <v>4967</v>
      </c>
      <c r="I2124" t="s">
        <v>4969</v>
      </c>
      <c r="J2124" t="s">
        <v>5090</v>
      </c>
      <c r="K2124" t="s">
        <v>6377</v>
      </c>
      <c r="L2124" t="s">
        <v>6434</v>
      </c>
      <c r="M2124" t="str">
        <f>SUBSTITUTE(Table2[[#This Row],[category_tags]],"'",CHAR(130),11)</f>
        <v>['Agricultural', 'Food', 'Preparation', 'Miscellaneous', 'Sauces', ÇWarm sauces']</v>
      </c>
      <c r="N2124" t="str">
        <f>SUBSTITUTE(Table2[[#This Row],[category_tags]],"'",CHAR(131),12)</f>
        <v>['Agricultural', 'Food', 'Preparation', 'Miscellaneous', 'Sauces', 'Warm saucesÉ]</v>
      </c>
      <c r="O2124">
        <f>FIND(CHAR(130),Table2[[#This Row],[Column2]])</f>
        <v>68</v>
      </c>
      <c r="P2124">
        <f>FIND(CHAR(131),Table2[[#This Row],[Column3]])</f>
        <v>80</v>
      </c>
      <c r="Q2124" t="str">
        <f>IFERROR(MID(Table2[[#This Row],[category_tags]],Table2[[#This Row],[Column4]]+1,Table2[[#This Row],[Column5]]-Table2[[#This Row],[Column4]]-1),"")</f>
        <v>Warm sauces</v>
      </c>
      <c r="R2124" t="str">
        <f>VLOOKUP(Table2[[#This Row],[ciqual_code]],brut_transformé!$D$2:$E$2480,2,FALSE)</f>
        <v>transformé</v>
      </c>
      <c r="S2124" t="s">
        <v>6159</v>
      </c>
    </row>
    <row r="2125" spans="1:19" x14ac:dyDescent="0.2">
      <c r="A2125" t="s">
        <v>2123</v>
      </c>
      <c r="B2125">
        <v>11212</v>
      </c>
      <c r="C2125" t="s">
        <v>2481</v>
      </c>
      <c r="D2125">
        <v>2.14</v>
      </c>
      <c r="E2125" t="b">
        <v>0</v>
      </c>
      <c r="F2125" t="s">
        <v>2485</v>
      </c>
      <c r="G2125" t="s">
        <v>4610</v>
      </c>
      <c r="H2125" t="s">
        <v>4967</v>
      </c>
      <c r="I2125" t="s">
        <v>4969</v>
      </c>
      <c r="J2125" t="s">
        <v>5068</v>
      </c>
      <c r="K2125" t="s">
        <v>6377</v>
      </c>
      <c r="L2125" t="s">
        <v>6434</v>
      </c>
      <c r="M2125" t="str">
        <f>SUBSTITUTE(Table2[[#This Row],[category_tags]],"'",CHAR(130),11)</f>
        <v>['Agricultural', 'Food', 'Preparation', 'Miscellaneous', 'Sauces', ÇCondiment sauces']</v>
      </c>
      <c r="N2125" t="str">
        <f>SUBSTITUTE(Table2[[#This Row],[category_tags]],"'",CHAR(131),12)</f>
        <v>['Agricultural', 'Food', 'Preparation', 'Miscellaneous', 'Sauces', 'Condiment saucesÉ]</v>
      </c>
      <c r="O2125">
        <f>FIND(CHAR(130),Table2[[#This Row],[Column2]])</f>
        <v>68</v>
      </c>
      <c r="P2125">
        <f>FIND(CHAR(131),Table2[[#This Row],[Column3]])</f>
        <v>85</v>
      </c>
      <c r="Q2125" t="str">
        <f>IFERROR(MID(Table2[[#This Row],[category_tags]],Table2[[#This Row],[Column4]]+1,Table2[[#This Row],[Column5]]-Table2[[#This Row],[Column4]]-1),"")</f>
        <v>Condiment sauces</v>
      </c>
      <c r="R2125" t="str">
        <f>VLOOKUP(Table2[[#This Row],[ciqual_code]],brut_transformé!$D$2:$E$2480,2,FALSE)</f>
        <v>transformé</v>
      </c>
      <c r="S2125" t="s">
        <v>6160</v>
      </c>
    </row>
    <row r="2126" spans="1:19" x14ac:dyDescent="0.2">
      <c r="A2126" t="s">
        <v>2124</v>
      </c>
      <c r="B2126">
        <v>11191</v>
      </c>
      <c r="C2126" t="s">
        <v>2481</v>
      </c>
      <c r="D2126">
        <v>2.98</v>
      </c>
      <c r="E2126" t="b">
        <v>0</v>
      </c>
      <c r="F2126" t="s">
        <v>2485</v>
      </c>
      <c r="G2126" t="s">
        <v>4611</v>
      </c>
      <c r="H2126" t="s">
        <v>4967</v>
      </c>
      <c r="I2126" t="s">
        <v>4969</v>
      </c>
      <c r="J2126" t="s">
        <v>5090</v>
      </c>
      <c r="K2126" t="s">
        <v>6377</v>
      </c>
      <c r="L2126" t="s">
        <v>6434</v>
      </c>
      <c r="M2126" t="str">
        <f>SUBSTITUTE(Table2[[#This Row],[category_tags]],"'",CHAR(130),11)</f>
        <v>['Agricultural', 'Food', 'Preparation', 'Miscellaneous', 'Sauces', ÇWarm sauces']</v>
      </c>
      <c r="N2126" t="str">
        <f>SUBSTITUTE(Table2[[#This Row],[category_tags]],"'",CHAR(131),12)</f>
        <v>['Agricultural', 'Food', 'Preparation', 'Miscellaneous', 'Sauces', 'Warm saucesÉ]</v>
      </c>
      <c r="O2126">
        <f>FIND(CHAR(130),Table2[[#This Row],[Column2]])</f>
        <v>68</v>
      </c>
      <c r="P2126">
        <f>FIND(CHAR(131),Table2[[#This Row],[Column3]])</f>
        <v>80</v>
      </c>
      <c r="Q2126" t="str">
        <f>IFERROR(MID(Table2[[#This Row],[category_tags]],Table2[[#This Row],[Column4]]+1,Table2[[#This Row],[Column5]]-Table2[[#This Row],[Column4]]-1),"")</f>
        <v>Warm sauces</v>
      </c>
      <c r="R2126" t="str">
        <f>VLOOKUP(Table2[[#This Row],[ciqual_code]],brut_transformé!$D$2:$E$2480,2,FALSE)</f>
        <v>transformé</v>
      </c>
      <c r="S2126" t="s">
        <v>6154</v>
      </c>
    </row>
    <row r="2127" spans="1:19" x14ac:dyDescent="0.2">
      <c r="A2127" t="s">
        <v>2125</v>
      </c>
      <c r="B2127">
        <v>11164</v>
      </c>
      <c r="C2127" t="s">
        <v>2481</v>
      </c>
      <c r="D2127">
        <v>2.35</v>
      </c>
      <c r="E2127" t="b">
        <v>0</v>
      </c>
      <c r="F2127" t="s">
        <v>2485</v>
      </c>
      <c r="G2127" t="s">
        <v>4612</v>
      </c>
      <c r="H2127" t="s">
        <v>4967</v>
      </c>
      <c r="I2127" t="s">
        <v>4969</v>
      </c>
      <c r="J2127" t="s">
        <v>5090</v>
      </c>
      <c r="K2127" t="s">
        <v>6377</v>
      </c>
      <c r="L2127" t="s">
        <v>6434</v>
      </c>
      <c r="M2127" t="str">
        <f>SUBSTITUTE(Table2[[#This Row],[category_tags]],"'",CHAR(130),11)</f>
        <v>['Agricultural', 'Food', 'Preparation', 'Miscellaneous', 'Sauces', ÇWarm sauces']</v>
      </c>
      <c r="N2127" t="str">
        <f>SUBSTITUTE(Table2[[#This Row],[category_tags]],"'",CHAR(131),12)</f>
        <v>['Agricultural', 'Food', 'Preparation', 'Miscellaneous', 'Sauces', 'Warm saucesÉ]</v>
      </c>
      <c r="O2127">
        <f>FIND(CHAR(130),Table2[[#This Row],[Column2]])</f>
        <v>68</v>
      </c>
      <c r="P2127">
        <f>FIND(CHAR(131),Table2[[#This Row],[Column3]])</f>
        <v>80</v>
      </c>
      <c r="Q2127" t="str">
        <f>IFERROR(MID(Table2[[#This Row],[category_tags]],Table2[[#This Row],[Column4]]+1,Table2[[#This Row],[Column5]]-Table2[[#This Row],[Column4]]-1),"")</f>
        <v>Warm sauces</v>
      </c>
      <c r="R2127" t="str">
        <f>VLOOKUP(Table2[[#This Row],[ciqual_code]],brut_transformé!$D$2:$E$2480,2,FALSE)</f>
        <v>transformé</v>
      </c>
      <c r="S2127" t="s">
        <v>6161</v>
      </c>
    </row>
    <row r="2128" spans="1:19" x14ac:dyDescent="0.2">
      <c r="A2128" t="s">
        <v>2126</v>
      </c>
      <c r="B2128">
        <v>11166</v>
      </c>
      <c r="C2128" t="s">
        <v>2481</v>
      </c>
      <c r="D2128">
        <v>1.8</v>
      </c>
      <c r="E2128" t="b">
        <v>0</v>
      </c>
      <c r="F2128" t="s">
        <v>2485</v>
      </c>
      <c r="G2128" t="s">
        <v>4613</v>
      </c>
      <c r="H2128" t="s">
        <v>4967</v>
      </c>
      <c r="I2128" t="s">
        <v>4969</v>
      </c>
      <c r="J2128" t="s">
        <v>5068</v>
      </c>
      <c r="K2128" t="s">
        <v>6377</v>
      </c>
      <c r="L2128" t="s">
        <v>6434</v>
      </c>
      <c r="M2128" t="str">
        <f>SUBSTITUTE(Table2[[#This Row],[category_tags]],"'",CHAR(130),11)</f>
        <v>['Agricultural', 'Food', 'Preparation', 'Miscellaneous', 'Sauces', ÇCondiment sauces']</v>
      </c>
      <c r="N2128" t="str">
        <f>SUBSTITUTE(Table2[[#This Row],[category_tags]],"'",CHAR(131),12)</f>
        <v>['Agricultural', 'Food', 'Preparation', 'Miscellaneous', 'Sauces', 'Condiment saucesÉ]</v>
      </c>
      <c r="O2128">
        <f>FIND(CHAR(130),Table2[[#This Row],[Column2]])</f>
        <v>68</v>
      </c>
      <c r="P2128">
        <f>FIND(CHAR(131),Table2[[#This Row],[Column3]])</f>
        <v>85</v>
      </c>
      <c r="Q2128" t="str">
        <f>IFERROR(MID(Table2[[#This Row],[category_tags]],Table2[[#This Row],[Column4]]+1,Table2[[#This Row],[Column5]]-Table2[[#This Row],[Column4]]-1),"")</f>
        <v>Condiment sauces</v>
      </c>
      <c r="R2128" t="str">
        <f>VLOOKUP(Table2[[#This Row],[ciqual_code]],brut_transformé!$D$2:$E$2480,2,FALSE)</f>
        <v>transformé</v>
      </c>
      <c r="S2128" t="s">
        <v>6162</v>
      </c>
    </row>
    <row r="2129" spans="1:19" x14ac:dyDescent="0.2">
      <c r="A2129" t="s">
        <v>2127</v>
      </c>
      <c r="B2129">
        <v>11192</v>
      </c>
      <c r="C2129" t="s">
        <v>2481</v>
      </c>
      <c r="D2129">
        <v>2.68</v>
      </c>
      <c r="E2129" t="b">
        <v>0</v>
      </c>
      <c r="F2129" t="s">
        <v>2485</v>
      </c>
      <c r="G2129" t="s">
        <v>4614</v>
      </c>
      <c r="H2129" t="s">
        <v>4967</v>
      </c>
      <c r="I2129" t="s">
        <v>4969</v>
      </c>
      <c r="J2129" t="s">
        <v>5090</v>
      </c>
      <c r="K2129" t="s">
        <v>6377</v>
      </c>
      <c r="L2129" t="s">
        <v>6434</v>
      </c>
      <c r="M2129" t="str">
        <f>SUBSTITUTE(Table2[[#This Row],[category_tags]],"'",CHAR(130),11)</f>
        <v>['Agricultural', 'Food', 'Preparation', 'Miscellaneous', 'Sauces', ÇWarm sauces']</v>
      </c>
      <c r="N2129" t="str">
        <f>SUBSTITUTE(Table2[[#This Row],[category_tags]],"'",CHAR(131),12)</f>
        <v>['Agricultural', 'Food', 'Preparation', 'Miscellaneous', 'Sauces', 'Warm saucesÉ]</v>
      </c>
      <c r="O2129">
        <f>FIND(CHAR(130),Table2[[#This Row],[Column2]])</f>
        <v>68</v>
      </c>
      <c r="P2129">
        <f>FIND(CHAR(131),Table2[[#This Row],[Column3]])</f>
        <v>80</v>
      </c>
      <c r="Q2129" t="str">
        <f>IFERROR(MID(Table2[[#This Row],[category_tags]],Table2[[#This Row],[Column4]]+1,Table2[[#This Row],[Column5]]-Table2[[#This Row],[Column4]]-1),"")</f>
        <v>Warm sauces</v>
      </c>
      <c r="R2129" t="str">
        <f>VLOOKUP(Table2[[#This Row],[ciqual_code]],brut_transformé!$D$2:$E$2480,2,FALSE)</f>
        <v>transformé</v>
      </c>
      <c r="S2129" t="s">
        <v>6163</v>
      </c>
    </row>
    <row r="2130" spans="1:19" x14ac:dyDescent="0.2">
      <c r="A2130" t="s">
        <v>2128</v>
      </c>
      <c r="B2130">
        <v>11160</v>
      </c>
      <c r="C2130" t="s">
        <v>2481</v>
      </c>
      <c r="D2130">
        <v>2.21</v>
      </c>
      <c r="E2130" t="b">
        <v>0</v>
      </c>
      <c r="F2130" t="s">
        <v>2485</v>
      </c>
      <c r="G2130" t="s">
        <v>4615</v>
      </c>
      <c r="H2130" t="s">
        <v>4967</v>
      </c>
      <c r="I2130" t="s">
        <v>4969</v>
      </c>
      <c r="J2130" t="s">
        <v>5090</v>
      </c>
      <c r="K2130" t="s">
        <v>6377</v>
      </c>
      <c r="L2130" t="s">
        <v>6434</v>
      </c>
      <c r="M2130" t="str">
        <f>SUBSTITUTE(Table2[[#This Row],[category_tags]],"'",CHAR(130),11)</f>
        <v>['Agricultural', 'Food', 'Preparation', 'Miscellaneous', 'Sauces', ÇWarm sauces']</v>
      </c>
      <c r="N2130" t="str">
        <f>SUBSTITUTE(Table2[[#This Row],[category_tags]],"'",CHAR(131),12)</f>
        <v>['Agricultural', 'Food', 'Preparation', 'Miscellaneous', 'Sauces', 'Warm saucesÉ]</v>
      </c>
      <c r="O2130">
        <f>FIND(CHAR(130),Table2[[#This Row],[Column2]])</f>
        <v>68</v>
      </c>
      <c r="P2130">
        <f>FIND(CHAR(131),Table2[[#This Row],[Column3]])</f>
        <v>80</v>
      </c>
      <c r="Q2130" t="str">
        <f>IFERROR(MID(Table2[[#This Row],[category_tags]],Table2[[#This Row],[Column4]]+1,Table2[[#This Row],[Column5]]-Table2[[#This Row],[Column4]]-1),"")</f>
        <v>Warm sauces</v>
      </c>
      <c r="R2130" t="str">
        <f>VLOOKUP(Table2[[#This Row],[ciqual_code]],brut_transformé!$D$2:$E$2480,2,FALSE)</f>
        <v>transformé</v>
      </c>
      <c r="S2130" t="s">
        <v>6164</v>
      </c>
    </row>
    <row r="2131" spans="1:19" x14ac:dyDescent="0.2">
      <c r="A2131" t="s">
        <v>2129</v>
      </c>
      <c r="B2131">
        <v>11100</v>
      </c>
      <c r="C2131" t="s">
        <v>2481</v>
      </c>
      <c r="D2131">
        <v>2.25</v>
      </c>
      <c r="E2131" t="b">
        <v>0</v>
      </c>
      <c r="F2131" t="s">
        <v>2485</v>
      </c>
      <c r="G2131" t="s">
        <v>4616</v>
      </c>
      <c r="H2131" t="s">
        <v>4967</v>
      </c>
      <c r="I2131" t="s">
        <v>4969</v>
      </c>
      <c r="J2131" t="s">
        <v>5068</v>
      </c>
      <c r="K2131" t="s">
        <v>6377</v>
      </c>
      <c r="L2131" t="s">
        <v>6434</v>
      </c>
      <c r="M2131" t="str">
        <f>SUBSTITUTE(Table2[[#This Row],[category_tags]],"'",CHAR(130),11)</f>
        <v>['Agricultural', 'Food', 'Preparation', 'Miscellaneous', 'Sauces', ÇCondiment sauces']</v>
      </c>
      <c r="N2131" t="str">
        <f>SUBSTITUTE(Table2[[#This Row],[category_tags]],"'",CHAR(131),12)</f>
        <v>['Agricultural', 'Food', 'Preparation', 'Miscellaneous', 'Sauces', 'Condiment saucesÉ]</v>
      </c>
      <c r="O2131">
        <f>FIND(CHAR(130),Table2[[#This Row],[Column2]])</f>
        <v>68</v>
      </c>
      <c r="P2131">
        <f>FIND(CHAR(131),Table2[[#This Row],[Column3]])</f>
        <v>85</v>
      </c>
      <c r="Q2131" t="str">
        <f>IFERROR(MID(Table2[[#This Row],[category_tags]],Table2[[#This Row],[Column4]]+1,Table2[[#This Row],[Column5]]-Table2[[#This Row],[Column4]]-1),"")</f>
        <v>Condiment sauces</v>
      </c>
      <c r="R2131" t="str">
        <f>VLOOKUP(Table2[[#This Row],[ciqual_code]],brut_transformé!$D$2:$E$2480,2,FALSE)</f>
        <v>transformé</v>
      </c>
      <c r="S2131" t="s">
        <v>6165</v>
      </c>
    </row>
    <row r="2132" spans="1:19" x14ac:dyDescent="0.2">
      <c r="A2132" t="s">
        <v>2130</v>
      </c>
      <c r="B2132">
        <v>11170</v>
      </c>
      <c r="C2132" t="s">
        <v>2481</v>
      </c>
      <c r="D2132">
        <v>2.78</v>
      </c>
      <c r="E2132" t="b">
        <v>0</v>
      </c>
      <c r="F2132" t="s">
        <v>2485</v>
      </c>
      <c r="G2132" t="s">
        <v>4617</v>
      </c>
      <c r="H2132" t="s">
        <v>4967</v>
      </c>
      <c r="I2132" t="s">
        <v>4969</v>
      </c>
      <c r="J2132" t="s">
        <v>5090</v>
      </c>
      <c r="K2132" t="s">
        <v>6377</v>
      </c>
      <c r="L2132" t="s">
        <v>6434</v>
      </c>
      <c r="M2132" t="str">
        <f>SUBSTITUTE(Table2[[#This Row],[category_tags]],"'",CHAR(130),11)</f>
        <v>['Agricultural', 'Food', 'Preparation', 'Miscellaneous', 'Sauces', ÇWarm sauces']</v>
      </c>
      <c r="N2132" t="str">
        <f>SUBSTITUTE(Table2[[#This Row],[category_tags]],"'",CHAR(131),12)</f>
        <v>['Agricultural', 'Food', 'Preparation', 'Miscellaneous', 'Sauces', 'Warm saucesÉ]</v>
      </c>
      <c r="O2132">
        <f>FIND(CHAR(130),Table2[[#This Row],[Column2]])</f>
        <v>68</v>
      </c>
      <c r="P2132">
        <f>FIND(CHAR(131),Table2[[#This Row],[Column3]])</f>
        <v>80</v>
      </c>
      <c r="Q2132" t="str">
        <f>IFERROR(MID(Table2[[#This Row],[category_tags]],Table2[[#This Row],[Column4]]+1,Table2[[#This Row],[Column5]]-Table2[[#This Row],[Column4]]-1),"")</f>
        <v>Warm sauces</v>
      </c>
      <c r="R2132" t="str">
        <f>VLOOKUP(Table2[[#This Row],[ciqual_code]],brut_transformé!$D$2:$E$2480,2,FALSE)</f>
        <v>transformé</v>
      </c>
      <c r="S2132" t="s">
        <v>6166</v>
      </c>
    </row>
    <row r="2133" spans="1:19" x14ac:dyDescent="0.2">
      <c r="A2133" t="s">
        <v>2131</v>
      </c>
      <c r="B2133">
        <v>11102</v>
      </c>
      <c r="C2133" t="s">
        <v>2481</v>
      </c>
      <c r="D2133">
        <v>2.1800000000000002</v>
      </c>
      <c r="E2133" t="b">
        <v>0</v>
      </c>
      <c r="F2133" t="s">
        <v>2485</v>
      </c>
      <c r="G2133" t="s">
        <v>4618</v>
      </c>
      <c r="H2133" t="s">
        <v>4967</v>
      </c>
      <c r="I2133" t="s">
        <v>4969</v>
      </c>
      <c r="J2133" t="s">
        <v>5090</v>
      </c>
      <c r="K2133" t="s">
        <v>6377</v>
      </c>
      <c r="L2133" t="s">
        <v>6434</v>
      </c>
      <c r="M2133" t="str">
        <f>SUBSTITUTE(Table2[[#This Row],[category_tags]],"'",CHAR(130),11)</f>
        <v>['Agricultural', 'Food', 'Preparation', 'Miscellaneous', 'Sauces', ÇWarm sauces']</v>
      </c>
      <c r="N2133" t="str">
        <f>SUBSTITUTE(Table2[[#This Row],[category_tags]],"'",CHAR(131),12)</f>
        <v>['Agricultural', 'Food', 'Preparation', 'Miscellaneous', 'Sauces', 'Warm saucesÉ]</v>
      </c>
      <c r="O2133">
        <f>FIND(CHAR(130),Table2[[#This Row],[Column2]])</f>
        <v>68</v>
      </c>
      <c r="P2133">
        <f>FIND(CHAR(131),Table2[[#This Row],[Column3]])</f>
        <v>80</v>
      </c>
      <c r="Q2133" t="str">
        <f>IFERROR(MID(Table2[[#This Row],[category_tags]],Table2[[#This Row],[Column4]]+1,Table2[[#This Row],[Column5]]-Table2[[#This Row],[Column4]]-1),"")</f>
        <v>Warm sauces</v>
      </c>
      <c r="R2133" t="str">
        <f>VLOOKUP(Table2[[#This Row],[ciqual_code]],brut_transformé!$D$2:$E$2480,2,FALSE)</f>
        <v>transformé</v>
      </c>
      <c r="S2133" t="s">
        <v>6167</v>
      </c>
    </row>
    <row r="2134" spans="1:19" x14ac:dyDescent="0.2">
      <c r="A2134" t="s">
        <v>2132</v>
      </c>
      <c r="B2134">
        <v>11143</v>
      </c>
      <c r="C2134" t="s">
        <v>2481</v>
      </c>
      <c r="D2134">
        <v>1.87</v>
      </c>
      <c r="E2134" t="b">
        <v>0</v>
      </c>
      <c r="F2134" t="s">
        <v>2485</v>
      </c>
      <c r="G2134" t="s">
        <v>4619</v>
      </c>
      <c r="H2134" t="s">
        <v>4967</v>
      </c>
      <c r="I2134" t="s">
        <v>4969</v>
      </c>
      <c r="J2134" t="s">
        <v>5090</v>
      </c>
      <c r="K2134" t="s">
        <v>6377</v>
      </c>
      <c r="L2134" t="s">
        <v>6434</v>
      </c>
      <c r="M2134" t="str">
        <f>SUBSTITUTE(Table2[[#This Row],[category_tags]],"'",CHAR(130),11)</f>
        <v>['Agricultural', 'Food', 'Preparation', 'Miscellaneous', 'Sauces', ÇWarm sauces']</v>
      </c>
      <c r="N2134" t="str">
        <f>SUBSTITUTE(Table2[[#This Row],[category_tags]],"'",CHAR(131),12)</f>
        <v>['Agricultural', 'Food', 'Preparation', 'Miscellaneous', 'Sauces', 'Warm saucesÉ]</v>
      </c>
      <c r="O2134">
        <f>FIND(CHAR(130),Table2[[#This Row],[Column2]])</f>
        <v>68</v>
      </c>
      <c r="P2134">
        <f>FIND(CHAR(131),Table2[[#This Row],[Column3]])</f>
        <v>80</v>
      </c>
      <c r="Q2134" t="str">
        <f>IFERROR(MID(Table2[[#This Row],[category_tags]],Table2[[#This Row],[Column4]]+1,Table2[[#This Row],[Column5]]-Table2[[#This Row],[Column4]]-1),"")</f>
        <v>Warm sauces</v>
      </c>
      <c r="R2134" t="str">
        <f>VLOOKUP(Table2[[#This Row],[ciqual_code]],brut_transformé!$D$2:$E$2480,2,FALSE)</f>
        <v>transformé</v>
      </c>
      <c r="S2134" t="s">
        <v>6168</v>
      </c>
    </row>
    <row r="2135" spans="1:19" x14ac:dyDescent="0.2">
      <c r="A2135" t="s">
        <v>2133</v>
      </c>
      <c r="B2135">
        <v>11101</v>
      </c>
      <c r="C2135" t="s">
        <v>2481</v>
      </c>
      <c r="D2135">
        <v>1.87</v>
      </c>
      <c r="E2135" t="b">
        <v>0</v>
      </c>
      <c r="F2135" t="s">
        <v>2485</v>
      </c>
      <c r="G2135" t="s">
        <v>4620</v>
      </c>
      <c r="H2135" t="s">
        <v>4967</v>
      </c>
      <c r="I2135" t="s">
        <v>4969</v>
      </c>
      <c r="J2135" t="s">
        <v>5090</v>
      </c>
      <c r="K2135" t="s">
        <v>6377</v>
      </c>
      <c r="L2135" t="s">
        <v>6434</v>
      </c>
      <c r="M2135" t="str">
        <f>SUBSTITUTE(Table2[[#This Row],[category_tags]],"'",CHAR(130),11)</f>
        <v>['Agricultural', 'Food', 'Preparation', 'Miscellaneous', 'Sauces', ÇWarm sauces']</v>
      </c>
      <c r="N2135" t="str">
        <f>SUBSTITUTE(Table2[[#This Row],[category_tags]],"'",CHAR(131),12)</f>
        <v>['Agricultural', 'Food', 'Preparation', 'Miscellaneous', 'Sauces', 'Warm saucesÉ]</v>
      </c>
      <c r="O2135">
        <f>FIND(CHAR(130),Table2[[#This Row],[Column2]])</f>
        <v>68</v>
      </c>
      <c r="P2135">
        <f>FIND(CHAR(131),Table2[[#This Row],[Column3]])</f>
        <v>80</v>
      </c>
      <c r="Q2135" t="str">
        <f>IFERROR(MID(Table2[[#This Row],[category_tags]],Table2[[#This Row],[Column4]]+1,Table2[[#This Row],[Column5]]-Table2[[#This Row],[Column4]]-1),"")</f>
        <v>Warm sauces</v>
      </c>
      <c r="R2135" t="str">
        <f>VLOOKUP(Table2[[#This Row],[ciqual_code]],brut_transformé!$D$2:$E$2480,2,FALSE)</f>
        <v>transformé</v>
      </c>
      <c r="S2135" t="s">
        <v>6168</v>
      </c>
    </row>
    <row r="2136" spans="1:19" x14ac:dyDescent="0.2">
      <c r="A2136" t="s">
        <v>2134</v>
      </c>
      <c r="B2136">
        <v>11120</v>
      </c>
      <c r="C2136" t="s">
        <v>2481</v>
      </c>
      <c r="D2136">
        <v>2.11</v>
      </c>
      <c r="E2136" t="b">
        <v>0</v>
      </c>
      <c r="F2136" t="s">
        <v>2485</v>
      </c>
      <c r="G2136" t="s">
        <v>4621</v>
      </c>
      <c r="H2136" t="s">
        <v>4967</v>
      </c>
      <c r="I2136" t="s">
        <v>4969</v>
      </c>
      <c r="J2136" t="s">
        <v>5068</v>
      </c>
      <c r="K2136" t="s">
        <v>6377</v>
      </c>
      <c r="L2136" t="s">
        <v>6434</v>
      </c>
      <c r="M2136" t="str">
        <f>SUBSTITUTE(Table2[[#This Row],[category_tags]],"'",CHAR(130),11)</f>
        <v>['Agricultural', 'Food', 'Preparation', 'Miscellaneous', 'Sauces', ÇCondiment sauces']</v>
      </c>
      <c r="N2136" t="str">
        <f>SUBSTITUTE(Table2[[#This Row],[category_tags]],"'",CHAR(131),12)</f>
        <v>['Agricultural', 'Food', 'Preparation', 'Miscellaneous', 'Sauces', 'Condiment saucesÉ]</v>
      </c>
      <c r="O2136">
        <f>FIND(CHAR(130),Table2[[#This Row],[Column2]])</f>
        <v>68</v>
      </c>
      <c r="P2136">
        <f>FIND(CHAR(131),Table2[[#This Row],[Column3]])</f>
        <v>85</v>
      </c>
      <c r="Q2136" t="str">
        <f>IFERROR(MID(Table2[[#This Row],[category_tags]],Table2[[#This Row],[Column4]]+1,Table2[[#This Row],[Column5]]-Table2[[#This Row],[Column4]]-1),"")</f>
        <v>Condiment sauces</v>
      </c>
      <c r="R2136" t="str">
        <f>VLOOKUP(Table2[[#This Row],[ciqual_code]],brut_transformé!$D$2:$E$2480,2,FALSE)</f>
        <v>transformé</v>
      </c>
      <c r="S2136" t="s">
        <v>6169</v>
      </c>
    </row>
    <row r="2137" spans="1:19" x14ac:dyDescent="0.2">
      <c r="A2137" t="s">
        <v>2135</v>
      </c>
      <c r="B2137">
        <v>11196</v>
      </c>
      <c r="C2137" t="s">
        <v>2481</v>
      </c>
      <c r="D2137">
        <v>3.35</v>
      </c>
      <c r="E2137" t="b">
        <v>0</v>
      </c>
      <c r="F2137" t="s">
        <v>2485</v>
      </c>
      <c r="G2137" t="s">
        <v>4622</v>
      </c>
      <c r="H2137" t="s">
        <v>4967</v>
      </c>
      <c r="I2137" t="s">
        <v>4969</v>
      </c>
      <c r="J2137" t="s">
        <v>5068</v>
      </c>
      <c r="K2137" t="s">
        <v>6377</v>
      </c>
      <c r="L2137" t="s">
        <v>6434</v>
      </c>
      <c r="M2137" t="str">
        <f>SUBSTITUTE(Table2[[#This Row],[category_tags]],"'",CHAR(130),11)</f>
        <v>['Agricultural', 'Food', 'Preparation', 'Miscellaneous', 'Sauces', ÇCondiment sauces']</v>
      </c>
      <c r="N2137" t="str">
        <f>SUBSTITUTE(Table2[[#This Row],[category_tags]],"'",CHAR(131),12)</f>
        <v>['Agricultural', 'Food', 'Preparation', 'Miscellaneous', 'Sauces', 'Condiment saucesÉ]</v>
      </c>
      <c r="O2137">
        <f>FIND(CHAR(130),Table2[[#This Row],[Column2]])</f>
        <v>68</v>
      </c>
      <c r="P2137">
        <f>FIND(CHAR(131),Table2[[#This Row],[Column3]])</f>
        <v>85</v>
      </c>
      <c r="Q2137" t="str">
        <f>IFERROR(MID(Table2[[#This Row],[category_tags]],Table2[[#This Row],[Column4]]+1,Table2[[#This Row],[Column5]]-Table2[[#This Row],[Column4]]-1),"")</f>
        <v>Condiment sauces</v>
      </c>
      <c r="R2137" t="str">
        <f>VLOOKUP(Table2[[#This Row],[ciqual_code]],brut_transformé!$D$2:$E$2480,2,FALSE)</f>
        <v>transformé</v>
      </c>
      <c r="S2137" t="s">
        <v>5789</v>
      </c>
    </row>
    <row r="2138" spans="1:19" x14ac:dyDescent="0.2">
      <c r="A2138" t="s">
        <v>2136</v>
      </c>
      <c r="B2138">
        <v>11128</v>
      </c>
      <c r="C2138" t="s">
        <v>2481</v>
      </c>
      <c r="D2138">
        <v>1.92</v>
      </c>
      <c r="E2138" t="b">
        <v>0</v>
      </c>
      <c r="F2138" t="s">
        <v>2485</v>
      </c>
      <c r="G2138" t="s">
        <v>4623</v>
      </c>
      <c r="H2138" t="s">
        <v>4967</v>
      </c>
      <c r="I2138" t="s">
        <v>4969</v>
      </c>
      <c r="J2138" t="s">
        <v>5090</v>
      </c>
      <c r="K2138" t="s">
        <v>6377</v>
      </c>
      <c r="L2138" t="s">
        <v>6434</v>
      </c>
      <c r="M2138" t="str">
        <f>SUBSTITUTE(Table2[[#This Row],[category_tags]],"'",CHAR(130),11)</f>
        <v>['Agricultural', 'Food', 'Preparation', 'Miscellaneous', 'Sauces', ÇWarm sauces']</v>
      </c>
      <c r="N2138" t="str">
        <f>SUBSTITUTE(Table2[[#This Row],[category_tags]],"'",CHAR(131),12)</f>
        <v>['Agricultural', 'Food', 'Preparation', 'Miscellaneous', 'Sauces', 'Warm saucesÉ]</v>
      </c>
      <c r="O2138">
        <f>FIND(CHAR(130),Table2[[#This Row],[Column2]])</f>
        <v>68</v>
      </c>
      <c r="P2138">
        <f>FIND(CHAR(131),Table2[[#This Row],[Column3]])</f>
        <v>80</v>
      </c>
      <c r="Q2138" t="str">
        <f>IFERROR(MID(Table2[[#This Row],[category_tags]],Table2[[#This Row],[Column4]]+1,Table2[[#This Row],[Column5]]-Table2[[#This Row],[Column4]]-1),"")</f>
        <v>Warm sauces</v>
      </c>
      <c r="R2138" t="str">
        <f>VLOOKUP(Table2[[#This Row],[ciqual_code]],brut_transformé!$D$2:$E$2480,2,FALSE)</f>
        <v>transformé</v>
      </c>
      <c r="S2138" t="s">
        <v>6170</v>
      </c>
    </row>
    <row r="2139" spans="1:19" x14ac:dyDescent="0.2">
      <c r="A2139" t="s">
        <v>2137</v>
      </c>
      <c r="B2139">
        <v>11129</v>
      </c>
      <c r="C2139" t="s">
        <v>2481</v>
      </c>
      <c r="D2139">
        <v>2.21</v>
      </c>
      <c r="E2139" t="b">
        <v>0</v>
      </c>
      <c r="F2139" t="s">
        <v>2485</v>
      </c>
      <c r="G2139" t="s">
        <v>4624</v>
      </c>
      <c r="H2139" t="s">
        <v>4967</v>
      </c>
      <c r="I2139" t="s">
        <v>4969</v>
      </c>
      <c r="J2139" t="s">
        <v>5090</v>
      </c>
      <c r="K2139" t="s">
        <v>6377</v>
      </c>
      <c r="L2139" t="s">
        <v>6434</v>
      </c>
      <c r="M2139" t="str">
        <f>SUBSTITUTE(Table2[[#This Row],[category_tags]],"'",CHAR(130),11)</f>
        <v>['Agricultural', 'Food', 'Preparation', 'Miscellaneous', 'Sauces', ÇWarm sauces']</v>
      </c>
      <c r="N2139" t="str">
        <f>SUBSTITUTE(Table2[[#This Row],[category_tags]],"'",CHAR(131),12)</f>
        <v>['Agricultural', 'Food', 'Preparation', 'Miscellaneous', 'Sauces', 'Warm saucesÉ]</v>
      </c>
      <c r="O2139">
        <f>FIND(CHAR(130),Table2[[#This Row],[Column2]])</f>
        <v>68</v>
      </c>
      <c r="P2139">
        <f>FIND(CHAR(131),Table2[[#This Row],[Column3]])</f>
        <v>80</v>
      </c>
      <c r="Q2139" t="str">
        <f>IFERROR(MID(Table2[[#This Row],[category_tags]],Table2[[#This Row],[Column4]]+1,Table2[[#This Row],[Column5]]-Table2[[#This Row],[Column4]]-1),"")</f>
        <v>Warm sauces</v>
      </c>
      <c r="R2139" t="str">
        <f>VLOOKUP(Table2[[#This Row],[ciqual_code]],brut_transformé!$D$2:$E$2480,2,FALSE)</f>
        <v>transformé</v>
      </c>
      <c r="S2139" t="s">
        <v>6171</v>
      </c>
    </row>
    <row r="2140" spans="1:19" x14ac:dyDescent="0.2">
      <c r="A2140" t="s">
        <v>2138</v>
      </c>
      <c r="B2140">
        <v>11198</v>
      </c>
      <c r="C2140" t="s">
        <v>2481</v>
      </c>
      <c r="D2140">
        <v>3.35</v>
      </c>
      <c r="E2140" t="b">
        <v>0</v>
      </c>
      <c r="F2140" t="s">
        <v>2485</v>
      </c>
      <c r="G2140" t="s">
        <v>4625</v>
      </c>
      <c r="H2140" t="s">
        <v>4967</v>
      </c>
      <c r="I2140" t="s">
        <v>4969</v>
      </c>
      <c r="J2140" t="s">
        <v>5068</v>
      </c>
      <c r="K2140" t="s">
        <v>6377</v>
      </c>
      <c r="L2140" t="s">
        <v>6434</v>
      </c>
      <c r="M2140" t="str">
        <f>SUBSTITUTE(Table2[[#This Row],[category_tags]],"'",CHAR(130),11)</f>
        <v>['Agricultural', 'Food', 'Preparation', 'Miscellaneous', 'Sauces', ÇCondiment sauces']</v>
      </c>
      <c r="N2140" t="str">
        <f>SUBSTITUTE(Table2[[#This Row],[category_tags]],"'",CHAR(131),12)</f>
        <v>['Agricultural', 'Food', 'Preparation', 'Miscellaneous', 'Sauces', 'Condiment saucesÉ]</v>
      </c>
      <c r="O2140">
        <f>FIND(CHAR(130),Table2[[#This Row],[Column2]])</f>
        <v>68</v>
      </c>
      <c r="P2140">
        <f>FIND(CHAR(131),Table2[[#This Row],[Column3]])</f>
        <v>85</v>
      </c>
      <c r="Q2140" t="str">
        <f>IFERROR(MID(Table2[[#This Row],[category_tags]],Table2[[#This Row],[Column4]]+1,Table2[[#This Row],[Column5]]-Table2[[#This Row],[Column4]]-1),"")</f>
        <v>Condiment sauces</v>
      </c>
      <c r="R2140" t="str">
        <f>VLOOKUP(Table2[[#This Row],[ciqual_code]],brut_transformé!$D$2:$E$2480,2,FALSE)</f>
        <v>transformé</v>
      </c>
      <c r="S2140" t="s">
        <v>5789</v>
      </c>
    </row>
    <row r="2141" spans="1:19" x14ac:dyDescent="0.2">
      <c r="A2141" t="s">
        <v>2139</v>
      </c>
      <c r="B2141">
        <v>11187</v>
      </c>
      <c r="C2141" t="s">
        <v>2481</v>
      </c>
      <c r="D2141">
        <v>3.35</v>
      </c>
      <c r="E2141" t="b">
        <v>0</v>
      </c>
      <c r="F2141" t="s">
        <v>2485</v>
      </c>
      <c r="G2141" t="s">
        <v>4626</v>
      </c>
      <c r="H2141" t="s">
        <v>4967</v>
      </c>
      <c r="I2141" t="s">
        <v>4969</v>
      </c>
      <c r="J2141" t="s">
        <v>5068</v>
      </c>
      <c r="K2141" t="s">
        <v>6377</v>
      </c>
      <c r="L2141" t="s">
        <v>6434</v>
      </c>
      <c r="M2141" t="str">
        <f>SUBSTITUTE(Table2[[#This Row],[category_tags]],"'",CHAR(130),11)</f>
        <v>['Agricultural', 'Food', 'Preparation', 'Miscellaneous', 'Sauces', ÇCondiment sauces']</v>
      </c>
      <c r="N2141" t="str">
        <f>SUBSTITUTE(Table2[[#This Row],[category_tags]],"'",CHAR(131),12)</f>
        <v>['Agricultural', 'Food', 'Preparation', 'Miscellaneous', 'Sauces', 'Condiment saucesÉ]</v>
      </c>
      <c r="O2141">
        <f>FIND(CHAR(130),Table2[[#This Row],[Column2]])</f>
        <v>68</v>
      </c>
      <c r="P2141">
        <f>FIND(CHAR(131),Table2[[#This Row],[Column3]])</f>
        <v>85</v>
      </c>
      <c r="Q2141" t="str">
        <f>IFERROR(MID(Table2[[#This Row],[category_tags]],Table2[[#This Row],[Column4]]+1,Table2[[#This Row],[Column5]]-Table2[[#This Row],[Column4]]-1),"")</f>
        <v>Condiment sauces</v>
      </c>
      <c r="R2141" t="str">
        <f>VLOOKUP(Table2[[#This Row],[ciqual_code]],brut_transformé!$D$2:$E$2480,2,FALSE)</f>
        <v>transformé</v>
      </c>
      <c r="S2141" t="s">
        <v>5789</v>
      </c>
    </row>
    <row r="2142" spans="1:19" x14ac:dyDescent="0.2">
      <c r="A2142" t="s">
        <v>2140</v>
      </c>
      <c r="B2142">
        <v>11199</v>
      </c>
      <c r="C2142" t="s">
        <v>2481</v>
      </c>
      <c r="D2142">
        <v>2.58</v>
      </c>
      <c r="E2142" t="b">
        <v>0</v>
      </c>
      <c r="F2142" t="s">
        <v>2485</v>
      </c>
      <c r="G2142" t="s">
        <v>4627</v>
      </c>
      <c r="H2142" t="s">
        <v>4967</v>
      </c>
      <c r="I2142" t="s">
        <v>4969</v>
      </c>
      <c r="J2142" t="s">
        <v>5090</v>
      </c>
      <c r="K2142" t="s">
        <v>6377</v>
      </c>
      <c r="L2142" t="s">
        <v>6434</v>
      </c>
      <c r="M2142" t="str">
        <f>SUBSTITUTE(Table2[[#This Row],[category_tags]],"'",CHAR(130),11)</f>
        <v>['Agricultural', 'Food', 'Preparation', 'Miscellaneous', 'Sauces', ÇWarm sauces']</v>
      </c>
      <c r="N2142" t="str">
        <f>SUBSTITUTE(Table2[[#This Row],[category_tags]],"'",CHAR(131),12)</f>
        <v>['Agricultural', 'Food', 'Preparation', 'Miscellaneous', 'Sauces', 'Warm saucesÉ]</v>
      </c>
      <c r="O2142">
        <f>FIND(CHAR(130),Table2[[#This Row],[Column2]])</f>
        <v>68</v>
      </c>
      <c r="P2142">
        <f>FIND(CHAR(131),Table2[[#This Row],[Column3]])</f>
        <v>80</v>
      </c>
      <c r="Q2142" t="str">
        <f>IFERROR(MID(Table2[[#This Row],[category_tags]],Table2[[#This Row],[Column4]]+1,Table2[[#This Row],[Column5]]-Table2[[#This Row],[Column4]]-1),"")</f>
        <v>Warm sauces</v>
      </c>
      <c r="R2142" t="str">
        <f>VLOOKUP(Table2[[#This Row],[ciqual_code]],brut_transformé!$D$2:$E$2480,2,FALSE)</f>
        <v>transformé</v>
      </c>
      <c r="S2142" t="s">
        <v>6172</v>
      </c>
    </row>
    <row r="2143" spans="1:19" x14ac:dyDescent="0.2">
      <c r="A2143" t="s">
        <v>2141</v>
      </c>
      <c r="B2143">
        <v>11105</v>
      </c>
      <c r="C2143" t="s">
        <v>2481</v>
      </c>
      <c r="D2143">
        <v>2.2599999999999998</v>
      </c>
      <c r="E2143" t="b">
        <v>0</v>
      </c>
      <c r="F2143" t="s">
        <v>2485</v>
      </c>
      <c r="G2143" t="s">
        <v>4628</v>
      </c>
      <c r="H2143" t="s">
        <v>4967</v>
      </c>
      <c r="I2143" t="s">
        <v>4969</v>
      </c>
      <c r="J2143" t="s">
        <v>5090</v>
      </c>
      <c r="K2143" t="s">
        <v>6377</v>
      </c>
      <c r="L2143" t="s">
        <v>6434</v>
      </c>
      <c r="M2143" t="str">
        <f>SUBSTITUTE(Table2[[#This Row],[category_tags]],"'",CHAR(130),11)</f>
        <v>['Agricultural', 'Food', 'Preparation', 'Miscellaneous', 'Sauces', ÇWarm sauces']</v>
      </c>
      <c r="N2143" t="str">
        <f>SUBSTITUTE(Table2[[#This Row],[category_tags]],"'",CHAR(131),12)</f>
        <v>['Agricultural', 'Food', 'Preparation', 'Miscellaneous', 'Sauces', 'Warm saucesÉ]</v>
      </c>
      <c r="O2143">
        <f>FIND(CHAR(130),Table2[[#This Row],[Column2]])</f>
        <v>68</v>
      </c>
      <c r="P2143">
        <f>FIND(CHAR(131),Table2[[#This Row],[Column3]])</f>
        <v>80</v>
      </c>
      <c r="Q2143" t="str">
        <f>IFERROR(MID(Table2[[#This Row],[category_tags]],Table2[[#This Row],[Column4]]+1,Table2[[#This Row],[Column5]]-Table2[[#This Row],[Column4]]-1),"")</f>
        <v>Warm sauces</v>
      </c>
      <c r="R2143" t="str">
        <f>VLOOKUP(Table2[[#This Row],[ciqual_code]],brut_transformé!$D$2:$E$2480,2,FALSE)</f>
        <v>transformé</v>
      </c>
      <c r="S2143" t="s">
        <v>6173</v>
      </c>
    </row>
    <row r="2144" spans="1:19" x14ac:dyDescent="0.2">
      <c r="A2144" t="s">
        <v>2142</v>
      </c>
      <c r="B2144">
        <v>11202</v>
      </c>
      <c r="C2144" t="s">
        <v>2481</v>
      </c>
      <c r="D2144">
        <v>2.75</v>
      </c>
      <c r="E2144" t="b">
        <v>0</v>
      </c>
      <c r="F2144" t="s">
        <v>2485</v>
      </c>
      <c r="G2144" t="s">
        <v>4629</v>
      </c>
      <c r="H2144" t="s">
        <v>4967</v>
      </c>
      <c r="I2144" t="s">
        <v>4969</v>
      </c>
      <c r="J2144" t="s">
        <v>5090</v>
      </c>
      <c r="K2144" t="s">
        <v>6377</v>
      </c>
      <c r="L2144" t="s">
        <v>6434</v>
      </c>
      <c r="M2144" t="str">
        <f>SUBSTITUTE(Table2[[#This Row],[category_tags]],"'",CHAR(130),11)</f>
        <v>['Agricultural', 'Food', 'Preparation', 'Miscellaneous', 'Sauces', ÇWarm sauces']</v>
      </c>
      <c r="N2144" t="str">
        <f>SUBSTITUTE(Table2[[#This Row],[category_tags]],"'",CHAR(131),12)</f>
        <v>['Agricultural', 'Food', 'Preparation', 'Miscellaneous', 'Sauces', 'Warm saucesÉ]</v>
      </c>
      <c r="O2144">
        <f>FIND(CHAR(130),Table2[[#This Row],[Column2]])</f>
        <v>68</v>
      </c>
      <c r="P2144">
        <f>FIND(CHAR(131),Table2[[#This Row],[Column3]])</f>
        <v>80</v>
      </c>
      <c r="Q2144" t="str">
        <f>IFERROR(MID(Table2[[#This Row],[category_tags]],Table2[[#This Row],[Column4]]+1,Table2[[#This Row],[Column5]]-Table2[[#This Row],[Column4]]-1),"")</f>
        <v>Warm sauces</v>
      </c>
      <c r="R2144" t="str">
        <f>VLOOKUP(Table2[[#This Row],[ciqual_code]],brut_transformé!$D$2:$E$2480,2,FALSE)</f>
        <v>transformé</v>
      </c>
      <c r="S2144" t="s">
        <v>6174</v>
      </c>
    </row>
    <row r="2145" spans="1:19" x14ac:dyDescent="0.2">
      <c r="A2145" t="s">
        <v>2143</v>
      </c>
      <c r="B2145">
        <v>11203</v>
      </c>
      <c r="C2145" t="s">
        <v>2481</v>
      </c>
      <c r="D2145">
        <v>2.71999999999999</v>
      </c>
      <c r="E2145" t="b">
        <v>0</v>
      </c>
      <c r="F2145" t="s">
        <v>2485</v>
      </c>
      <c r="G2145" t="s">
        <v>4630</v>
      </c>
      <c r="H2145" t="s">
        <v>4967</v>
      </c>
      <c r="I2145" t="s">
        <v>4969</v>
      </c>
      <c r="J2145" t="s">
        <v>5068</v>
      </c>
      <c r="K2145" t="s">
        <v>6377</v>
      </c>
      <c r="L2145" t="s">
        <v>6434</v>
      </c>
      <c r="M2145" t="str">
        <f>SUBSTITUTE(Table2[[#This Row],[category_tags]],"'",CHAR(130),11)</f>
        <v>['Agricultural', 'Food', 'Preparation', 'Miscellaneous', 'Sauces', ÇCondiment sauces']</v>
      </c>
      <c r="N2145" t="str">
        <f>SUBSTITUTE(Table2[[#This Row],[category_tags]],"'",CHAR(131),12)</f>
        <v>['Agricultural', 'Food', 'Preparation', 'Miscellaneous', 'Sauces', 'Condiment saucesÉ]</v>
      </c>
      <c r="O2145">
        <f>FIND(CHAR(130),Table2[[#This Row],[Column2]])</f>
        <v>68</v>
      </c>
      <c r="P2145">
        <f>FIND(CHAR(131),Table2[[#This Row],[Column3]])</f>
        <v>85</v>
      </c>
      <c r="Q2145" t="str">
        <f>IFERROR(MID(Table2[[#This Row],[category_tags]],Table2[[#This Row],[Column4]]+1,Table2[[#This Row],[Column5]]-Table2[[#This Row],[Column4]]-1),"")</f>
        <v>Condiment sauces</v>
      </c>
      <c r="R2145" t="str">
        <f>VLOOKUP(Table2[[#This Row],[ciqual_code]],brut_transformé!$D$2:$E$2480,2,FALSE)</f>
        <v>transformé</v>
      </c>
      <c r="S2145" t="s">
        <v>6175</v>
      </c>
    </row>
    <row r="2146" spans="1:19" x14ac:dyDescent="0.2">
      <c r="A2146" t="s">
        <v>2144</v>
      </c>
      <c r="B2146">
        <v>11121</v>
      </c>
      <c r="C2146" t="s">
        <v>2481</v>
      </c>
      <c r="D2146">
        <v>1.96</v>
      </c>
      <c r="E2146" t="b">
        <v>0</v>
      </c>
      <c r="F2146" t="s">
        <v>2485</v>
      </c>
      <c r="G2146" t="s">
        <v>4631</v>
      </c>
      <c r="H2146" t="s">
        <v>4967</v>
      </c>
      <c r="I2146" t="s">
        <v>4969</v>
      </c>
      <c r="J2146" t="s">
        <v>5090</v>
      </c>
      <c r="K2146" t="s">
        <v>6377</v>
      </c>
      <c r="L2146" t="s">
        <v>6434</v>
      </c>
      <c r="M2146" t="str">
        <f>SUBSTITUTE(Table2[[#This Row],[category_tags]],"'",CHAR(130),11)</f>
        <v>['Agricultural', 'Food', 'Preparation', 'Miscellaneous', 'Sauces', ÇWarm sauces']</v>
      </c>
      <c r="N2146" t="str">
        <f>SUBSTITUTE(Table2[[#This Row],[category_tags]],"'",CHAR(131),12)</f>
        <v>['Agricultural', 'Food', 'Preparation', 'Miscellaneous', 'Sauces', 'Warm saucesÉ]</v>
      </c>
      <c r="O2146">
        <f>FIND(CHAR(130),Table2[[#This Row],[Column2]])</f>
        <v>68</v>
      </c>
      <c r="P2146">
        <f>FIND(CHAR(131),Table2[[#This Row],[Column3]])</f>
        <v>80</v>
      </c>
      <c r="Q2146" t="str">
        <f>IFERROR(MID(Table2[[#This Row],[category_tags]],Table2[[#This Row],[Column4]]+1,Table2[[#This Row],[Column5]]-Table2[[#This Row],[Column4]]-1),"")</f>
        <v>Warm sauces</v>
      </c>
      <c r="R2146" t="str">
        <f>VLOOKUP(Table2[[#This Row],[ciqual_code]],brut_transformé!$D$2:$E$2480,2,FALSE)</f>
        <v>transformé</v>
      </c>
      <c r="S2146" t="s">
        <v>6176</v>
      </c>
    </row>
    <row r="2147" spans="1:19" x14ac:dyDescent="0.2">
      <c r="A2147" t="s">
        <v>2145</v>
      </c>
      <c r="B2147">
        <v>11157</v>
      </c>
      <c r="C2147" t="s">
        <v>2481</v>
      </c>
      <c r="D2147">
        <v>2.64</v>
      </c>
      <c r="E2147" t="b">
        <v>0</v>
      </c>
      <c r="F2147" t="s">
        <v>2485</v>
      </c>
      <c r="G2147" t="s">
        <v>4632</v>
      </c>
      <c r="H2147" t="s">
        <v>4967</v>
      </c>
      <c r="I2147" t="s">
        <v>4969</v>
      </c>
      <c r="J2147" t="s">
        <v>5068</v>
      </c>
      <c r="K2147" t="s">
        <v>6377</v>
      </c>
      <c r="L2147" t="s">
        <v>6434</v>
      </c>
      <c r="M2147" t="str">
        <f>SUBSTITUTE(Table2[[#This Row],[category_tags]],"'",CHAR(130),11)</f>
        <v>['Agricultural', 'Food', 'Preparation', 'Miscellaneous', 'Sauces', ÇCondiment sauces']</v>
      </c>
      <c r="N2147" t="str">
        <f>SUBSTITUTE(Table2[[#This Row],[category_tags]],"'",CHAR(131),12)</f>
        <v>['Agricultural', 'Food', 'Preparation', 'Miscellaneous', 'Sauces', 'Condiment saucesÉ]</v>
      </c>
      <c r="O2147">
        <f>FIND(CHAR(130),Table2[[#This Row],[Column2]])</f>
        <v>68</v>
      </c>
      <c r="P2147">
        <f>FIND(CHAR(131),Table2[[#This Row],[Column3]])</f>
        <v>85</v>
      </c>
      <c r="Q2147" t="str">
        <f>IFERROR(MID(Table2[[#This Row],[category_tags]],Table2[[#This Row],[Column4]]+1,Table2[[#This Row],[Column5]]-Table2[[#This Row],[Column4]]-1),"")</f>
        <v>Condiment sauces</v>
      </c>
      <c r="R2147" t="str">
        <f>VLOOKUP(Table2[[#This Row],[ciqual_code]],brut_transformé!$D$2:$E$2480,2,FALSE)</f>
        <v>transformé</v>
      </c>
      <c r="S2147" t="s">
        <v>6177</v>
      </c>
    </row>
    <row r="2148" spans="1:19" x14ac:dyDescent="0.2">
      <c r="A2148" t="s">
        <v>2146</v>
      </c>
      <c r="B2148">
        <v>11194</v>
      </c>
      <c r="C2148" t="s">
        <v>2481</v>
      </c>
      <c r="E2148" t="b">
        <v>0</v>
      </c>
      <c r="F2148" t="s">
        <v>2485</v>
      </c>
      <c r="G2148" t="s">
        <v>4633</v>
      </c>
      <c r="H2148" t="s">
        <v>4967</v>
      </c>
      <c r="I2148" t="s">
        <v>4969</v>
      </c>
      <c r="J2148" t="s">
        <v>5068</v>
      </c>
      <c r="K2148" t="s">
        <v>6377</v>
      </c>
      <c r="L2148" t="s">
        <v>6434</v>
      </c>
      <c r="M2148" t="str">
        <f>SUBSTITUTE(Table2[[#This Row],[category_tags]],"'",CHAR(130),11)</f>
        <v>['Agricultural', 'Food', 'Preparation', 'Miscellaneous', 'Sauces', ÇCondiment sauces']</v>
      </c>
      <c r="N2148" t="str">
        <f>SUBSTITUTE(Table2[[#This Row],[category_tags]],"'",CHAR(131),12)</f>
        <v>['Agricultural', 'Food', 'Preparation', 'Miscellaneous', 'Sauces', 'Condiment saucesÉ]</v>
      </c>
      <c r="O2148">
        <f>FIND(CHAR(130),Table2[[#This Row],[Column2]])</f>
        <v>68</v>
      </c>
      <c r="P2148">
        <f>FIND(CHAR(131),Table2[[#This Row],[Column3]])</f>
        <v>85</v>
      </c>
      <c r="Q2148" t="str">
        <f>IFERROR(MID(Table2[[#This Row],[category_tags]],Table2[[#This Row],[Column4]]+1,Table2[[#This Row],[Column5]]-Table2[[#This Row],[Column4]]-1),"")</f>
        <v>Condiment sauces</v>
      </c>
      <c r="R2148" t="str">
        <f>VLOOKUP(Table2[[#This Row],[ciqual_code]],brut_transformé!$D$2:$E$2480,2,FALSE)</f>
        <v>transformé</v>
      </c>
      <c r="S2148" t="s">
        <v>6178</v>
      </c>
    </row>
    <row r="2149" spans="1:19" x14ac:dyDescent="0.2">
      <c r="A2149" t="s">
        <v>2147</v>
      </c>
      <c r="B2149">
        <v>11210</v>
      </c>
      <c r="C2149" t="s">
        <v>2481</v>
      </c>
      <c r="D2149">
        <v>3.09</v>
      </c>
      <c r="E2149" t="b">
        <v>0</v>
      </c>
      <c r="F2149" t="s">
        <v>2485</v>
      </c>
      <c r="G2149" t="s">
        <v>4634</v>
      </c>
      <c r="H2149" t="s">
        <v>4967</v>
      </c>
      <c r="I2149" t="s">
        <v>4969</v>
      </c>
      <c r="J2149" t="s">
        <v>5090</v>
      </c>
      <c r="K2149" t="s">
        <v>6377</v>
      </c>
      <c r="L2149" t="s">
        <v>6434</v>
      </c>
      <c r="M2149" t="str">
        <f>SUBSTITUTE(Table2[[#This Row],[category_tags]],"'",CHAR(130),11)</f>
        <v>['Agricultural', 'Food', 'Preparation', 'Miscellaneous', 'Sauces', ÇWarm sauces']</v>
      </c>
      <c r="N2149" t="str">
        <f>SUBSTITUTE(Table2[[#This Row],[category_tags]],"'",CHAR(131),12)</f>
        <v>['Agricultural', 'Food', 'Preparation', 'Miscellaneous', 'Sauces', 'Warm saucesÉ]</v>
      </c>
      <c r="O2149">
        <f>FIND(CHAR(130),Table2[[#This Row],[Column2]])</f>
        <v>68</v>
      </c>
      <c r="P2149">
        <f>FIND(CHAR(131),Table2[[#This Row],[Column3]])</f>
        <v>80</v>
      </c>
      <c r="Q2149" t="str">
        <f>IFERROR(MID(Table2[[#This Row],[category_tags]],Table2[[#This Row],[Column4]]+1,Table2[[#This Row],[Column5]]-Table2[[#This Row],[Column4]]-1),"")</f>
        <v>Warm sauces</v>
      </c>
      <c r="R2149" t="str">
        <f>VLOOKUP(Table2[[#This Row],[ciqual_code]],brut_transformé!$D$2:$E$2480,2,FALSE)</f>
        <v>transformé</v>
      </c>
      <c r="S2149" t="s">
        <v>6179</v>
      </c>
    </row>
    <row r="2150" spans="1:19" x14ac:dyDescent="0.2">
      <c r="A2150" t="s">
        <v>2148</v>
      </c>
      <c r="B2150">
        <v>11179</v>
      </c>
      <c r="C2150" t="s">
        <v>2481</v>
      </c>
      <c r="D2150">
        <v>3.09</v>
      </c>
      <c r="E2150" t="b">
        <v>0</v>
      </c>
      <c r="F2150" t="s">
        <v>2485</v>
      </c>
      <c r="G2150" t="s">
        <v>4635</v>
      </c>
      <c r="H2150" t="s">
        <v>4967</v>
      </c>
      <c r="I2150" t="s">
        <v>4969</v>
      </c>
      <c r="J2150" t="s">
        <v>5090</v>
      </c>
      <c r="K2150" t="s">
        <v>6377</v>
      </c>
      <c r="L2150" t="s">
        <v>6434</v>
      </c>
      <c r="M2150" t="str">
        <f>SUBSTITUTE(Table2[[#This Row],[category_tags]],"'",CHAR(130),11)</f>
        <v>['Agricultural', 'Food', 'Preparation', 'Miscellaneous', 'Sauces', ÇWarm sauces']</v>
      </c>
      <c r="N2150" t="str">
        <f>SUBSTITUTE(Table2[[#This Row],[category_tags]],"'",CHAR(131),12)</f>
        <v>['Agricultural', 'Food', 'Preparation', 'Miscellaneous', 'Sauces', 'Warm saucesÉ]</v>
      </c>
      <c r="O2150">
        <f>FIND(CHAR(130),Table2[[#This Row],[Column2]])</f>
        <v>68</v>
      </c>
      <c r="P2150">
        <f>FIND(CHAR(131),Table2[[#This Row],[Column3]])</f>
        <v>80</v>
      </c>
      <c r="Q2150" t="str">
        <f>IFERROR(MID(Table2[[#This Row],[category_tags]],Table2[[#This Row],[Column4]]+1,Table2[[#This Row],[Column5]]-Table2[[#This Row],[Column4]]-1),"")</f>
        <v>Warm sauces</v>
      </c>
      <c r="R2150" t="str">
        <f>VLOOKUP(Table2[[#This Row],[ciqual_code]],brut_transformé!$D$2:$E$2480,2,FALSE)</f>
        <v>transformé</v>
      </c>
      <c r="S2150" t="s">
        <v>6179</v>
      </c>
    </row>
    <row r="2151" spans="1:19" x14ac:dyDescent="0.2">
      <c r="A2151" t="s">
        <v>2149</v>
      </c>
      <c r="B2151">
        <v>11205</v>
      </c>
      <c r="C2151" t="s">
        <v>2481</v>
      </c>
      <c r="D2151">
        <v>2.92</v>
      </c>
      <c r="E2151" t="b">
        <v>0</v>
      </c>
      <c r="F2151" t="s">
        <v>2485</v>
      </c>
      <c r="G2151" t="s">
        <v>4636</v>
      </c>
      <c r="H2151" t="s">
        <v>4967</v>
      </c>
      <c r="I2151" t="s">
        <v>4969</v>
      </c>
      <c r="J2151" t="s">
        <v>5068</v>
      </c>
      <c r="K2151" t="s">
        <v>6377</v>
      </c>
      <c r="L2151" t="s">
        <v>6434</v>
      </c>
      <c r="M2151" t="str">
        <f>SUBSTITUTE(Table2[[#This Row],[category_tags]],"'",CHAR(130),11)</f>
        <v>['Agricultural', 'Food', 'Preparation', 'Miscellaneous', 'Sauces', ÇCondiment sauces']</v>
      </c>
      <c r="N2151" t="str">
        <f>SUBSTITUTE(Table2[[#This Row],[category_tags]],"'",CHAR(131),12)</f>
        <v>['Agricultural', 'Food', 'Preparation', 'Miscellaneous', 'Sauces', 'Condiment saucesÉ]</v>
      </c>
      <c r="O2151">
        <f>FIND(CHAR(130),Table2[[#This Row],[Column2]])</f>
        <v>68</v>
      </c>
      <c r="P2151">
        <f>FIND(CHAR(131),Table2[[#This Row],[Column3]])</f>
        <v>85</v>
      </c>
      <c r="Q2151" t="str">
        <f>IFERROR(MID(Table2[[#This Row],[category_tags]],Table2[[#This Row],[Column4]]+1,Table2[[#This Row],[Column5]]-Table2[[#This Row],[Column4]]-1),"")</f>
        <v>Condiment sauces</v>
      </c>
      <c r="R2151" t="str">
        <f>VLOOKUP(Table2[[#This Row],[ciqual_code]],brut_transformé!$D$2:$E$2480,2,FALSE)</f>
        <v>transformé</v>
      </c>
      <c r="S2151" t="s">
        <v>6180</v>
      </c>
    </row>
    <row r="2152" spans="1:19" x14ac:dyDescent="0.2">
      <c r="A2152" t="s">
        <v>2150</v>
      </c>
      <c r="B2152">
        <v>11104</v>
      </c>
      <c r="C2152" t="s">
        <v>2481</v>
      </c>
      <c r="D2152">
        <v>2.4900000000000002</v>
      </c>
      <c r="E2152" t="b">
        <v>0</v>
      </c>
      <c r="F2152" t="s">
        <v>2485</v>
      </c>
      <c r="G2152" t="s">
        <v>4637</v>
      </c>
      <c r="H2152" t="s">
        <v>4967</v>
      </c>
      <c r="I2152" t="s">
        <v>4969</v>
      </c>
      <c r="J2152" t="s">
        <v>5068</v>
      </c>
      <c r="K2152" t="s">
        <v>6377</v>
      </c>
      <c r="L2152" t="s">
        <v>6434</v>
      </c>
      <c r="M2152" t="str">
        <f>SUBSTITUTE(Table2[[#This Row],[category_tags]],"'",CHAR(130),11)</f>
        <v>['Agricultural', 'Food', 'Preparation', 'Miscellaneous', 'Sauces', ÇCondiment sauces']</v>
      </c>
      <c r="N2152" t="str">
        <f>SUBSTITUTE(Table2[[#This Row],[category_tags]],"'",CHAR(131),12)</f>
        <v>['Agricultural', 'Food', 'Preparation', 'Miscellaneous', 'Sauces', 'Condiment saucesÉ]</v>
      </c>
      <c r="O2152">
        <f>FIND(CHAR(130),Table2[[#This Row],[Column2]])</f>
        <v>68</v>
      </c>
      <c r="P2152">
        <f>FIND(CHAR(131),Table2[[#This Row],[Column3]])</f>
        <v>85</v>
      </c>
      <c r="Q2152" t="str">
        <f>IFERROR(MID(Table2[[#This Row],[category_tags]],Table2[[#This Row],[Column4]]+1,Table2[[#This Row],[Column5]]-Table2[[#This Row],[Column4]]-1),"")</f>
        <v>Condiment sauces</v>
      </c>
      <c r="R2152" t="str">
        <f>VLOOKUP(Table2[[#This Row],[ciqual_code]],brut_transformé!$D$2:$E$2480,2,FALSE)</f>
        <v>transformé</v>
      </c>
      <c r="S2152" t="s">
        <v>6181</v>
      </c>
    </row>
    <row r="2153" spans="1:19" x14ac:dyDescent="0.2">
      <c r="A2153" t="s">
        <v>2151</v>
      </c>
      <c r="B2153">
        <v>11051</v>
      </c>
      <c r="C2153" t="s">
        <v>2481</v>
      </c>
      <c r="D2153">
        <v>2.58</v>
      </c>
      <c r="E2153" t="b">
        <v>0</v>
      </c>
      <c r="F2153" t="s">
        <v>2485</v>
      </c>
      <c r="G2153" t="s">
        <v>4638</v>
      </c>
      <c r="H2153" t="s">
        <v>4967</v>
      </c>
      <c r="I2153" t="s">
        <v>4969</v>
      </c>
      <c r="J2153" t="s">
        <v>5068</v>
      </c>
      <c r="K2153" t="s">
        <v>6377</v>
      </c>
      <c r="L2153" t="s">
        <v>6434</v>
      </c>
      <c r="M2153" t="str">
        <f>SUBSTITUTE(Table2[[#This Row],[category_tags]],"'",CHAR(130),11)</f>
        <v>['Agricultural', 'Food', 'Preparation', 'Miscellaneous', 'Sauces', ÇCondiment sauces']</v>
      </c>
      <c r="N2153" t="str">
        <f>SUBSTITUTE(Table2[[#This Row],[category_tags]],"'",CHAR(131),12)</f>
        <v>['Agricultural', 'Food', 'Preparation', 'Miscellaneous', 'Sauces', 'Condiment saucesÉ]</v>
      </c>
      <c r="O2153">
        <f>FIND(CHAR(130),Table2[[#This Row],[Column2]])</f>
        <v>68</v>
      </c>
      <c r="P2153">
        <f>FIND(CHAR(131),Table2[[#This Row],[Column3]])</f>
        <v>85</v>
      </c>
      <c r="Q2153" t="str">
        <f>IFERROR(MID(Table2[[#This Row],[category_tags]],Table2[[#This Row],[Column4]]+1,Table2[[#This Row],[Column5]]-Table2[[#This Row],[Column4]]-1),"")</f>
        <v>Condiment sauces</v>
      </c>
      <c r="R2153" t="str">
        <f>VLOOKUP(Table2[[#This Row],[ciqual_code]],brut_transformé!$D$2:$E$2480,2,FALSE)</f>
        <v>transformé</v>
      </c>
      <c r="S2153" t="s">
        <v>6160</v>
      </c>
    </row>
    <row r="2154" spans="1:19" x14ac:dyDescent="0.2">
      <c r="A2154" t="s">
        <v>2152</v>
      </c>
      <c r="B2154">
        <v>11114</v>
      </c>
      <c r="C2154" t="s">
        <v>2481</v>
      </c>
      <c r="D2154">
        <v>1.98</v>
      </c>
      <c r="E2154" t="b">
        <v>0</v>
      </c>
      <c r="F2154" t="s">
        <v>2485</v>
      </c>
      <c r="G2154" t="s">
        <v>4639</v>
      </c>
      <c r="H2154" t="s">
        <v>4967</v>
      </c>
      <c r="I2154" t="s">
        <v>4969</v>
      </c>
      <c r="J2154" t="s">
        <v>5090</v>
      </c>
      <c r="K2154" t="s">
        <v>6377</v>
      </c>
      <c r="L2154" t="s">
        <v>6434</v>
      </c>
      <c r="M2154" t="str">
        <f>SUBSTITUTE(Table2[[#This Row],[category_tags]],"'",CHAR(130),11)</f>
        <v>['Agricultural', 'Food', 'Preparation', 'Miscellaneous', 'Sauces', ÇWarm sauces']</v>
      </c>
      <c r="N2154" t="str">
        <f>SUBSTITUTE(Table2[[#This Row],[category_tags]],"'",CHAR(131),12)</f>
        <v>['Agricultural', 'Food', 'Preparation', 'Miscellaneous', 'Sauces', 'Warm saucesÉ]</v>
      </c>
      <c r="O2154">
        <f>FIND(CHAR(130),Table2[[#This Row],[Column2]])</f>
        <v>68</v>
      </c>
      <c r="P2154">
        <f>FIND(CHAR(131),Table2[[#This Row],[Column3]])</f>
        <v>80</v>
      </c>
      <c r="Q2154" t="str">
        <f>IFERROR(MID(Table2[[#This Row],[category_tags]],Table2[[#This Row],[Column4]]+1,Table2[[#This Row],[Column5]]-Table2[[#This Row],[Column4]]-1),"")</f>
        <v>Warm sauces</v>
      </c>
      <c r="R2154" t="str">
        <f>VLOOKUP(Table2[[#This Row],[ciqual_code]],brut_transformé!$D$2:$E$2480,2,FALSE)</f>
        <v>transformé</v>
      </c>
      <c r="S2154" t="s">
        <v>6182</v>
      </c>
    </row>
    <row r="2155" spans="1:19" x14ac:dyDescent="0.2">
      <c r="A2155" t="s">
        <v>2153</v>
      </c>
      <c r="B2155">
        <v>11208</v>
      </c>
      <c r="C2155" t="s">
        <v>2481</v>
      </c>
      <c r="D2155">
        <v>2.93</v>
      </c>
      <c r="E2155" t="b">
        <v>0</v>
      </c>
      <c r="F2155" t="s">
        <v>2485</v>
      </c>
      <c r="G2155" t="s">
        <v>4640</v>
      </c>
      <c r="H2155" t="s">
        <v>4967</v>
      </c>
      <c r="I2155" t="s">
        <v>4969</v>
      </c>
      <c r="J2155" t="s">
        <v>5090</v>
      </c>
      <c r="K2155" t="s">
        <v>6377</v>
      </c>
      <c r="L2155" t="s">
        <v>6434</v>
      </c>
      <c r="M2155" t="str">
        <f>SUBSTITUTE(Table2[[#This Row],[category_tags]],"'",CHAR(130),11)</f>
        <v>['Agricultural', 'Food', 'Preparation', 'Miscellaneous', 'Sauces', ÇWarm sauces']</v>
      </c>
      <c r="N2155" t="str">
        <f>SUBSTITUTE(Table2[[#This Row],[category_tags]],"'",CHAR(131),12)</f>
        <v>['Agricultural', 'Food', 'Preparation', 'Miscellaneous', 'Sauces', 'Warm saucesÉ]</v>
      </c>
      <c r="O2155">
        <f>FIND(CHAR(130),Table2[[#This Row],[Column2]])</f>
        <v>68</v>
      </c>
      <c r="P2155">
        <f>FIND(CHAR(131),Table2[[#This Row],[Column3]])</f>
        <v>80</v>
      </c>
      <c r="Q2155" t="str">
        <f>IFERROR(MID(Table2[[#This Row],[category_tags]],Table2[[#This Row],[Column4]]+1,Table2[[#This Row],[Column5]]-Table2[[#This Row],[Column4]]-1),"")</f>
        <v>Warm sauces</v>
      </c>
      <c r="R2155" t="str">
        <f>VLOOKUP(Table2[[#This Row],[ciqual_code]],brut_transformé!$D$2:$E$2480,2,FALSE)</f>
        <v>transformé</v>
      </c>
      <c r="S2155" t="s">
        <v>6183</v>
      </c>
    </row>
    <row r="2156" spans="1:19" x14ac:dyDescent="0.2">
      <c r="A2156" t="s">
        <v>2154</v>
      </c>
      <c r="B2156">
        <v>11177</v>
      </c>
      <c r="C2156" t="s">
        <v>2481</v>
      </c>
      <c r="D2156">
        <v>2.93</v>
      </c>
      <c r="E2156" t="b">
        <v>0</v>
      </c>
      <c r="F2156" t="s">
        <v>2485</v>
      </c>
      <c r="G2156" t="s">
        <v>4641</v>
      </c>
      <c r="H2156" t="s">
        <v>4967</v>
      </c>
      <c r="I2156" t="s">
        <v>4969</v>
      </c>
      <c r="J2156" t="s">
        <v>5090</v>
      </c>
      <c r="K2156" t="s">
        <v>6377</v>
      </c>
      <c r="L2156" t="s">
        <v>6434</v>
      </c>
      <c r="M2156" t="str">
        <f>SUBSTITUTE(Table2[[#This Row],[category_tags]],"'",CHAR(130),11)</f>
        <v>['Agricultural', 'Food', 'Preparation', 'Miscellaneous', 'Sauces', ÇWarm sauces']</v>
      </c>
      <c r="N2156" t="str">
        <f>SUBSTITUTE(Table2[[#This Row],[category_tags]],"'",CHAR(131),12)</f>
        <v>['Agricultural', 'Food', 'Preparation', 'Miscellaneous', 'Sauces', 'Warm saucesÉ]</v>
      </c>
      <c r="O2156">
        <f>FIND(CHAR(130),Table2[[#This Row],[Column2]])</f>
        <v>68</v>
      </c>
      <c r="P2156">
        <f>FIND(CHAR(131),Table2[[#This Row],[Column3]])</f>
        <v>80</v>
      </c>
      <c r="Q2156" t="str">
        <f>IFERROR(MID(Table2[[#This Row],[category_tags]],Table2[[#This Row],[Column4]]+1,Table2[[#This Row],[Column5]]-Table2[[#This Row],[Column4]]-1),"")</f>
        <v>Warm sauces</v>
      </c>
      <c r="R2156" t="str">
        <f>VLOOKUP(Table2[[#This Row],[ciqual_code]],brut_transformé!$D$2:$E$2480,2,FALSE)</f>
        <v>transformé</v>
      </c>
      <c r="S2156" t="s">
        <v>6184</v>
      </c>
    </row>
    <row r="2157" spans="1:19" x14ac:dyDescent="0.2">
      <c r="A2157" t="s">
        <v>2155</v>
      </c>
      <c r="B2157">
        <v>11107</v>
      </c>
      <c r="C2157" t="s">
        <v>2481</v>
      </c>
      <c r="D2157">
        <v>2.78</v>
      </c>
      <c r="E2157" t="b">
        <v>0</v>
      </c>
      <c r="F2157" t="s">
        <v>2485</v>
      </c>
      <c r="G2157" t="s">
        <v>4642</v>
      </c>
      <c r="H2157" t="s">
        <v>4967</v>
      </c>
      <c r="I2157" t="s">
        <v>4969</v>
      </c>
      <c r="J2157" t="s">
        <v>5090</v>
      </c>
      <c r="K2157" t="s">
        <v>6377</v>
      </c>
      <c r="L2157" t="s">
        <v>6434</v>
      </c>
      <c r="M2157" t="str">
        <f>SUBSTITUTE(Table2[[#This Row],[category_tags]],"'",CHAR(130),11)</f>
        <v>['Agricultural', 'Food', 'Preparation', 'Miscellaneous', 'Sauces', ÇWarm sauces']</v>
      </c>
      <c r="N2157" t="str">
        <f>SUBSTITUTE(Table2[[#This Row],[category_tags]],"'",CHAR(131),12)</f>
        <v>['Agricultural', 'Food', 'Preparation', 'Miscellaneous', 'Sauces', 'Warm saucesÉ]</v>
      </c>
      <c r="O2157">
        <f>FIND(CHAR(130),Table2[[#This Row],[Column2]])</f>
        <v>68</v>
      </c>
      <c r="P2157">
        <f>FIND(CHAR(131),Table2[[#This Row],[Column3]])</f>
        <v>80</v>
      </c>
      <c r="Q2157" t="str">
        <f>IFERROR(MID(Table2[[#This Row],[category_tags]],Table2[[#This Row],[Column4]]+1,Table2[[#This Row],[Column5]]-Table2[[#This Row],[Column4]]-1),"")</f>
        <v>Warm sauces</v>
      </c>
      <c r="R2157" t="str">
        <f>VLOOKUP(Table2[[#This Row],[ciqual_code]],brut_transformé!$D$2:$E$2480,2,FALSE)</f>
        <v>transformé</v>
      </c>
      <c r="S2157" t="s">
        <v>6185</v>
      </c>
    </row>
    <row r="2158" spans="1:19" x14ac:dyDescent="0.2">
      <c r="A2158" t="s">
        <v>2156</v>
      </c>
      <c r="B2158">
        <v>11178</v>
      </c>
      <c r="C2158" t="s">
        <v>2481</v>
      </c>
      <c r="D2158">
        <v>2.93</v>
      </c>
      <c r="E2158" t="b">
        <v>0</v>
      </c>
      <c r="F2158" t="s">
        <v>2485</v>
      </c>
      <c r="G2158" t="s">
        <v>4643</v>
      </c>
      <c r="H2158" t="s">
        <v>4967</v>
      </c>
      <c r="I2158" t="s">
        <v>4969</v>
      </c>
      <c r="J2158" t="s">
        <v>5090</v>
      </c>
      <c r="K2158" t="s">
        <v>6377</v>
      </c>
      <c r="L2158" t="s">
        <v>6434</v>
      </c>
      <c r="M2158" t="str">
        <f>SUBSTITUTE(Table2[[#This Row],[category_tags]],"'",CHAR(130),11)</f>
        <v>['Agricultural', 'Food', 'Preparation', 'Miscellaneous', 'Sauces', ÇWarm sauces']</v>
      </c>
      <c r="N2158" t="str">
        <f>SUBSTITUTE(Table2[[#This Row],[category_tags]],"'",CHAR(131),12)</f>
        <v>['Agricultural', 'Food', 'Preparation', 'Miscellaneous', 'Sauces', 'Warm saucesÉ]</v>
      </c>
      <c r="O2158">
        <f>FIND(CHAR(130),Table2[[#This Row],[Column2]])</f>
        <v>68</v>
      </c>
      <c r="P2158">
        <f>FIND(CHAR(131),Table2[[#This Row],[Column3]])</f>
        <v>80</v>
      </c>
      <c r="Q2158" t="str">
        <f>IFERROR(MID(Table2[[#This Row],[category_tags]],Table2[[#This Row],[Column4]]+1,Table2[[#This Row],[Column5]]-Table2[[#This Row],[Column4]]-1),"")</f>
        <v>Warm sauces</v>
      </c>
      <c r="R2158" t="str">
        <f>VLOOKUP(Table2[[#This Row],[ciqual_code]],brut_transformé!$D$2:$E$2480,2,FALSE)</f>
        <v>transformé</v>
      </c>
      <c r="S2158" t="s">
        <v>6186</v>
      </c>
    </row>
    <row r="2159" spans="1:19" x14ac:dyDescent="0.2">
      <c r="A2159" t="s">
        <v>2157</v>
      </c>
      <c r="B2159">
        <v>11207</v>
      </c>
      <c r="C2159" t="s">
        <v>2481</v>
      </c>
      <c r="D2159">
        <v>2.78</v>
      </c>
      <c r="E2159" t="b">
        <v>0</v>
      </c>
      <c r="F2159" t="s">
        <v>2485</v>
      </c>
      <c r="G2159" t="s">
        <v>4644</v>
      </c>
      <c r="H2159" t="s">
        <v>4967</v>
      </c>
      <c r="I2159" t="s">
        <v>4969</v>
      </c>
      <c r="J2159" t="s">
        <v>5090</v>
      </c>
      <c r="K2159" t="s">
        <v>6377</v>
      </c>
      <c r="L2159" t="s">
        <v>6434</v>
      </c>
      <c r="M2159" t="str">
        <f>SUBSTITUTE(Table2[[#This Row],[category_tags]],"'",CHAR(130),11)</f>
        <v>['Agricultural', 'Food', 'Preparation', 'Miscellaneous', 'Sauces', ÇWarm sauces']</v>
      </c>
      <c r="N2159" t="str">
        <f>SUBSTITUTE(Table2[[#This Row],[category_tags]],"'",CHAR(131),12)</f>
        <v>['Agricultural', 'Food', 'Preparation', 'Miscellaneous', 'Sauces', 'Warm saucesÉ]</v>
      </c>
      <c r="O2159">
        <f>FIND(CHAR(130),Table2[[#This Row],[Column2]])</f>
        <v>68</v>
      </c>
      <c r="P2159">
        <f>FIND(CHAR(131),Table2[[#This Row],[Column3]])</f>
        <v>80</v>
      </c>
      <c r="Q2159" t="str">
        <f>IFERROR(MID(Table2[[#This Row],[category_tags]],Table2[[#This Row],[Column4]]+1,Table2[[#This Row],[Column5]]-Table2[[#This Row],[Column4]]-1),"")</f>
        <v>Warm sauces</v>
      </c>
      <c r="R2159" t="str">
        <f>VLOOKUP(Table2[[#This Row],[ciqual_code]],brut_transformé!$D$2:$E$2480,2,FALSE)</f>
        <v>transformé</v>
      </c>
      <c r="S2159" t="s">
        <v>6187</v>
      </c>
    </row>
    <row r="2160" spans="1:19" x14ac:dyDescent="0.2">
      <c r="A2160" t="s">
        <v>2158</v>
      </c>
      <c r="B2160">
        <v>11110</v>
      </c>
      <c r="C2160" t="s">
        <v>2481</v>
      </c>
      <c r="D2160">
        <v>2.4900000000000002</v>
      </c>
      <c r="E2160" t="b">
        <v>0</v>
      </c>
      <c r="F2160" t="s">
        <v>2485</v>
      </c>
      <c r="G2160" t="s">
        <v>4645</v>
      </c>
      <c r="H2160" t="s">
        <v>4967</v>
      </c>
      <c r="I2160" t="s">
        <v>4969</v>
      </c>
      <c r="J2160" t="s">
        <v>5068</v>
      </c>
      <c r="K2160" t="s">
        <v>6377</v>
      </c>
      <c r="L2160" t="s">
        <v>6434</v>
      </c>
      <c r="M2160" t="str">
        <f>SUBSTITUTE(Table2[[#This Row],[category_tags]],"'",CHAR(130),11)</f>
        <v>['Agricultural', 'Food', 'Preparation', 'Miscellaneous', 'Sauces', ÇCondiment sauces']</v>
      </c>
      <c r="N2160" t="str">
        <f>SUBSTITUTE(Table2[[#This Row],[category_tags]],"'",CHAR(131),12)</f>
        <v>['Agricultural', 'Food', 'Preparation', 'Miscellaneous', 'Sauces', 'Condiment saucesÉ]</v>
      </c>
      <c r="O2160">
        <f>FIND(CHAR(130),Table2[[#This Row],[Column2]])</f>
        <v>68</v>
      </c>
      <c r="P2160">
        <f>FIND(CHAR(131),Table2[[#This Row],[Column3]])</f>
        <v>85</v>
      </c>
      <c r="Q2160" t="str">
        <f>IFERROR(MID(Table2[[#This Row],[category_tags]],Table2[[#This Row],[Column4]]+1,Table2[[#This Row],[Column5]]-Table2[[#This Row],[Column4]]-1),"")</f>
        <v>Condiment sauces</v>
      </c>
      <c r="R2160" t="str">
        <f>VLOOKUP(Table2[[#This Row],[ciqual_code]],brut_transformé!$D$2:$E$2480,2,FALSE)</f>
        <v>transformé</v>
      </c>
      <c r="S2160" t="s">
        <v>6188</v>
      </c>
    </row>
    <row r="2161" spans="1:19" x14ac:dyDescent="0.2">
      <c r="A2161" t="s">
        <v>2159</v>
      </c>
      <c r="B2161">
        <v>30125</v>
      </c>
      <c r="C2161" t="s">
        <v>2481</v>
      </c>
      <c r="D2161">
        <v>2.34</v>
      </c>
      <c r="E2161" t="b">
        <v>0</v>
      </c>
      <c r="F2161" t="s">
        <v>2485</v>
      </c>
      <c r="G2161" t="s">
        <v>4646</v>
      </c>
      <c r="H2161" t="s">
        <v>4967</v>
      </c>
      <c r="I2161" t="s">
        <v>4969</v>
      </c>
      <c r="J2161" t="s">
        <v>5039</v>
      </c>
      <c r="K2161" t="s">
        <v>6376</v>
      </c>
      <c r="L2161" t="s">
        <v>6404</v>
      </c>
      <c r="M2161" t="str">
        <f>SUBSTITUTE(Table2[[#This Row],[category_tags]],"'",CHAR(130),11)</f>
        <v>['Agricultural', 'Food', 'Preparation', 'Meat, egg and fish', 'Delicatessen meat', ÇSausages']</v>
      </c>
      <c r="N2161" t="str">
        <f>SUBSTITUTE(Table2[[#This Row],[category_tags]],"'",CHAR(131),12)</f>
        <v>['Agricultural', 'Food', 'Preparation', 'Meat, egg and fish', 'Delicatessen meat', 'SausagesÉ]</v>
      </c>
      <c r="O2161">
        <f>FIND(CHAR(130),Table2[[#This Row],[Column2]])</f>
        <v>84</v>
      </c>
      <c r="P2161">
        <f>FIND(CHAR(131),Table2[[#This Row],[Column3]])</f>
        <v>93</v>
      </c>
      <c r="Q2161" t="str">
        <f>IFERROR(MID(Table2[[#This Row],[category_tags]],Table2[[#This Row],[Column4]]+1,Table2[[#This Row],[Column5]]-Table2[[#This Row],[Column4]]-1),"")</f>
        <v>Sausages</v>
      </c>
      <c r="R2161" t="str">
        <f>VLOOKUP(Table2[[#This Row],[ciqual_code]],brut_transformé!$D$2:$E$2480,2,FALSE)</f>
        <v>transformé</v>
      </c>
      <c r="S2161" t="s">
        <v>6189</v>
      </c>
    </row>
    <row r="2162" spans="1:19" x14ac:dyDescent="0.2">
      <c r="A2162" t="s">
        <v>2160</v>
      </c>
      <c r="B2162">
        <v>30746</v>
      </c>
      <c r="C2162" t="s">
        <v>2481</v>
      </c>
      <c r="D2162">
        <v>2.3199999999999998</v>
      </c>
      <c r="E2162" t="b">
        <v>0</v>
      </c>
      <c r="F2162" t="s">
        <v>2485</v>
      </c>
      <c r="G2162" t="s">
        <v>4647</v>
      </c>
      <c r="H2162" t="s">
        <v>4967</v>
      </c>
      <c r="I2162" t="s">
        <v>4969</v>
      </c>
      <c r="J2162" t="s">
        <v>5039</v>
      </c>
      <c r="K2162" t="s">
        <v>6376</v>
      </c>
      <c r="L2162" t="s">
        <v>6404</v>
      </c>
      <c r="M2162" t="str">
        <f>SUBSTITUTE(Table2[[#This Row],[category_tags]],"'",CHAR(130),11)</f>
        <v>['Agricultural', 'Food', 'Preparation', 'Meat, egg and fish', 'Delicatessen meat', ÇSausages']</v>
      </c>
      <c r="N2162" t="str">
        <f>SUBSTITUTE(Table2[[#This Row],[category_tags]],"'",CHAR(131),12)</f>
        <v>['Agricultural', 'Food', 'Preparation', 'Meat, egg and fish', 'Delicatessen meat', 'SausagesÉ]</v>
      </c>
      <c r="O2162">
        <f>FIND(CHAR(130),Table2[[#This Row],[Column2]])</f>
        <v>84</v>
      </c>
      <c r="P2162">
        <f>FIND(CHAR(131),Table2[[#This Row],[Column3]])</f>
        <v>93</v>
      </c>
      <c r="Q2162" t="str">
        <f>IFERROR(MID(Table2[[#This Row],[category_tags]],Table2[[#This Row],[Column4]]+1,Table2[[#This Row],[Column5]]-Table2[[#This Row],[Column4]]-1),"")</f>
        <v>Sausages</v>
      </c>
      <c r="R2162" t="str">
        <f>VLOOKUP(Table2[[#This Row],[ciqual_code]],brut_transformé!$D$2:$E$2480,2,FALSE)</f>
        <v>transformé</v>
      </c>
      <c r="S2162" t="s">
        <v>6190</v>
      </c>
    </row>
    <row r="2163" spans="1:19" x14ac:dyDescent="0.2">
      <c r="A2163" t="s">
        <v>2161</v>
      </c>
      <c r="B2163">
        <v>30766</v>
      </c>
      <c r="C2163" t="s">
        <v>2481</v>
      </c>
      <c r="D2163">
        <v>2.4900000000000002</v>
      </c>
      <c r="E2163" t="b">
        <v>0</v>
      </c>
      <c r="F2163" t="s">
        <v>2485</v>
      </c>
      <c r="G2163" t="s">
        <v>4648</v>
      </c>
      <c r="H2163" t="s">
        <v>4967</v>
      </c>
      <c r="I2163" t="s">
        <v>4969</v>
      </c>
      <c r="J2163" t="s">
        <v>5039</v>
      </c>
      <c r="K2163" t="s">
        <v>6376</v>
      </c>
      <c r="L2163" t="s">
        <v>6404</v>
      </c>
      <c r="M2163" t="str">
        <f>SUBSTITUTE(Table2[[#This Row],[category_tags]],"'",CHAR(130),11)</f>
        <v>['Agricultural', 'Food', 'Preparation', 'Meat, egg and fish', 'Delicatessen meat', ÇSausages']</v>
      </c>
      <c r="N2163" t="str">
        <f>SUBSTITUTE(Table2[[#This Row],[category_tags]],"'",CHAR(131),12)</f>
        <v>['Agricultural', 'Food', 'Preparation', 'Meat, egg and fish', 'Delicatessen meat', 'SausagesÉ]</v>
      </c>
      <c r="O2163">
        <f>FIND(CHAR(130),Table2[[#This Row],[Column2]])</f>
        <v>84</v>
      </c>
      <c r="P2163">
        <f>FIND(CHAR(131),Table2[[#This Row],[Column3]])</f>
        <v>93</v>
      </c>
      <c r="Q2163" t="str">
        <f>IFERROR(MID(Table2[[#This Row],[category_tags]],Table2[[#This Row],[Column4]]+1,Table2[[#This Row],[Column5]]-Table2[[#This Row],[Column4]]-1),"")</f>
        <v>Sausages</v>
      </c>
      <c r="R2163" t="str">
        <f>VLOOKUP(Table2[[#This Row],[ciqual_code]],brut_transformé!$D$2:$E$2480,2,FALSE)</f>
        <v>transformé</v>
      </c>
      <c r="S2163" t="s">
        <v>5323</v>
      </c>
    </row>
    <row r="2164" spans="1:19" x14ac:dyDescent="0.2">
      <c r="A2164" t="s">
        <v>2162</v>
      </c>
      <c r="B2164">
        <v>30176</v>
      </c>
      <c r="C2164" t="s">
        <v>2481</v>
      </c>
      <c r="D2164">
        <v>2.2799999999999998</v>
      </c>
      <c r="E2164" t="b">
        <v>0</v>
      </c>
      <c r="F2164" t="s">
        <v>2485</v>
      </c>
      <c r="G2164" t="s">
        <v>4649</v>
      </c>
      <c r="H2164" t="s">
        <v>4967</v>
      </c>
      <c r="I2164" t="s">
        <v>4969</v>
      </c>
      <c r="J2164" t="s">
        <v>5039</v>
      </c>
      <c r="K2164" t="s">
        <v>6376</v>
      </c>
      <c r="L2164" t="s">
        <v>6404</v>
      </c>
      <c r="M2164" t="str">
        <f>SUBSTITUTE(Table2[[#This Row],[category_tags]],"'",CHAR(130),11)</f>
        <v>['Agricultural', 'Food', 'Preparation', 'Meat, egg and fish', 'Delicatessen meat', ÇSausages']</v>
      </c>
      <c r="N2164" t="str">
        <f>SUBSTITUTE(Table2[[#This Row],[category_tags]],"'",CHAR(131),12)</f>
        <v>['Agricultural', 'Food', 'Preparation', 'Meat, egg and fish', 'Delicatessen meat', 'SausagesÉ]</v>
      </c>
      <c r="O2164">
        <f>FIND(CHAR(130),Table2[[#This Row],[Column2]])</f>
        <v>84</v>
      </c>
      <c r="P2164">
        <f>FIND(CHAR(131),Table2[[#This Row],[Column3]])</f>
        <v>93</v>
      </c>
      <c r="Q2164" t="str">
        <f>IFERROR(MID(Table2[[#This Row],[category_tags]],Table2[[#This Row],[Column4]]+1,Table2[[#This Row],[Column5]]-Table2[[#This Row],[Column4]]-1),"")</f>
        <v>Sausages</v>
      </c>
      <c r="R2164" t="str">
        <f>VLOOKUP(Table2[[#This Row],[ciqual_code]],brut_transformé!$D$2:$E$2480,2,FALSE)</f>
        <v>transformé</v>
      </c>
      <c r="S2164" t="s">
        <v>6191</v>
      </c>
    </row>
    <row r="2165" spans="1:19" x14ac:dyDescent="0.2">
      <c r="A2165" t="s">
        <v>2163</v>
      </c>
      <c r="B2165">
        <v>30134</v>
      </c>
      <c r="C2165" t="s">
        <v>2481</v>
      </c>
      <c r="D2165">
        <v>2.4900000000000002</v>
      </c>
      <c r="E2165" t="b">
        <v>0</v>
      </c>
      <c r="F2165" t="s">
        <v>2485</v>
      </c>
      <c r="G2165" t="s">
        <v>4650</v>
      </c>
      <c r="H2165" t="s">
        <v>4967</v>
      </c>
      <c r="I2165" t="s">
        <v>4969</v>
      </c>
      <c r="J2165" t="s">
        <v>5039</v>
      </c>
      <c r="K2165" t="s">
        <v>6376</v>
      </c>
      <c r="L2165" t="s">
        <v>6404</v>
      </c>
      <c r="M2165" t="str">
        <f>SUBSTITUTE(Table2[[#This Row],[category_tags]],"'",CHAR(130),11)</f>
        <v>['Agricultural', 'Food', 'Preparation', 'Meat, egg and fish', 'Delicatessen meat', ÇSausages']</v>
      </c>
      <c r="N2165" t="str">
        <f>SUBSTITUTE(Table2[[#This Row],[category_tags]],"'",CHAR(131),12)</f>
        <v>['Agricultural', 'Food', 'Preparation', 'Meat, egg and fish', 'Delicatessen meat', 'SausagesÉ]</v>
      </c>
      <c r="O2165">
        <f>FIND(CHAR(130),Table2[[#This Row],[Column2]])</f>
        <v>84</v>
      </c>
      <c r="P2165">
        <f>FIND(CHAR(131),Table2[[#This Row],[Column3]])</f>
        <v>93</v>
      </c>
      <c r="Q2165" t="str">
        <f>IFERROR(MID(Table2[[#This Row],[category_tags]],Table2[[#This Row],[Column4]]+1,Table2[[#This Row],[Column5]]-Table2[[#This Row],[Column4]]-1),"")</f>
        <v>Sausages</v>
      </c>
      <c r="R2165" t="str">
        <f>VLOOKUP(Table2[[#This Row],[ciqual_code]],brut_transformé!$D$2:$E$2480,2,FALSE)</f>
        <v>transformé</v>
      </c>
      <c r="S2165" t="s">
        <v>5323</v>
      </c>
    </row>
    <row r="2166" spans="1:19" x14ac:dyDescent="0.2">
      <c r="A2166" t="s">
        <v>2164</v>
      </c>
      <c r="B2166">
        <v>30764</v>
      </c>
      <c r="C2166" t="s">
        <v>2481</v>
      </c>
      <c r="D2166">
        <v>2.4900000000000002</v>
      </c>
      <c r="E2166" t="b">
        <v>0</v>
      </c>
      <c r="F2166" t="s">
        <v>2485</v>
      </c>
      <c r="G2166" t="s">
        <v>4651</v>
      </c>
      <c r="H2166" t="s">
        <v>4967</v>
      </c>
      <c r="I2166" t="s">
        <v>4969</v>
      </c>
      <c r="J2166" t="s">
        <v>5039</v>
      </c>
      <c r="K2166" t="s">
        <v>6376</v>
      </c>
      <c r="L2166" t="s">
        <v>6404</v>
      </c>
      <c r="M2166" t="str">
        <f>SUBSTITUTE(Table2[[#This Row],[category_tags]],"'",CHAR(130),11)</f>
        <v>['Agricultural', 'Food', 'Preparation', 'Meat, egg and fish', 'Delicatessen meat', ÇSausages']</v>
      </c>
      <c r="N2166" t="str">
        <f>SUBSTITUTE(Table2[[#This Row],[category_tags]],"'",CHAR(131),12)</f>
        <v>['Agricultural', 'Food', 'Preparation', 'Meat, egg and fish', 'Delicatessen meat', 'SausagesÉ]</v>
      </c>
      <c r="O2166">
        <f>FIND(CHAR(130),Table2[[#This Row],[Column2]])</f>
        <v>84</v>
      </c>
      <c r="P2166">
        <f>FIND(CHAR(131),Table2[[#This Row],[Column3]])</f>
        <v>93</v>
      </c>
      <c r="Q2166" t="str">
        <f>IFERROR(MID(Table2[[#This Row],[category_tags]],Table2[[#This Row],[Column4]]+1,Table2[[#This Row],[Column5]]-Table2[[#This Row],[Column4]]-1),"")</f>
        <v>Sausages</v>
      </c>
      <c r="R2166" t="str">
        <f>VLOOKUP(Table2[[#This Row],[ciqual_code]],brut_transformé!$D$2:$E$2480,2,FALSE)</f>
        <v>transformé</v>
      </c>
      <c r="S2166" t="s">
        <v>5323</v>
      </c>
    </row>
    <row r="2167" spans="1:19" x14ac:dyDescent="0.2">
      <c r="A2167" t="s">
        <v>2165</v>
      </c>
      <c r="B2167">
        <v>30105</v>
      </c>
      <c r="C2167" t="s">
        <v>2481</v>
      </c>
      <c r="D2167">
        <v>2.79</v>
      </c>
      <c r="E2167" t="b">
        <v>0</v>
      </c>
      <c r="F2167" t="s">
        <v>2485</v>
      </c>
      <c r="G2167" t="s">
        <v>4652</v>
      </c>
      <c r="H2167" t="s">
        <v>4967</v>
      </c>
      <c r="I2167" t="s">
        <v>4969</v>
      </c>
      <c r="J2167" t="s">
        <v>5039</v>
      </c>
      <c r="K2167" t="s">
        <v>6376</v>
      </c>
      <c r="L2167" t="s">
        <v>6404</v>
      </c>
      <c r="M2167" t="str">
        <f>SUBSTITUTE(Table2[[#This Row],[category_tags]],"'",CHAR(130),11)</f>
        <v>['Agricultural', 'Food', 'Preparation', 'Meat, egg and fish', 'Delicatessen meat', ÇSausages']</v>
      </c>
      <c r="N2167" t="str">
        <f>SUBSTITUTE(Table2[[#This Row],[category_tags]],"'",CHAR(131),12)</f>
        <v>['Agricultural', 'Food', 'Preparation', 'Meat, egg and fish', 'Delicatessen meat', 'SausagesÉ]</v>
      </c>
      <c r="O2167">
        <f>FIND(CHAR(130),Table2[[#This Row],[Column2]])</f>
        <v>84</v>
      </c>
      <c r="P2167">
        <f>FIND(CHAR(131),Table2[[#This Row],[Column3]])</f>
        <v>93</v>
      </c>
      <c r="Q2167" t="str">
        <f>IFERROR(MID(Table2[[#This Row],[category_tags]],Table2[[#This Row],[Column4]]+1,Table2[[#This Row],[Column5]]-Table2[[#This Row],[Column4]]-1),"")</f>
        <v>Sausages</v>
      </c>
      <c r="R2167" t="str">
        <f>VLOOKUP(Table2[[#This Row],[ciqual_code]],brut_transformé!$D$2:$E$2480,2,FALSE)</f>
        <v>transformé</v>
      </c>
      <c r="S2167" t="s">
        <v>6189</v>
      </c>
    </row>
    <row r="2168" spans="1:19" x14ac:dyDescent="0.2">
      <c r="A2168" t="s">
        <v>2166</v>
      </c>
      <c r="B2168">
        <v>30104</v>
      </c>
      <c r="C2168" t="s">
        <v>2481</v>
      </c>
      <c r="D2168">
        <v>2.79</v>
      </c>
      <c r="E2168" t="b">
        <v>0</v>
      </c>
      <c r="F2168" t="s">
        <v>2485</v>
      </c>
      <c r="G2168" t="s">
        <v>4653</v>
      </c>
      <c r="H2168" t="s">
        <v>4967</v>
      </c>
      <c r="I2168" t="s">
        <v>4969</v>
      </c>
      <c r="J2168" t="s">
        <v>5039</v>
      </c>
      <c r="K2168" t="s">
        <v>6376</v>
      </c>
      <c r="L2168" t="s">
        <v>6404</v>
      </c>
      <c r="M2168" t="str">
        <f>SUBSTITUTE(Table2[[#This Row],[category_tags]],"'",CHAR(130),11)</f>
        <v>['Agricultural', 'Food', 'Preparation', 'Meat, egg and fish', 'Delicatessen meat', ÇSausages']</v>
      </c>
      <c r="N2168" t="str">
        <f>SUBSTITUTE(Table2[[#This Row],[category_tags]],"'",CHAR(131),12)</f>
        <v>['Agricultural', 'Food', 'Preparation', 'Meat, egg and fish', 'Delicatessen meat', 'SausagesÉ]</v>
      </c>
      <c r="O2168">
        <f>FIND(CHAR(130),Table2[[#This Row],[Column2]])</f>
        <v>84</v>
      </c>
      <c r="P2168">
        <f>FIND(CHAR(131),Table2[[#This Row],[Column3]])</f>
        <v>93</v>
      </c>
      <c r="Q2168" t="str">
        <f>IFERROR(MID(Table2[[#This Row],[category_tags]],Table2[[#This Row],[Column4]]+1,Table2[[#This Row],[Column5]]-Table2[[#This Row],[Column4]]-1),"")</f>
        <v>Sausages</v>
      </c>
      <c r="R2168" t="str">
        <f>VLOOKUP(Table2[[#This Row],[ciqual_code]],brut_transformé!$D$2:$E$2480,2,FALSE)</f>
        <v>transformé</v>
      </c>
      <c r="S2168" t="s">
        <v>6189</v>
      </c>
    </row>
    <row r="2169" spans="1:19" x14ac:dyDescent="0.2">
      <c r="A2169" t="s">
        <v>2167</v>
      </c>
      <c r="B2169">
        <v>30108</v>
      </c>
      <c r="C2169" t="s">
        <v>2481</v>
      </c>
      <c r="D2169">
        <v>2.79</v>
      </c>
      <c r="E2169" t="b">
        <v>0</v>
      </c>
      <c r="F2169" t="s">
        <v>2485</v>
      </c>
      <c r="G2169" t="s">
        <v>4654</v>
      </c>
      <c r="H2169" t="s">
        <v>4967</v>
      </c>
      <c r="I2169" t="s">
        <v>4969</v>
      </c>
      <c r="J2169" t="s">
        <v>5039</v>
      </c>
      <c r="K2169" t="s">
        <v>6376</v>
      </c>
      <c r="L2169" t="s">
        <v>6404</v>
      </c>
      <c r="M2169" t="str">
        <f>SUBSTITUTE(Table2[[#This Row],[category_tags]],"'",CHAR(130),11)</f>
        <v>['Agricultural', 'Food', 'Preparation', 'Meat, egg and fish', 'Delicatessen meat', ÇSausages']</v>
      </c>
      <c r="N2169" t="str">
        <f>SUBSTITUTE(Table2[[#This Row],[category_tags]],"'",CHAR(131),12)</f>
        <v>['Agricultural', 'Food', 'Preparation', 'Meat, egg and fish', 'Delicatessen meat', 'SausagesÉ]</v>
      </c>
      <c r="O2169">
        <f>FIND(CHAR(130),Table2[[#This Row],[Column2]])</f>
        <v>84</v>
      </c>
      <c r="P2169">
        <f>FIND(CHAR(131),Table2[[#This Row],[Column3]])</f>
        <v>93</v>
      </c>
      <c r="Q2169" t="str">
        <f>IFERROR(MID(Table2[[#This Row],[category_tags]],Table2[[#This Row],[Column4]]+1,Table2[[#This Row],[Column5]]-Table2[[#This Row],[Column4]]-1),"")</f>
        <v>Sausages</v>
      </c>
      <c r="R2169" t="str">
        <f>VLOOKUP(Table2[[#This Row],[ciqual_code]],brut_transformé!$D$2:$E$2480,2,FALSE)</f>
        <v>transformé</v>
      </c>
      <c r="S2169" t="s">
        <v>6189</v>
      </c>
    </row>
    <row r="2170" spans="1:19" x14ac:dyDescent="0.2">
      <c r="A2170" t="s">
        <v>2168</v>
      </c>
      <c r="B2170">
        <v>30742</v>
      </c>
      <c r="C2170" t="s">
        <v>2481</v>
      </c>
      <c r="D2170">
        <v>2.3199999999999998</v>
      </c>
      <c r="E2170" t="b">
        <v>0</v>
      </c>
      <c r="F2170" t="s">
        <v>2485</v>
      </c>
      <c r="G2170" t="s">
        <v>4655</v>
      </c>
      <c r="H2170" t="s">
        <v>4967</v>
      </c>
      <c r="I2170" t="s">
        <v>4969</v>
      </c>
      <c r="J2170" t="s">
        <v>5039</v>
      </c>
      <c r="K2170" t="s">
        <v>6376</v>
      </c>
      <c r="L2170" t="s">
        <v>6404</v>
      </c>
      <c r="M2170" t="str">
        <f>SUBSTITUTE(Table2[[#This Row],[category_tags]],"'",CHAR(130),11)</f>
        <v>['Agricultural', 'Food', 'Preparation', 'Meat, egg and fish', 'Delicatessen meat', ÇSausages']</v>
      </c>
      <c r="N2170" t="str">
        <f>SUBSTITUTE(Table2[[#This Row],[category_tags]],"'",CHAR(131),12)</f>
        <v>['Agricultural', 'Food', 'Preparation', 'Meat, egg and fish', 'Delicatessen meat', 'SausagesÉ]</v>
      </c>
      <c r="O2170">
        <f>FIND(CHAR(130),Table2[[#This Row],[Column2]])</f>
        <v>84</v>
      </c>
      <c r="P2170">
        <f>FIND(CHAR(131),Table2[[#This Row],[Column3]])</f>
        <v>93</v>
      </c>
      <c r="Q2170" t="str">
        <f>IFERROR(MID(Table2[[#This Row],[category_tags]],Table2[[#This Row],[Column4]]+1,Table2[[#This Row],[Column5]]-Table2[[#This Row],[Column4]]-1),"")</f>
        <v>Sausages</v>
      </c>
      <c r="R2170" t="str">
        <f>VLOOKUP(Table2[[#This Row],[ciqual_code]],brut_transformé!$D$2:$E$2480,2,FALSE)</f>
        <v>transformé</v>
      </c>
      <c r="S2170" t="s">
        <v>6190</v>
      </c>
    </row>
    <row r="2171" spans="1:19" x14ac:dyDescent="0.2">
      <c r="A2171" t="s">
        <v>2169</v>
      </c>
      <c r="B2171">
        <v>30110</v>
      </c>
      <c r="C2171" t="s">
        <v>2481</v>
      </c>
      <c r="D2171">
        <v>2.35</v>
      </c>
      <c r="E2171" t="b">
        <v>0</v>
      </c>
      <c r="F2171" t="s">
        <v>2485</v>
      </c>
      <c r="G2171" t="s">
        <v>4656</v>
      </c>
      <c r="H2171" t="s">
        <v>4967</v>
      </c>
      <c r="I2171" t="s">
        <v>4969</v>
      </c>
      <c r="J2171" t="s">
        <v>5039</v>
      </c>
      <c r="K2171" t="s">
        <v>6376</v>
      </c>
      <c r="L2171" t="s">
        <v>6404</v>
      </c>
      <c r="M2171" t="str">
        <f>SUBSTITUTE(Table2[[#This Row],[category_tags]],"'",CHAR(130),11)</f>
        <v>['Agricultural', 'Food', 'Preparation', 'Meat, egg and fish', 'Delicatessen meat', ÇSausages']</v>
      </c>
      <c r="N2171" t="str">
        <f>SUBSTITUTE(Table2[[#This Row],[category_tags]],"'",CHAR(131),12)</f>
        <v>['Agricultural', 'Food', 'Preparation', 'Meat, egg and fish', 'Delicatessen meat', 'SausagesÉ]</v>
      </c>
      <c r="O2171">
        <f>FIND(CHAR(130),Table2[[#This Row],[Column2]])</f>
        <v>84</v>
      </c>
      <c r="P2171">
        <f>FIND(CHAR(131),Table2[[#This Row],[Column3]])</f>
        <v>93</v>
      </c>
      <c r="Q2171" t="str">
        <f>IFERROR(MID(Table2[[#This Row],[category_tags]],Table2[[#This Row],[Column4]]+1,Table2[[#This Row],[Column5]]-Table2[[#This Row],[Column4]]-1),"")</f>
        <v>Sausages</v>
      </c>
      <c r="R2171" t="str">
        <f>VLOOKUP(Table2[[#This Row],[ciqual_code]],brut_transformé!$D$2:$E$2480,2,FALSE)</f>
        <v>transformé</v>
      </c>
      <c r="S2171" t="s">
        <v>5119</v>
      </c>
    </row>
    <row r="2172" spans="1:19" x14ac:dyDescent="0.2">
      <c r="A2172" t="s">
        <v>2170</v>
      </c>
      <c r="B2172">
        <v>30011</v>
      </c>
      <c r="C2172" t="s">
        <v>2481</v>
      </c>
      <c r="D2172">
        <v>2.36</v>
      </c>
      <c r="E2172" t="b">
        <v>0</v>
      </c>
      <c r="F2172" t="s">
        <v>2485</v>
      </c>
      <c r="G2172" t="s">
        <v>4657</v>
      </c>
      <c r="H2172" t="s">
        <v>4967</v>
      </c>
      <c r="I2172" t="s">
        <v>4969</v>
      </c>
      <c r="J2172" t="s">
        <v>5039</v>
      </c>
      <c r="K2172" t="s">
        <v>6376</v>
      </c>
      <c r="L2172" t="s">
        <v>6404</v>
      </c>
      <c r="M2172" t="str">
        <f>SUBSTITUTE(Table2[[#This Row],[category_tags]],"'",CHAR(130),11)</f>
        <v>['Agricultural', 'Food', 'Preparation', 'Meat, egg and fish', 'Delicatessen meat', ÇSausages']</v>
      </c>
      <c r="N2172" t="str">
        <f>SUBSTITUTE(Table2[[#This Row],[category_tags]],"'",CHAR(131),12)</f>
        <v>['Agricultural', 'Food', 'Preparation', 'Meat, egg and fish', 'Delicatessen meat', 'SausagesÉ]</v>
      </c>
      <c r="O2172">
        <f>FIND(CHAR(130),Table2[[#This Row],[Column2]])</f>
        <v>84</v>
      </c>
      <c r="P2172">
        <f>FIND(CHAR(131),Table2[[#This Row],[Column3]])</f>
        <v>93</v>
      </c>
      <c r="Q2172" t="str">
        <f>IFERROR(MID(Table2[[#This Row],[category_tags]],Table2[[#This Row],[Column4]]+1,Table2[[#This Row],[Column5]]-Table2[[#This Row],[Column4]]-1),"")</f>
        <v>Sausages</v>
      </c>
      <c r="R2172" t="str">
        <f>VLOOKUP(Table2[[#This Row],[ciqual_code]],brut_transformé!$D$2:$E$2480,2,FALSE)</f>
        <v>transformé</v>
      </c>
      <c r="S2172" t="s">
        <v>6192</v>
      </c>
    </row>
    <row r="2173" spans="1:19" x14ac:dyDescent="0.2">
      <c r="A2173" t="s">
        <v>2171</v>
      </c>
      <c r="B2173">
        <v>30130</v>
      </c>
      <c r="C2173" t="s">
        <v>2481</v>
      </c>
      <c r="D2173">
        <v>2.5499999999999998</v>
      </c>
      <c r="E2173" t="b">
        <v>0</v>
      </c>
      <c r="F2173" t="s">
        <v>2485</v>
      </c>
      <c r="G2173" t="s">
        <v>4658</v>
      </c>
      <c r="H2173" t="s">
        <v>4967</v>
      </c>
      <c r="I2173" t="s">
        <v>4969</v>
      </c>
      <c r="J2173" t="s">
        <v>5039</v>
      </c>
      <c r="K2173" t="s">
        <v>6376</v>
      </c>
      <c r="L2173" t="s">
        <v>6404</v>
      </c>
      <c r="M2173" t="str">
        <f>SUBSTITUTE(Table2[[#This Row],[category_tags]],"'",CHAR(130),11)</f>
        <v>['Agricultural', 'Food', 'Preparation', 'Meat, egg and fish', 'Delicatessen meat', ÇSausages']</v>
      </c>
      <c r="N2173" t="str">
        <f>SUBSTITUTE(Table2[[#This Row],[category_tags]],"'",CHAR(131),12)</f>
        <v>['Agricultural', 'Food', 'Preparation', 'Meat, egg and fish', 'Delicatessen meat', 'SausagesÉ]</v>
      </c>
      <c r="O2173">
        <f>FIND(CHAR(130),Table2[[#This Row],[Column2]])</f>
        <v>84</v>
      </c>
      <c r="P2173">
        <f>FIND(CHAR(131),Table2[[#This Row],[Column3]])</f>
        <v>93</v>
      </c>
      <c r="Q2173" t="str">
        <f>IFERROR(MID(Table2[[#This Row],[category_tags]],Table2[[#This Row],[Column4]]+1,Table2[[#This Row],[Column5]]-Table2[[#This Row],[Column4]]-1),"")</f>
        <v>Sausages</v>
      </c>
      <c r="R2173" t="str">
        <f>VLOOKUP(Table2[[#This Row],[ciqual_code]],brut_transformé!$D$2:$E$2480,2,FALSE)</f>
        <v>transformé</v>
      </c>
      <c r="S2173" t="s">
        <v>6193</v>
      </c>
    </row>
    <row r="2174" spans="1:19" x14ac:dyDescent="0.2">
      <c r="A2174" t="s">
        <v>2172</v>
      </c>
      <c r="B2174">
        <v>30131</v>
      </c>
      <c r="C2174" t="s">
        <v>2481</v>
      </c>
      <c r="D2174">
        <v>2.25</v>
      </c>
      <c r="E2174" t="b">
        <v>0</v>
      </c>
      <c r="F2174" t="s">
        <v>2485</v>
      </c>
      <c r="G2174" t="s">
        <v>4659</v>
      </c>
      <c r="H2174" t="s">
        <v>4967</v>
      </c>
      <c r="I2174" t="s">
        <v>4969</v>
      </c>
      <c r="J2174" t="s">
        <v>5039</v>
      </c>
      <c r="K2174" t="s">
        <v>6376</v>
      </c>
      <c r="L2174" t="s">
        <v>6404</v>
      </c>
      <c r="M2174" t="str">
        <f>SUBSTITUTE(Table2[[#This Row],[category_tags]],"'",CHAR(130),11)</f>
        <v>['Agricultural', 'Food', 'Preparation', 'Meat, egg and fish', 'Delicatessen meat', ÇSausages']</v>
      </c>
      <c r="N2174" t="str">
        <f>SUBSTITUTE(Table2[[#This Row],[category_tags]],"'",CHAR(131),12)</f>
        <v>['Agricultural', 'Food', 'Preparation', 'Meat, egg and fish', 'Delicatessen meat', 'SausagesÉ]</v>
      </c>
      <c r="O2174">
        <f>FIND(CHAR(130),Table2[[#This Row],[Column2]])</f>
        <v>84</v>
      </c>
      <c r="P2174">
        <f>FIND(CHAR(131),Table2[[#This Row],[Column3]])</f>
        <v>93</v>
      </c>
      <c r="Q2174" t="str">
        <f>IFERROR(MID(Table2[[#This Row],[category_tags]],Table2[[#This Row],[Column4]]+1,Table2[[#This Row],[Column5]]-Table2[[#This Row],[Column4]]-1),"")</f>
        <v>Sausages</v>
      </c>
      <c r="R2174" t="str">
        <f>VLOOKUP(Table2[[#This Row],[ciqual_code]],brut_transformé!$D$2:$E$2480,2,FALSE)</f>
        <v>transformé</v>
      </c>
      <c r="S2174" t="s">
        <v>6194</v>
      </c>
    </row>
    <row r="2175" spans="1:19" x14ac:dyDescent="0.2">
      <c r="A2175" t="s">
        <v>2173</v>
      </c>
      <c r="B2175">
        <v>30309</v>
      </c>
      <c r="C2175" t="s">
        <v>2481</v>
      </c>
      <c r="D2175">
        <v>2.5299999999999998</v>
      </c>
      <c r="E2175" t="b">
        <v>0</v>
      </c>
      <c r="F2175" t="s">
        <v>2485</v>
      </c>
      <c r="G2175" t="s">
        <v>4660</v>
      </c>
      <c r="H2175" t="s">
        <v>4967</v>
      </c>
      <c r="I2175" t="s">
        <v>4969</v>
      </c>
      <c r="J2175" t="s">
        <v>5089</v>
      </c>
      <c r="K2175" t="s">
        <v>6376</v>
      </c>
      <c r="L2175" t="s">
        <v>6404</v>
      </c>
      <c r="M2175" t="str">
        <f>SUBSTITUTE(Table2[[#This Row],[category_tags]],"'",CHAR(130),11)</f>
        <v>['Agricultural', 'Food', 'Preparation', 'Meat, egg and fish', 'Delicatessen meat', ÇDry sausages']</v>
      </c>
      <c r="N2175" t="str">
        <f>SUBSTITUTE(Table2[[#This Row],[category_tags]],"'",CHAR(131),12)</f>
        <v>['Agricultural', 'Food', 'Preparation', 'Meat, egg and fish', 'Delicatessen meat', 'Dry sausagesÉ]</v>
      </c>
      <c r="O2175">
        <f>FIND(CHAR(130),Table2[[#This Row],[Column2]])</f>
        <v>84</v>
      </c>
      <c r="P2175">
        <f>FIND(CHAR(131),Table2[[#This Row],[Column3]])</f>
        <v>97</v>
      </c>
      <c r="Q2175" t="str">
        <f>IFERROR(MID(Table2[[#This Row],[category_tags]],Table2[[#This Row],[Column4]]+1,Table2[[#This Row],[Column5]]-Table2[[#This Row],[Column4]]-1),"")</f>
        <v>Dry sausages</v>
      </c>
      <c r="R2175" t="str">
        <f>VLOOKUP(Table2[[#This Row],[ciqual_code]],brut_transformé!$D$2:$E$2480,2,FALSE)</f>
        <v>transformé</v>
      </c>
      <c r="S2175" t="s">
        <v>6124</v>
      </c>
    </row>
    <row r="2176" spans="1:19" x14ac:dyDescent="0.2">
      <c r="A2176" t="s">
        <v>2174</v>
      </c>
      <c r="B2176">
        <v>30118</v>
      </c>
      <c r="C2176" t="s">
        <v>2481</v>
      </c>
      <c r="D2176">
        <v>2.79</v>
      </c>
      <c r="E2176" t="b">
        <v>0</v>
      </c>
      <c r="F2176" t="s">
        <v>2485</v>
      </c>
      <c r="G2176" t="s">
        <v>4661</v>
      </c>
      <c r="H2176" t="s">
        <v>4967</v>
      </c>
      <c r="I2176" t="s">
        <v>4969</v>
      </c>
      <c r="J2176" t="s">
        <v>5039</v>
      </c>
      <c r="K2176" t="s">
        <v>6376</v>
      </c>
      <c r="L2176" t="s">
        <v>6404</v>
      </c>
      <c r="M2176" t="str">
        <f>SUBSTITUTE(Table2[[#This Row],[category_tags]],"'",CHAR(130),11)</f>
        <v>['Agricultural', 'Food', 'Preparation', 'Meat, egg and fish', 'Delicatessen meat', ÇSausages']</v>
      </c>
      <c r="N2176" t="str">
        <f>SUBSTITUTE(Table2[[#This Row],[category_tags]],"'",CHAR(131),12)</f>
        <v>['Agricultural', 'Food', 'Preparation', 'Meat, egg and fish', 'Delicatessen meat', 'SausagesÉ]</v>
      </c>
      <c r="O2176">
        <f>FIND(CHAR(130),Table2[[#This Row],[Column2]])</f>
        <v>84</v>
      </c>
      <c r="P2176">
        <f>FIND(CHAR(131),Table2[[#This Row],[Column3]])</f>
        <v>93</v>
      </c>
      <c r="Q2176" t="str">
        <f>IFERROR(MID(Table2[[#This Row],[category_tags]],Table2[[#This Row],[Column4]]+1,Table2[[#This Row],[Column5]]-Table2[[#This Row],[Column4]]-1),"")</f>
        <v>Sausages</v>
      </c>
      <c r="R2176" t="str">
        <f>VLOOKUP(Table2[[#This Row],[ciqual_code]],brut_transformé!$D$2:$E$2480,2,FALSE)</f>
        <v>transformé</v>
      </c>
      <c r="S2176" t="s">
        <v>6189</v>
      </c>
    </row>
    <row r="2177" spans="1:19" x14ac:dyDescent="0.2">
      <c r="A2177" t="s">
        <v>2175</v>
      </c>
      <c r="B2177">
        <v>30750</v>
      </c>
      <c r="C2177" t="s">
        <v>2481</v>
      </c>
      <c r="D2177">
        <v>2.81</v>
      </c>
      <c r="E2177" t="b">
        <v>0</v>
      </c>
      <c r="F2177" t="s">
        <v>2485</v>
      </c>
      <c r="G2177" t="s">
        <v>4662</v>
      </c>
      <c r="H2177" t="s">
        <v>4967</v>
      </c>
      <c r="I2177" t="s">
        <v>4969</v>
      </c>
      <c r="J2177" t="s">
        <v>5039</v>
      </c>
      <c r="K2177" t="s">
        <v>6376</v>
      </c>
      <c r="L2177" t="s">
        <v>6404</v>
      </c>
      <c r="M2177" t="str">
        <f>SUBSTITUTE(Table2[[#This Row],[category_tags]],"'",CHAR(130),11)</f>
        <v>['Agricultural', 'Food', 'Preparation', 'Meat, egg and fish', 'Delicatessen meat', ÇSausages']</v>
      </c>
      <c r="N2177" t="str">
        <f>SUBSTITUTE(Table2[[#This Row],[category_tags]],"'",CHAR(131),12)</f>
        <v>['Agricultural', 'Food', 'Preparation', 'Meat, egg and fish', 'Delicatessen meat', 'SausagesÉ]</v>
      </c>
      <c r="O2177">
        <f>FIND(CHAR(130),Table2[[#This Row],[Column2]])</f>
        <v>84</v>
      </c>
      <c r="P2177">
        <f>FIND(CHAR(131),Table2[[#This Row],[Column3]])</f>
        <v>93</v>
      </c>
      <c r="Q2177" t="str">
        <f>IFERROR(MID(Table2[[#This Row],[category_tags]],Table2[[#This Row],[Column4]]+1,Table2[[#This Row],[Column5]]-Table2[[#This Row],[Column4]]-1),"")</f>
        <v>Sausages</v>
      </c>
      <c r="R2177" t="str">
        <f>VLOOKUP(Table2[[#This Row],[ciqual_code]],brut_transformé!$D$2:$E$2480,2,FALSE)</f>
        <v>transformé</v>
      </c>
      <c r="S2177" t="s">
        <v>5119</v>
      </c>
    </row>
    <row r="2178" spans="1:19" x14ac:dyDescent="0.2">
      <c r="A2178" t="s">
        <v>2176</v>
      </c>
      <c r="B2178">
        <v>30700</v>
      </c>
      <c r="C2178" t="s">
        <v>2481</v>
      </c>
      <c r="D2178">
        <v>2.36</v>
      </c>
      <c r="E2178" t="b">
        <v>0</v>
      </c>
      <c r="F2178" t="s">
        <v>2485</v>
      </c>
      <c r="G2178" t="s">
        <v>4663</v>
      </c>
      <c r="H2178" t="s">
        <v>4967</v>
      </c>
      <c r="I2178" t="s">
        <v>4969</v>
      </c>
      <c r="J2178" t="s">
        <v>4986</v>
      </c>
      <c r="K2178" t="s">
        <v>6376</v>
      </c>
      <c r="L2178" t="s">
        <v>6404</v>
      </c>
      <c r="M2178" t="str">
        <f>SUBSTITUTE(Table2[[#This Row],[category_tags]],"'",CHAR(130),11)</f>
        <v>['Agricultural', 'Food', 'Preparation', 'Meat, egg and fish', 'Delicatessen meat']</v>
      </c>
      <c r="N2178" t="str">
        <f>SUBSTITUTE(Table2[[#This Row],[category_tags]],"'",CHAR(131),12)</f>
        <v>['Agricultural', 'Food', 'Preparation', 'Meat, egg and fish', 'Delicatessen meat']</v>
      </c>
      <c r="O2178" t="e">
        <f>FIND(CHAR(130),Table2[[#This Row],[Column2]])</f>
        <v>#VALUE!</v>
      </c>
      <c r="P2178" t="e">
        <f>FIND(CHAR(131),Table2[[#This Row],[Column3]])</f>
        <v>#VALUE!</v>
      </c>
      <c r="Q2178" t="str">
        <f>IFERROR(MID(Table2[[#This Row],[category_tags]],Table2[[#This Row],[Column4]]+1,Table2[[#This Row],[Column5]]-Table2[[#This Row],[Column4]]-1),"")</f>
        <v/>
      </c>
      <c r="R2178" t="str">
        <f>VLOOKUP(Table2[[#This Row],[ciqual_code]],brut_transformé!$D$2:$E$2480,2,FALSE)</f>
        <v>transformé</v>
      </c>
      <c r="S2178" t="s">
        <v>6195</v>
      </c>
    </row>
    <row r="2179" spans="1:19" x14ac:dyDescent="0.2">
      <c r="A2179" t="s">
        <v>2177</v>
      </c>
      <c r="B2179">
        <v>30707</v>
      </c>
      <c r="C2179" t="s">
        <v>2481</v>
      </c>
      <c r="D2179">
        <v>2.06</v>
      </c>
      <c r="E2179" t="b">
        <v>0</v>
      </c>
      <c r="F2179" t="s">
        <v>2485</v>
      </c>
      <c r="G2179" t="s">
        <v>4664</v>
      </c>
      <c r="H2179" t="s">
        <v>4967</v>
      </c>
      <c r="I2179" t="s">
        <v>4969</v>
      </c>
      <c r="J2179" t="s">
        <v>4986</v>
      </c>
      <c r="K2179" t="s">
        <v>6376</v>
      </c>
      <c r="L2179" t="s">
        <v>6404</v>
      </c>
      <c r="M2179" t="str">
        <f>SUBSTITUTE(Table2[[#This Row],[category_tags]],"'",CHAR(130),11)</f>
        <v>['Agricultural', 'Food', 'Preparation', 'Meat, egg and fish', 'Delicatessen meat']</v>
      </c>
      <c r="N2179" t="str">
        <f>SUBSTITUTE(Table2[[#This Row],[category_tags]],"'",CHAR(131),12)</f>
        <v>['Agricultural', 'Food', 'Preparation', 'Meat, egg and fish', 'Delicatessen meat']</v>
      </c>
      <c r="O2179" t="e">
        <f>FIND(CHAR(130),Table2[[#This Row],[Column2]])</f>
        <v>#VALUE!</v>
      </c>
      <c r="P2179" t="e">
        <f>FIND(CHAR(131),Table2[[#This Row],[Column3]])</f>
        <v>#VALUE!</v>
      </c>
      <c r="Q2179" t="str">
        <f>IFERROR(MID(Table2[[#This Row],[category_tags]],Table2[[#This Row],[Column4]]+1,Table2[[#This Row],[Column5]]-Table2[[#This Row],[Column4]]-1),"")</f>
        <v/>
      </c>
      <c r="R2179" t="str">
        <f>VLOOKUP(Table2[[#This Row],[ciqual_code]],brut_transformé!$D$2:$E$2480,2,FALSE)</f>
        <v>transformé</v>
      </c>
      <c r="S2179" t="s">
        <v>6196</v>
      </c>
    </row>
    <row r="2180" spans="1:19" x14ac:dyDescent="0.2">
      <c r="A2180" t="s">
        <v>2178</v>
      </c>
      <c r="B2180">
        <v>30701</v>
      </c>
      <c r="C2180" t="s">
        <v>2481</v>
      </c>
      <c r="D2180">
        <v>2.5299999999999998</v>
      </c>
      <c r="E2180" t="b">
        <v>0</v>
      </c>
      <c r="F2180" t="s">
        <v>2485</v>
      </c>
      <c r="G2180" t="s">
        <v>4665</v>
      </c>
      <c r="H2180" t="s">
        <v>4967</v>
      </c>
      <c r="I2180" t="s">
        <v>4969</v>
      </c>
      <c r="J2180" t="s">
        <v>4986</v>
      </c>
      <c r="K2180" t="s">
        <v>6376</v>
      </c>
      <c r="L2180" t="s">
        <v>6404</v>
      </c>
      <c r="M2180" t="str">
        <f>SUBSTITUTE(Table2[[#This Row],[category_tags]],"'",CHAR(130),11)</f>
        <v>['Agricultural', 'Food', 'Preparation', 'Meat, egg and fish', 'Delicatessen meat']</v>
      </c>
      <c r="N2180" t="str">
        <f>SUBSTITUTE(Table2[[#This Row],[category_tags]],"'",CHAR(131),12)</f>
        <v>['Agricultural', 'Food', 'Preparation', 'Meat, egg and fish', 'Delicatessen meat']</v>
      </c>
      <c r="O2180" t="e">
        <f>FIND(CHAR(130),Table2[[#This Row],[Column2]])</f>
        <v>#VALUE!</v>
      </c>
      <c r="P2180" t="e">
        <f>FIND(CHAR(131),Table2[[#This Row],[Column3]])</f>
        <v>#VALUE!</v>
      </c>
      <c r="Q2180" t="str">
        <f>IFERROR(MID(Table2[[#This Row],[category_tags]],Table2[[#This Row],[Column4]]+1,Table2[[#This Row],[Column5]]-Table2[[#This Row],[Column4]]-1),"")</f>
        <v/>
      </c>
      <c r="R2180" t="str">
        <f>VLOOKUP(Table2[[#This Row],[ciqual_code]],brut_transformé!$D$2:$E$2480,2,FALSE)</f>
        <v>transformé</v>
      </c>
      <c r="S2180" t="s">
        <v>6197</v>
      </c>
    </row>
    <row r="2181" spans="1:19" x14ac:dyDescent="0.2">
      <c r="A2181" t="s">
        <v>2179</v>
      </c>
      <c r="B2181">
        <v>30705</v>
      </c>
      <c r="C2181" t="s">
        <v>2481</v>
      </c>
      <c r="D2181">
        <v>2.5299999999999998</v>
      </c>
      <c r="E2181" t="b">
        <v>0</v>
      </c>
      <c r="F2181" t="s">
        <v>2485</v>
      </c>
      <c r="G2181" t="s">
        <v>4666</v>
      </c>
      <c r="H2181" t="s">
        <v>4967</v>
      </c>
      <c r="I2181" t="s">
        <v>4969</v>
      </c>
      <c r="J2181" t="s">
        <v>4986</v>
      </c>
      <c r="K2181" t="s">
        <v>6376</v>
      </c>
      <c r="L2181" t="s">
        <v>6404</v>
      </c>
      <c r="M2181" t="str">
        <f>SUBSTITUTE(Table2[[#This Row],[category_tags]],"'",CHAR(130),11)</f>
        <v>['Agricultural', 'Food', 'Preparation', 'Meat, egg and fish', 'Delicatessen meat']</v>
      </c>
      <c r="N2181" t="str">
        <f>SUBSTITUTE(Table2[[#This Row],[category_tags]],"'",CHAR(131),12)</f>
        <v>['Agricultural', 'Food', 'Preparation', 'Meat, egg and fish', 'Delicatessen meat']</v>
      </c>
      <c r="O2181" t="e">
        <f>FIND(CHAR(130),Table2[[#This Row],[Column2]])</f>
        <v>#VALUE!</v>
      </c>
      <c r="P2181" t="e">
        <f>FIND(CHAR(131),Table2[[#This Row],[Column3]])</f>
        <v>#VALUE!</v>
      </c>
      <c r="Q2181" t="str">
        <f>IFERROR(MID(Table2[[#This Row],[category_tags]],Table2[[#This Row],[Column4]]+1,Table2[[#This Row],[Column5]]-Table2[[#This Row],[Column4]]-1),"")</f>
        <v/>
      </c>
      <c r="R2181" t="str">
        <f>VLOOKUP(Table2[[#This Row],[ciqual_code]],brut_transformé!$D$2:$E$2480,2,FALSE)</f>
        <v>transformé</v>
      </c>
      <c r="S2181" t="s">
        <v>5361</v>
      </c>
    </row>
    <row r="2182" spans="1:19" x14ac:dyDescent="0.2">
      <c r="A2182" t="s">
        <v>2180</v>
      </c>
      <c r="B2182">
        <v>30706</v>
      </c>
      <c r="C2182" t="s">
        <v>2481</v>
      </c>
      <c r="D2182">
        <v>2.5299999999999998</v>
      </c>
      <c r="E2182" t="b">
        <v>0</v>
      </c>
      <c r="F2182" t="s">
        <v>2485</v>
      </c>
      <c r="G2182" t="s">
        <v>4667</v>
      </c>
      <c r="H2182" t="s">
        <v>4967</v>
      </c>
      <c r="I2182" t="s">
        <v>4969</v>
      </c>
      <c r="J2182" t="s">
        <v>4986</v>
      </c>
      <c r="K2182" t="s">
        <v>6376</v>
      </c>
      <c r="L2182" t="s">
        <v>6404</v>
      </c>
      <c r="M2182" t="str">
        <f>SUBSTITUTE(Table2[[#This Row],[category_tags]],"'",CHAR(130),11)</f>
        <v>['Agricultural', 'Food', 'Preparation', 'Meat, egg and fish', 'Delicatessen meat']</v>
      </c>
      <c r="N2182" t="str">
        <f>SUBSTITUTE(Table2[[#This Row],[category_tags]],"'",CHAR(131),12)</f>
        <v>['Agricultural', 'Food', 'Preparation', 'Meat, egg and fish', 'Delicatessen meat']</v>
      </c>
      <c r="O2182" t="e">
        <f>FIND(CHAR(130),Table2[[#This Row],[Column2]])</f>
        <v>#VALUE!</v>
      </c>
      <c r="P2182" t="e">
        <f>FIND(CHAR(131),Table2[[#This Row],[Column3]])</f>
        <v>#VALUE!</v>
      </c>
      <c r="Q2182" t="str">
        <f>IFERROR(MID(Table2[[#This Row],[category_tags]],Table2[[#This Row],[Column4]]+1,Table2[[#This Row],[Column5]]-Table2[[#This Row],[Column4]]-1),"")</f>
        <v/>
      </c>
      <c r="R2182" t="str">
        <f>VLOOKUP(Table2[[#This Row],[ciqual_code]],brut_transformé!$D$2:$E$2480,2,FALSE)</f>
        <v>transformé</v>
      </c>
      <c r="S2182" t="s">
        <v>5361</v>
      </c>
    </row>
    <row r="2183" spans="1:19" x14ac:dyDescent="0.2">
      <c r="A2183" t="s">
        <v>2181</v>
      </c>
      <c r="B2183">
        <v>30300</v>
      </c>
      <c r="C2183" t="s">
        <v>2481</v>
      </c>
      <c r="D2183">
        <v>2.1</v>
      </c>
      <c r="E2183" t="b">
        <v>0</v>
      </c>
      <c r="F2183" t="s">
        <v>2485</v>
      </c>
      <c r="G2183" t="s">
        <v>4668</v>
      </c>
      <c r="H2183" t="s">
        <v>4967</v>
      </c>
      <c r="I2183" t="s">
        <v>4969</v>
      </c>
      <c r="J2183" t="s">
        <v>5089</v>
      </c>
      <c r="K2183" t="s">
        <v>6376</v>
      </c>
      <c r="L2183" t="s">
        <v>6404</v>
      </c>
      <c r="M2183" t="str">
        <f>SUBSTITUTE(Table2[[#This Row],[category_tags]],"'",CHAR(130),11)</f>
        <v>['Agricultural', 'Food', 'Preparation', 'Meat, egg and fish', 'Delicatessen meat', ÇDry sausages']</v>
      </c>
      <c r="N2183" t="str">
        <f>SUBSTITUTE(Table2[[#This Row],[category_tags]],"'",CHAR(131),12)</f>
        <v>['Agricultural', 'Food', 'Preparation', 'Meat, egg and fish', 'Delicatessen meat', 'Dry sausagesÉ]</v>
      </c>
      <c r="O2183">
        <f>FIND(CHAR(130),Table2[[#This Row],[Column2]])</f>
        <v>84</v>
      </c>
      <c r="P2183">
        <f>FIND(CHAR(131),Table2[[#This Row],[Column3]])</f>
        <v>97</v>
      </c>
      <c r="Q2183" t="str">
        <f>IFERROR(MID(Table2[[#This Row],[category_tags]],Table2[[#This Row],[Column4]]+1,Table2[[#This Row],[Column5]]-Table2[[#This Row],[Column4]]-1),"")</f>
        <v>Dry sausages</v>
      </c>
      <c r="R2183" t="str">
        <f>VLOOKUP(Table2[[#This Row],[ciqual_code]],brut_transformé!$D$2:$E$2480,2,FALSE)</f>
        <v>transformé</v>
      </c>
      <c r="S2183" t="s">
        <v>5362</v>
      </c>
    </row>
    <row r="2184" spans="1:19" x14ac:dyDescent="0.2">
      <c r="A2184" t="s">
        <v>2182</v>
      </c>
      <c r="B2184">
        <v>30311</v>
      </c>
      <c r="C2184" t="s">
        <v>2481</v>
      </c>
      <c r="D2184">
        <v>2.5299999999999998</v>
      </c>
      <c r="E2184" t="b">
        <v>0</v>
      </c>
      <c r="F2184" t="s">
        <v>2485</v>
      </c>
      <c r="G2184" t="s">
        <v>4669</v>
      </c>
      <c r="H2184" t="s">
        <v>4967</v>
      </c>
      <c r="I2184" t="s">
        <v>4969</v>
      </c>
      <c r="J2184" t="s">
        <v>5089</v>
      </c>
      <c r="K2184" t="s">
        <v>6376</v>
      </c>
      <c r="L2184" t="s">
        <v>6404</v>
      </c>
      <c r="M2184" t="str">
        <f>SUBSTITUTE(Table2[[#This Row],[category_tags]],"'",CHAR(130),11)</f>
        <v>['Agricultural', 'Food', 'Preparation', 'Meat, egg and fish', 'Delicatessen meat', ÇDry sausages']</v>
      </c>
      <c r="N2184" t="str">
        <f>SUBSTITUTE(Table2[[#This Row],[category_tags]],"'",CHAR(131),12)</f>
        <v>['Agricultural', 'Food', 'Preparation', 'Meat, egg and fish', 'Delicatessen meat', 'Dry sausagesÉ]</v>
      </c>
      <c r="O2184">
        <f>FIND(CHAR(130),Table2[[#This Row],[Column2]])</f>
        <v>84</v>
      </c>
      <c r="P2184">
        <f>FIND(CHAR(131),Table2[[#This Row],[Column3]])</f>
        <v>97</v>
      </c>
      <c r="Q2184" t="str">
        <f>IFERROR(MID(Table2[[#This Row],[category_tags]],Table2[[#This Row],[Column4]]+1,Table2[[#This Row],[Column5]]-Table2[[#This Row],[Column4]]-1),"")</f>
        <v>Dry sausages</v>
      </c>
      <c r="R2184" t="str">
        <f>VLOOKUP(Table2[[#This Row],[ciqual_code]],brut_transformé!$D$2:$E$2480,2,FALSE)</f>
        <v>transformé</v>
      </c>
      <c r="S2184" t="s">
        <v>6124</v>
      </c>
    </row>
    <row r="2185" spans="1:19" x14ac:dyDescent="0.2">
      <c r="A2185" t="s">
        <v>2183</v>
      </c>
      <c r="B2185">
        <v>30301</v>
      </c>
      <c r="C2185" t="s">
        <v>2481</v>
      </c>
      <c r="D2185">
        <v>2.5299999999999998</v>
      </c>
      <c r="E2185" t="b">
        <v>0</v>
      </c>
      <c r="F2185" t="s">
        <v>2485</v>
      </c>
      <c r="G2185" t="s">
        <v>4670</v>
      </c>
      <c r="H2185" t="s">
        <v>4967</v>
      </c>
      <c r="I2185" t="s">
        <v>4969</v>
      </c>
      <c r="J2185" t="s">
        <v>5089</v>
      </c>
      <c r="K2185" t="s">
        <v>6376</v>
      </c>
      <c r="L2185" t="s">
        <v>6404</v>
      </c>
      <c r="M2185" t="str">
        <f>SUBSTITUTE(Table2[[#This Row],[category_tags]],"'",CHAR(130),11)</f>
        <v>['Agricultural', 'Food', 'Preparation', 'Meat, egg and fish', 'Delicatessen meat', ÇDry sausages']</v>
      </c>
      <c r="N2185" t="str">
        <f>SUBSTITUTE(Table2[[#This Row],[category_tags]],"'",CHAR(131),12)</f>
        <v>['Agricultural', 'Food', 'Preparation', 'Meat, egg and fish', 'Delicatessen meat', 'Dry sausagesÉ]</v>
      </c>
      <c r="O2185">
        <f>FIND(CHAR(130),Table2[[#This Row],[Column2]])</f>
        <v>84</v>
      </c>
      <c r="P2185">
        <f>FIND(CHAR(131),Table2[[#This Row],[Column3]])</f>
        <v>97</v>
      </c>
      <c r="Q2185" t="str">
        <f>IFERROR(MID(Table2[[#This Row],[category_tags]],Table2[[#This Row],[Column4]]+1,Table2[[#This Row],[Column5]]-Table2[[#This Row],[Column4]]-1),"")</f>
        <v>Dry sausages</v>
      </c>
      <c r="R2185" t="str">
        <f>VLOOKUP(Table2[[#This Row],[ciqual_code]],brut_transformé!$D$2:$E$2480,2,FALSE)</f>
        <v>transformé</v>
      </c>
      <c r="S2185" t="s">
        <v>5362</v>
      </c>
    </row>
    <row r="2186" spans="1:19" x14ac:dyDescent="0.2">
      <c r="A2186" t="s">
        <v>2184</v>
      </c>
      <c r="B2186">
        <v>30302</v>
      </c>
      <c r="C2186" t="s">
        <v>2481</v>
      </c>
      <c r="D2186">
        <v>2.5299999999999998</v>
      </c>
      <c r="E2186" t="b">
        <v>0</v>
      </c>
      <c r="F2186" t="s">
        <v>2485</v>
      </c>
      <c r="G2186" t="s">
        <v>4671</v>
      </c>
      <c r="H2186" t="s">
        <v>4967</v>
      </c>
      <c r="I2186" t="s">
        <v>4969</v>
      </c>
      <c r="J2186" t="s">
        <v>5089</v>
      </c>
      <c r="K2186" t="s">
        <v>6376</v>
      </c>
      <c r="L2186" t="s">
        <v>6404</v>
      </c>
      <c r="M2186" t="str">
        <f>SUBSTITUTE(Table2[[#This Row],[category_tags]],"'",CHAR(130),11)</f>
        <v>['Agricultural', 'Food', 'Preparation', 'Meat, egg and fish', 'Delicatessen meat', ÇDry sausages']</v>
      </c>
      <c r="N2186" t="str">
        <f>SUBSTITUTE(Table2[[#This Row],[category_tags]],"'",CHAR(131),12)</f>
        <v>['Agricultural', 'Food', 'Preparation', 'Meat, egg and fish', 'Delicatessen meat', 'Dry sausagesÉ]</v>
      </c>
      <c r="O2186">
        <f>FIND(CHAR(130),Table2[[#This Row],[Column2]])</f>
        <v>84</v>
      </c>
      <c r="P2186">
        <f>FIND(CHAR(131),Table2[[#This Row],[Column3]])</f>
        <v>97</v>
      </c>
      <c r="Q2186" t="str">
        <f>IFERROR(MID(Table2[[#This Row],[category_tags]],Table2[[#This Row],[Column4]]+1,Table2[[#This Row],[Column5]]-Table2[[#This Row],[Column4]]-1),"")</f>
        <v>Dry sausages</v>
      </c>
      <c r="R2186" t="str">
        <f>VLOOKUP(Table2[[#This Row],[ciqual_code]],brut_transformé!$D$2:$E$2480,2,FALSE)</f>
        <v>transformé</v>
      </c>
      <c r="S2186" t="s">
        <v>5362</v>
      </c>
    </row>
    <row r="2187" spans="1:19" x14ac:dyDescent="0.2">
      <c r="A2187" t="s">
        <v>2185</v>
      </c>
      <c r="B2187">
        <v>11069</v>
      </c>
      <c r="C2187" t="s">
        <v>2481</v>
      </c>
      <c r="D2187">
        <v>3.75</v>
      </c>
      <c r="E2187" t="b">
        <v>0</v>
      </c>
      <c r="F2187" t="s">
        <v>2485</v>
      </c>
      <c r="G2187" t="s">
        <v>4672</v>
      </c>
      <c r="H2187" t="s">
        <v>4967</v>
      </c>
      <c r="I2187" t="s">
        <v>4969</v>
      </c>
      <c r="J2187" t="s">
        <v>4979</v>
      </c>
      <c r="K2187" t="s">
        <v>6377</v>
      </c>
      <c r="L2187" t="s">
        <v>6397</v>
      </c>
      <c r="M2187" t="str">
        <f>SUBSTITUTE(Table2[[#This Row],[category_tags]],"'",CHAR(130),11)</f>
        <v>['Agricultural', 'Food', 'Preparation', 'Miscellaneous', 'Herbs', ÇFresh herbs']</v>
      </c>
      <c r="N2187" t="str">
        <f>SUBSTITUTE(Table2[[#This Row],[category_tags]],"'",CHAR(131),12)</f>
        <v>['Agricultural', 'Food', 'Preparation', 'Miscellaneous', 'Herbs', 'Fresh herbsÉ]</v>
      </c>
      <c r="O2187">
        <f>FIND(CHAR(130),Table2[[#This Row],[Column2]])</f>
        <v>67</v>
      </c>
      <c r="P2187">
        <f>FIND(CHAR(131),Table2[[#This Row],[Column3]])</f>
        <v>79</v>
      </c>
      <c r="Q2187" t="str">
        <f>IFERROR(MID(Table2[[#This Row],[category_tags]],Table2[[#This Row],[Column4]]+1,Table2[[#This Row],[Column5]]-Table2[[#This Row],[Column4]]-1),"")</f>
        <v>Fresh herbs</v>
      </c>
      <c r="R2187" t="str">
        <f>VLOOKUP(Table2[[#This Row],[ciqual_code]],brut_transformé!$D$2:$E$2480,2,FALSE)</f>
        <v>brut</v>
      </c>
      <c r="S2187" t="s">
        <v>5120</v>
      </c>
    </row>
    <row r="2188" spans="1:19" x14ac:dyDescent="0.2">
      <c r="A2188" t="s">
        <v>2186</v>
      </c>
      <c r="B2188">
        <v>11037</v>
      </c>
      <c r="C2188" t="s">
        <v>2481</v>
      </c>
      <c r="D2188">
        <v>3.75</v>
      </c>
      <c r="E2188" t="b">
        <v>0</v>
      </c>
      <c r="F2188" t="s">
        <v>2485</v>
      </c>
      <c r="G2188" t="s">
        <v>4673</v>
      </c>
      <c r="H2188" t="s">
        <v>4967</v>
      </c>
      <c r="I2188" t="s">
        <v>4969</v>
      </c>
      <c r="J2188" t="s">
        <v>4978</v>
      </c>
      <c r="K2188" t="s">
        <v>6377</v>
      </c>
      <c r="L2188" t="s">
        <v>6397</v>
      </c>
      <c r="M2188" t="str">
        <f>SUBSTITUTE(Table2[[#This Row],[category_tags]],"'",CHAR(130),11)</f>
        <v>['Agricultural', 'Food', 'Preparation', 'Miscellaneous', 'Herbs', ÇDried herbs']</v>
      </c>
      <c r="N2188" t="str">
        <f>SUBSTITUTE(Table2[[#This Row],[category_tags]],"'",CHAR(131),12)</f>
        <v>['Agricultural', 'Food', 'Preparation', 'Miscellaneous', 'Herbs', 'Dried herbsÉ]</v>
      </c>
      <c r="O2188">
        <f>FIND(CHAR(130),Table2[[#This Row],[Column2]])</f>
        <v>67</v>
      </c>
      <c r="P2188">
        <f>FIND(CHAR(131),Table2[[#This Row],[Column3]])</f>
        <v>79</v>
      </c>
      <c r="Q2188" t="str">
        <f>IFERROR(MID(Table2[[#This Row],[category_tags]],Table2[[#This Row],[Column4]]+1,Table2[[#This Row],[Column5]]-Table2[[#This Row],[Column4]]-1),"")</f>
        <v>Dried herbs</v>
      </c>
      <c r="R2188" t="str">
        <f>VLOOKUP(Table2[[#This Row],[ciqual_code]],brut_transformé!$D$2:$E$2480,2,FALSE)</f>
        <v>brut</v>
      </c>
      <c r="S2188" t="s">
        <v>5159</v>
      </c>
    </row>
    <row r="2189" spans="1:19" x14ac:dyDescent="0.2">
      <c r="A2189" t="s">
        <v>2187</v>
      </c>
      <c r="B2189">
        <v>25077</v>
      </c>
      <c r="C2189" t="s">
        <v>2481</v>
      </c>
      <c r="D2189">
        <v>3.59</v>
      </c>
      <c r="E2189" t="b">
        <v>0</v>
      </c>
      <c r="F2189" t="s">
        <v>2485</v>
      </c>
      <c r="G2189" t="s">
        <v>4674</v>
      </c>
      <c r="H2189" t="s">
        <v>4967</v>
      </c>
      <c r="I2189" t="s">
        <v>4969</v>
      </c>
      <c r="J2189" t="s">
        <v>5026</v>
      </c>
      <c r="K2189" t="s">
        <v>6379</v>
      </c>
      <c r="L2189" t="s">
        <v>6399</v>
      </c>
      <c r="M2189" t="str">
        <f>SUBSTITUTE(Table2[[#This Row],[category_tags]],"'",CHAR(130),11)</f>
        <v>['Agricultural', 'Food', 'Preparation', 'Starters and dishes', 'Dishes', ÇFish dishes, no garnish']</v>
      </c>
      <c r="N2189" t="str">
        <f>SUBSTITUTE(Table2[[#This Row],[category_tags]],"'",CHAR(131),12)</f>
        <v>['Agricultural', 'Food', 'Preparation', 'Starters and dishes', 'Dishes', 'Fish dishes, no garnishÉ]</v>
      </c>
      <c r="O2189">
        <f>FIND(CHAR(130),Table2[[#This Row],[Column2]])</f>
        <v>74</v>
      </c>
      <c r="P2189">
        <f>FIND(CHAR(131),Table2[[#This Row],[Column3]])</f>
        <v>98</v>
      </c>
      <c r="Q2189" t="str">
        <f>IFERROR(MID(Table2[[#This Row],[category_tags]],Table2[[#This Row],[Column4]]+1,Table2[[#This Row],[Column5]]-Table2[[#This Row],[Column4]]-1),"")</f>
        <v>Fish dishes, no garnish</v>
      </c>
      <c r="R2189" t="str">
        <f>VLOOKUP(Table2[[#This Row],[ciqual_code]],brut_transformé!$D$2:$E$2480,2,FALSE)</f>
        <v>transformé</v>
      </c>
      <c r="S2189" t="s">
        <v>6198</v>
      </c>
    </row>
    <row r="2190" spans="1:19" x14ac:dyDescent="0.2">
      <c r="A2190" t="s">
        <v>2188</v>
      </c>
      <c r="B2190">
        <v>26037</v>
      </c>
      <c r="C2190" t="s">
        <v>2481</v>
      </c>
      <c r="D2190">
        <v>3.38</v>
      </c>
      <c r="E2190" t="b">
        <v>0</v>
      </c>
      <c r="F2190" t="s">
        <v>2485</v>
      </c>
      <c r="G2190" t="s">
        <v>4675</v>
      </c>
      <c r="H2190" t="s">
        <v>4967</v>
      </c>
      <c r="I2190" t="s">
        <v>4969</v>
      </c>
      <c r="J2190" t="s">
        <v>4993</v>
      </c>
      <c r="K2190" t="s">
        <v>6376</v>
      </c>
      <c r="L2190" t="s">
        <v>6410</v>
      </c>
      <c r="M2190" t="str">
        <f>SUBSTITUTE(Table2[[#This Row],[category_tags]],"'",CHAR(130),11)</f>
        <v>['Agricultural', 'Food', 'Preparation', 'Meat, egg and fish', 'Fish, cooked']</v>
      </c>
      <c r="N2190" t="str">
        <f>SUBSTITUTE(Table2[[#This Row],[category_tags]],"'",CHAR(131),12)</f>
        <v>['Agricultural', 'Food', 'Preparation', 'Meat, egg and fish', 'Fish, cooked']</v>
      </c>
      <c r="O2190" t="e">
        <f>FIND(CHAR(130),Table2[[#This Row],[Column2]])</f>
        <v>#VALUE!</v>
      </c>
      <c r="P2190" t="e">
        <f>FIND(CHAR(131),Table2[[#This Row],[Column3]])</f>
        <v>#VALUE!</v>
      </c>
      <c r="Q2190" t="str">
        <f>IFERROR(MID(Table2[[#This Row],[category_tags]],Table2[[#This Row],[Column4]]+1,Table2[[#This Row],[Column5]]-Table2[[#This Row],[Column4]]-1),"")</f>
        <v/>
      </c>
      <c r="R2190" t="str">
        <f>VLOOKUP(Table2[[#This Row],[ciqual_code]],brut_transformé!$D$2:$E$2480,2,FALSE)</f>
        <v>transformé</v>
      </c>
      <c r="S2190" t="s">
        <v>6199</v>
      </c>
    </row>
    <row r="2191" spans="1:19" x14ac:dyDescent="0.2">
      <c r="A2191" t="s">
        <v>2189</v>
      </c>
      <c r="B2191">
        <v>26119</v>
      </c>
      <c r="C2191" t="s">
        <v>2481</v>
      </c>
      <c r="D2191">
        <v>3.38</v>
      </c>
      <c r="E2191" t="b">
        <v>0</v>
      </c>
      <c r="F2191" t="s">
        <v>2485</v>
      </c>
      <c r="G2191" t="s">
        <v>4676</v>
      </c>
      <c r="H2191" t="s">
        <v>4967</v>
      </c>
      <c r="I2191" t="s">
        <v>4969</v>
      </c>
      <c r="J2191" t="s">
        <v>4974</v>
      </c>
      <c r="K2191" t="s">
        <v>6376</v>
      </c>
      <c r="L2191" t="s">
        <v>6393</v>
      </c>
      <c r="M2191" t="str">
        <f>SUBSTITUTE(Table2[[#This Row],[category_tags]],"'",CHAR(130),11)</f>
        <v>['Agricultural', 'Food', 'Preparation', 'Meat, egg and fish', 'Fish products']</v>
      </c>
      <c r="N2191" t="str">
        <f>SUBSTITUTE(Table2[[#This Row],[category_tags]],"'",CHAR(131),12)</f>
        <v>['Agricultural', 'Food', 'Preparation', 'Meat, egg and fish', 'Fish products']</v>
      </c>
      <c r="O2191" t="e">
        <f>FIND(CHAR(130),Table2[[#This Row],[Column2]])</f>
        <v>#VALUE!</v>
      </c>
      <c r="P2191" t="e">
        <f>FIND(CHAR(131),Table2[[#This Row],[Column3]])</f>
        <v>#VALUE!</v>
      </c>
      <c r="Q2191" t="str">
        <f>IFERROR(MID(Table2[[#This Row],[category_tags]],Table2[[#This Row],[Column4]]+1,Table2[[#This Row],[Column5]]-Table2[[#This Row],[Column4]]-1),"")</f>
        <v/>
      </c>
      <c r="R2191" t="str">
        <f>VLOOKUP(Table2[[#This Row],[ciqual_code]],brut_transformé!$D$2:$E$2480,2,FALSE)</f>
        <v>transformé</v>
      </c>
      <c r="S2191" t="s">
        <v>6200</v>
      </c>
    </row>
    <row r="2192" spans="1:19" x14ac:dyDescent="0.2">
      <c r="A2192" t="s">
        <v>2190</v>
      </c>
      <c r="B2192">
        <v>26217</v>
      </c>
      <c r="C2192" t="s">
        <v>2481</v>
      </c>
      <c r="D2192">
        <v>3.56</v>
      </c>
      <c r="E2192" t="b">
        <v>0</v>
      </c>
      <c r="F2192" t="s">
        <v>2485</v>
      </c>
      <c r="G2192" s="1" t="s">
        <v>4677</v>
      </c>
      <c r="H2192" t="s">
        <v>4967</v>
      </c>
      <c r="I2192" t="s">
        <v>4969</v>
      </c>
      <c r="J2192" t="s">
        <v>4993</v>
      </c>
      <c r="K2192" t="s">
        <v>6376</v>
      </c>
      <c r="L2192" t="s">
        <v>6410</v>
      </c>
      <c r="M2192" t="str">
        <f>SUBSTITUTE(Table2[[#This Row],[category_tags]],"'",CHAR(130),11)</f>
        <v>['Agricultural', 'Food', 'Preparation', 'Meat, egg and fish', 'Fish, cooked']</v>
      </c>
      <c r="N2192" t="str">
        <f>SUBSTITUTE(Table2[[#This Row],[category_tags]],"'",CHAR(131),12)</f>
        <v>['Agricultural', 'Food', 'Preparation', 'Meat, egg and fish', 'Fish, cooked']</v>
      </c>
      <c r="O2192" t="e">
        <f>FIND(CHAR(130),Table2[[#This Row],[Column2]])</f>
        <v>#VALUE!</v>
      </c>
      <c r="P2192" t="e">
        <f>FIND(CHAR(131),Table2[[#This Row],[Column3]])</f>
        <v>#VALUE!</v>
      </c>
      <c r="Q2192" t="str">
        <f>IFERROR(MID(Table2[[#This Row],[category_tags]],Table2[[#This Row],[Column4]]+1,Table2[[#This Row],[Column5]]-Table2[[#This Row],[Column4]]-1),"")</f>
        <v/>
      </c>
      <c r="R2192" t="str">
        <f>VLOOKUP(Table2[[#This Row],[ciqual_code]],brut_transformé!$D$2:$E$2480,2,FALSE)</f>
        <v>transformé</v>
      </c>
      <c r="S2192" t="s">
        <v>6201</v>
      </c>
    </row>
    <row r="2193" spans="1:19" x14ac:dyDescent="0.2">
      <c r="A2193" t="s">
        <v>2191</v>
      </c>
      <c r="B2193">
        <v>26036</v>
      </c>
      <c r="C2193" t="s">
        <v>2481</v>
      </c>
      <c r="D2193">
        <v>3.68</v>
      </c>
      <c r="E2193" t="b">
        <v>0</v>
      </c>
      <c r="F2193" t="s">
        <v>2485</v>
      </c>
      <c r="G2193" t="s">
        <v>4678</v>
      </c>
      <c r="H2193" t="s">
        <v>4967</v>
      </c>
      <c r="I2193" t="s">
        <v>4969</v>
      </c>
      <c r="J2193" t="s">
        <v>4985</v>
      </c>
      <c r="K2193" t="s">
        <v>6376</v>
      </c>
      <c r="L2193" t="s">
        <v>6403</v>
      </c>
      <c r="M2193" t="str">
        <f>SUBSTITUTE(Table2[[#This Row],[category_tags]],"'",CHAR(130),11)</f>
        <v>['Agricultural', 'Food', 'Preparation', 'Meat, egg and fish', 'Fish, raw']</v>
      </c>
      <c r="N2193" t="str">
        <f>SUBSTITUTE(Table2[[#This Row],[category_tags]],"'",CHAR(131),12)</f>
        <v>['Agricultural', 'Food', 'Preparation', 'Meat, egg and fish', 'Fish, raw']</v>
      </c>
      <c r="O2193" t="e">
        <f>FIND(CHAR(130),Table2[[#This Row],[Column2]])</f>
        <v>#VALUE!</v>
      </c>
      <c r="P2193" t="e">
        <f>FIND(CHAR(131),Table2[[#This Row],[Column3]])</f>
        <v>#VALUE!</v>
      </c>
      <c r="Q2193" t="str">
        <f>IFERROR(MID(Table2[[#This Row],[category_tags]],Table2[[#This Row],[Column4]]+1,Table2[[#This Row],[Column5]]-Table2[[#This Row],[Column4]]-1),"")</f>
        <v/>
      </c>
      <c r="R2193" t="str">
        <f>VLOOKUP(Table2[[#This Row],[ciqual_code]],brut_transformé!$D$2:$E$2480,2,FALSE)</f>
        <v>transformé</v>
      </c>
      <c r="S2193" t="s">
        <v>6202</v>
      </c>
    </row>
    <row r="2194" spans="1:19" x14ac:dyDescent="0.2">
      <c r="A2194" t="s">
        <v>2192</v>
      </c>
      <c r="B2194">
        <v>26038</v>
      </c>
      <c r="C2194" t="s">
        <v>2481</v>
      </c>
      <c r="D2194">
        <v>3.56</v>
      </c>
      <c r="E2194" t="b">
        <v>0</v>
      </c>
      <c r="F2194" t="s">
        <v>2485</v>
      </c>
      <c r="G2194" t="s">
        <v>4679</v>
      </c>
      <c r="H2194" t="s">
        <v>4967</v>
      </c>
      <c r="I2194" t="s">
        <v>4969</v>
      </c>
      <c r="J2194" t="s">
        <v>4993</v>
      </c>
      <c r="K2194" t="s">
        <v>6376</v>
      </c>
      <c r="L2194" t="s">
        <v>6410</v>
      </c>
      <c r="M2194" t="str">
        <f>SUBSTITUTE(Table2[[#This Row],[category_tags]],"'",CHAR(130),11)</f>
        <v>['Agricultural', 'Food', 'Preparation', 'Meat, egg and fish', 'Fish, cooked']</v>
      </c>
      <c r="N2194" t="str">
        <f>SUBSTITUTE(Table2[[#This Row],[category_tags]],"'",CHAR(131),12)</f>
        <v>['Agricultural', 'Food', 'Preparation', 'Meat, egg and fish', 'Fish, cooked']</v>
      </c>
      <c r="O2194" t="e">
        <f>FIND(CHAR(130),Table2[[#This Row],[Column2]])</f>
        <v>#VALUE!</v>
      </c>
      <c r="P2194" t="e">
        <f>FIND(CHAR(131),Table2[[#This Row],[Column3]])</f>
        <v>#VALUE!</v>
      </c>
      <c r="Q2194" t="str">
        <f>IFERROR(MID(Table2[[#This Row],[category_tags]],Table2[[#This Row],[Column4]]+1,Table2[[#This Row],[Column5]]-Table2[[#This Row],[Column4]]-1),"")</f>
        <v/>
      </c>
      <c r="R2194" t="str">
        <f>VLOOKUP(Table2[[#This Row],[ciqual_code]],brut_transformé!$D$2:$E$2480,2,FALSE)</f>
        <v>transformé</v>
      </c>
      <c r="S2194" t="s">
        <v>6201</v>
      </c>
    </row>
    <row r="2195" spans="1:19" x14ac:dyDescent="0.2">
      <c r="A2195" t="s">
        <v>2193</v>
      </c>
      <c r="B2195">
        <v>26211</v>
      </c>
      <c r="C2195" t="s">
        <v>2481</v>
      </c>
      <c r="D2195">
        <v>3.56</v>
      </c>
      <c r="E2195" t="b">
        <v>0</v>
      </c>
      <c r="F2195" t="s">
        <v>2485</v>
      </c>
      <c r="G2195" t="s">
        <v>4680</v>
      </c>
      <c r="H2195" t="s">
        <v>4967</v>
      </c>
      <c r="I2195" t="s">
        <v>4969</v>
      </c>
      <c r="J2195" t="s">
        <v>4993</v>
      </c>
      <c r="K2195" t="s">
        <v>6376</v>
      </c>
      <c r="L2195" t="s">
        <v>6410</v>
      </c>
      <c r="M2195" t="str">
        <f>SUBSTITUTE(Table2[[#This Row],[category_tags]],"'",CHAR(130),11)</f>
        <v>['Agricultural', 'Food', 'Preparation', 'Meat, egg and fish', 'Fish, cooked']</v>
      </c>
      <c r="N2195" t="str">
        <f>SUBSTITUTE(Table2[[#This Row],[category_tags]],"'",CHAR(131),12)</f>
        <v>['Agricultural', 'Food', 'Preparation', 'Meat, egg and fish', 'Fish, cooked']</v>
      </c>
      <c r="O2195" t="e">
        <f>FIND(CHAR(130),Table2[[#This Row],[Column2]])</f>
        <v>#VALUE!</v>
      </c>
      <c r="P2195" t="e">
        <f>FIND(CHAR(131),Table2[[#This Row],[Column3]])</f>
        <v>#VALUE!</v>
      </c>
      <c r="Q2195" t="str">
        <f>IFERROR(MID(Table2[[#This Row],[category_tags]],Table2[[#This Row],[Column4]]+1,Table2[[#This Row],[Column5]]-Table2[[#This Row],[Column4]]-1),"")</f>
        <v/>
      </c>
      <c r="R2195" t="str">
        <f>VLOOKUP(Table2[[#This Row],[ciqual_code]],brut_transformé!$D$2:$E$2480,2,FALSE)</f>
        <v>transformé</v>
      </c>
      <c r="S2195" t="s">
        <v>6203</v>
      </c>
    </row>
    <row r="2196" spans="1:19" x14ac:dyDescent="0.2">
      <c r="A2196" t="s">
        <v>2194</v>
      </c>
      <c r="B2196">
        <v>26230</v>
      </c>
      <c r="C2196" t="s">
        <v>2481</v>
      </c>
      <c r="D2196">
        <v>3.56</v>
      </c>
      <c r="E2196" t="b">
        <v>0</v>
      </c>
      <c r="F2196" t="s">
        <v>2485</v>
      </c>
      <c r="G2196" t="s">
        <v>4681</v>
      </c>
      <c r="H2196" t="s">
        <v>4967</v>
      </c>
      <c r="I2196" t="s">
        <v>4969</v>
      </c>
      <c r="J2196" t="s">
        <v>4993</v>
      </c>
      <c r="K2196" t="s">
        <v>6376</v>
      </c>
      <c r="L2196" t="s">
        <v>6410</v>
      </c>
      <c r="M2196" t="str">
        <f>SUBSTITUTE(Table2[[#This Row],[category_tags]],"'",CHAR(130),11)</f>
        <v>['Agricultural', 'Food', 'Preparation', 'Meat, egg and fish', 'Fish, cooked']</v>
      </c>
      <c r="N2196" t="str">
        <f>SUBSTITUTE(Table2[[#This Row],[category_tags]],"'",CHAR(131),12)</f>
        <v>['Agricultural', 'Food', 'Preparation', 'Meat, egg and fish', 'Fish, cooked']</v>
      </c>
      <c r="O2196" t="e">
        <f>FIND(CHAR(130),Table2[[#This Row],[Column2]])</f>
        <v>#VALUE!</v>
      </c>
      <c r="P2196" t="e">
        <f>FIND(CHAR(131),Table2[[#This Row],[Column3]])</f>
        <v>#VALUE!</v>
      </c>
      <c r="Q2196" t="str">
        <f>IFERROR(MID(Table2[[#This Row],[category_tags]],Table2[[#This Row],[Column4]]+1,Table2[[#This Row],[Column5]]-Table2[[#This Row],[Column4]]-1),"")</f>
        <v/>
      </c>
      <c r="R2196" t="str">
        <f>VLOOKUP(Table2[[#This Row],[ciqual_code]],brut_transformé!$D$2:$E$2480,2,FALSE)</f>
        <v>transformé</v>
      </c>
      <c r="S2196" t="s">
        <v>6201</v>
      </c>
    </row>
    <row r="2197" spans="1:19" x14ac:dyDescent="0.2">
      <c r="A2197" t="s">
        <v>2195</v>
      </c>
      <c r="B2197">
        <v>26229</v>
      </c>
      <c r="C2197" t="s">
        <v>2481</v>
      </c>
      <c r="D2197">
        <v>3.56</v>
      </c>
      <c r="E2197" t="b">
        <v>0</v>
      </c>
      <c r="F2197" t="s">
        <v>2485</v>
      </c>
      <c r="G2197" t="s">
        <v>4682</v>
      </c>
      <c r="H2197" t="s">
        <v>4967</v>
      </c>
      <c r="I2197" t="s">
        <v>4969</v>
      </c>
      <c r="J2197" t="s">
        <v>4993</v>
      </c>
      <c r="K2197" t="s">
        <v>6376</v>
      </c>
      <c r="L2197" t="s">
        <v>6410</v>
      </c>
      <c r="M2197" t="str">
        <f>SUBSTITUTE(Table2[[#This Row],[category_tags]],"'",CHAR(130),11)</f>
        <v>['Agricultural', 'Food', 'Preparation', 'Meat, egg and fish', 'Fish, cooked']</v>
      </c>
      <c r="N2197" t="str">
        <f>SUBSTITUTE(Table2[[#This Row],[category_tags]],"'",CHAR(131),12)</f>
        <v>['Agricultural', 'Food', 'Preparation', 'Meat, egg and fish', 'Fish, cooked']</v>
      </c>
      <c r="O2197" t="e">
        <f>FIND(CHAR(130),Table2[[#This Row],[Column2]])</f>
        <v>#VALUE!</v>
      </c>
      <c r="P2197" t="e">
        <f>FIND(CHAR(131),Table2[[#This Row],[Column3]])</f>
        <v>#VALUE!</v>
      </c>
      <c r="Q2197" t="str">
        <f>IFERROR(MID(Table2[[#This Row],[category_tags]],Table2[[#This Row],[Column4]]+1,Table2[[#This Row],[Column5]]-Table2[[#This Row],[Column4]]-1),"")</f>
        <v/>
      </c>
      <c r="R2197" t="str">
        <f>VLOOKUP(Table2[[#This Row],[ciqual_code]],brut_transformé!$D$2:$E$2480,2,FALSE)</f>
        <v>transformé</v>
      </c>
      <c r="S2197" t="s">
        <v>6204</v>
      </c>
    </row>
    <row r="2198" spans="1:19" x14ac:dyDescent="0.2">
      <c r="A2198" t="s">
        <v>2196</v>
      </c>
      <c r="B2198">
        <v>26111</v>
      </c>
      <c r="C2198" t="s">
        <v>2481</v>
      </c>
      <c r="D2198">
        <v>3.64</v>
      </c>
      <c r="E2198" t="b">
        <v>0</v>
      </c>
      <c r="F2198" t="s">
        <v>2485</v>
      </c>
      <c r="G2198" t="s">
        <v>4683</v>
      </c>
      <c r="H2198" t="s">
        <v>4967</v>
      </c>
      <c r="I2198" t="s">
        <v>4969</v>
      </c>
      <c r="J2198" t="s">
        <v>4985</v>
      </c>
      <c r="K2198" t="s">
        <v>6376</v>
      </c>
      <c r="L2198" t="s">
        <v>6403</v>
      </c>
      <c r="M2198" t="str">
        <f>SUBSTITUTE(Table2[[#This Row],[category_tags]],"'",CHAR(130),11)</f>
        <v>['Agricultural', 'Food', 'Preparation', 'Meat, egg and fish', 'Fish, raw']</v>
      </c>
      <c r="N2198" t="str">
        <f>SUBSTITUTE(Table2[[#This Row],[category_tags]],"'",CHAR(131),12)</f>
        <v>['Agricultural', 'Food', 'Preparation', 'Meat, egg and fish', 'Fish, raw']</v>
      </c>
      <c r="O2198" t="e">
        <f>FIND(CHAR(130),Table2[[#This Row],[Column2]])</f>
        <v>#VALUE!</v>
      </c>
      <c r="P2198" t="e">
        <f>FIND(CHAR(131),Table2[[#This Row],[Column3]])</f>
        <v>#VALUE!</v>
      </c>
      <c r="Q2198" t="str">
        <f>IFERROR(MID(Table2[[#This Row],[category_tags]],Table2[[#This Row],[Column4]]+1,Table2[[#This Row],[Column5]]-Table2[[#This Row],[Column4]]-1),"")</f>
        <v/>
      </c>
      <c r="R2198" t="str">
        <f>VLOOKUP(Table2[[#This Row],[ciqual_code]],brut_transformé!$D$2:$E$2480,2,FALSE)</f>
        <v>transformé</v>
      </c>
      <c r="S2198" t="s">
        <v>5492</v>
      </c>
    </row>
    <row r="2199" spans="1:19" x14ac:dyDescent="0.2">
      <c r="A2199" t="s">
        <v>2197</v>
      </c>
      <c r="B2199">
        <v>20090</v>
      </c>
      <c r="C2199" t="s">
        <v>2481</v>
      </c>
      <c r="D2199">
        <v>2.6</v>
      </c>
      <c r="E2199" t="b">
        <v>0</v>
      </c>
      <c r="F2199" t="s">
        <v>2485</v>
      </c>
      <c r="G2199" t="s">
        <v>4684</v>
      </c>
      <c r="H2199" t="s">
        <v>4967</v>
      </c>
      <c r="I2199" t="s">
        <v>4969</v>
      </c>
      <c r="J2199" t="s">
        <v>4988</v>
      </c>
      <c r="K2199" t="s">
        <v>6375</v>
      </c>
      <c r="L2199" t="s">
        <v>6405</v>
      </c>
      <c r="M2199" t="str">
        <f>SUBSTITUTE(Table2[[#This Row],[category_tags]],"'",CHAR(130),11)</f>
        <v>['Agricultural', 'Food', 'Preparation', 'Fruits, vegetables, legumes and nuts', 'Vegetables', ÇVegetables, raw']</v>
      </c>
      <c r="N2199" t="str">
        <f>SUBSTITUTE(Table2[[#This Row],[category_tags]],"'",CHAR(131),12)</f>
        <v>['Agricultural', 'Food', 'Preparation', 'Fruits, vegetables, legumes and nuts', 'Vegetables', 'Vegetables, rawÉ]</v>
      </c>
      <c r="O2199">
        <f>FIND(CHAR(130),Table2[[#This Row],[Column2]])</f>
        <v>95</v>
      </c>
      <c r="P2199">
        <f>FIND(CHAR(131),Table2[[#This Row],[Column3]])</f>
        <v>111</v>
      </c>
      <c r="Q2199" t="str">
        <f>IFERROR(MID(Table2[[#This Row],[category_tags]],Table2[[#This Row],[Column4]]+1,Table2[[#This Row],[Column5]]-Table2[[#This Row],[Column4]]-1),"")</f>
        <v>Vegetables, raw</v>
      </c>
      <c r="R2199" t="str">
        <f>VLOOKUP(Table2[[#This Row],[ciqual_code]],brut_transformé!$D$2:$E$2480,2,FALSE)</f>
        <v>brut</v>
      </c>
      <c r="S2199" t="s">
        <v>5806</v>
      </c>
    </row>
    <row r="2200" spans="1:19" x14ac:dyDescent="0.2">
      <c r="A2200" t="s">
        <v>2198</v>
      </c>
      <c r="B2200">
        <v>26210</v>
      </c>
      <c r="C2200" t="s">
        <v>2481</v>
      </c>
      <c r="D2200">
        <v>3.68</v>
      </c>
      <c r="E2200" t="b">
        <v>0</v>
      </c>
      <c r="F2200" t="s">
        <v>2485</v>
      </c>
      <c r="G2200" t="s">
        <v>4685</v>
      </c>
      <c r="H2200" t="s">
        <v>4967</v>
      </c>
      <c r="I2200" t="s">
        <v>4969</v>
      </c>
      <c r="J2200" t="s">
        <v>4985</v>
      </c>
      <c r="K2200" t="s">
        <v>6376</v>
      </c>
      <c r="L2200" t="s">
        <v>6403</v>
      </c>
      <c r="M2200" t="str">
        <f>SUBSTITUTE(Table2[[#This Row],[category_tags]],"'",CHAR(130),11)</f>
        <v>['Agricultural', 'Food', 'Preparation', 'Meat, egg and fish', 'Fish, raw']</v>
      </c>
      <c r="N2200" t="str">
        <f>SUBSTITUTE(Table2[[#This Row],[category_tags]],"'",CHAR(131),12)</f>
        <v>['Agricultural', 'Food', 'Preparation', 'Meat, egg and fish', 'Fish, raw']</v>
      </c>
      <c r="O2200" t="e">
        <f>FIND(CHAR(130),Table2[[#This Row],[Column2]])</f>
        <v>#VALUE!</v>
      </c>
      <c r="P2200" t="e">
        <f>FIND(CHAR(131),Table2[[#This Row],[Column3]])</f>
        <v>#VALUE!</v>
      </c>
      <c r="Q2200" t="str">
        <f>IFERROR(MID(Table2[[#This Row],[category_tags]],Table2[[#This Row],[Column4]]+1,Table2[[#This Row],[Column5]]-Table2[[#This Row],[Column4]]-1),"")</f>
        <v/>
      </c>
      <c r="R2200" t="str">
        <f>VLOOKUP(Table2[[#This Row],[ciqual_code]],brut_transformé!$D$2:$E$2480,2,FALSE)</f>
        <v>transformé</v>
      </c>
      <c r="S2200" t="s">
        <v>5265</v>
      </c>
    </row>
    <row r="2201" spans="1:19" x14ac:dyDescent="0.2">
      <c r="A2201" t="s">
        <v>2199</v>
      </c>
      <c r="B2201">
        <v>9390</v>
      </c>
      <c r="C2201" t="s">
        <v>2481</v>
      </c>
      <c r="D2201">
        <v>3.15</v>
      </c>
      <c r="E2201" t="b">
        <v>0</v>
      </c>
      <c r="F2201" t="s">
        <v>2485</v>
      </c>
      <c r="G2201" t="s">
        <v>4686</v>
      </c>
      <c r="H2201" t="s">
        <v>4967</v>
      </c>
      <c r="I2201" t="s">
        <v>4969</v>
      </c>
      <c r="J2201" t="s">
        <v>4983</v>
      </c>
      <c r="K2201" t="s">
        <v>6380</v>
      </c>
      <c r="L2201" t="s">
        <v>6401</v>
      </c>
      <c r="M2201" t="str">
        <f>SUBSTITUTE(Table2[[#This Row],[category_tags]],"'",CHAR(130),11)</f>
        <v>['Agricultural', 'Food', 'Preparation', 'Cereal products', 'Pasta, rice and grains', ÇPasta, rice and grains, raw']</v>
      </c>
      <c r="N2201" t="str">
        <f>SUBSTITUTE(Table2[[#This Row],[category_tags]],"'",CHAR(131),12)</f>
        <v>['Agricultural', 'Food', 'Preparation', 'Cereal products', 'Pasta, rice and grains', 'Pasta, rice and grains, rawÉ]</v>
      </c>
      <c r="O2201">
        <f>FIND(CHAR(130),Table2[[#This Row],[Column2]])</f>
        <v>86</v>
      </c>
      <c r="P2201">
        <f>FIND(CHAR(131),Table2[[#This Row],[Column3]])</f>
        <v>114</v>
      </c>
      <c r="Q2201" t="str">
        <f>IFERROR(MID(Table2[[#This Row],[category_tags]],Table2[[#This Row],[Column4]]+1,Table2[[#This Row],[Column5]]-Table2[[#This Row],[Column4]]-1),"")</f>
        <v>Pasta, rice and grains, raw</v>
      </c>
      <c r="R2201" t="str">
        <f>VLOOKUP(Table2[[#This Row],[ciqual_code]],brut_transformé!$D$2:$E$2480,2,FALSE)</f>
        <v>brut</v>
      </c>
      <c r="S2201" t="s">
        <v>6205</v>
      </c>
    </row>
    <row r="2202" spans="1:19" x14ac:dyDescent="0.2">
      <c r="A2202" t="s">
        <v>2200</v>
      </c>
      <c r="B2202">
        <v>11044</v>
      </c>
      <c r="C2202" t="s">
        <v>2481</v>
      </c>
      <c r="D2202">
        <v>2.44</v>
      </c>
      <c r="E2202" t="b">
        <v>0</v>
      </c>
      <c r="F2202" t="s">
        <v>2485</v>
      </c>
      <c r="G2202" t="s">
        <v>4687</v>
      </c>
      <c r="H2202" t="s">
        <v>4967</v>
      </c>
      <c r="I2202" t="s">
        <v>4969</v>
      </c>
      <c r="J2202" t="s">
        <v>5064</v>
      </c>
      <c r="K2202" t="s">
        <v>6377</v>
      </c>
      <c r="L2202" t="s">
        <v>6439</v>
      </c>
      <c r="M2202" t="str">
        <f>SUBSTITUTE(Table2[[#This Row],[category_tags]],"'",CHAR(130),11)</f>
        <v>['Agricultural', 'Food', 'Preparation', 'Miscellaneous', 'Salts']</v>
      </c>
      <c r="N2202" t="str">
        <f>SUBSTITUTE(Table2[[#This Row],[category_tags]],"'",CHAR(131),12)</f>
        <v>['Agricultural', 'Food', 'Preparation', 'Miscellaneous', 'Salts']</v>
      </c>
      <c r="O2202" t="e">
        <f>FIND(CHAR(130),Table2[[#This Row],[Column2]])</f>
        <v>#VALUE!</v>
      </c>
      <c r="P2202" t="e">
        <f>FIND(CHAR(131),Table2[[#This Row],[Column3]])</f>
        <v>#VALUE!</v>
      </c>
      <c r="Q2202" t="str">
        <f>IFERROR(MID(Table2[[#This Row],[category_tags]],Table2[[#This Row],[Column4]]+1,Table2[[#This Row],[Column5]]-Table2[[#This Row],[Column4]]-1),"")</f>
        <v/>
      </c>
      <c r="R2202" t="str">
        <f>VLOOKUP(Table2[[#This Row],[ciqual_code]],brut_transformé!$D$2:$E$2480,2,FALSE)</f>
        <v>transformé</v>
      </c>
      <c r="S2202" t="s">
        <v>5554</v>
      </c>
    </row>
    <row r="2203" spans="1:19" x14ac:dyDescent="0.2">
      <c r="A2203" t="s">
        <v>2201</v>
      </c>
      <c r="B2203">
        <v>11058</v>
      </c>
      <c r="C2203" t="s">
        <v>2481</v>
      </c>
      <c r="D2203">
        <v>2.87</v>
      </c>
      <c r="E2203" t="b">
        <v>0</v>
      </c>
      <c r="F2203" t="s">
        <v>2485</v>
      </c>
      <c r="G2203" t="s">
        <v>4688</v>
      </c>
      <c r="H2203" t="s">
        <v>4967</v>
      </c>
      <c r="I2203" t="s">
        <v>4969</v>
      </c>
      <c r="J2203" t="s">
        <v>5064</v>
      </c>
      <c r="K2203" t="s">
        <v>6377</v>
      </c>
      <c r="L2203" t="s">
        <v>6439</v>
      </c>
      <c r="M2203" t="str">
        <f>SUBSTITUTE(Table2[[#This Row],[category_tags]],"'",CHAR(130),11)</f>
        <v>['Agricultural', 'Food', 'Preparation', 'Miscellaneous', 'Salts']</v>
      </c>
      <c r="N2203" t="str">
        <f>SUBSTITUTE(Table2[[#This Row],[category_tags]],"'",CHAR(131),12)</f>
        <v>['Agricultural', 'Food', 'Preparation', 'Miscellaneous', 'Salts']</v>
      </c>
      <c r="O2203" t="e">
        <f>FIND(CHAR(130),Table2[[#This Row],[Column2]])</f>
        <v>#VALUE!</v>
      </c>
      <c r="P2203" t="e">
        <f>FIND(CHAR(131),Table2[[#This Row],[Column3]])</f>
        <v>#VALUE!</v>
      </c>
      <c r="Q2203" t="str">
        <f>IFERROR(MID(Table2[[#This Row],[category_tags]],Table2[[#This Row],[Column4]]+1,Table2[[#This Row],[Column5]]-Table2[[#This Row],[Column4]]-1),"")</f>
        <v/>
      </c>
      <c r="R2203" t="str">
        <f>VLOOKUP(Table2[[#This Row],[ciqual_code]],brut_transformé!$D$2:$E$2480,2,FALSE)</f>
        <v>transformé</v>
      </c>
      <c r="S2203" t="s">
        <v>5554</v>
      </c>
    </row>
    <row r="2204" spans="1:19" x14ac:dyDescent="0.2">
      <c r="A2204" t="s">
        <v>2202</v>
      </c>
      <c r="B2204">
        <v>11017</v>
      </c>
      <c r="C2204" t="s">
        <v>2481</v>
      </c>
      <c r="D2204">
        <v>2.44</v>
      </c>
      <c r="E2204" t="b">
        <v>0</v>
      </c>
      <c r="F2204" t="s">
        <v>2485</v>
      </c>
      <c r="G2204" t="s">
        <v>4689</v>
      </c>
      <c r="H2204" t="s">
        <v>4967</v>
      </c>
      <c r="I2204" t="s">
        <v>4969</v>
      </c>
      <c r="J2204" t="s">
        <v>5064</v>
      </c>
      <c r="K2204" t="s">
        <v>6377</v>
      </c>
      <c r="L2204" t="s">
        <v>6439</v>
      </c>
      <c r="M2204" t="str">
        <f>SUBSTITUTE(Table2[[#This Row],[category_tags]],"'",CHAR(130),11)</f>
        <v>['Agricultural', 'Food', 'Preparation', 'Miscellaneous', 'Salts']</v>
      </c>
      <c r="N2204" t="str">
        <f>SUBSTITUTE(Table2[[#This Row],[category_tags]],"'",CHAR(131),12)</f>
        <v>['Agricultural', 'Food', 'Preparation', 'Miscellaneous', 'Salts']</v>
      </c>
      <c r="O2204" t="e">
        <f>FIND(CHAR(130),Table2[[#This Row],[Column2]])</f>
        <v>#VALUE!</v>
      </c>
      <c r="P2204" t="e">
        <f>FIND(CHAR(131),Table2[[#This Row],[Column3]])</f>
        <v>#VALUE!</v>
      </c>
      <c r="Q2204" t="str">
        <f>IFERROR(MID(Table2[[#This Row],[category_tags]],Table2[[#This Row],[Column4]]+1,Table2[[#This Row],[Column5]]-Table2[[#This Row],[Column4]]-1),"")</f>
        <v/>
      </c>
      <c r="R2204" t="str">
        <f>VLOOKUP(Table2[[#This Row],[ciqual_code]],brut_transformé!$D$2:$E$2480,2,FALSE)</f>
        <v>transformé</v>
      </c>
      <c r="S2204" t="s">
        <v>5554</v>
      </c>
    </row>
    <row r="2205" spans="1:19" x14ac:dyDescent="0.2">
      <c r="A2205" t="s">
        <v>2203</v>
      </c>
      <c r="B2205">
        <v>11083</v>
      </c>
      <c r="C2205" t="s">
        <v>2481</v>
      </c>
      <c r="D2205">
        <v>2.44</v>
      </c>
      <c r="E2205" t="b">
        <v>0</v>
      </c>
      <c r="F2205" t="s">
        <v>2485</v>
      </c>
      <c r="G2205" t="s">
        <v>4690</v>
      </c>
      <c r="H2205" t="s">
        <v>4967</v>
      </c>
      <c r="I2205" t="s">
        <v>4969</v>
      </c>
      <c r="J2205" t="s">
        <v>5064</v>
      </c>
      <c r="K2205" t="s">
        <v>6377</v>
      </c>
      <c r="L2205" t="s">
        <v>6439</v>
      </c>
      <c r="M2205" t="str">
        <f>SUBSTITUTE(Table2[[#This Row],[category_tags]],"'",CHAR(130),11)</f>
        <v>['Agricultural', 'Food', 'Preparation', 'Miscellaneous', 'Salts']</v>
      </c>
      <c r="N2205" t="str">
        <f>SUBSTITUTE(Table2[[#This Row],[category_tags]],"'",CHAR(131),12)</f>
        <v>['Agricultural', 'Food', 'Preparation', 'Miscellaneous', 'Salts']</v>
      </c>
      <c r="O2205" t="e">
        <f>FIND(CHAR(130),Table2[[#This Row],[Column2]])</f>
        <v>#VALUE!</v>
      </c>
      <c r="P2205" t="e">
        <f>FIND(CHAR(131),Table2[[#This Row],[Column3]])</f>
        <v>#VALUE!</v>
      </c>
      <c r="Q2205" t="str">
        <f>IFERROR(MID(Table2[[#This Row],[category_tags]],Table2[[#This Row],[Column4]]+1,Table2[[#This Row],[Column5]]-Table2[[#This Row],[Column4]]-1),"")</f>
        <v/>
      </c>
      <c r="R2205" t="str">
        <f>VLOOKUP(Table2[[#This Row],[ciqual_code]],brut_transformé!$D$2:$E$2480,2,FALSE)</f>
        <v>transformé</v>
      </c>
      <c r="S2205" t="s">
        <v>5554</v>
      </c>
    </row>
    <row r="2206" spans="1:19" x14ac:dyDescent="0.2">
      <c r="A2206" t="s">
        <v>2204</v>
      </c>
      <c r="B2206">
        <v>12845</v>
      </c>
      <c r="C2206" t="s">
        <v>2481</v>
      </c>
      <c r="D2206">
        <v>2.4500000000000002</v>
      </c>
      <c r="E2206" t="b">
        <v>0</v>
      </c>
      <c r="F2206" t="s">
        <v>2485</v>
      </c>
      <c r="G2206" t="s">
        <v>4691</v>
      </c>
      <c r="H2206" t="s">
        <v>4967</v>
      </c>
      <c r="I2206" t="s">
        <v>4969</v>
      </c>
      <c r="J2206" t="s">
        <v>5024</v>
      </c>
      <c r="K2206" t="s">
        <v>6381</v>
      </c>
      <c r="L2206" t="s">
        <v>6406</v>
      </c>
      <c r="M2206" t="str">
        <f>SUBSTITUTE(Table2[[#This Row],[category_tags]],"'",CHAR(130),11)</f>
        <v>['Agricultural', 'Food', 'Preparation', 'Milk and milk products', 'Cheese', ÇSoft cheeses']</v>
      </c>
      <c r="N2206" t="str">
        <f>SUBSTITUTE(Table2[[#This Row],[category_tags]],"'",CHAR(131),12)</f>
        <v>['Agricultural', 'Food', 'Preparation', 'Milk and milk products', 'Cheese', 'Soft cheesesÉ]</v>
      </c>
      <c r="O2206">
        <f>FIND(CHAR(130),Table2[[#This Row],[Column2]])</f>
        <v>77</v>
      </c>
      <c r="P2206">
        <f>FIND(CHAR(131),Table2[[#This Row],[Column3]])</f>
        <v>90</v>
      </c>
      <c r="Q2206" t="str">
        <f>IFERROR(MID(Table2[[#This Row],[category_tags]],Table2[[#This Row],[Column4]]+1,Table2[[#This Row],[Column5]]-Table2[[#This Row],[Column4]]-1),"")</f>
        <v>Soft cheeses</v>
      </c>
      <c r="R2206" t="str">
        <f>VLOOKUP(Table2[[#This Row],[ciqual_code]],brut_transformé!$D$2:$E$2480,2,FALSE)</f>
        <v>brut</v>
      </c>
      <c r="S2206" t="s">
        <v>5330</v>
      </c>
    </row>
    <row r="2207" spans="1:19" x14ac:dyDescent="0.2">
      <c r="A2207" t="s">
        <v>2205</v>
      </c>
      <c r="B2207">
        <v>39218</v>
      </c>
      <c r="C2207" t="s">
        <v>2481</v>
      </c>
      <c r="D2207">
        <v>1.85</v>
      </c>
      <c r="E2207" t="b">
        <v>0</v>
      </c>
      <c r="F2207" t="s">
        <v>2485</v>
      </c>
      <c r="G2207" t="s">
        <v>4692</v>
      </c>
      <c r="H2207" t="s">
        <v>4967</v>
      </c>
      <c r="I2207" t="s">
        <v>4969</v>
      </c>
      <c r="J2207" t="s">
        <v>5050</v>
      </c>
      <c r="K2207" t="s">
        <v>6381</v>
      </c>
      <c r="L2207" t="s">
        <v>6422</v>
      </c>
      <c r="M2207" t="str">
        <f>SUBSTITUTE(Table2[[#This Row],[category_tags]],"'",CHAR(130),11)</f>
        <v>['Agricultural', 'Food', 'Preparation', 'Milk and milk products', 'Dairy products and deserts', ÇDairy desserts']</v>
      </c>
      <c r="N2207" t="str">
        <f>SUBSTITUTE(Table2[[#This Row],[category_tags]],"'",CHAR(131),12)</f>
        <v>['Agricultural', 'Food', 'Preparation', 'Milk and milk products', 'Dairy products and deserts', 'Dairy dessertsÉ]</v>
      </c>
      <c r="O2207">
        <f>FIND(CHAR(130),Table2[[#This Row],[Column2]])</f>
        <v>97</v>
      </c>
      <c r="P2207">
        <f>FIND(CHAR(131),Table2[[#This Row],[Column3]])</f>
        <v>112</v>
      </c>
      <c r="Q2207" t="str">
        <f>IFERROR(MID(Table2[[#This Row],[category_tags]],Table2[[#This Row],[Column4]]+1,Table2[[#This Row],[Column5]]-Table2[[#This Row],[Column4]]-1),"")</f>
        <v>Dairy desserts</v>
      </c>
      <c r="R2207" t="str">
        <f>VLOOKUP(Table2[[#This Row],[ciqual_code]],brut_transformé!$D$2:$E$2480,2,FALSE)</f>
        <v>transformé</v>
      </c>
      <c r="S2207" t="s">
        <v>5592</v>
      </c>
    </row>
    <row r="2208" spans="1:19" x14ac:dyDescent="0.2">
      <c r="A2208" t="s">
        <v>2206</v>
      </c>
      <c r="B2208">
        <v>9610</v>
      </c>
      <c r="C2208" t="s">
        <v>2481</v>
      </c>
      <c r="D2208">
        <v>2.56</v>
      </c>
      <c r="E2208" t="b">
        <v>0</v>
      </c>
      <c r="F2208" t="s">
        <v>2485</v>
      </c>
      <c r="G2208" t="s">
        <v>4693</v>
      </c>
      <c r="H2208" t="s">
        <v>4967</v>
      </c>
      <c r="I2208" t="s">
        <v>4969</v>
      </c>
      <c r="J2208" t="s">
        <v>4983</v>
      </c>
      <c r="K2208" t="s">
        <v>6380</v>
      </c>
      <c r="L2208" t="s">
        <v>6401</v>
      </c>
      <c r="M2208" t="str">
        <f>SUBSTITUTE(Table2[[#This Row],[category_tags]],"'",CHAR(130),11)</f>
        <v>['Agricultural', 'Food', 'Preparation', 'Cereal products', 'Pasta, rice and grains', ÇPasta, rice and grains, raw']</v>
      </c>
      <c r="N2208" t="str">
        <f>SUBSTITUTE(Table2[[#This Row],[category_tags]],"'",CHAR(131),12)</f>
        <v>['Agricultural', 'Food', 'Preparation', 'Cereal products', 'Pasta, rice and grains', 'Pasta, rice and grains, rawÉ]</v>
      </c>
      <c r="O2208">
        <f>FIND(CHAR(130),Table2[[#This Row],[Column2]])</f>
        <v>86</v>
      </c>
      <c r="P2208">
        <f>FIND(CHAR(131),Table2[[#This Row],[Column3]])</f>
        <v>114</v>
      </c>
      <c r="Q2208" t="str">
        <f>IFERROR(MID(Table2[[#This Row],[category_tags]],Table2[[#This Row],[Column4]]+1,Table2[[#This Row],[Column5]]-Table2[[#This Row],[Column4]]-1),"")</f>
        <v>Pasta, rice and grains, raw</v>
      </c>
      <c r="R2208" t="str">
        <f>VLOOKUP(Table2[[#This Row],[ciqual_code]],brut_transformé!$D$2:$E$2480,2,FALSE)</f>
        <v>transformé</v>
      </c>
      <c r="S2208" t="s">
        <v>5432</v>
      </c>
    </row>
    <row r="2209" spans="1:19" x14ac:dyDescent="0.2">
      <c r="A2209" t="s">
        <v>2207</v>
      </c>
      <c r="B2209">
        <v>15010</v>
      </c>
      <c r="C2209" t="s">
        <v>2481</v>
      </c>
      <c r="D2209">
        <v>4.12</v>
      </c>
      <c r="E2209" t="b">
        <v>0</v>
      </c>
      <c r="F2209" t="s">
        <v>2485</v>
      </c>
      <c r="G2209" t="s">
        <v>4694</v>
      </c>
      <c r="H2209" t="s">
        <v>4967</v>
      </c>
      <c r="I2209" t="s">
        <v>4969</v>
      </c>
      <c r="J2209" t="s">
        <v>4982</v>
      </c>
      <c r="K2209" t="s">
        <v>6375</v>
      </c>
      <c r="L2209" t="s">
        <v>6400</v>
      </c>
      <c r="M2209" t="str">
        <f>SUBSTITUTE(Table2[[#This Row],[category_tags]],"'",CHAR(130),11)</f>
        <v>['Agricultural', 'Food', 'Preparation', 'Fruits, vegetables, legumes and nuts', 'Nuts and seeds']</v>
      </c>
      <c r="N2209" t="str">
        <f>SUBSTITUTE(Table2[[#This Row],[category_tags]],"'",CHAR(131),12)</f>
        <v>['Agricultural', 'Food', 'Preparation', 'Fruits, vegetables, legumes and nuts', 'Nuts and seeds']</v>
      </c>
      <c r="O2209" t="e">
        <f>FIND(CHAR(130),Table2[[#This Row],[Column2]])</f>
        <v>#VALUE!</v>
      </c>
      <c r="P2209" t="e">
        <f>FIND(CHAR(131),Table2[[#This Row],[Column3]])</f>
        <v>#VALUE!</v>
      </c>
      <c r="Q2209" t="str">
        <f>IFERROR(MID(Table2[[#This Row],[category_tags]],Table2[[#This Row],[Column4]]+1,Table2[[#This Row],[Column5]]-Table2[[#This Row],[Column4]]-1),"")</f>
        <v/>
      </c>
      <c r="R2209" t="str">
        <f>VLOOKUP(Table2[[#This Row],[ciqual_code]],brut_transformé!$D$2:$E$2480,2,FALSE)</f>
        <v>brut</v>
      </c>
      <c r="S2209" t="s">
        <v>6206</v>
      </c>
    </row>
    <row r="2210" spans="1:19" x14ac:dyDescent="0.2">
      <c r="A2210" t="s">
        <v>2208</v>
      </c>
      <c r="B2210">
        <v>15035</v>
      </c>
      <c r="C2210" t="s">
        <v>2481</v>
      </c>
      <c r="D2210">
        <v>4.4000000000000004</v>
      </c>
      <c r="E2210" t="b">
        <v>0</v>
      </c>
      <c r="F2210" t="s">
        <v>2485</v>
      </c>
      <c r="G2210" t="s">
        <v>4695</v>
      </c>
      <c r="H2210" t="s">
        <v>4967</v>
      </c>
      <c r="I2210" t="s">
        <v>4969</v>
      </c>
      <c r="J2210" t="s">
        <v>4982</v>
      </c>
      <c r="K2210" t="s">
        <v>6375</v>
      </c>
      <c r="L2210" t="s">
        <v>6400</v>
      </c>
      <c r="M2210" t="str">
        <f>SUBSTITUTE(Table2[[#This Row],[category_tags]],"'",CHAR(130),11)</f>
        <v>['Agricultural', 'Food', 'Preparation', 'Fruits, vegetables, legumes and nuts', 'Nuts and seeds']</v>
      </c>
      <c r="N2210" t="str">
        <f>SUBSTITUTE(Table2[[#This Row],[category_tags]],"'",CHAR(131),12)</f>
        <v>['Agricultural', 'Food', 'Preparation', 'Fruits, vegetables, legumes and nuts', 'Nuts and seeds']</v>
      </c>
      <c r="O2210" t="e">
        <f>FIND(CHAR(130),Table2[[#This Row],[Column2]])</f>
        <v>#VALUE!</v>
      </c>
      <c r="P2210" t="e">
        <f>FIND(CHAR(131),Table2[[#This Row],[Column3]])</f>
        <v>#VALUE!</v>
      </c>
      <c r="Q2210" t="str">
        <f>IFERROR(MID(Table2[[#This Row],[category_tags]],Table2[[#This Row],[Column4]]+1,Table2[[#This Row],[Column5]]-Table2[[#This Row],[Column4]]-1),"")</f>
        <v/>
      </c>
      <c r="R2210" t="str">
        <f>VLOOKUP(Table2[[#This Row],[ciqual_code]],brut_transformé!$D$2:$E$2480,2,FALSE)</f>
        <v>brut</v>
      </c>
      <c r="S2210" t="s">
        <v>6206</v>
      </c>
    </row>
    <row r="2211" spans="1:19" x14ac:dyDescent="0.2">
      <c r="A2211" t="s">
        <v>2209</v>
      </c>
      <c r="B2211">
        <v>15038</v>
      </c>
      <c r="C2211" t="s">
        <v>2481</v>
      </c>
      <c r="D2211">
        <v>4.4000000000000004</v>
      </c>
      <c r="E2211" t="b">
        <v>0</v>
      </c>
      <c r="F2211" t="s">
        <v>2485</v>
      </c>
      <c r="G2211" t="s">
        <v>4696</v>
      </c>
      <c r="H2211" t="s">
        <v>4967</v>
      </c>
      <c r="I2211" t="s">
        <v>4969</v>
      </c>
      <c r="J2211" t="s">
        <v>4982</v>
      </c>
      <c r="K2211" t="s">
        <v>6375</v>
      </c>
      <c r="L2211" t="s">
        <v>6400</v>
      </c>
      <c r="M2211" t="str">
        <f>SUBSTITUTE(Table2[[#This Row],[category_tags]],"'",CHAR(130),11)</f>
        <v>['Agricultural', 'Food', 'Preparation', 'Fruits, vegetables, legumes and nuts', 'Nuts and seeds']</v>
      </c>
      <c r="N2211" t="str">
        <f>SUBSTITUTE(Table2[[#This Row],[category_tags]],"'",CHAR(131),12)</f>
        <v>['Agricultural', 'Food', 'Preparation', 'Fruits, vegetables, legumes and nuts', 'Nuts and seeds']</v>
      </c>
      <c r="O2211" t="e">
        <f>FIND(CHAR(130),Table2[[#This Row],[Column2]])</f>
        <v>#VALUE!</v>
      </c>
      <c r="P2211" t="e">
        <f>FIND(CHAR(131),Table2[[#This Row],[Column3]])</f>
        <v>#VALUE!</v>
      </c>
      <c r="Q2211" t="str">
        <f>IFERROR(MID(Table2[[#This Row],[category_tags]],Table2[[#This Row],[Column4]]+1,Table2[[#This Row],[Column5]]-Table2[[#This Row],[Column4]]-1),"")</f>
        <v/>
      </c>
      <c r="R2211" t="str">
        <f>VLOOKUP(Table2[[#This Row],[ciqual_code]],brut_transformé!$D$2:$E$2480,2,FALSE)</f>
        <v>brut</v>
      </c>
      <c r="S2211" t="s">
        <v>6206</v>
      </c>
    </row>
    <row r="2212" spans="1:19" x14ac:dyDescent="0.2">
      <c r="A2212" t="s">
        <v>2210</v>
      </c>
      <c r="B2212">
        <v>18017</v>
      </c>
      <c r="C2212" t="s">
        <v>2481</v>
      </c>
      <c r="D2212">
        <v>2.63</v>
      </c>
      <c r="E2212" t="b">
        <v>0</v>
      </c>
      <c r="F2212" t="s">
        <v>2485</v>
      </c>
      <c r="G2212" t="s">
        <v>4697</v>
      </c>
      <c r="H2212" t="s">
        <v>4967</v>
      </c>
      <c r="I2212" t="s">
        <v>4969</v>
      </c>
      <c r="J2212" t="s">
        <v>5030</v>
      </c>
      <c r="K2212" t="s">
        <v>6378</v>
      </c>
      <c r="L2212" t="s">
        <v>6420</v>
      </c>
      <c r="M2212" t="str">
        <f>SUBSTITUTE(Table2[[#This Row],[category_tags]],"'",CHAR(130),11)</f>
        <v>['Agricultural', 'Food', 'Preparation', 'Beverages', 'Non-alcoholic beverages', ÇBeverages, to reconstitute']</v>
      </c>
      <c r="N2212" t="str">
        <f>SUBSTITUTE(Table2[[#This Row],[category_tags]],"'",CHAR(131),12)</f>
        <v>['Agricultural', 'Food', 'Preparation', 'Beverages', 'Non-alcoholic beverages', 'Beverages, to reconstituteÉ]</v>
      </c>
      <c r="O2212">
        <f>FIND(CHAR(130),Table2[[#This Row],[Column2]])</f>
        <v>81</v>
      </c>
      <c r="P2212">
        <f>FIND(CHAR(131),Table2[[#This Row],[Column3]])</f>
        <v>108</v>
      </c>
      <c r="Q2212" t="str">
        <f>IFERROR(MID(Table2[[#This Row],[category_tags]],Table2[[#This Row],[Column4]]+1,Table2[[#This Row],[Column5]]-Table2[[#This Row],[Column4]]-1),"")</f>
        <v>Beverages, to reconstitute</v>
      </c>
      <c r="R2212" t="str">
        <f>VLOOKUP(Table2[[#This Row],[ciqual_code]],brut_transformé!$D$2:$E$2480,2,FALSE)</f>
        <v>transformé</v>
      </c>
      <c r="S2212" t="s">
        <v>6207</v>
      </c>
    </row>
    <row r="2213" spans="1:19" x14ac:dyDescent="0.2">
      <c r="A2213" t="s">
        <v>2211</v>
      </c>
      <c r="B2213">
        <v>20919</v>
      </c>
      <c r="C2213" t="s">
        <v>2481</v>
      </c>
      <c r="D2213">
        <v>3.38</v>
      </c>
      <c r="E2213" t="b">
        <v>0</v>
      </c>
      <c r="F2213" t="s">
        <v>2485</v>
      </c>
      <c r="G2213" t="s">
        <v>4698</v>
      </c>
      <c r="H2213" t="s">
        <v>4967</v>
      </c>
      <c r="I2213" t="s">
        <v>4969</v>
      </c>
      <c r="J2213" t="s">
        <v>4998</v>
      </c>
      <c r="K2213" t="s">
        <v>6377</v>
      </c>
      <c r="L2213" t="s">
        <v>6414</v>
      </c>
      <c r="M2213" t="str">
        <f>SUBSTITUTE(Table2[[#This Row],[category_tags]],"'",CHAR(130),11)</f>
        <v>['Agricultural', 'Food', 'Preparation', 'Miscellaneous', 'Miscellaneous ingredients']</v>
      </c>
      <c r="N2213" t="str">
        <f>SUBSTITUTE(Table2[[#This Row],[category_tags]],"'",CHAR(131),12)</f>
        <v>['Agricultural', 'Food', 'Preparation', 'Miscellaneous', 'Miscellaneous ingredients']</v>
      </c>
      <c r="O2213" t="e">
        <f>FIND(CHAR(130),Table2[[#This Row],[Column2]])</f>
        <v>#VALUE!</v>
      </c>
      <c r="P2213" t="e">
        <f>FIND(CHAR(131),Table2[[#This Row],[Column3]])</f>
        <v>#VALUE!</v>
      </c>
      <c r="Q2213" t="str">
        <f>IFERROR(MID(Table2[[#This Row],[category_tags]],Table2[[#This Row],[Column4]]+1,Table2[[#This Row],[Column5]]-Table2[[#This Row],[Column4]]-1),"")</f>
        <v/>
      </c>
      <c r="R2213" t="str">
        <f>VLOOKUP(Table2[[#This Row],[ciqual_code]],brut_transformé!$D$2:$E$2480,2,FALSE)</f>
        <v>transformé</v>
      </c>
      <c r="S2213" t="s">
        <v>6208</v>
      </c>
    </row>
    <row r="2214" spans="1:19" x14ac:dyDescent="0.2">
      <c r="A2214" t="s">
        <v>2212</v>
      </c>
      <c r="B2214">
        <v>20918</v>
      </c>
      <c r="C2214" t="s">
        <v>2481</v>
      </c>
      <c r="D2214">
        <v>2.99</v>
      </c>
      <c r="E2214" t="b">
        <v>0</v>
      </c>
      <c r="F2214" t="s">
        <v>2485</v>
      </c>
      <c r="G2214" t="s">
        <v>4699</v>
      </c>
      <c r="H2214" t="s">
        <v>4967</v>
      </c>
      <c r="I2214" t="s">
        <v>4969</v>
      </c>
      <c r="J2214" t="s">
        <v>4998</v>
      </c>
      <c r="K2214" t="s">
        <v>6377</v>
      </c>
      <c r="L2214" t="s">
        <v>6414</v>
      </c>
      <c r="M2214" t="str">
        <f>SUBSTITUTE(Table2[[#This Row],[category_tags]],"'",CHAR(130),11)</f>
        <v>['Agricultural', 'Food', 'Preparation', 'Miscellaneous', 'Miscellaneous ingredients']</v>
      </c>
      <c r="N2214" t="str">
        <f>SUBSTITUTE(Table2[[#This Row],[category_tags]],"'",CHAR(131),12)</f>
        <v>['Agricultural', 'Food', 'Preparation', 'Miscellaneous', 'Miscellaneous ingredients']</v>
      </c>
      <c r="O2214" t="e">
        <f>FIND(CHAR(130),Table2[[#This Row],[Column2]])</f>
        <v>#VALUE!</v>
      </c>
      <c r="P2214" t="e">
        <f>FIND(CHAR(131),Table2[[#This Row],[Column3]])</f>
        <v>#VALUE!</v>
      </c>
      <c r="Q2214" t="str">
        <f>IFERROR(MID(Table2[[#This Row],[category_tags]],Table2[[#This Row],[Column4]]+1,Table2[[#This Row],[Column5]]-Table2[[#This Row],[Column4]]-1),"")</f>
        <v/>
      </c>
      <c r="R2214" t="str">
        <f>VLOOKUP(Table2[[#This Row],[ciqual_code]],brut_transformé!$D$2:$E$2480,2,FALSE)</f>
        <v>transformé</v>
      </c>
      <c r="S2214" t="s">
        <v>6208</v>
      </c>
    </row>
    <row r="2215" spans="1:19" x14ac:dyDescent="0.2">
      <c r="A2215" t="s">
        <v>2213</v>
      </c>
      <c r="B2215">
        <v>2500</v>
      </c>
      <c r="C2215" t="s">
        <v>2481</v>
      </c>
      <c r="D2215">
        <v>3.07</v>
      </c>
      <c r="E2215" t="b">
        <v>0</v>
      </c>
      <c r="F2215" t="s">
        <v>2485</v>
      </c>
      <c r="G2215" t="s">
        <v>4700</v>
      </c>
      <c r="H2215" t="s">
        <v>4967</v>
      </c>
      <c r="I2215" t="s">
        <v>4969</v>
      </c>
      <c r="J2215" t="s">
        <v>5070</v>
      </c>
      <c r="K2215" t="s">
        <v>6378</v>
      </c>
      <c r="L2215" t="s">
        <v>6420</v>
      </c>
      <c r="M2215" t="str">
        <f>SUBSTITUTE(Table2[[#This Row],[category_tags]],"'",CHAR(130),11)</f>
        <v>['Agricultural', 'Food', 'Preparation', 'Beverages', 'Non-alcoholic beverages', ÇJuices']</v>
      </c>
      <c r="N2215" t="str">
        <f>SUBSTITUTE(Table2[[#This Row],[category_tags]],"'",CHAR(131),12)</f>
        <v>['Agricultural', 'Food', 'Preparation', 'Beverages', 'Non-alcoholic beverages', 'JuicesÉ]</v>
      </c>
      <c r="O2215">
        <f>FIND(CHAR(130),Table2[[#This Row],[Column2]])</f>
        <v>81</v>
      </c>
      <c r="P2215">
        <f>FIND(CHAR(131),Table2[[#This Row],[Column3]])</f>
        <v>88</v>
      </c>
      <c r="Q2215" t="str">
        <f>IFERROR(MID(Table2[[#This Row],[category_tags]],Table2[[#This Row],[Column4]]+1,Table2[[#This Row],[Column5]]-Table2[[#This Row],[Column4]]-1),"")</f>
        <v>Juices</v>
      </c>
      <c r="R2215" t="str">
        <f>VLOOKUP(Table2[[#This Row],[ciqual_code]],brut_transformé!$D$2:$E$2480,2,FALSE)</f>
        <v>transformé</v>
      </c>
      <c r="S2215" t="s">
        <v>6209</v>
      </c>
    </row>
    <row r="2216" spans="1:19" x14ac:dyDescent="0.2">
      <c r="A2216" t="s">
        <v>2214</v>
      </c>
      <c r="B2216">
        <v>12356</v>
      </c>
      <c r="C2216" t="s">
        <v>2481</v>
      </c>
      <c r="D2216">
        <v>1.87</v>
      </c>
      <c r="E2216" t="b">
        <v>0</v>
      </c>
      <c r="F2216" t="s">
        <v>2485</v>
      </c>
      <c r="G2216" t="s">
        <v>4701</v>
      </c>
      <c r="H2216" t="s">
        <v>4967</v>
      </c>
      <c r="I2216" t="s">
        <v>4969</v>
      </c>
      <c r="J2216" t="s">
        <v>5065</v>
      </c>
      <c r="K2216" t="s">
        <v>6381</v>
      </c>
      <c r="L2216" t="s">
        <v>6406</v>
      </c>
      <c r="M2216" t="str">
        <f>SUBSTITUTE(Table2[[#This Row],[category_tags]],"'",CHAR(130),11)</f>
        <v>['Agricultural', 'Food', 'Preparation', 'Milk and milk products', 'Cheese', ÇProcessed cheeses']</v>
      </c>
      <c r="N2216" t="str">
        <f>SUBSTITUTE(Table2[[#This Row],[category_tags]],"'",CHAR(131),12)</f>
        <v>['Agricultural', 'Food', 'Preparation', 'Milk and milk products', 'Cheese', 'Processed cheesesÉ]</v>
      </c>
      <c r="O2216">
        <f>FIND(CHAR(130),Table2[[#This Row],[Column2]])</f>
        <v>77</v>
      </c>
      <c r="P2216">
        <f>FIND(CHAR(131),Table2[[#This Row],[Column3]])</f>
        <v>95</v>
      </c>
      <c r="Q2216" t="str">
        <f>IFERROR(MID(Table2[[#This Row],[category_tags]],Table2[[#This Row],[Column4]]+1,Table2[[#This Row],[Column5]]-Table2[[#This Row],[Column4]]-1),"")</f>
        <v>Processed cheeses</v>
      </c>
      <c r="R2216" t="str">
        <f>VLOOKUP(Table2[[#This Row],[ciqual_code]],brut_transformé!$D$2:$E$2480,2,FALSE)</f>
        <v>transformé</v>
      </c>
      <c r="S2216" t="s">
        <v>6210</v>
      </c>
    </row>
    <row r="2217" spans="1:19" x14ac:dyDescent="0.2">
      <c r="A2217" t="s">
        <v>2215</v>
      </c>
      <c r="B2217">
        <v>20901</v>
      </c>
      <c r="C2217" t="s">
        <v>2481</v>
      </c>
      <c r="D2217">
        <v>3.42</v>
      </c>
      <c r="E2217" t="b">
        <v>0</v>
      </c>
      <c r="F2217" t="s">
        <v>2485</v>
      </c>
      <c r="G2217" t="s">
        <v>4702</v>
      </c>
      <c r="H2217" t="s">
        <v>4967</v>
      </c>
      <c r="I2217" t="s">
        <v>4969</v>
      </c>
      <c r="J2217" t="s">
        <v>4982</v>
      </c>
      <c r="K2217" t="s">
        <v>6375</v>
      </c>
      <c r="L2217" t="s">
        <v>6400</v>
      </c>
      <c r="M2217" t="str">
        <f>SUBSTITUTE(Table2[[#This Row],[category_tags]],"'",CHAR(130),11)</f>
        <v>['Agricultural', 'Food', 'Preparation', 'Fruits, vegetables, legumes and nuts', 'Nuts and seeds']</v>
      </c>
      <c r="N2217" t="str">
        <f>SUBSTITUTE(Table2[[#This Row],[category_tags]],"'",CHAR(131),12)</f>
        <v>['Agricultural', 'Food', 'Preparation', 'Fruits, vegetables, legumes and nuts', 'Nuts and seeds']</v>
      </c>
      <c r="O2217" t="e">
        <f>FIND(CHAR(130),Table2[[#This Row],[Column2]])</f>
        <v>#VALUE!</v>
      </c>
      <c r="P2217" t="e">
        <f>FIND(CHAR(131),Table2[[#This Row],[Column3]])</f>
        <v>#VALUE!</v>
      </c>
      <c r="Q2217" t="str">
        <f>IFERROR(MID(Table2[[#This Row],[category_tags]],Table2[[#This Row],[Column4]]+1,Table2[[#This Row],[Column5]]-Table2[[#This Row],[Column4]]-1),"")</f>
        <v/>
      </c>
      <c r="R2217" t="str">
        <f>VLOOKUP(Table2[[#This Row],[ciqual_code]],brut_transformé!$D$2:$E$2480,2,FALSE)</f>
        <v>brut</v>
      </c>
      <c r="S2217" t="s">
        <v>6211</v>
      </c>
    </row>
    <row r="2218" spans="1:19" x14ac:dyDescent="0.2">
      <c r="A2218" t="s">
        <v>2216</v>
      </c>
      <c r="B2218">
        <v>26200</v>
      </c>
      <c r="C2218" t="s">
        <v>2481</v>
      </c>
      <c r="D2218">
        <v>3.64</v>
      </c>
      <c r="E2218" t="b">
        <v>0</v>
      </c>
      <c r="F2218" t="s">
        <v>2485</v>
      </c>
      <c r="G2218" t="s">
        <v>4703</v>
      </c>
      <c r="H2218" t="s">
        <v>4967</v>
      </c>
      <c r="I2218" t="s">
        <v>4969</v>
      </c>
      <c r="J2218" t="s">
        <v>4985</v>
      </c>
      <c r="K2218" t="s">
        <v>6376</v>
      </c>
      <c r="L2218" t="s">
        <v>6403</v>
      </c>
      <c r="M2218" t="str">
        <f>SUBSTITUTE(Table2[[#This Row],[category_tags]],"'",CHAR(130),11)</f>
        <v>['Agricultural', 'Food', 'Preparation', 'Meat, egg and fish', 'Fish, raw']</v>
      </c>
      <c r="N2218" t="str">
        <f>SUBSTITUTE(Table2[[#This Row],[category_tags]],"'",CHAR(131),12)</f>
        <v>['Agricultural', 'Food', 'Preparation', 'Meat, egg and fish', 'Fish, raw']</v>
      </c>
      <c r="O2218" t="e">
        <f>FIND(CHAR(130),Table2[[#This Row],[Column2]])</f>
        <v>#VALUE!</v>
      </c>
      <c r="P2218" t="e">
        <f>FIND(CHAR(131),Table2[[#This Row],[Column3]])</f>
        <v>#VALUE!</v>
      </c>
      <c r="Q2218" t="str">
        <f>IFERROR(MID(Table2[[#This Row],[category_tags]],Table2[[#This Row],[Column4]]+1,Table2[[#This Row],[Column5]]-Table2[[#This Row],[Column4]]-1),"")</f>
        <v/>
      </c>
      <c r="R2218" t="str">
        <f>VLOOKUP(Table2[[#This Row],[ciqual_code]],brut_transformé!$D$2:$E$2480,2,FALSE)</f>
        <v>transformé</v>
      </c>
      <c r="S2218" t="s">
        <v>5492</v>
      </c>
    </row>
    <row r="2219" spans="1:19" x14ac:dyDescent="0.2">
      <c r="A2219" t="s">
        <v>2217</v>
      </c>
      <c r="B2219">
        <v>26061</v>
      </c>
      <c r="C2219" t="s">
        <v>2481</v>
      </c>
      <c r="D2219">
        <v>3.52</v>
      </c>
      <c r="E2219" t="b">
        <v>0</v>
      </c>
      <c r="F2219" t="s">
        <v>2485</v>
      </c>
      <c r="G2219" t="s">
        <v>4704</v>
      </c>
      <c r="H2219" t="s">
        <v>4967</v>
      </c>
      <c r="I2219" t="s">
        <v>4969</v>
      </c>
      <c r="J2219" t="s">
        <v>4993</v>
      </c>
      <c r="K2219" t="s">
        <v>6376</v>
      </c>
      <c r="L2219" t="s">
        <v>6410</v>
      </c>
      <c r="M2219" t="str">
        <f>SUBSTITUTE(Table2[[#This Row],[category_tags]],"'",CHAR(130),11)</f>
        <v>['Agricultural', 'Food', 'Preparation', 'Meat, egg and fish', 'Fish, cooked']</v>
      </c>
      <c r="N2219" t="str">
        <f>SUBSTITUTE(Table2[[#This Row],[category_tags]],"'",CHAR(131),12)</f>
        <v>['Agricultural', 'Food', 'Preparation', 'Meat, egg and fish', 'Fish, cooked']</v>
      </c>
      <c r="O2219" t="e">
        <f>FIND(CHAR(130),Table2[[#This Row],[Column2]])</f>
        <v>#VALUE!</v>
      </c>
      <c r="P2219" t="e">
        <f>FIND(CHAR(131),Table2[[#This Row],[Column3]])</f>
        <v>#VALUE!</v>
      </c>
      <c r="Q2219" t="str">
        <f>IFERROR(MID(Table2[[#This Row],[category_tags]],Table2[[#This Row],[Column4]]+1,Table2[[#This Row],[Column5]]-Table2[[#This Row],[Column4]]-1),"")</f>
        <v/>
      </c>
      <c r="R2219" t="str">
        <f>VLOOKUP(Table2[[#This Row],[ciqual_code]],brut_transformé!$D$2:$E$2480,2,FALSE)</f>
        <v>transformé</v>
      </c>
      <c r="S2219" t="s">
        <v>5493</v>
      </c>
    </row>
    <row r="2220" spans="1:19" x14ac:dyDescent="0.2">
      <c r="A2220" t="s">
        <v>2218</v>
      </c>
      <c r="B2220">
        <v>26058</v>
      </c>
      <c r="C2220" t="s">
        <v>2481</v>
      </c>
      <c r="D2220">
        <v>3.64</v>
      </c>
      <c r="E2220" t="b">
        <v>0</v>
      </c>
      <c r="F2220" t="s">
        <v>2485</v>
      </c>
      <c r="G2220" t="s">
        <v>4705</v>
      </c>
      <c r="H2220" t="s">
        <v>4967</v>
      </c>
      <c r="I2220" t="s">
        <v>4969</v>
      </c>
      <c r="J2220" t="s">
        <v>4985</v>
      </c>
      <c r="K2220" t="s">
        <v>6376</v>
      </c>
      <c r="L2220" t="s">
        <v>6403</v>
      </c>
      <c r="M2220" t="str">
        <f>SUBSTITUTE(Table2[[#This Row],[category_tags]],"'",CHAR(130),11)</f>
        <v>['Agricultural', 'Food', 'Preparation', 'Meat, egg and fish', 'Fish, raw']</v>
      </c>
      <c r="N2220" t="str">
        <f>SUBSTITUTE(Table2[[#This Row],[category_tags]],"'",CHAR(131),12)</f>
        <v>['Agricultural', 'Food', 'Preparation', 'Meat, egg and fish', 'Fish, raw']</v>
      </c>
      <c r="O2220" t="e">
        <f>FIND(CHAR(130),Table2[[#This Row],[Column2]])</f>
        <v>#VALUE!</v>
      </c>
      <c r="P2220" t="e">
        <f>FIND(CHAR(131),Table2[[#This Row],[Column3]])</f>
        <v>#VALUE!</v>
      </c>
      <c r="Q2220" t="str">
        <f>IFERROR(MID(Table2[[#This Row],[category_tags]],Table2[[#This Row],[Column4]]+1,Table2[[#This Row],[Column5]]-Table2[[#This Row],[Column4]]-1),"")</f>
        <v/>
      </c>
      <c r="R2220" t="str">
        <f>VLOOKUP(Table2[[#This Row],[ciqual_code]],brut_transformé!$D$2:$E$2480,2,FALSE)</f>
        <v>transformé</v>
      </c>
      <c r="S2220" t="s">
        <v>5492</v>
      </c>
    </row>
    <row r="2221" spans="1:19" x14ac:dyDescent="0.2">
      <c r="A2221" t="s">
        <v>2219</v>
      </c>
      <c r="B2221">
        <v>26059</v>
      </c>
      <c r="C2221" t="s">
        <v>2481</v>
      </c>
      <c r="D2221">
        <v>3.52</v>
      </c>
      <c r="E2221" t="b">
        <v>0</v>
      </c>
      <c r="F2221" t="s">
        <v>2485</v>
      </c>
      <c r="G2221" t="s">
        <v>4706</v>
      </c>
      <c r="H2221" t="s">
        <v>4967</v>
      </c>
      <c r="I2221" t="s">
        <v>4969</v>
      </c>
      <c r="J2221" t="s">
        <v>4993</v>
      </c>
      <c r="K2221" t="s">
        <v>6376</v>
      </c>
      <c r="L2221" t="s">
        <v>6410</v>
      </c>
      <c r="M2221" t="str">
        <f>SUBSTITUTE(Table2[[#This Row],[category_tags]],"'",CHAR(130),11)</f>
        <v>['Agricultural', 'Food', 'Preparation', 'Meat, egg and fish', 'Fish, cooked']</v>
      </c>
      <c r="N2221" t="str">
        <f>SUBSTITUTE(Table2[[#This Row],[category_tags]],"'",CHAR(131),12)</f>
        <v>['Agricultural', 'Food', 'Preparation', 'Meat, egg and fish', 'Fish, cooked']</v>
      </c>
      <c r="O2221" t="e">
        <f>FIND(CHAR(130),Table2[[#This Row],[Column2]])</f>
        <v>#VALUE!</v>
      </c>
      <c r="P2221" t="e">
        <f>FIND(CHAR(131),Table2[[#This Row],[Column3]])</f>
        <v>#VALUE!</v>
      </c>
      <c r="Q2221" t="str">
        <f>IFERROR(MID(Table2[[#This Row],[category_tags]],Table2[[#This Row],[Column4]]+1,Table2[[#This Row],[Column5]]-Table2[[#This Row],[Column4]]-1),"")</f>
        <v/>
      </c>
      <c r="R2221" t="str">
        <f>VLOOKUP(Table2[[#This Row],[ciqual_code]],brut_transformé!$D$2:$E$2480,2,FALSE)</f>
        <v>transformé</v>
      </c>
      <c r="S2221" t="s">
        <v>5493</v>
      </c>
    </row>
    <row r="2222" spans="1:19" x14ac:dyDescent="0.2">
      <c r="A2222" t="s">
        <v>2220</v>
      </c>
      <c r="B2222">
        <v>26062</v>
      </c>
      <c r="C2222" t="s">
        <v>2481</v>
      </c>
      <c r="D2222">
        <v>3.52</v>
      </c>
      <c r="E2222" t="b">
        <v>0</v>
      </c>
      <c r="F2222" t="s">
        <v>2485</v>
      </c>
      <c r="G2222" t="s">
        <v>4707</v>
      </c>
      <c r="H2222" t="s">
        <v>4967</v>
      </c>
      <c r="I2222" t="s">
        <v>4969</v>
      </c>
      <c r="J2222" t="s">
        <v>4993</v>
      </c>
      <c r="K2222" t="s">
        <v>6376</v>
      </c>
      <c r="L2222" t="s">
        <v>6410</v>
      </c>
      <c r="M2222" t="str">
        <f>SUBSTITUTE(Table2[[#This Row],[category_tags]],"'",CHAR(130),11)</f>
        <v>['Agricultural', 'Food', 'Preparation', 'Meat, egg and fish', 'Fish, cooked']</v>
      </c>
      <c r="N2222" t="str">
        <f>SUBSTITUTE(Table2[[#This Row],[category_tags]],"'",CHAR(131),12)</f>
        <v>['Agricultural', 'Food', 'Preparation', 'Meat, egg and fish', 'Fish, cooked']</v>
      </c>
      <c r="O2222" t="e">
        <f>FIND(CHAR(130),Table2[[#This Row],[Column2]])</f>
        <v>#VALUE!</v>
      </c>
      <c r="P2222" t="e">
        <f>FIND(CHAR(131),Table2[[#This Row],[Column3]])</f>
        <v>#VALUE!</v>
      </c>
      <c r="Q2222" t="str">
        <f>IFERROR(MID(Table2[[#This Row],[category_tags]],Table2[[#This Row],[Column4]]+1,Table2[[#This Row],[Column5]]-Table2[[#This Row],[Column4]]-1),"")</f>
        <v/>
      </c>
      <c r="R2222" t="str">
        <f>VLOOKUP(Table2[[#This Row],[ciqual_code]],brut_transformé!$D$2:$E$2480,2,FALSE)</f>
        <v>transformé</v>
      </c>
      <c r="S2222" t="s">
        <v>6212</v>
      </c>
    </row>
    <row r="2223" spans="1:19" x14ac:dyDescent="0.2">
      <c r="A2223" t="s">
        <v>2221</v>
      </c>
      <c r="B2223">
        <v>26248</v>
      </c>
      <c r="C2223" t="s">
        <v>2481</v>
      </c>
      <c r="D2223">
        <v>3.52</v>
      </c>
      <c r="E2223" t="b">
        <v>0</v>
      </c>
      <c r="F2223" t="s">
        <v>2485</v>
      </c>
      <c r="G2223" t="s">
        <v>4708</v>
      </c>
      <c r="H2223" t="s">
        <v>4967</v>
      </c>
      <c r="I2223" t="s">
        <v>4969</v>
      </c>
      <c r="J2223" t="s">
        <v>4993</v>
      </c>
      <c r="K2223" t="s">
        <v>6376</v>
      </c>
      <c r="L2223" t="s">
        <v>6410</v>
      </c>
      <c r="M2223" t="str">
        <f>SUBSTITUTE(Table2[[#This Row],[category_tags]],"'",CHAR(130),11)</f>
        <v>['Agricultural', 'Food', 'Preparation', 'Meat, egg and fish', 'Fish, cooked']</v>
      </c>
      <c r="N2223" t="str">
        <f>SUBSTITUTE(Table2[[#This Row],[category_tags]],"'",CHAR(131),12)</f>
        <v>['Agricultural', 'Food', 'Preparation', 'Meat, egg and fish', 'Fish, cooked']</v>
      </c>
      <c r="O2223" t="e">
        <f>FIND(CHAR(130),Table2[[#This Row],[Column2]])</f>
        <v>#VALUE!</v>
      </c>
      <c r="P2223" t="e">
        <f>FIND(CHAR(131),Table2[[#This Row],[Column3]])</f>
        <v>#VALUE!</v>
      </c>
      <c r="Q2223" t="str">
        <f>IFERROR(MID(Table2[[#This Row],[category_tags]],Table2[[#This Row],[Column4]]+1,Table2[[#This Row],[Column5]]-Table2[[#This Row],[Column4]]-1),"")</f>
        <v/>
      </c>
      <c r="R2223" t="str">
        <f>VLOOKUP(Table2[[#This Row],[ciqual_code]],brut_transformé!$D$2:$E$2480,2,FALSE)</f>
        <v>transformé</v>
      </c>
      <c r="S2223" t="s">
        <v>5493</v>
      </c>
    </row>
    <row r="2224" spans="1:19" x14ac:dyDescent="0.2">
      <c r="A2224" t="s">
        <v>2222</v>
      </c>
      <c r="B2224">
        <v>26060</v>
      </c>
      <c r="C2224" t="s">
        <v>2481</v>
      </c>
      <c r="D2224">
        <v>3.64</v>
      </c>
      <c r="E2224" t="b">
        <v>0</v>
      </c>
      <c r="F2224" t="s">
        <v>2485</v>
      </c>
      <c r="G2224" t="s">
        <v>4709</v>
      </c>
      <c r="H2224" t="s">
        <v>4967</v>
      </c>
      <c r="I2224" t="s">
        <v>4969</v>
      </c>
      <c r="J2224" t="s">
        <v>4993</v>
      </c>
      <c r="K2224" t="s">
        <v>6376</v>
      </c>
      <c r="L2224" t="s">
        <v>6410</v>
      </c>
      <c r="M2224" t="str">
        <f>SUBSTITUTE(Table2[[#This Row],[category_tags]],"'",CHAR(130),11)</f>
        <v>['Agricultural', 'Food', 'Preparation', 'Meat, egg and fish', 'Fish, cooked']</v>
      </c>
      <c r="N2224" t="str">
        <f>SUBSTITUTE(Table2[[#This Row],[category_tags]],"'",CHAR(131),12)</f>
        <v>['Agricultural', 'Food', 'Preparation', 'Meat, egg and fish', 'Fish, cooked']</v>
      </c>
      <c r="O2224" t="e">
        <f>FIND(CHAR(130),Table2[[#This Row],[Column2]])</f>
        <v>#VALUE!</v>
      </c>
      <c r="P2224" t="e">
        <f>FIND(CHAR(131),Table2[[#This Row],[Column3]])</f>
        <v>#VALUE!</v>
      </c>
      <c r="Q2224" t="str">
        <f>IFERROR(MID(Table2[[#This Row],[category_tags]],Table2[[#This Row],[Column4]]+1,Table2[[#This Row],[Column5]]-Table2[[#This Row],[Column4]]-1),"")</f>
        <v/>
      </c>
      <c r="R2224" t="str">
        <f>VLOOKUP(Table2[[#This Row],[ciqual_code]],brut_transformé!$D$2:$E$2480,2,FALSE)</f>
        <v>transformé</v>
      </c>
      <c r="S2224" t="s">
        <v>6213</v>
      </c>
    </row>
    <row r="2225" spans="1:19" x14ac:dyDescent="0.2">
      <c r="A2225" t="s">
        <v>2223</v>
      </c>
      <c r="B2225">
        <v>9640</v>
      </c>
      <c r="C2225" t="s">
        <v>2481</v>
      </c>
      <c r="D2225">
        <v>3.96999999999999</v>
      </c>
      <c r="E2225" t="b">
        <v>0</v>
      </c>
      <c r="F2225" t="s">
        <v>2485</v>
      </c>
      <c r="G2225" t="s">
        <v>4710</v>
      </c>
      <c r="H2225" t="s">
        <v>4967</v>
      </c>
      <c r="I2225" t="s">
        <v>4969</v>
      </c>
      <c r="J2225" t="s">
        <v>4998</v>
      </c>
      <c r="K2225" t="s">
        <v>6377</v>
      </c>
      <c r="L2225" t="s">
        <v>6414</v>
      </c>
      <c r="M2225" t="str">
        <f>SUBSTITUTE(Table2[[#This Row],[category_tags]],"'",CHAR(130),11)</f>
        <v>['Agricultural', 'Food', 'Preparation', 'Miscellaneous', 'Miscellaneous ingredients']</v>
      </c>
      <c r="N2225" t="str">
        <f>SUBSTITUTE(Table2[[#This Row],[category_tags]],"'",CHAR(131),12)</f>
        <v>['Agricultural', 'Food', 'Preparation', 'Miscellaneous', 'Miscellaneous ingredients']</v>
      </c>
      <c r="O2225" t="e">
        <f>FIND(CHAR(130),Table2[[#This Row],[Column2]])</f>
        <v>#VALUE!</v>
      </c>
      <c r="P2225" t="e">
        <f>FIND(CHAR(131),Table2[[#This Row],[Column3]])</f>
        <v>#VALUE!</v>
      </c>
      <c r="Q2225" t="str">
        <f>IFERROR(MID(Table2[[#This Row],[category_tags]],Table2[[#This Row],[Column4]]+1,Table2[[#This Row],[Column5]]-Table2[[#This Row],[Column4]]-1),"")</f>
        <v/>
      </c>
      <c r="R2225" t="str">
        <f>VLOOKUP(Table2[[#This Row],[ciqual_code]],brut_transformé!$D$2:$E$2480,2,FALSE)</f>
        <v>brut</v>
      </c>
      <c r="S2225" t="s">
        <v>6214</v>
      </c>
    </row>
    <row r="2226" spans="1:19" x14ac:dyDescent="0.2">
      <c r="A2226" t="s">
        <v>2224</v>
      </c>
      <c r="B2226">
        <v>9621</v>
      </c>
      <c r="C2226" t="s">
        <v>2481</v>
      </c>
      <c r="D2226">
        <v>2.68</v>
      </c>
      <c r="E2226" t="b">
        <v>0</v>
      </c>
      <c r="F2226" t="s">
        <v>2485</v>
      </c>
      <c r="G2226" t="s">
        <v>4711</v>
      </c>
      <c r="H2226" t="s">
        <v>4967</v>
      </c>
      <c r="I2226" t="s">
        <v>4969</v>
      </c>
      <c r="J2226" t="s">
        <v>4998</v>
      </c>
      <c r="K2226" t="s">
        <v>6377</v>
      </c>
      <c r="L2226" t="s">
        <v>6414</v>
      </c>
      <c r="M2226" t="str">
        <f>SUBSTITUTE(Table2[[#This Row],[category_tags]],"'",CHAR(130),11)</f>
        <v>['Agricultural', 'Food', 'Preparation', 'Miscellaneous', 'Miscellaneous ingredients']</v>
      </c>
      <c r="N2226" t="str">
        <f>SUBSTITUTE(Table2[[#This Row],[category_tags]],"'",CHAR(131),12)</f>
        <v>['Agricultural', 'Food', 'Preparation', 'Miscellaneous', 'Miscellaneous ingredients']</v>
      </c>
      <c r="O2226" t="e">
        <f>FIND(CHAR(130),Table2[[#This Row],[Column2]])</f>
        <v>#VALUE!</v>
      </c>
      <c r="P2226" t="e">
        <f>FIND(CHAR(131),Table2[[#This Row],[Column3]])</f>
        <v>#VALUE!</v>
      </c>
      <c r="Q2226" t="str">
        <f>IFERROR(MID(Table2[[#This Row],[category_tags]],Table2[[#This Row],[Column4]]+1,Table2[[#This Row],[Column5]]-Table2[[#This Row],[Column4]]-1),"")</f>
        <v/>
      </c>
      <c r="R2226" t="str">
        <f>VLOOKUP(Table2[[#This Row],[ciqual_code]],brut_transformé!$D$2:$E$2480,2,FALSE)</f>
        <v>transformé</v>
      </c>
      <c r="S2226" t="s">
        <v>6215</v>
      </c>
    </row>
    <row r="2227" spans="1:19" x14ac:dyDescent="0.2">
      <c r="A2227" t="s">
        <v>2225</v>
      </c>
      <c r="B2227">
        <v>9641</v>
      </c>
      <c r="C2227" t="s">
        <v>2481</v>
      </c>
      <c r="D2227">
        <v>3.09</v>
      </c>
      <c r="E2227" t="b">
        <v>0</v>
      </c>
      <c r="F2227" t="s">
        <v>2485</v>
      </c>
      <c r="G2227" t="s">
        <v>4712</v>
      </c>
      <c r="H2227" t="s">
        <v>4967</v>
      </c>
      <c r="I2227" t="s">
        <v>4969</v>
      </c>
      <c r="J2227" t="s">
        <v>4998</v>
      </c>
      <c r="K2227" t="s">
        <v>6377</v>
      </c>
      <c r="L2227" t="s">
        <v>6414</v>
      </c>
      <c r="M2227" t="str">
        <f>SUBSTITUTE(Table2[[#This Row],[category_tags]],"'",CHAR(130),11)</f>
        <v>['Agricultural', 'Food', 'Preparation', 'Miscellaneous', 'Miscellaneous ingredients']</v>
      </c>
      <c r="N2227" t="str">
        <f>SUBSTITUTE(Table2[[#This Row],[category_tags]],"'",CHAR(131),12)</f>
        <v>['Agricultural', 'Food', 'Preparation', 'Miscellaneous', 'Miscellaneous ingredients']</v>
      </c>
      <c r="O2227" t="e">
        <f>FIND(CHAR(130),Table2[[#This Row],[Column2]])</f>
        <v>#VALUE!</v>
      </c>
      <c r="P2227" t="e">
        <f>FIND(CHAR(131),Table2[[#This Row],[Column3]])</f>
        <v>#VALUE!</v>
      </c>
      <c r="Q2227" t="str">
        <f>IFERROR(MID(Table2[[#This Row],[category_tags]],Table2[[#This Row],[Column4]]+1,Table2[[#This Row],[Column5]]-Table2[[#This Row],[Column4]]-1),"")</f>
        <v/>
      </c>
      <c r="R2227" t="str">
        <f>VLOOKUP(Table2[[#This Row],[ciqual_code]],brut_transformé!$D$2:$E$2480,2,FALSE)</f>
        <v>brut</v>
      </c>
      <c r="S2227" t="s">
        <v>6216</v>
      </c>
    </row>
    <row r="2228" spans="1:19" x14ac:dyDescent="0.2">
      <c r="A2228" t="s">
        <v>2226</v>
      </c>
      <c r="B2228">
        <v>9643</v>
      </c>
      <c r="C2228" t="s">
        <v>2481</v>
      </c>
      <c r="D2228">
        <v>3.27</v>
      </c>
      <c r="E2228" t="b">
        <v>0</v>
      </c>
      <c r="F2228" t="s">
        <v>2485</v>
      </c>
      <c r="G2228" t="s">
        <v>4713</v>
      </c>
      <c r="H2228" t="s">
        <v>4967</v>
      </c>
      <c r="I2228" t="s">
        <v>4969</v>
      </c>
      <c r="J2228" t="s">
        <v>4998</v>
      </c>
      <c r="K2228" t="s">
        <v>6377</v>
      </c>
      <c r="L2228" t="s">
        <v>6414</v>
      </c>
      <c r="M2228" t="str">
        <f>SUBSTITUTE(Table2[[#This Row],[category_tags]],"'",CHAR(130),11)</f>
        <v>['Agricultural', 'Food', 'Preparation', 'Miscellaneous', 'Miscellaneous ingredients']</v>
      </c>
      <c r="N2228" t="str">
        <f>SUBSTITUTE(Table2[[#This Row],[category_tags]],"'",CHAR(131),12)</f>
        <v>['Agricultural', 'Food', 'Preparation', 'Miscellaneous', 'Miscellaneous ingredients']</v>
      </c>
      <c r="O2228" t="e">
        <f>FIND(CHAR(130),Table2[[#This Row],[Column2]])</f>
        <v>#VALUE!</v>
      </c>
      <c r="P2228" t="e">
        <f>FIND(CHAR(131),Table2[[#This Row],[Column3]])</f>
        <v>#VALUE!</v>
      </c>
      <c r="Q2228" t="str">
        <f>IFERROR(MID(Table2[[#This Row],[category_tags]],Table2[[#This Row],[Column4]]+1,Table2[[#This Row],[Column5]]-Table2[[#This Row],[Column4]]-1),"")</f>
        <v/>
      </c>
      <c r="R2228" t="str">
        <f>VLOOKUP(Table2[[#This Row],[ciqual_code]],brut_transformé!$D$2:$E$2480,2,FALSE)</f>
        <v>brut</v>
      </c>
      <c r="S2228" t="s">
        <v>6217</v>
      </c>
    </row>
    <row r="2229" spans="1:19" x14ac:dyDescent="0.2">
      <c r="A2229" t="s">
        <v>2227</v>
      </c>
      <c r="B2229">
        <v>31013</v>
      </c>
      <c r="C2229" t="s">
        <v>2481</v>
      </c>
      <c r="D2229">
        <v>3.16</v>
      </c>
      <c r="E2229" t="b">
        <v>0</v>
      </c>
      <c r="F2229" t="s">
        <v>2485</v>
      </c>
      <c r="G2229" t="s">
        <v>4714</v>
      </c>
      <c r="H2229" t="s">
        <v>4967</v>
      </c>
      <c r="I2229" t="s">
        <v>4969</v>
      </c>
      <c r="J2229" t="s">
        <v>5066</v>
      </c>
      <c r="K2229" t="s">
        <v>6383</v>
      </c>
      <c r="L2229" t="s">
        <v>6440</v>
      </c>
      <c r="M2229" t="str">
        <f>SUBSTITUTE(Table2[[#This Row],[category_tags]],"'",CHAR(130),11)</f>
        <v>['Agricultural', 'Food', 'Preparation', 'Ice cream and sorbet', 'Sorbet']</v>
      </c>
      <c r="N2229" t="str">
        <f>SUBSTITUTE(Table2[[#This Row],[category_tags]],"'",CHAR(131),12)</f>
        <v>['Agricultural', 'Food', 'Preparation', 'Ice cream and sorbet', 'Sorbet']</v>
      </c>
      <c r="O2229" t="e">
        <f>FIND(CHAR(130),Table2[[#This Row],[Column2]])</f>
        <v>#VALUE!</v>
      </c>
      <c r="P2229" t="e">
        <f>FIND(CHAR(131),Table2[[#This Row],[Column3]])</f>
        <v>#VALUE!</v>
      </c>
      <c r="Q2229" t="str">
        <f>IFERROR(MID(Table2[[#This Row],[category_tags]],Table2[[#This Row],[Column4]]+1,Table2[[#This Row],[Column5]]-Table2[[#This Row],[Column4]]-1),"")</f>
        <v/>
      </c>
      <c r="R2229" t="str">
        <f>VLOOKUP(Table2[[#This Row],[ciqual_code]],brut_transformé!$D$2:$E$2480,2,FALSE)</f>
        <v>transformé</v>
      </c>
      <c r="S2229" t="s">
        <v>6218</v>
      </c>
    </row>
    <row r="2230" spans="1:19" x14ac:dyDescent="0.2">
      <c r="A2230" t="s">
        <v>2228</v>
      </c>
      <c r="B2230">
        <v>39524</v>
      </c>
      <c r="C2230" t="s">
        <v>2481</v>
      </c>
      <c r="D2230">
        <v>3.16</v>
      </c>
      <c r="E2230" t="b">
        <v>0</v>
      </c>
      <c r="F2230" t="s">
        <v>2485</v>
      </c>
      <c r="G2230" t="s">
        <v>4715</v>
      </c>
      <c r="H2230" t="s">
        <v>4967</v>
      </c>
      <c r="I2230" t="s">
        <v>4969</v>
      </c>
      <c r="J2230" t="s">
        <v>5066</v>
      </c>
      <c r="K2230" t="s">
        <v>6383</v>
      </c>
      <c r="L2230" t="s">
        <v>6440</v>
      </c>
      <c r="M2230" t="str">
        <f>SUBSTITUTE(Table2[[#This Row],[category_tags]],"'",CHAR(130),11)</f>
        <v>['Agricultural', 'Food', 'Preparation', 'Ice cream and sorbet', 'Sorbet']</v>
      </c>
      <c r="N2230" t="str">
        <f>SUBSTITUTE(Table2[[#This Row],[category_tags]],"'",CHAR(131),12)</f>
        <v>['Agricultural', 'Food', 'Preparation', 'Ice cream and sorbet', 'Sorbet']</v>
      </c>
      <c r="O2230" t="e">
        <f>FIND(CHAR(130),Table2[[#This Row],[Column2]])</f>
        <v>#VALUE!</v>
      </c>
      <c r="P2230" t="e">
        <f>FIND(CHAR(131),Table2[[#This Row],[Column3]])</f>
        <v>#VALUE!</v>
      </c>
      <c r="Q2230" t="str">
        <f>IFERROR(MID(Table2[[#This Row],[category_tags]],Table2[[#This Row],[Column4]]+1,Table2[[#This Row],[Column5]]-Table2[[#This Row],[Column4]]-1),"")</f>
        <v/>
      </c>
      <c r="R2230" t="str">
        <f>VLOOKUP(Table2[[#This Row],[ciqual_code]],brut_transformé!$D$2:$E$2480,2,FALSE)</f>
        <v>transformé</v>
      </c>
      <c r="S2230" t="s">
        <v>6219</v>
      </c>
    </row>
    <row r="2231" spans="1:19" x14ac:dyDescent="0.2">
      <c r="A2231" t="s">
        <v>2229</v>
      </c>
      <c r="B2231">
        <v>9360</v>
      </c>
      <c r="C2231" t="s">
        <v>2481</v>
      </c>
      <c r="D2231">
        <v>3.45</v>
      </c>
      <c r="E2231" t="b">
        <v>0</v>
      </c>
      <c r="F2231" t="s">
        <v>2485</v>
      </c>
      <c r="G2231" t="s">
        <v>4716</v>
      </c>
      <c r="H2231" t="s">
        <v>4967</v>
      </c>
      <c r="I2231" t="s">
        <v>4969</v>
      </c>
      <c r="J2231" t="s">
        <v>4983</v>
      </c>
      <c r="K2231" t="s">
        <v>6380</v>
      </c>
      <c r="L2231" t="s">
        <v>6401</v>
      </c>
      <c r="M2231" t="str">
        <f>SUBSTITUTE(Table2[[#This Row],[category_tags]],"'",CHAR(130),11)</f>
        <v>['Agricultural', 'Food', 'Preparation', 'Cereal products', 'Pasta, rice and grains', ÇPasta, rice and grains, raw']</v>
      </c>
      <c r="N2231" t="str">
        <f>SUBSTITUTE(Table2[[#This Row],[category_tags]],"'",CHAR(131),12)</f>
        <v>['Agricultural', 'Food', 'Preparation', 'Cereal products', 'Pasta, rice and grains', 'Pasta, rice and grains, rawÉ]</v>
      </c>
      <c r="O2231">
        <f>FIND(CHAR(130),Table2[[#This Row],[Column2]])</f>
        <v>86</v>
      </c>
      <c r="P2231">
        <f>FIND(CHAR(131),Table2[[#This Row],[Column3]])</f>
        <v>114</v>
      </c>
      <c r="Q2231" t="str">
        <f>IFERROR(MID(Table2[[#This Row],[category_tags]],Table2[[#This Row],[Column4]]+1,Table2[[#This Row],[Column5]]-Table2[[#This Row],[Column4]]-1),"")</f>
        <v>Pasta, rice and grains, raw</v>
      </c>
      <c r="R2231" t="str">
        <f>VLOOKUP(Table2[[#This Row],[ciqual_code]],brut_transformé!$D$2:$E$2480,2,FALSE)</f>
        <v>brut</v>
      </c>
      <c r="S2231" t="s">
        <v>6220</v>
      </c>
    </row>
    <row r="2232" spans="1:19" x14ac:dyDescent="0.2">
      <c r="A2232" t="s">
        <v>2230</v>
      </c>
      <c r="B2232">
        <v>25020</v>
      </c>
      <c r="C2232" t="s">
        <v>2481</v>
      </c>
      <c r="D2232">
        <v>1.78</v>
      </c>
      <c r="E2232" t="b">
        <v>0</v>
      </c>
      <c r="F2232" t="s">
        <v>2485</v>
      </c>
      <c r="G2232" t="s">
        <v>4717</v>
      </c>
      <c r="H2232" t="s">
        <v>4967</v>
      </c>
      <c r="I2232" t="s">
        <v>4969</v>
      </c>
      <c r="J2232" t="s">
        <v>4981</v>
      </c>
      <c r="K2232" t="s">
        <v>6379</v>
      </c>
      <c r="L2232" t="s">
        <v>6399</v>
      </c>
      <c r="M2232" t="str">
        <f>SUBSTITUTE(Table2[[#This Row],[category_tags]],"'",CHAR(130),11)</f>
        <v>['Agricultural', 'Food', 'Preparation', 'Starters and dishes', 'Dishes', ÇCheese dishes']</v>
      </c>
      <c r="N2232" t="str">
        <f>SUBSTITUTE(Table2[[#This Row],[category_tags]],"'",CHAR(131),12)</f>
        <v>['Agricultural', 'Food', 'Preparation', 'Starters and dishes', 'Dishes', 'Cheese dishesÉ]</v>
      </c>
      <c r="O2232">
        <f>FIND(CHAR(130),Table2[[#This Row],[Column2]])</f>
        <v>74</v>
      </c>
      <c r="P2232">
        <f>FIND(CHAR(131),Table2[[#This Row],[Column3]])</f>
        <v>88</v>
      </c>
      <c r="Q2232" t="str">
        <f>IFERROR(MID(Table2[[#This Row],[category_tags]],Table2[[#This Row],[Column4]]+1,Table2[[#This Row],[Column5]]-Table2[[#This Row],[Column4]]-1),"")</f>
        <v>Cheese dishes</v>
      </c>
      <c r="R2232" t="str">
        <f>VLOOKUP(Table2[[#This Row],[ciqual_code]],brut_transformé!$D$2:$E$2480,2,FALSE)</f>
        <v>transformé</v>
      </c>
      <c r="S2232" t="s">
        <v>6221</v>
      </c>
    </row>
    <row r="2233" spans="1:19" x14ac:dyDescent="0.2">
      <c r="A2233" t="s">
        <v>2231</v>
      </c>
      <c r="B2233">
        <v>25913</v>
      </c>
      <c r="C2233" t="s">
        <v>2481</v>
      </c>
      <c r="D2233">
        <v>2.42</v>
      </c>
      <c r="E2233" t="b">
        <v>0</v>
      </c>
      <c r="F2233" t="s">
        <v>2485</v>
      </c>
      <c r="G2233" t="s">
        <v>4718</v>
      </c>
      <c r="H2233" t="s">
        <v>4967</v>
      </c>
      <c r="I2233" t="s">
        <v>4969</v>
      </c>
      <c r="J2233" t="s">
        <v>5022</v>
      </c>
      <c r="K2233" t="s">
        <v>6379</v>
      </c>
      <c r="L2233" t="s">
        <v>6424</v>
      </c>
      <c r="M2233" t="str">
        <f>SUBSTITUTE(Table2[[#This Row],[category_tags]],"'",CHAR(130),11)</f>
        <v>['Agricultural', 'Food', 'Preparation', 'Starters and dishes', 'Soup']</v>
      </c>
      <c r="N2233" t="str">
        <f>SUBSTITUTE(Table2[[#This Row],[category_tags]],"'",CHAR(131),12)</f>
        <v>['Agricultural', 'Food', 'Preparation', 'Starters and dishes', 'Soup']</v>
      </c>
      <c r="O2233" t="e">
        <f>FIND(CHAR(130),Table2[[#This Row],[Column2]])</f>
        <v>#VALUE!</v>
      </c>
      <c r="P2233" t="e">
        <f>FIND(CHAR(131),Table2[[#This Row],[Column3]])</f>
        <v>#VALUE!</v>
      </c>
      <c r="Q2233" t="str">
        <f>IFERROR(MID(Table2[[#This Row],[category_tags]],Table2[[#This Row],[Column4]]+1,Table2[[#This Row],[Column5]]-Table2[[#This Row],[Column4]]-1),"")</f>
        <v/>
      </c>
      <c r="R2233" t="str">
        <f>VLOOKUP(Table2[[#This Row],[ciqual_code]],brut_transformé!$D$2:$E$2480,2,FALSE)</f>
        <v>transformé</v>
      </c>
      <c r="S2233" t="s">
        <v>6222</v>
      </c>
    </row>
    <row r="2234" spans="1:19" x14ac:dyDescent="0.2">
      <c r="A2234" t="s">
        <v>2232</v>
      </c>
      <c r="B2234">
        <v>25949</v>
      </c>
      <c r="C2234" t="s">
        <v>2481</v>
      </c>
      <c r="D2234">
        <v>2.83</v>
      </c>
      <c r="E2234" t="b">
        <v>0</v>
      </c>
      <c r="F2234" t="s">
        <v>2485</v>
      </c>
      <c r="G2234" t="s">
        <v>4719</v>
      </c>
      <c r="H2234" t="s">
        <v>4967</v>
      </c>
      <c r="I2234" t="s">
        <v>4969</v>
      </c>
      <c r="J2234" t="s">
        <v>5022</v>
      </c>
      <c r="K2234" t="s">
        <v>6379</v>
      </c>
      <c r="L2234" t="s">
        <v>6424</v>
      </c>
      <c r="M2234" t="str">
        <f>SUBSTITUTE(Table2[[#This Row],[category_tags]],"'",CHAR(130),11)</f>
        <v>['Agricultural', 'Food', 'Preparation', 'Starters and dishes', 'Soup']</v>
      </c>
      <c r="N2234" t="str">
        <f>SUBSTITUTE(Table2[[#This Row],[category_tags]],"'",CHAR(131),12)</f>
        <v>['Agricultural', 'Food', 'Preparation', 'Starters and dishes', 'Soup']</v>
      </c>
      <c r="O2234" t="e">
        <f>FIND(CHAR(130),Table2[[#This Row],[Column2]])</f>
        <v>#VALUE!</v>
      </c>
      <c r="P2234" t="e">
        <f>FIND(CHAR(131),Table2[[#This Row],[Column3]])</f>
        <v>#VALUE!</v>
      </c>
      <c r="Q2234" t="str">
        <f>IFERROR(MID(Table2[[#This Row],[category_tags]],Table2[[#This Row],[Column4]]+1,Table2[[#This Row],[Column5]]-Table2[[#This Row],[Column4]]-1),"")</f>
        <v/>
      </c>
      <c r="R2234" t="str">
        <f>VLOOKUP(Table2[[#This Row],[ciqual_code]],brut_transformé!$D$2:$E$2480,2,FALSE)</f>
        <v>transformé</v>
      </c>
      <c r="S2234" t="s">
        <v>6223</v>
      </c>
    </row>
    <row r="2235" spans="1:19" x14ac:dyDescent="0.2">
      <c r="A2235" t="s">
        <v>2233</v>
      </c>
      <c r="B2235">
        <v>25933</v>
      </c>
      <c r="C2235" t="s">
        <v>2481</v>
      </c>
      <c r="D2235">
        <v>2.65</v>
      </c>
      <c r="E2235" t="b">
        <v>0</v>
      </c>
      <c r="F2235" t="s">
        <v>2485</v>
      </c>
      <c r="G2235" t="s">
        <v>4720</v>
      </c>
      <c r="H2235" t="s">
        <v>4967</v>
      </c>
      <c r="I2235" t="s">
        <v>4969</v>
      </c>
      <c r="J2235" t="s">
        <v>5022</v>
      </c>
      <c r="K2235" t="s">
        <v>6379</v>
      </c>
      <c r="L2235" t="s">
        <v>6424</v>
      </c>
      <c r="M2235" t="str">
        <f>SUBSTITUTE(Table2[[#This Row],[category_tags]],"'",CHAR(130),11)</f>
        <v>['Agricultural', 'Food', 'Preparation', 'Starters and dishes', 'Soup']</v>
      </c>
      <c r="N2235" t="str">
        <f>SUBSTITUTE(Table2[[#This Row],[category_tags]],"'",CHAR(131),12)</f>
        <v>['Agricultural', 'Food', 'Preparation', 'Starters and dishes', 'Soup']</v>
      </c>
      <c r="O2235" t="e">
        <f>FIND(CHAR(130),Table2[[#This Row],[Column2]])</f>
        <v>#VALUE!</v>
      </c>
      <c r="P2235" t="e">
        <f>FIND(CHAR(131),Table2[[#This Row],[Column3]])</f>
        <v>#VALUE!</v>
      </c>
      <c r="Q2235" t="str">
        <f>IFERROR(MID(Table2[[#This Row],[category_tags]],Table2[[#This Row],[Column4]]+1,Table2[[#This Row],[Column5]]-Table2[[#This Row],[Column4]]-1),"")</f>
        <v/>
      </c>
      <c r="R2235" t="str">
        <f>VLOOKUP(Table2[[#This Row],[ciqual_code]],brut_transformé!$D$2:$E$2480,2,FALSE)</f>
        <v>transformé</v>
      </c>
      <c r="S2235" t="s">
        <v>6224</v>
      </c>
    </row>
    <row r="2236" spans="1:19" x14ac:dyDescent="0.2">
      <c r="A2236" t="s">
        <v>2234</v>
      </c>
      <c r="B2236">
        <v>25935</v>
      </c>
      <c r="C2236" t="s">
        <v>2481</v>
      </c>
      <c r="D2236">
        <v>2.83</v>
      </c>
      <c r="E2236" t="b">
        <v>0</v>
      </c>
      <c r="F2236" t="s">
        <v>2485</v>
      </c>
      <c r="G2236" t="s">
        <v>4721</v>
      </c>
      <c r="H2236" t="s">
        <v>4967</v>
      </c>
      <c r="I2236" t="s">
        <v>4969</v>
      </c>
      <c r="J2236" t="s">
        <v>5022</v>
      </c>
      <c r="K2236" t="s">
        <v>6379</v>
      </c>
      <c r="L2236" t="s">
        <v>6424</v>
      </c>
      <c r="M2236" t="str">
        <f>SUBSTITUTE(Table2[[#This Row],[category_tags]],"'",CHAR(130),11)</f>
        <v>['Agricultural', 'Food', 'Preparation', 'Starters and dishes', 'Soup']</v>
      </c>
      <c r="N2236" t="str">
        <f>SUBSTITUTE(Table2[[#This Row],[category_tags]],"'",CHAR(131),12)</f>
        <v>['Agricultural', 'Food', 'Preparation', 'Starters and dishes', 'Soup']</v>
      </c>
      <c r="O2236" t="e">
        <f>FIND(CHAR(130),Table2[[#This Row],[Column2]])</f>
        <v>#VALUE!</v>
      </c>
      <c r="P2236" t="e">
        <f>FIND(CHAR(131),Table2[[#This Row],[Column3]])</f>
        <v>#VALUE!</v>
      </c>
      <c r="Q2236" t="str">
        <f>IFERROR(MID(Table2[[#This Row],[category_tags]],Table2[[#This Row],[Column4]]+1,Table2[[#This Row],[Column5]]-Table2[[#This Row],[Column4]]-1),"")</f>
        <v/>
      </c>
      <c r="R2236" t="str">
        <f>VLOOKUP(Table2[[#This Row],[ciqual_code]],brut_transformé!$D$2:$E$2480,2,FALSE)</f>
        <v>transformé</v>
      </c>
      <c r="S2236" t="s">
        <v>6225</v>
      </c>
    </row>
    <row r="2237" spans="1:19" x14ac:dyDescent="0.2">
      <c r="A2237" t="s">
        <v>2235</v>
      </c>
      <c r="B2237">
        <v>25914</v>
      </c>
      <c r="C2237" t="s">
        <v>2481</v>
      </c>
      <c r="D2237">
        <v>2.59</v>
      </c>
      <c r="E2237" t="b">
        <v>0</v>
      </c>
      <c r="F2237" t="s">
        <v>2485</v>
      </c>
      <c r="G2237" t="s">
        <v>4722</v>
      </c>
      <c r="H2237" t="s">
        <v>4967</v>
      </c>
      <c r="I2237" t="s">
        <v>4969</v>
      </c>
      <c r="J2237" t="s">
        <v>5022</v>
      </c>
      <c r="K2237" t="s">
        <v>6379</v>
      </c>
      <c r="L2237" t="s">
        <v>6424</v>
      </c>
      <c r="M2237" t="str">
        <f>SUBSTITUTE(Table2[[#This Row],[category_tags]],"'",CHAR(130),11)</f>
        <v>['Agricultural', 'Food', 'Preparation', 'Starters and dishes', 'Soup']</v>
      </c>
      <c r="N2237" t="str">
        <f>SUBSTITUTE(Table2[[#This Row],[category_tags]],"'",CHAR(131),12)</f>
        <v>['Agricultural', 'Food', 'Preparation', 'Starters and dishes', 'Soup']</v>
      </c>
      <c r="O2237" t="e">
        <f>FIND(CHAR(130),Table2[[#This Row],[Column2]])</f>
        <v>#VALUE!</v>
      </c>
      <c r="P2237" t="e">
        <f>FIND(CHAR(131),Table2[[#This Row],[Column3]])</f>
        <v>#VALUE!</v>
      </c>
      <c r="Q2237" t="str">
        <f>IFERROR(MID(Table2[[#This Row],[category_tags]],Table2[[#This Row],[Column4]]+1,Table2[[#This Row],[Column5]]-Table2[[#This Row],[Column4]]-1),"")</f>
        <v/>
      </c>
      <c r="R2237" t="str">
        <f>VLOOKUP(Table2[[#This Row],[ciqual_code]],brut_transformé!$D$2:$E$2480,2,FALSE)</f>
        <v>transformé</v>
      </c>
      <c r="S2237" t="s">
        <v>6226</v>
      </c>
    </row>
    <row r="2238" spans="1:19" x14ac:dyDescent="0.2">
      <c r="A2238" t="s">
        <v>2236</v>
      </c>
      <c r="B2238">
        <v>25928</v>
      </c>
      <c r="C2238" t="s">
        <v>2481</v>
      </c>
      <c r="D2238">
        <v>2.89</v>
      </c>
      <c r="E2238" t="b">
        <v>0</v>
      </c>
      <c r="F2238" t="s">
        <v>2485</v>
      </c>
      <c r="G2238" t="s">
        <v>4723</v>
      </c>
      <c r="H2238" t="s">
        <v>4967</v>
      </c>
      <c r="I2238" t="s">
        <v>4969</v>
      </c>
      <c r="J2238" t="s">
        <v>5022</v>
      </c>
      <c r="K2238" t="s">
        <v>6379</v>
      </c>
      <c r="L2238" t="s">
        <v>6424</v>
      </c>
      <c r="M2238" t="str">
        <f>SUBSTITUTE(Table2[[#This Row],[category_tags]],"'",CHAR(130),11)</f>
        <v>['Agricultural', 'Food', 'Preparation', 'Starters and dishes', 'Soup']</v>
      </c>
      <c r="N2238" t="str">
        <f>SUBSTITUTE(Table2[[#This Row],[category_tags]],"'",CHAR(131),12)</f>
        <v>['Agricultural', 'Food', 'Preparation', 'Starters and dishes', 'Soup']</v>
      </c>
      <c r="O2238" t="e">
        <f>FIND(CHAR(130),Table2[[#This Row],[Column2]])</f>
        <v>#VALUE!</v>
      </c>
      <c r="P2238" t="e">
        <f>FIND(CHAR(131),Table2[[#This Row],[Column3]])</f>
        <v>#VALUE!</v>
      </c>
      <c r="Q2238" t="str">
        <f>IFERROR(MID(Table2[[#This Row],[category_tags]],Table2[[#This Row],[Column4]]+1,Table2[[#This Row],[Column5]]-Table2[[#This Row],[Column4]]-1),"")</f>
        <v/>
      </c>
      <c r="R2238" t="str">
        <f>VLOOKUP(Table2[[#This Row],[ciqual_code]],brut_transformé!$D$2:$E$2480,2,FALSE)</f>
        <v>transformé</v>
      </c>
      <c r="S2238" t="s">
        <v>6227</v>
      </c>
    </row>
    <row r="2239" spans="1:19" x14ac:dyDescent="0.2">
      <c r="A2239" t="s">
        <v>2237</v>
      </c>
      <c r="B2239">
        <v>25901</v>
      </c>
      <c r="C2239" t="s">
        <v>2481</v>
      </c>
      <c r="D2239">
        <v>3.31</v>
      </c>
      <c r="E2239" t="b">
        <v>0</v>
      </c>
      <c r="F2239" t="s">
        <v>2485</v>
      </c>
      <c r="G2239" t="s">
        <v>4724</v>
      </c>
      <c r="H2239" t="s">
        <v>4967</v>
      </c>
      <c r="I2239" t="s">
        <v>4969</v>
      </c>
      <c r="J2239" t="s">
        <v>5022</v>
      </c>
      <c r="K2239" t="s">
        <v>6379</v>
      </c>
      <c r="L2239" t="s">
        <v>6424</v>
      </c>
      <c r="M2239" t="str">
        <f>SUBSTITUTE(Table2[[#This Row],[category_tags]],"'",CHAR(130),11)</f>
        <v>['Agricultural', 'Food', 'Preparation', 'Starters and dishes', 'Soup']</v>
      </c>
      <c r="N2239" t="str">
        <f>SUBSTITUTE(Table2[[#This Row],[category_tags]],"'",CHAR(131),12)</f>
        <v>['Agricultural', 'Food', 'Preparation', 'Starters and dishes', 'Soup']</v>
      </c>
      <c r="O2239" t="e">
        <f>FIND(CHAR(130),Table2[[#This Row],[Column2]])</f>
        <v>#VALUE!</v>
      </c>
      <c r="P2239" t="e">
        <f>FIND(CHAR(131),Table2[[#This Row],[Column3]])</f>
        <v>#VALUE!</v>
      </c>
      <c r="Q2239" t="str">
        <f>IFERROR(MID(Table2[[#This Row],[category_tags]],Table2[[#This Row],[Column4]]+1,Table2[[#This Row],[Column5]]-Table2[[#This Row],[Column4]]-1),"")</f>
        <v/>
      </c>
      <c r="R2239" t="str">
        <f>VLOOKUP(Table2[[#This Row],[ciqual_code]],brut_transformé!$D$2:$E$2480,2,FALSE)</f>
        <v>transformé</v>
      </c>
      <c r="S2239" t="s">
        <v>6227</v>
      </c>
    </row>
    <row r="2240" spans="1:19" x14ac:dyDescent="0.2">
      <c r="A2240" t="s">
        <v>2238</v>
      </c>
      <c r="B2240">
        <v>25950</v>
      </c>
      <c r="C2240" t="s">
        <v>2481</v>
      </c>
      <c r="D2240">
        <v>2.94</v>
      </c>
      <c r="E2240" t="b">
        <v>0</v>
      </c>
      <c r="F2240" t="s">
        <v>2485</v>
      </c>
      <c r="G2240" t="s">
        <v>4725</v>
      </c>
      <c r="H2240" t="s">
        <v>4967</v>
      </c>
      <c r="I2240" t="s">
        <v>4969</v>
      </c>
      <c r="J2240" t="s">
        <v>5022</v>
      </c>
      <c r="K2240" t="s">
        <v>6379</v>
      </c>
      <c r="L2240" t="s">
        <v>6424</v>
      </c>
      <c r="M2240" t="str">
        <f>SUBSTITUTE(Table2[[#This Row],[category_tags]],"'",CHAR(130),11)</f>
        <v>['Agricultural', 'Food', 'Preparation', 'Starters and dishes', 'Soup']</v>
      </c>
      <c r="N2240" t="str">
        <f>SUBSTITUTE(Table2[[#This Row],[category_tags]],"'",CHAR(131),12)</f>
        <v>['Agricultural', 'Food', 'Preparation', 'Starters and dishes', 'Soup']</v>
      </c>
      <c r="O2240" t="e">
        <f>FIND(CHAR(130),Table2[[#This Row],[Column2]])</f>
        <v>#VALUE!</v>
      </c>
      <c r="P2240" t="e">
        <f>FIND(CHAR(131),Table2[[#This Row],[Column3]])</f>
        <v>#VALUE!</v>
      </c>
      <c r="Q2240" t="str">
        <f>IFERROR(MID(Table2[[#This Row],[category_tags]],Table2[[#This Row],[Column4]]+1,Table2[[#This Row],[Column5]]-Table2[[#This Row],[Column4]]-1),"")</f>
        <v/>
      </c>
      <c r="R2240" t="str">
        <f>VLOOKUP(Table2[[#This Row],[ciqual_code]],brut_transformé!$D$2:$E$2480,2,FALSE)</f>
        <v>transformé</v>
      </c>
      <c r="S2240" t="s">
        <v>6228</v>
      </c>
    </row>
    <row r="2241" spans="1:19" x14ac:dyDescent="0.2">
      <c r="A2241" t="s">
        <v>2239</v>
      </c>
      <c r="B2241">
        <v>25908</v>
      </c>
      <c r="C2241" t="s">
        <v>2481</v>
      </c>
      <c r="D2241">
        <v>2.4500000000000002</v>
      </c>
      <c r="E2241" t="b">
        <v>0</v>
      </c>
      <c r="F2241" t="s">
        <v>2485</v>
      </c>
      <c r="G2241" t="s">
        <v>4726</v>
      </c>
      <c r="H2241" t="s">
        <v>4967</v>
      </c>
      <c r="I2241" t="s">
        <v>4969</v>
      </c>
      <c r="J2241" t="s">
        <v>5022</v>
      </c>
      <c r="K2241" t="s">
        <v>6379</v>
      </c>
      <c r="L2241" t="s">
        <v>6424</v>
      </c>
      <c r="M2241" t="str">
        <f>SUBSTITUTE(Table2[[#This Row],[category_tags]],"'",CHAR(130),11)</f>
        <v>['Agricultural', 'Food', 'Preparation', 'Starters and dishes', 'Soup']</v>
      </c>
      <c r="N2241" t="str">
        <f>SUBSTITUTE(Table2[[#This Row],[category_tags]],"'",CHAR(131),12)</f>
        <v>['Agricultural', 'Food', 'Preparation', 'Starters and dishes', 'Soup']</v>
      </c>
      <c r="O2241" t="e">
        <f>FIND(CHAR(130),Table2[[#This Row],[Column2]])</f>
        <v>#VALUE!</v>
      </c>
      <c r="P2241" t="e">
        <f>FIND(CHAR(131),Table2[[#This Row],[Column3]])</f>
        <v>#VALUE!</v>
      </c>
      <c r="Q2241" t="str">
        <f>IFERROR(MID(Table2[[#This Row],[category_tags]],Table2[[#This Row],[Column4]]+1,Table2[[#This Row],[Column5]]-Table2[[#This Row],[Column4]]-1),"")</f>
        <v/>
      </c>
      <c r="R2241" t="str">
        <f>VLOOKUP(Table2[[#This Row],[ciqual_code]],brut_transformé!$D$2:$E$2480,2,FALSE)</f>
        <v>transformé</v>
      </c>
      <c r="S2241" t="s">
        <v>6229</v>
      </c>
    </row>
    <row r="2242" spans="1:19" x14ac:dyDescent="0.2">
      <c r="A2242" t="s">
        <v>2240</v>
      </c>
      <c r="B2242">
        <v>25942</v>
      </c>
      <c r="C2242" t="s">
        <v>2481</v>
      </c>
      <c r="D2242">
        <v>2.5</v>
      </c>
      <c r="E2242" t="b">
        <v>0</v>
      </c>
      <c r="F2242" t="s">
        <v>2485</v>
      </c>
      <c r="G2242" s="1" t="s">
        <v>4727</v>
      </c>
      <c r="H2242" t="s">
        <v>4967</v>
      </c>
      <c r="I2242" t="s">
        <v>4969</v>
      </c>
      <c r="J2242" t="s">
        <v>5022</v>
      </c>
      <c r="K2242" t="s">
        <v>6379</v>
      </c>
      <c r="L2242" t="s">
        <v>6424</v>
      </c>
      <c r="M2242" t="str">
        <f>SUBSTITUTE(Table2[[#This Row],[category_tags]],"'",CHAR(130),11)</f>
        <v>['Agricultural', 'Food', 'Preparation', 'Starters and dishes', 'Soup']</v>
      </c>
      <c r="N2242" t="str">
        <f>SUBSTITUTE(Table2[[#This Row],[category_tags]],"'",CHAR(131),12)</f>
        <v>['Agricultural', 'Food', 'Preparation', 'Starters and dishes', 'Soup']</v>
      </c>
      <c r="O2242" t="e">
        <f>FIND(CHAR(130),Table2[[#This Row],[Column2]])</f>
        <v>#VALUE!</v>
      </c>
      <c r="P2242" t="e">
        <f>FIND(CHAR(131),Table2[[#This Row],[Column3]])</f>
        <v>#VALUE!</v>
      </c>
      <c r="Q2242" t="str">
        <f>IFERROR(MID(Table2[[#This Row],[category_tags]],Table2[[#This Row],[Column4]]+1,Table2[[#This Row],[Column5]]-Table2[[#This Row],[Column4]]-1),"")</f>
        <v/>
      </c>
      <c r="R2242" t="str">
        <f>VLOOKUP(Table2[[#This Row],[ciqual_code]],brut_transformé!$D$2:$E$2480,2,FALSE)</f>
        <v>transformé</v>
      </c>
      <c r="S2242" t="s">
        <v>6230</v>
      </c>
    </row>
    <row r="2243" spans="1:19" x14ac:dyDescent="0.2">
      <c r="A2243" t="s">
        <v>2241</v>
      </c>
      <c r="B2243">
        <v>25910</v>
      </c>
      <c r="C2243" t="s">
        <v>2481</v>
      </c>
      <c r="D2243">
        <v>2.0099999999999998</v>
      </c>
      <c r="E2243" t="b">
        <v>0</v>
      </c>
      <c r="F2243" t="s">
        <v>2485</v>
      </c>
      <c r="G2243" t="s">
        <v>4728</v>
      </c>
      <c r="H2243" t="s">
        <v>4967</v>
      </c>
      <c r="I2243" t="s">
        <v>4969</v>
      </c>
      <c r="J2243" t="s">
        <v>5022</v>
      </c>
      <c r="K2243" t="s">
        <v>6379</v>
      </c>
      <c r="L2243" t="s">
        <v>6424</v>
      </c>
      <c r="M2243" t="str">
        <f>SUBSTITUTE(Table2[[#This Row],[category_tags]],"'",CHAR(130),11)</f>
        <v>['Agricultural', 'Food', 'Preparation', 'Starters and dishes', 'Soup']</v>
      </c>
      <c r="N2243" t="str">
        <f>SUBSTITUTE(Table2[[#This Row],[category_tags]],"'",CHAR(131),12)</f>
        <v>['Agricultural', 'Food', 'Preparation', 'Starters and dishes', 'Soup']</v>
      </c>
      <c r="O2243" t="e">
        <f>FIND(CHAR(130),Table2[[#This Row],[Column2]])</f>
        <v>#VALUE!</v>
      </c>
      <c r="P2243" t="e">
        <f>FIND(CHAR(131),Table2[[#This Row],[Column3]])</f>
        <v>#VALUE!</v>
      </c>
      <c r="Q2243" t="str">
        <f>IFERROR(MID(Table2[[#This Row],[category_tags]],Table2[[#This Row],[Column4]]+1,Table2[[#This Row],[Column5]]-Table2[[#This Row],[Column4]]-1),"")</f>
        <v/>
      </c>
      <c r="R2243" t="str">
        <f>VLOOKUP(Table2[[#This Row],[ciqual_code]],brut_transformé!$D$2:$E$2480,2,FALSE)</f>
        <v>transformé</v>
      </c>
      <c r="S2243" t="s">
        <v>6231</v>
      </c>
    </row>
    <row r="2244" spans="1:19" x14ac:dyDescent="0.2">
      <c r="A2244" t="s">
        <v>2242</v>
      </c>
      <c r="B2244">
        <v>25923</v>
      </c>
      <c r="C2244" t="s">
        <v>2481</v>
      </c>
      <c r="D2244">
        <v>2.9</v>
      </c>
      <c r="E2244" t="b">
        <v>0</v>
      </c>
      <c r="F2244" t="s">
        <v>2485</v>
      </c>
      <c r="G2244" t="s">
        <v>4729</v>
      </c>
      <c r="H2244" t="s">
        <v>4967</v>
      </c>
      <c r="I2244" t="s">
        <v>4969</v>
      </c>
      <c r="J2244" t="s">
        <v>5022</v>
      </c>
      <c r="K2244" t="s">
        <v>6379</v>
      </c>
      <c r="L2244" t="s">
        <v>6424</v>
      </c>
      <c r="M2244" t="str">
        <f>SUBSTITUTE(Table2[[#This Row],[category_tags]],"'",CHAR(130),11)</f>
        <v>['Agricultural', 'Food', 'Preparation', 'Starters and dishes', 'Soup']</v>
      </c>
      <c r="N2244" t="str">
        <f>SUBSTITUTE(Table2[[#This Row],[category_tags]],"'",CHAR(131),12)</f>
        <v>['Agricultural', 'Food', 'Preparation', 'Starters and dishes', 'Soup']</v>
      </c>
      <c r="O2244" t="e">
        <f>FIND(CHAR(130),Table2[[#This Row],[Column2]])</f>
        <v>#VALUE!</v>
      </c>
      <c r="P2244" t="e">
        <f>FIND(CHAR(131),Table2[[#This Row],[Column3]])</f>
        <v>#VALUE!</v>
      </c>
      <c r="Q2244" t="str">
        <f>IFERROR(MID(Table2[[#This Row],[category_tags]],Table2[[#This Row],[Column4]]+1,Table2[[#This Row],[Column5]]-Table2[[#This Row],[Column4]]-1),"")</f>
        <v/>
      </c>
      <c r="R2244" t="str">
        <f>VLOOKUP(Table2[[#This Row],[ciqual_code]],brut_transformé!$D$2:$E$2480,2,FALSE)</f>
        <v>transformé</v>
      </c>
      <c r="S2244" t="s">
        <v>6232</v>
      </c>
    </row>
    <row r="2245" spans="1:19" x14ac:dyDescent="0.2">
      <c r="A2245" t="s">
        <v>2243</v>
      </c>
      <c r="B2245">
        <v>25955</v>
      </c>
      <c r="C2245" t="s">
        <v>2481</v>
      </c>
      <c r="D2245">
        <v>2.78</v>
      </c>
      <c r="E2245" t="b">
        <v>0</v>
      </c>
      <c r="F2245" t="s">
        <v>2485</v>
      </c>
      <c r="G2245" t="s">
        <v>4730</v>
      </c>
      <c r="H2245" t="s">
        <v>4967</v>
      </c>
      <c r="I2245" t="s">
        <v>4969</v>
      </c>
      <c r="J2245" t="s">
        <v>5022</v>
      </c>
      <c r="K2245" t="s">
        <v>6379</v>
      </c>
      <c r="L2245" t="s">
        <v>6424</v>
      </c>
      <c r="M2245" t="str">
        <f>SUBSTITUTE(Table2[[#This Row],[category_tags]],"'",CHAR(130),11)</f>
        <v>['Agricultural', 'Food', 'Preparation', 'Starters and dishes', 'Soup']</v>
      </c>
      <c r="N2245" t="str">
        <f>SUBSTITUTE(Table2[[#This Row],[category_tags]],"'",CHAR(131),12)</f>
        <v>['Agricultural', 'Food', 'Preparation', 'Starters and dishes', 'Soup']</v>
      </c>
      <c r="O2245" t="e">
        <f>FIND(CHAR(130),Table2[[#This Row],[Column2]])</f>
        <v>#VALUE!</v>
      </c>
      <c r="P2245" t="e">
        <f>FIND(CHAR(131),Table2[[#This Row],[Column3]])</f>
        <v>#VALUE!</v>
      </c>
      <c r="Q2245" t="str">
        <f>IFERROR(MID(Table2[[#This Row],[category_tags]],Table2[[#This Row],[Column4]]+1,Table2[[#This Row],[Column5]]-Table2[[#This Row],[Column4]]-1),"")</f>
        <v/>
      </c>
      <c r="R2245" t="str">
        <f>VLOOKUP(Table2[[#This Row],[ciqual_code]],brut_transformé!$D$2:$E$2480,2,FALSE)</f>
        <v>transformé</v>
      </c>
      <c r="S2245" t="s">
        <v>6233</v>
      </c>
    </row>
    <row r="2246" spans="1:19" x14ac:dyDescent="0.2">
      <c r="A2246" t="s">
        <v>2244</v>
      </c>
      <c r="B2246">
        <v>25957</v>
      </c>
      <c r="C2246" t="s">
        <v>2481</v>
      </c>
      <c r="D2246">
        <v>2.69</v>
      </c>
      <c r="E2246" t="b">
        <v>0</v>
      </c>
      <c r="F2246" t="s">
        <v>2485</v>
      </c>
      <c r="G2246" t="s">
        <v>4731</v>
      </c>
      <c r="H2246" t="s">
        <v>4967</v>
      </c>
      <c r="I2246" t="s">
        <v>4969</v>
      </c>
      <c r="J2246" t="s">
        <v>5022</v>
      </c>
      <c r="K2246" t="s">
        <v>6379</v>
      </c>
      <c r="L2246" t="s">
        <v>6424</v>
      </c>
      <c r="M2246" t="str">
        <f>SUBSTITUTE(Table2[[#This Row],[category_tags]],"'",CHAR(130),11)</f>
        <v>['Agricultural', 'Food', 'Preparation', 'Starters and dishes', 'Soup']</v>
      </c>
      <c r="N2246" t="str">
        <f>SUBSTITUTE(Table2[[#This Row],[category_tags]],"'",CHAR(131),12)</f>
        <v>['Agricultural', 'Food', 'Preparation', 'Starters and dishes', 'Soup']</v>
      </c>
      <c r="O2246" t="e">
        <f>FIND(CHAR(130),Table2[[#This Row],[Column2]])</f>
        <v>#VALUE!</v>
      </c>
      <c r="P2246" t="e">
        <f>FIND(CHAR(131),Table2[[#This Row],[Column3]])</f>
        <v>#VALUE!</v>
      </c>
      <c r="Q2246" t="str">
        <f>IFERROR(MID(Table2[[#This Row],[category_tags]],Table2[[#This Row],[Column4]]+1,Table2[[#This Row],[Column5]]-Table2[[#This Row],[Column4]]-1),"")</f>
        <v/>
      </c>
      <c r="R2246" t="str">
        <f>VLOOKUP(Table2[[#This Row],[ciqual_code]],brut_transformé!$D$2:$E$2480,2,FALSE)</f>
        <v>transformé</v>
      </c>
      <c r="S2246" t="s">
        <v>6234</v>
      </c>
    </row>
    <row r="2247" spans="1:19" x14ac:dyDescent="0.2">
      <c r="A2247" t="s">
        <v>2245</v>
      </c>
      <c r="B2247">
        <v>25958</v>
      </c>
      <c r="C2247" t="s">
        <v>2481</v>
      </c>
      <c r="D2247">
        <v>2.4</v>
      </c>
      <c r="E2247" t="b">
        <v>0</v>
      </c>
      <c r="F2247" t="s">
        <v>2485</v>
      </c>
      <c r="G2247" t="s">
        <v>4732</v>
      </c>
      <c r="H2247" t="s">
        <v>4967</v>
      </c>
      <c r="I2247" t="s">
        <v>4969</v>
      </c>
      <c r="J2247" t="s">
        <v>5022</v>
      </c>
      <c r="K2247" t="s">
        <v>6379</v>
      </c>
      <c r="L2247" t="s">
        <v>6424</v>
      </c>
      <c r="M2247" t="str">
        <f>SUBSTITUTE(Table2[[#This Row],[category_tags]],"'",CHAR(130),11)</f>
        <v>['Agricultural', 'Food', 'Preparation', 'Starters and dishes', 'Soup']</v>
      </c>
      <c r="N2247" t="str">
        <f>SUBSTITUTE(Table2[[#This Row],[category_tags]],"'",CHAR(131),12)</f>
        <v>['Agricultural', 'Food', 'Preparation', 'Starters and dishes', 'Soup']</v>
      </c>
      <c r="O2247" t="e">
        <f>FIND(CHAR(130),Table2[[#This Row],[Column2]])</f>
        <v>#VALUE!</v>
      </c>
      <c r="P2247" t="e">
        <f>FIND(CHAR(131),Table2[[#This Row],[Column3]])</f>
        <v>#VALUE!</v>
      </c>
      <c r="Q2247" t="str">
        <f>IFERROR(MID(Table2[[#This Row],[category_tags]],Table2[[#This Row],[Column4]]+1,Table2[[#This Row],[Column5]]-Table2[[#This Row],[Column4]]-1),"")</f>
        <v/>
      </c>
      <c r="R2247" t="str">
        <f>VLOOKUP(Table2[[#This Row],[ciqual_code]],brut_transformé!$D$2:$E$2480,2,FALSE)</f>
        <v>transformé</v>
      </c>
      <c r="S2247" t="s">
        <v>6235</v>
      </c>
    </row>
    <row r="2248" spans="1:19" x14ac:dyDescent="0.2">
      <c r="A2248" t="s">
        <v>2246</v>
      </c>
      <c r="B2248">
        <v>25917</v>
      </c>
      <c r="C2248" t="s">
        <v>2481</v>
      </c>
      <c r="D2248">
        <v>2.64</v>
      </c>
      <c r="E2248" t="b">
        <v>0</v>
      </c>
      <c r="F2248" t="s">
        <v>2485</v>
      </c>
      <c r="G2248" t="s">
        <v>4733</v>
      </c>
      <c r="H2248" t="s">
        <v>4967</v>
      </c>
      <c r="I2248" t="s">
        <v>4969</v>
      </c>
      <c r="J2248" t="s">
        <v>5022</v>
      </c>
      <c r="K2248" t="s">
        <v>6379</v>
      </c>
      <c r="L2248" t="s">
        <v>6424</v>
      </c>
      <c r="M2248" t="str">
        <f>SUBSTITUTE(Table2[[#This Row],[category_tags]],"'",CHAR(130),11)</f>
        <v>['Agricultural', 'Food', 'Preparation', 'Starters and dishes', 'Soup']</v>
      </c>
      <c r="N2248" t="str">
        <f>SUBSTITUTE(Table2[[#This Row],[category_tags]],"'",CHAR(131),12)</f>
        <v>['Agricultural', 'Food', 'Preparation', 'Starters and dishes', 'Soup']</v>
      </c>
      <c r="O2248" t="e">
        <f>FIND(CHAR(130),Table2[[#This Row],[Column2]])</f>
        <v>#VALUE!</v>
      </c>
      <c r="P2248" t="e">
        <f>FIND(CHAR(131),Table2[[#This Row],[Column3]])</f>
        <v>#VALUE!</v>
      </c>
      <c r="Q2248" t="str">
        <f>IFERROR(MID(Table2[[#This Row],[category_tags]],Table2[[#This Row],[Column4]]+1,Table2[[#This Row],[Column5]]-Table2[[#This Row],[Column4]]-1),"")</f>
        <v/>
      </c>
      <c r="R2248" t="str">
        <f>VLOOKUP(Table2[[#This Row],[ciqual_code]],brut_transformé!$D$2:$E$2480,2,FALSE)</f>
        <v>transformé</v>
      </c>
      <c r="S2248" t="s">
        <v>6236</v>
      </c>
    </row>
    <row r="2249" spans="1:19" x14ac:dyDescent="0.2">
      <c r="A2249" t="s">
        <v>2247</v>
      </c>
      <c r="B2249">
        <v>25953</v>
      </c>
      <c r="C2249" t="s">
        <v>2481</v>
      </c>
      <c r="D2249">
        <v>2.08</v>
      </c>
      <c r="E2249" t="b">
        <v>0</v>
      </c>
      <c r="F2249" t="s">
        <v>2485</v>
      </c>
      <c r="G2249" t="s">
        <v>4734</v>
      </c>
      <c r="H2249" t="s">
        <v>4967</v>
      </c>
      <c r="I2249" t="s">
        <v>4969</v>
      </c>
      <c r="J2249" t="s">
        <v>5022</v>
      </c>
      <c r="K2249" t="s">
        <v>6379</v>
      </c>
      <c r="L2249" t="s">
        <v>6424</v>
      </c>
      <c r="M2249" t="str">
        <f>SUBSTITUTE(Table2[[#This Row],[category_tags]],"'",CHAR(130),11)</f>
        <v>['Agricultural', 'Food', 'Preparation', 'Starters and dishes', 'Soup']</v>
      </c>
      <c r="N2249" t="str">
        <f>SUBSTITUTE(Table2[[#This Row],[category_tags]],"'",CHAR(131),12)</f>
        <v>['Agricultural', 'Food', 'Preparation', 'Starters and dishes', 'Soup']</v>
      </c>
      <c r="O2249" t="e">
        <f>FIND(CHAR(130),Table2[[#This Row],[Column2]])</f>
        <v>#VALUE!</v>
      </c>
      <c r="P2249" t="e">
        <f>FIND(CHAR(131),Table2[[#This Row],[Column3]])</f>
        <v>#VALUE!</v>
      </c>
      <c r="Q2249" t="str">
        <f>IFERROR(MID(Table2[[#This Row],[category_tags]],Table2[[#This Row],[Column4]]+1,Table2[[#This Row],[Column5]]-Table2[[#This Row],[Column4]]-1),"")</f>
        <v/>
      </c>
      <c r="R2249" t="str">
        <f>VLOOKUP(Table2[[#This Row],[ciqual_code]],brut_transformé!$D$2:$E$2480,2,FALSE)</f>
        <v>transformé</v>
      </c>
      <c r="S2249" t="s">
        <v>6237</v>
      </c>
    </row>
    <row r="2250" spans="1:19" x14ac:dyDescent="0.2">
      <c r="A2250" t="s">
        <v>2248</v>
      </c>
      <c r="B2250">
        <v>25954</v>
      </c>
      <c r="C2250" t="s">
        <v>2481</v>
      </c>
      <c r="D2250">
        <v>2.69</v>
      </c>
      <c r="E2250" t="b">
        <v>0</v>
      </c>
      <c r="F2250" t="s">
        <v>2485</v>
      </c>
      <c r="G2250" t="s">
        <v>4735</v>
      </c>
      <c r="H2250" t="s">
        <v>4967</v>
      </c>
      <c r="I2250" t="s">
        <v>4969</v>
      </c>
      <c r="J2250" t="s">
        <v>5022</v>
      </c>
      <c r="K2250" t="s">
        <v>6379</v>
      </c>
      <c r="L2250" t="s">
        <v>6424</v>
      </c>
      <c r="M2250" t="str">
        <f>SUBSTITUTE(Table2[[#This Row],[category_tags]],"'",CHAR(130),11)</f>
        <v>['Agricultural', 'Food', 'Preparation', 'Starters and dishes', 'Soup']</v>
      </c>
      <c r="N2250" t="str">
        <f>SUBSTITUTE(Table2[[#This Row],[category_tags]],"'",CHAR(131),12)</f>
        <v>['Agricultural', 'Food', 'Preparation', 'Starters and dishes', 'Soup']</v>
      </c>
      <c r="O2250" t="e">
        <f>FIND(CHAR(130),Table2[[#This Row],[Column2]])</f>
        <v>#VALUE!</v>
      </c>
      <c r="P2250" t="e">
        <f>FIND(CHAR(131),Table2[[#This Row],[Column3]])</f>
        <v>#VALUE!</v>
      </c>
      <c r="Q2250" t="str">
        <f>IFERROR(MID(Table2[[#This Row],[category_tags]],Table2[[#This Row],[Column4]]+1,Table2[[#This Row],[Column5]]-Table2[[#This Row],[Column4]]-1),"")</f>
        <v/>
      </c>
      <c r="R2250" t="str">
        <f>VLOOKUP(Table2[[#This Row],[ciqual_code]],brut_transformé!$D$2:$E$2480,2,FALSE)</f>
        <v>transformé</v>
      </c>
      <c r="S2250" t="s">
        <v>6238</v>
      </c>
    </row>
    <row r="2251" spans="1:19" x14ac:dyDescent="0.2">
      <c r="A2251" t="s">
        <v>2249</v>
      </c>
      <c r="B2251">
        <v>25945</v>
      </c>
      <c r="C2251" t="s">
        <v>2481</v>
      </c>
      <c r="D2251">
        <v>2.4</v>
      </c>
      <c r="E2251" t="b">
        <v>0</v>
      </c>
      <c r="F2251" t="s">
        <v>2485</v>
      </c>
      <c r="G2251" t="s">
        <v>4736</v>
      </c>
      <c r="H2251" t="s">
        <v>4967</v>
      </c>
      <c r="I2251" t="s">
        <v>4969</v>
      </c>
      <c r="J2251" t="s">
        <v>5022</v>
      </c>
      <c r="K2251" t="s">
        <v>6379</v>
      </c>
      <c r="L2251" t="s">
        <v>6424</v>
      </c>
      <c r="M2251" t="str">
        <f>SUBSTITUTE(Table2[[#This Row],[category_tags]],"'",CHAR(130),11)</f>
        <v>['Agricultural', 'Food', 'Preparation', 'Starters and dishes', 'Soup']</v>
      </c>
      <c r="N2251" t="str">
        <f>SUBSTITUTE(Table2[[#This Row],[category_tags]],"'",CHAR(131),12)</f>
        <v>['Agricultural', 'Food', 'Preparation', 'Starters and dishes', 'Soup']</v>
      </c>
      <c r="O2251" t="e">
        <f>FIND(CHAR(130),Table2[[#This Row],[Column2]])</f>
        <v>#VALUE!</v>
      </c>
      <c r="P2251" t="e">
        <f>FIND(CHAR(131),Table2[[#This Row],[Column3]])</f>
        <v>#VALUE!</v>
      </c>
      <c r="Q2251" t="str">
        <f>IFERROR(MID(Table2[[#This Row],[category_tags]],Table2[[#This Row],[Column4]]+1,Table2[[#This Row],[Column5]]-Table2[[#This Row],[Column4]]-1),"")</f>
        <v/>
      </c>
      <c r="R2251" t="str">
        <f>VLOOKUP(Table2[[#This Row],[ciqual_code]],brut_transformé!$D$2:$E$2480,2,FALSE)</f>
        <v>transformé</v>
      </c>
      <c r="S2251" t="s">
        <v>6239</v>
      </c>
    </row>
    <row r="2252" spans="1:19" x14ac:dyDescent="0.2">
      <c r="A2252" t="s">
        <v>2250</v>
      </c>
      <c r="B2252">
        <v>25932</v>
      </c>
      <c r="C2252" t="s">
        <v>2481</v>
      </c>
      <c r="D2252">
        <v>2.5</v>
      </c>
      <c r="E2252" t="b">
        <v>0</v>
      </c>
      <c r="F2252" t="s">
        <v>2485</v>
      </c>
      <c r="G2252" t="s">
        <v>4737</v>
      </c>
      <c r="H2252" t="s">
        <v>4967</v>
      </c>
      <c r="I2252" t="s">
        <v>4969</v>
      </c>
      <c r="J2252" t="s">
        <v>5022</v>
      </c>
      <c r="K2252" t="s">
        <v>6379</v>
      </c>
      <c r="L2252" t="s">
        <v>6424</v>
      </c>
      <c r="M2252" t="str">
        <f>SUBSTITUTE(Table2[[#This Row],[category_tags]],"'",CHAR(130),11)</f>
        <v>['Agricultural', 'Food', 'Preparation', 'Starters and dishes', 'Soup']</v>
      </c>
      <c r="N2252" t="str">
        <f>SUBSTITUTE(Table2[[#This Row],[category_tags]],"'",CHAR(131),12)</f>
        <v>['Agricultural', 'Food', 'Preparation', 'Starters and dishes', 'Soup']</v>
      </c>
      <c r="O2252" t="e">
        <f>FIND(CHAR(130),Table2[[#This Row],[Column2]])</f>
        <v>#VALUE!</v>
      </c>
      <c r="P2252" t="e">
        <f>FIND(CHAR(131),Table2[[#This Row],[Column3]])</f>
        <v>#VALUE!</v>
      </c>
      <c r="Q2252" t="str">
        <f>IFERROR(MID(Table2[[#This Row],[category_tags]],Table2[[#This Row],[Column4]]+1,Table2[[#This Row],[Column5]]-Table2[[#This Row],[Column4]]-1),"")</f>
        <v/>
      </c>
      <c r="R2252" t="str">
        <f>VLOOKUP(Table2[[#This Row],[ciqual_code]],brut_transformé!$D$2:$E$2480,2,FALSE)</f>
        <v>transformé</v>
      </c>
      <c r="S2252" t="s">
        <v>6240</v>
      </c>
    </row>
    <row r="2253" spans="1:19" x14ac:dyDescent="0.2">
      <c r="A2253" t="s">
        <v>2251</v>
      </c>
      <c r="B2253">
        <v>25968</v>
      </c>
      <c r="C2253" t="s">
        <v>2481</v>
      </c>
      <c r="D2253">
        <v>2.0099999999999998</v>
      </c>
      <c r="E2253" t="b">
        <v>0</v>
      </c>
      <c r="F2253" t="s">
        <v>2485</v>
      </c>
      <c r="G2253" t="s">
        <v>4738</v>
      </c>
      <c r="H2253" t="s">
        <v>4967</v>
      </c>
      <c r="I2253" t="s">
        <v>4969</v>
      </c>
      <c r="J2253" t="s">
        <v>5022</v>
      </c>
      <c r="K2253" t="s">
        <v>6379</v>
      </c>
      <c r="L2253" t="s">
        <v>6424</v>
      </c>
      <c r="M2253" t="str">
        <f>SUBSTITUTE(Table2[[#This Row],[category_tags]],"'",CHAR(130),11)</f>
        <v>['Agricultural', 'Food', 'Preparation', 'Starters and dishes', 'Soup']</v>
      </c>
      <c r="N2253" t="str">
        <f>SUBSTITUTE(Table2[[#This Row],[category_tags]],"'",CHAR(131),12)</f>
        <v>['Agricultural', 'Food', 'Preparation', 'Starters and dishes', 'Soup']</v>
      </c>
      <c r="O2253" t="e">
        <f>FIND(CHAR(130),Table2[[#This Row],[Column2]])</f>
        <v>#VALUE!</v>
      </c>
      <c r="P2253" t="e">
        <f>FIND(CHAR(131),Table2[[#This Row],[Column3]])</f>
        <v>#VALUE!</v>
      </c>
      <c r="Q2253" t="str">
        <f>IFERROR(MID(Table2[[#This Row],[category_tags]],Table2[[#This Row],[Column4]]+1,Table2[[#This Row],[Column5]]-Table2[[#This Row],[Column4]]-1),"")</f>
        <v/>
      </c>
      <c r="R2253" t="str">
        <f>VLOOKUP(Table2[[#This Row],[ciqual_code]],brut_transformé!$D$2:$E$2480,2,FALSE)</f>
        <v>transformé</v>
      </c>
      <c r="S2253" t="s">
        <v>6241</v>
      </c>
    </row>
    <row r="2254" spans="1:19" x14ac:dyDescent="0.2">
      <c r="A2254" t="s">
        <v>2252</v>
      </c>
      <c r="B2254">
        <v>25934</v>
      </c>
      <c r="C2254" t="s">
        <v>2481</v>
      </c>
      <c r="D2254">
        <v>3.07</v>
      </c>
      <c r="E2254" t="b">
        <v>0</v>
      </c>
      <c r="F2254" t="s">
        <v>2485</v>
      </c>
      <c r="G2254" t="s">
        <v>4739</v>
      </c>
      <c r="H2254" t="s">
        <v>4967</v>
      </c>
      <c r="I2254" t="s">
        <v>4969</v>
      </c>
      <c r="J2254" t="s">
        <v>5022</v>
      </c>
      <c r="K2254" t="s">
        <v>6379</v>
      </c>
      <c r="L2254" t="s">
        <v>6424</v>
      </c>
      <c r="M2254" t="str">
        <f>SUBSTITUTE(Table2[[#This Row],[category_tags]],"'",CHAR(130),11)</f>
        <v>['Agricultural', 'Food', 'Preparation', 'Starters and dishes', 'Soup']</v>
      </c>
      <c r="N2254" t="str">
        <f>SUBSTITUTE(Table2[[#This Row],[category_tags]],"'",CHAR(131),12)</f>
        <v>['Agricultural', 'Food', 'Preparation', 'Starters and dishes', 'Soup']</v>
      </c>
      <c r="O2254" t="e">
        <f>FIND(CHAR(130),Table2[[#This Row],[Column2]])</f>
        <v>#VALUE!</v>
      </c>
      <c r="P2254" t="e">
        <f>FIND(CHAR(131),Table2[[#This Row],[Column3]])</f>
        <v>#VALUE!</v>
      </c>
      <c r="Q2254" t="str">
        <f>IFERROR(MID(Table2[[#This Row],[category_tags]],Table2[[#This Row],[Column4]]+1,Table2[[#This Row],[Column5]]-Table2[[#This Row],[Column4]]-1),"")</f>
        <v/>
      </c>
      <c r="R2254" t="str">
        <f>VLOOKUP(Table2[[#This Row],[ciqual_code]],brut_transformé!$D$2:$E$2480,2,FALSE)</f>
        <v>transformé</v>
      </c>
      <c r="S2254" t="s">
        <v>6223</v>
      </c>
    </row>
    <row r="2255" spans="1:19" x14ac:dyDescent="0.2">
      <c r="A2255" t="s">
        <v>2253</v>
      </c>
      <c r="B2255">
        <v>25936</v>
      </c>
      <c r="C2255" t="s">
        <v>2481</v>
      </c>
      <c r="D2255">
        <v>2.5</v>
      </c>
      <c r="E2255" t="b">
        <v>0</v>
      </c>
      <c r="F2255" t="s">
        <v>2485</v>
      </c>
      <c r="G2255" t="s">
        <v>4740</v>
      </c>
      <c r="H2255" t="s">
        <v>4967</v>
      </c>
      <c r="I2255" t="s">
        <v>4969</v>
      </c>
      <c r="J2255" t="s">
        <v>5022</v>
      </c>
      <c r="K2255" t="s">
        <v>6379</v>
      </c>
      <c r="L2255" t="s">
        <v>6424</v>
      </c>
      <c r="M2255" t="str">
        <f>SUBSTITUTE(Table2[[#This Row],[category_tags]],"'",CHAR(130),11)</f>
        <v>['Agricultural', 'Food', 'Preparation', 'Starters and dishes', 'Soup']</v>
      </c>
      <c r="N2255" t="str">
        <f>SUBSTITUTE(Table2[[#This Row],[category_tags]],"'",CHAR(131),12)</f>
        <v>['Agricultural', 'Food', 'Preparation', 'Starters and dishes', 'Soup']</v>
      </c>
      <c r="O2255" t="e">
        <f>FIND(CHAR(130),Table2[[#This Row],[Column2]])</f>
        <v>#VALUE!</v>
      </c>
      <c r="P2255" t="e">
        <f>FIND(CHAR(131),Table2[[#This Row],[Column3]])</f>
        <v>#VALUE!</v>
      </c>
      <c r="Q2255" t="str">
        <f>IFERROR(MID(Table2[[#This Row],[category_tags]],Table2[[#This Row],[Column4]]+1,Table2[[#This Row],[Column5]]-Table2[[#This Row],[Column4]]-1),"")</f>
        <v/>
      </c>
      <c r="R2255" t="str">
        <f>VLOOKUP(Table2[[#This Row],[ciqual_code]],brut_transformé!$D$2:$E$2480,2,FALSE)</f>
        <v>transformé</v>
      </c>
      <c r="S2255" t="s">
        <v>6242</v>
      </c>
    </row>
    <row r="2256" spans="1:19" x14ac:dyDescent="0.2">
      <c r="A2256" t="s">
        <v>2254</v>
      </c>
      <c r="B2256">
        <v>25912</v>
      </c>
      <c r="C2256" t="s">
        <v>2481</v>
      </c>
      <c r="D2256">
        <v>2.16</v>
      </c>
      <c r="E2256" t="b">
        <v>0</v>
      </c>
      <c r="F2256" t="s">
        <v>2485</v>
      </c>
      <c r="G2256" t="s">
        <v>4741</v>
      </c>
      <c r="H2256" t="s">
        <v>4967</v>
      </c>
      <c r="I2256" t="s">
        <v>4969</v>
      </c>
      <c r="J2256" t="s">
        <v>5022</v>
      </c>
      <c r="K2256" t="s">
        <v>6379</v>
      </c>
      <c r="L2256" t="s">
        <v>6424</v>
      </c>
      <c r="M2256" t="str">
        <f>SUBSTITUTE(Table2[[#This Row],[category_tags]],"'",CHAR(130),11)</f>
        <v>['Agricultural', 'Food', 'Preparation', 'Starters and dishes', 'Soup']</v>
      </c>
      <c r="N2256" t="str">
        <f>SUBSTITUTE(Table2[[#This Row],[category_tags]],"'",CHAR(131),12)</f>
        <v>['Agricultural', 'Food', 'Preparation', 'Starters and dishes', 'Soup']</v>
      </c>
      <c r="O2256" t="e">
        <f>FIND(CHAR(130),Table2[[#This Row],[Column2]])</f>
        <v>#VALUE!</v>
      </c>
      <c r="P2256" t="e">
        <f>FIND(CHAR(131),Table2[[#This Row],[Column3]])</f>
        <v>#VALUE!</v>
      </c>
      <c r="Q2256" t="str">
        <f>IFERROR(MID(Table2[[#This Row],[category_tags]],Table2[[#This Row],[Column4]]+1,Table2[[#This Row],[Column5]]-Table2[[#This Row],[Column4]]-1),"")</f>
        <v/>
      </c>
      <c r="R2256" t="str">
        <f>VLOOKUP(Table2[[#This Row],[ciqual_code]],brut_transformé!$D$2:$E$2480,2,FALSE)</f>
        <v>transformé</v>
      </c>
      <c r="S2256" t="s">
        <v>6243</v>
      </c>
    </row>
    <row r="2257" spans="1:19" x14ac:dyDescent="0.2">
      <c r="A2257" t="s">
        <v>2255</v>
      </c>
      <c r="B2257">
        <v>25962</v>
      </c>
      <c r="C2257" t="s">
        <v>2481</v>
      </c>
      <c r="D2257">
        <v>2.0299999999999998</v>
      </c>
      <c r="E2257" t="b">
        <v>0</v>
      </c>
      <c r="F2257" t="s">
        <v>2485</v>
      </c>
      <c r="G2257" t="s">
        <v>4742</v>
      </c>
      <c r="H2257" t="s">
        <v>4967</v>
      </c>
      <c r="I2257" t="s">
        <v>4969</v>
      </c>
      <c r="J2257" t="s">
        <v>5022</v>
      </c>
      <c r="K2257" t="s">
        <v>6379</v>
      </c>
      <c r="L2257" t="s">
        <v>6424</v>
      </c>
      <c r="M2257" t="str">
        <f>SUBSTITUTE(Table2[[#This Row],[category_tags]],"'",CHAR(130),11)</f>
        <v>['Agricultural', 'Food', 'Preparation', 'Starters and dishes', 'Soup']</v>
      </c>
      <c r="N2257" t="str">
        <f>SUBSTITUTE(Table2[[#This Row],[category_tags]],"'",CHAR(131),12)</f>
        <v>['Agricultural', 'Food', 'Preparation', 'Starters and dishes', 'Soup']</v>
      </c>
      <c r="O2257" t="e">
        <f>FIND(CHAR(130),Table2[[#This Row],[Column2]])</f>
        <v>#VALUE!</v>
      </c>
      <c r="P2257" t="e">
        <f>FIND(CHAR(131),Table2[[#This Row],[Column3]])</f>
        <v>#VALUE!</v>
      </c>
      <c r="Q2257" t="str">
        <f>IFERROR(MID(Table2[[#This Row],[category_tags]],Table2[[#This Row],[Column4]]+1,Table2[[#This Row],[Column5]]-Table2[[#This Row],[Column4]]-1),"")</f>
        <v/>
      </c>
      <c r="R2257" t="str">
        <f>VLOOKUP(Table2[[#This Row],[ciqual_code]],brut_transformé!$D$2:$E$2480,2,FALSE)</f>
        <v>transformé</v>
      </c>
      <c r="S2257" t="s">
        <v>6244</v>
      </c>
    </row>
    <row r="2258" spans="1:19" x14ac:dyDescent="0.2">
      <c r="A2258" t="s">
        <v>2256</v>
      </c>
      <c r="B2258">
        <v>25905</v>
      </c>
      <c r="C2258" t="s">
        <v>2481</v>
      </c>
      <c r="D2258">
        <v>2.71999999999999</v>
      </c>
      <c r="E2258" t="b">
        <v>0</v>
      </c>
      <c r="F2258" t="s">
        <v>2485</v>
      </c>
      <c r="G2258" t="s">
        <v>4743</v>
      </c>
      <c r="H2258" t="s">
        <v>4967</v>
      </c>
      <c r="I2258" t="s">
        <v>4969</v>
      </c>
      <c r="J2258" t="s">
        <v>5022</v>
      </c>
      <c r="K2258" t="s">
        <v>6379</v>
      </c>
      <c r="L2258" t="s">
        <v>6424</v>
      </c>
      <c r="M2258" t="str">
        <f>SUBSTITUTE(Table2[[#This Row],[category_tags]],"'",CHAR(130),11)</f>
        <v>['Agricultural', 'Food', 'Preparation', 'Starters and dishes', 'Soup']</v>
      </c>
      <c r="N2258" t="str">
        <f>SUBSTITUTE(Table2[[#This Row],[category_tags]],"'",CHAR(131),12)</f>
        <v>['Agricultural', 'Food', 'Preparation', 'Starters and dishes', 'Soup']</v>
      </c>
      <c r="O2258" t="e">
        <f>FIND(CHAR(130),Table2[[#This Row],[Column2]])</f>
        <v>#VALUE!</v>
      </c>
      <c r="P2258" t="e">
        <f>FIND(CHAR(131),Table2[[#This Row],[Column3]])</f>
        <v>#VALUE!</v>
      </c>
      <c r="Q2258" t="str">
        <f>IFERROR(MID(Table2[[#This Row],[category_tags]],Table2[[#This Row],[Column4]]+1,Table2[[#This Row],[Column5]]-Table2[[#This Row],[Column4]]-1),"")</f>
        <v/>
      </c>
      <c r="R2258" t="str">
        <f>VLOOKUP(Table2[[#This Row],[ciqual_code]],brut_transformé!$D$2:$E$2480,2,FALSE)</f>
        <v>transformé</v>
      </c>
      <c r="S2258" t="s">
        <v>6245</v>
      </c>
    </row>
    <row r="2259" spans="1:19" x14ac:dyDescent="0.2">
      <c r="A2259" t="s">
        <v>2257</v>
      </c>
      <c r="B2259">
        <v>25903</v>
      </c>
      <c r="C2259" t="s">
        <v>2481</v>
      </c>
      <c r="D2259">
        <v>2.42</v>
      </c>
      <c r="E2259" t="b">
        <v>0</v>
      </c>
      <c r="F2259" t="s">
        <v>2485</v>
      </c>
      <c r="G2259" t="s">
        <v>4744</v>
      </c>
      <c r="H2259" t="s">
        <v>4967</v>
      </c>
      <c r="I2259" t="s">
        <v>4969</v>
      </c>
      <c r="J2259" t="s">
        <v>5022</v>
      </c>
      <c r="K2259" t="s">
        <v>6379</v>
      </c>
      <c r="L2259" t="s">
        <v>6424</v>
      </c>
      <c r="M2259" t="str">
        <f>SUBSTITUTE(Table2[[#This Row],[category_tags]],"'",CHAR(130),11)</f>
        <v>['Agricultural', 'Food', 'Preparation', 'Starters and dishes', 'Soup']</v>
      </c>
      <c r="N2259" t="str">
        <f>SUBSTITUTE(Table2[[#This Row],[category_tags]],"'",CHAR(131),12)</f>
        <v>['Agricultural', 'Food', 'Preparation', 'Starters and dishes', 'Soup']</v>
      </c>
      <c r="O2259" t="e">
        <f>FIND(CHAR(130),Table2[[#This Row],[Column2]])</f>
        <v>#VALUE!</v>
      </c>
      <c r="P2259" t="e">
        <f>FIND(CHAR(131),Table2[[#This Row],[Column3]])</f>
        <v>#VALUE!</v>
      </c>
      <c r="Q2259" t="str">
        <f>IFERROR(MID(Table2[[#This Row],[category_tags]],Table2[[#This Row],[Column4]]+1,Table2[[#This Row],[Column5]]-Table2[[#This Row],[Column4]]-1),"")</f>
        <v/>
      </c>
      <c r="R2259" t="str">
        <f>VLOOKUP(Table2[[#This Row],[ciqual_code]],brut_transformé!$D$2:$E$2480,2,FALSE)</f>
        <v>transformé</v>
      </c>
      <c r="S2259" t="s">
        <v>6246</v>
      </c>
    </row>
    <row r="2260" spans="1:19" x14ac:dyDescent="0.2">
      <c r="A2260" t="s">
        <v>2258</v>
      </c>
      <c r="B2260">
        <v>25964</v>
      </c>
      <c r="C2260" t="s">
        <v>2481</v>
      </c>
      <c r="D2260">
        <v>2.5</v>
      </c>
      <c r="E2260" t="b">
        <v>0</v>
      </c>
      <c r="F2260" t="s">
        <v>2485</v>
      </c>
      <c r="G2260" t="s">
        <v>4745</v>
      </c>
      <c r="H2260" t="s">
        <v>4967</v>
      </c>
      <c r="I2260" t="s">
        <v>4969</v>
      </c>
      <c r="J2260" t="s">
        <v>5022</v>
      </c>
      <c r="K2260" t="s">
        <v>6379</v>
      </c>
      <c r="L2260" t="s">
        <v>6424</v>
      </c>
      <c r="M2260" t="str">
        <f>SUBSTITUTE(Table2[[#This Row],[category_tags]],"'",CHAR(130),11)</f>
        <v>['Agricultural', 'Food', 'Preparation', 'Starters and dishes', 'Soup']</v>
      </c>
      <c r="N2260" t="str">
        <f>SUBSTITUTE(Table2[[#This Row],[category_tags]],"'",CHAR(131),12)</f>
        <v>['Agricultural', 'Food', 'Preparation', 'Starters and dishes', 'Soup']</v>
      </c>
      <c r="O2260" t="e">
        <f>FIND(CHAR(130),Table2[[#This Row],[Column2]])</f>
        <v>#VALUE!</v>
      </c>
      <c r="P2260" t="e">
        <f>FIND(CHAR(131),Table2[[#This Row],[Column3]])</f>
        <v>#VALUE!</v>
      </c>
      <c r="Q2260" t="str">
        <f>IFERROR(MID(Table2[[#This Row],[category_tags]],Table2[[#This Row],[Column4]]+1,Table2[[#This Row],[Column5]]-Table2[[#This Row],[Column4]]-1),"")</f>
        <v/>
      </c>
      <c r="R2260" t="str">
        <f>VLOOKUP(Table2[[#This Row],[ciqual_code]],brut_transformé!$D$2:$E$2480,2,FALSE)</f>
        <v>transformé</v>
      </c>
      <c r="S2260" t="s">
        <v>6247</v>
      </c>
    </row>
    <row r="2261" spans="1:19" x14ac:dyDescent="0.2">
      <c r="A2261" t="s">
        <v>2259</v>
      </c>
      <c r="B2261">
        <v>25963</v>
      </c>
      <c r="C2261" t="s">
        <v>2481</v>
      </c>
      <c r="D2261">
        <v>2.0099999999999998</v>
      </c>
      <c r="E2261" t="b">
        <v>0</v>
      </c>
      <c r="F2261" t="s">
        <v>2485</v>
      </c>
      <c r="G2261" t="s">
        <v>4746</v>
      </c>
      <c r="H2261" t="s">
        <v>4967</v>
      </c>
      <c r="I2261" t="s">
        <v>4969</v>
      </c>
      <c r="J2261" t="s">
        <v>5022</v>
      </c>
      <c r="K2261" t="s">
        <v>6379</v>
      </c>
      <c r="L2261" t="s">
        <v>6424</v>
      </c>
      <c r="M2261" t="str">
        <f>SUBSTITUTE(Table2[[#This Row],[category_tags]],"'",CHAR(130),11)</f>
        <v>['Agricultural', 'Food', 'Preparation', 'Starters and dishes', 'Soup']</v>
      </c>
      <c r="N2261" t="str">
        <f>SUBSTITUTE(Table2[[#This Row],[category_tags]],"'",CHAR(131),12)</f>
        <v>['Agricultural', 'Food', 'Preparation', 'Starters and dishes', 'Soup']</v>
      </c>
      <c r="O2261" t="e">
        <f>FIND(CHAR(130),Table2[[#This Row],[Column2]])</f>
        <v>#VALUE!</v>
      </c>
      <c r="P2261" t="e">
        <f>FIND(CHAR(131),Table2[[#This Row],[Column3]])</f>
        <v>#VALUE!</v>
      </c>
      <c r="Q2261" t="str">
        <f>IFERROR(MID(Table2[[#This Row],[category_tags]],Table2[[#This Row],[Column4]]+1,Table2[[#This Row],[Column5]]-Table2[[#This Row],[Column4]]-1),"")</f>
        <v/>
      </c>
      <c r="R2261" t="str">
        <f>VLOOKUP(Table2[[#This Row],[ciqual_code]],brut_transformé!$D$2:$E$2480,2,FALSE)</f>
        <v>transformé</v>
      </c>
      <c r="S2261" t="s">
        <v>6248</v>
      </c>
    </row>
    <row r="2262" spans="1:19" x14ac:dyDescent="0.2">
      <c r="A2262" t="s">
        <v>2260</v>
      </c>
      <c r="B2262">
        <v>25900</v>
      </c>
      <c r="C2262" t="s">
        <v>2481</v>
      </c>
      <c r="D2262">
        <v>2.59</v>
      </c>
      <c r="E2262" t="b">
        <v>0</v>
      </c>
      <c r="F2262" t="s">
        <v>2485</v>
      </c>
      <c r="G2262" t="s">
        <v>4747</v>
      </c>
      <c r="H2262" t="s">
        <v>4967</v>
      </c>
      <c r="I2262" t="s">
        <v>4969</v>
      </c>
      <c r="J2262" t="s">
        <v>5022</v>
      </c>
      <c r="K2262" t="s">
        <v>6379</v>
      </c>
      <c r="L2262" t="s">
        <v>6424</v>
      </c>
      <c r="M2262" t="str">
        <f>SUBSTITUTE(Table2[[#This Row],[category_tags]],"'",CHAR(130),11)</f>
        <v>['Agricultural', 'Food', 'Preparation', 'Starters and dishes', 'Soup']</v>
      </c>
      <c r="N2262" t="str">
        <f>SUBSTITUTE(Table2[[#This Row],[category_tags]],"'",CHAR(131),12)</f>
        <v>['Agricultural', 'Food', 'Preparation', 'Starters and dishes', 'Soup']</v>
      </c>
      <c r="O2262" t="e">
        <f>FIND(CHAR(130),Table2[[#This Row],[Column2]])</f>
        <v>#VALUE!</v>
      </c>
      <c r="P2262" t="e">
        <f>FIND(CHAR(131),Table2[[#This Row],[Column3]])</f>
        <v>#VALUE!</v>
      </c>
      <c r="Q2262" t="str">
        <f>IFERROR(MID(Table2[[#This Row],[category_tags]],Table2[[#This Row],[Column4]]+1,Table2[[#This Row],[Column5]]-Table2[[#This Row],[Column4]]-1),"")</f>
        <v/>
      </c>
      <c r="R2262" t="str">
        <f>VLOOKUP(Table2[[#This Row],[ciqual_code]],brut_transformé!$D$2:$E$2480,2,FALSE)</f>
        <v>transformé</v>
      </c>
      <c r="S2262" t="s">
        <v>6249</v>
      </c>
    </row>
    <row r="2263" spans="1:19" x14ac:dyDescent="0.2">
      <c r="A2263" t="s">
        <v>2261</v>
      </c>
      <c r="B2263">
        <v>25925</v>
      </c>
      <c r="C2263" t="s">
        <v>2481</v>
      </c>
      <c r="D2263">
        <v>2.77</v>
      </c>
      <c r="E2263" t="b">
        <v>0</v>
      </c>
      <c r="F2263" t="s">
        <v>2485</v>
      </c>
      <c r="G2263" t="s">
        <v>4748</v>
      </c>
      <c r="H2263" t="s">
        <v>4967</v>
      </c>
      <c r="I2263" t="s">
        <v>4969</v>
      </c>
      <c r="J2263" t="s">
        <v>5022</v>
      </c>
      <c r="K2263" t="s">
        <v>6379</v>
      </c>
      <c r="L2263" t="s">
        <v>6424</v>
      </c>
      <c r="M2263" t="str">
        <f>SUBSTITUTE(Table2[[#This Row],[category_tags]],"'",CHAR(130),11)</f>
        <v>['Agricultural', 'Food', 'Preparation', 'Starters and dishes', 'Soup']</v>
      </c>
      <c r="N2263" t="str">
        <f>SUBSTITUTE(Table2[[#This Row],[category_tags]],"'",CHAR(131),12)</f>
        <v>['Agricultural', 'Food', 'Preparation', 'Starters and dishes', 'Soup']</v>
      </c>
      <c r="O2263" t="e">
        <f>FIND(CHAR(130),Table2[[#This Row],[Column2]])</f>
        <v>#VALUE!</v>
      </c>
      <c r="P2263" t="e">
        <f>FIND(CHAR(131),Table2[[#This Row],[Column3]])</f>
        <v>#VALUE!</v>
      </c>
      <c r="Q2263" t="str">
        <f>IFERROR(MID(Table2[[#This Row],[category_tags]],Table2[[#This Row],[Column4]]+1,Table2[[#This Row],[Column5]]-Table2[[#This Row],[Column4]]-1),"")</f>
        <v/>
      </c>
      <c r="R2263" t="str">
        <f>VLOOKUP(Table2[[#This Row],[ciqual_code]],brut_transformé!$D$2:$E$2480,2,FALSE)</f>
        <v>transformé</v>
      </c>
      <c r="S2263" t="s">
        <v>6250</v>
      </c>
    </row>
    <row r="2264" spans="1:19" x14ac:dyDescent="0.2">
      <c r="A2264" t="s">
        <v>2262</v>
      </c>
      <c r="B2264">
        <v>25907</v>
      </c>
      <c r="C2264" t="s">
        <v>2481</v>
      </c>
      <c r="D2264">
        <v>2.5099999999999998</v>
      </c>
      <c r="E2264" t="b">
        <v>0</v>
      </c>
      <c r="F2264" t="s">
        <v>2485</v>
      </c>
      <c r="G2264" t="s">
        <v>4749</v>
      </c>
      <c r="H2264" t="s">
        <v>4967</v>
      </c>
      <c r="I2264" t="s">
        <v>4969</v>
      </c>
      <c r="J2264" t="s">
        <v>5022</v>
      </c>
      <c r="K2264" t="s">
        <v>6379</v>
      </c>
      <c r="L2264" t="s">
        <v>6424</v>
      </c>
      <c r="M2264" t="str">
        <f>SUBSTITUTE(Table2[[#This Row],[category_tags]],"'",CHAR(130),11)</f>
        <v>['Agricultural', 'Food', 'Preparation', 'Starters and dishes', 'Soup']</v>
      </c>
      <c r="N2264" t="str">
        <f>SUBSTITUTE(Table2[[#This Row],[category_tags]],"'",CHAR(131),12)</f>
        <v>['Agricultural', 'Food', 'Preparation', 'Starters and dishes', 'Soup']</v>
      </c>
      <c r="O2264" t="e">
        <f>FIND(CHAR(130),Table2[[#This Row],[Column2]])</f>
        <v>#VALUE!</v>
      </c>
      <c r="P2264" t="e">
        <f>FIND(CHAR(131),Table2[[#This Row],[Column3]])</f>
        <v>#VALUE!</v>
      </c>
      <c r="Q2264" t="str">
        <f>IFERROR(MID(Table2[[#This Row],[category_tags]],Table2[[#This Row],[Column4]]+1,Table2[[#This Row],[Column5]]-Table2[[#This Row],[Column4]]-1),"")</f>
        <v/>
      </c>
      <c r="R2264" t="str">
        <f>VLOOKUP(Table2[[#This Row],[ciqual_code]],brut_transformé!$D$2:$E$2480,2,FALSE)</f>
        <v>transformé</v>
      </c>
      <c r="S2264" t="s">
        <v>6251</v>
      </c>
    </row>
    <row r="2265" spans="1:19" x14ac:dyDescent="0.2">
      <c r="A2265" t="s">
        <v>2263</v>
      </c>
      <c r="B2265">
        <v>25965</v>
      </c>
      <c r="C2265" t="s">
        <v>2481</v>
      </c>
      <c r="D2265">
        <v>3.07</v>
      </c>
      <c r="E2265" t="b">
        <v>0</v>
      </c>
      <c r="F2265" t="s">
        <v>2485</v>
      </c>
      <c r="G2265" t="s">
        <v>4750</v>
      </c>
      <c r="H2265" t="s">
        <v>4967</v>
      </c>
      <c r="I2265" t="s">
        <v>4969</v>
      </c>
      <c r="J2265" t="s">
        <v>5022</v>
      </c>
      <c r="K2265" t="s">
        <v>6379</v>
      </c>
      <c r="L2265" t="s">
        <v>6424</v>
      </c>
      <c r="M2265" t="str">
        <f>SUBSTITUTE(Table2[[#This Row],[category_tags]],"'",CHAR(130),11)</f>
        <v>['Agricultural', 'Food', 'Preparation', 'Starters and dishes', 'Soup']</v>
      </c>
      <c r="N2265" t="str">
        <f>SUBSTITUTE(Table2[[#This Row],[category_tags]],"'",CHAR(131),12)</f>
        <v>['Agricultural', 'Food', 'Preparation', 'Starters and dishes', 'Soup']</v>
      </c>
      <c r="O2265" t="e">
        <f>FIND(CHAR(130),Table2[[#This Row],[Column2]])</f>
        <v>#VALUE!</v>
      </c>
      <c r="P2265" t="e">
        <f>FIND(CHAR(131),Table2[[#This Row],[Column3]])</f>
        <v>#VALUE!</v>
      </c>
      <c r="Q2265" t="str">
        <f>IFERROR(MID(Table2[[#This Row],[category_tags]],Table2[[#This Row],[Column4]]+1,Table2[[#This Row],[Column5]]-Table2[[#This Row],[Column4]]-1),"")</f>
        <v/>
      </c>
      <c r="R2265" t="str">
        <f>VLOOKUP(Table2[[#This Row],[ciqual_code]],brut_transformé!$D$2:$E$2480,2,FALSE)</f>
        <v>transformé</v>
      </c>
      <c r="S2265" t="s">
        <v>6249</v>
      </c>
    </row>
    <row r="2266" spans="1:19" x14ac:dyDescent="0.2">
      <c r="A2266" t="s">
        <v>2264</v>
      </c>
      <c r="B2266">
        <v>25915</v>
      </c>
      <c r="C2266" t="s">
        <v>2481</v>
      </c>
      <c r="D2266">
        <v>2.31</v>
      </c>
      <c r="E2266" t="b">
        <v>0</v>
      </c>
      <c r="F2266" t="s">
        <v>2485</v>
      </c>
      <c r="G2266" t="s">
        <v>4751</v>
      </c>
      <c r="H2266" t="s">
        <v>4967</v>
      </c>
      <c r="I2266" t="s">
        <v>4969</v>
      </c>
      <c r="J2266" t="s">
        <v>5022</v>
      </c>
      <c r="K2266" t="s">
        <v>6379</v>
      </c>
      <c r="L2266" t="s">
        <v>6424</v>
      </c>
      <c r="M2266" t="str">
        <f>SUBSTITUTE(Table2[[#This Row],[category_tags]],"'",CHAR(130),11)</f>
        <v>['Agricultural', 'Food', 'Preparation', 'Starters and dishes', 'Soup']</v>
      </c>
      <c r="N2266" t="str">
        <f>SUBSTITUTE(Table2[[#This Row],[category_tags]],"'",CHAR(131),12)</f>
        <v>['Agricultural', 'Food', 'Preparation', 'Starters and dishes', 'Soup']</v>
      </c>
      <c r="O2266" t="e">
        <f>FIND(CHAR(130),Table2[[#This Row],[Column2]])</f>
        <v>#VALUE!</v>
      </c>
      <c r="P2266" t="e">
        <f>FIND(CHAR(131),Table2[[#This Row],[Column3]])</f>
        <v>#VALUE!</v>
      </c>
      <c r="Q2266" t="str">
        <f>IFERROR(MID(Table2[[#This Row],[category_tags]],Table2[[#This Row],[Column4]]+1,Table2[[#This Row],[Column5]]-Table2[[#This Row],[Column4]]-1),"")</f>
        <v/>
      </c>
      <c r="R2266" t="str">
        <f>VLOOKUP(Table2[[#This Row],[ciqual_code]],brut_transformé!$D$2:$E$2480,2,FALSE)</f>
        <v>transformé</v>
      </c>
      <c r="S2266" t="s">
        <v>6252</v>
      </c>
    </row>
    <row r="2267" spans="1:19" x14ac:dyDescent="0.2">
      <c r="A2267" t="s">
        <v>2265</v>
      </c>
      <c r="B2267">
        <v>25919</v>
      </c>
      <c r="C2267" t="s">
        <v>2481</v>
      </c>
      <c r="D2267">
        <v>2.79</v>
      </c>
      <c r="E2267" t="b">
        <v>0</v>
      </c>
      <c r="F2267" t="s">
        <v>2485</v>
      </c>
      <c r="G2267" t="s">
        <v>4752</v>
      </c>
      <c r="H2267" t="s">
        <v>4967</v>
      </c>
      <c r="I2267" t="s">
        <v>4969</v>
      </c>
      <c r="J2267" t="s">
        <v>5022</v>
      </c>
      <c r="K2267" t="s">
        <v>6379</v>
      </c>
      <c r="L2267" t="s">
        <v>6424</v>
      </c>
      <c r="M2267" t="str">
        <f>SUBSTITUTE(Table2[[#This Row],[category_tags]],"'",CHAR(130),11)</f>
        <v>['Agricultural', 'Food', 'Preparation', 'Starters and dishes', 'Soup']</v>
      </c>
      <c r="N2267" t="str">
        <f>SUBSTITUTE(Table2[[#This Row],[category_tags]],"'",CHAR(131),12)</f>
        <v>['Agricultural', 'Food', 'Preparation', 'Starters and dishes', 'Soup']</v>
      </c>
      <c r="O2267" t="e">
        <f>FIND(CHAR(130),Table2[[#This Row],[Column2]])</f>
        <v>#VALUE!</v>
      </c>
      <c r="P2267" t="e">
        <f>FIND(CHAR(131),Table2[[#This Row],[Column3]])</f>
        <v>#VALUE!</v>
      </c>
      <c r="Q2267" t="str">
        <f>IFERROR(MID(Table2[[#This Row],[category_tags]],Table2[[#This Row],[Column4]]+1,Table2[[#This Row],[Column5]]-Table2[[#This Row],[Column4]]-1),"")</f>
        <v/>
      </c>
      <c r="R2267" t="str">
        <f>VLOOKUP(Table2[[#This Row],[ciqual_code]],brut_transformé!$D$2:$E$2480,2,FALSE)</f>
        <v>transformé</v>
      </c>
      <c r="S2267" t="s">
        <v>6253</v>
      </c>
    </row>
    <row r="2268" spans="1:19" x14ac:dyDescent="0.2">
      <c r="A2268" t="s">
        <v>2266</v>
      </c>
      <c r="B2268">
        <v>25904</v>
      </c>
      <c r="C2268" t="s">
        <v>2481</v>
      </c>
      <c r="D2268">
        <v>2.56</v>
      </c>
      <c r="E2268" t="b">
        <v>0</v>
      </c>
      <c r="F2268" t="s">
        <v>2485</v>
      </c>
      <c r="G2268" t="s">
        <v>4753</v>
      </c>
      <c r="H2268" t="s">
        <v>4967</v>
      </c>
      <c r="I2268" t="s">
        <v>4969</v>
      </c>
      <c r="J2268" t="s">
        <v>5022</v>
      </c>
      <c r="K2268" t="s">
        <v>6379</v>
      </c>
      <c r="L2268" t="s">
        <v>6424</v>
      </c>
      <c r="M2268" t="str">
        <f>SUBSTITUTE(Table2[[#This Row],[category_tags]],"'",CHAR(130),11)</f>
        <v>['Agricultural', 'Food', 'Preparation', 'Starters and dishes', 'Soup']</v>
      </c>
      <c r="N2268" t="str">
        <f>SUBSTITUTE(Table2[[#This Row],[category_tags]],"'",CHAR(131),12)</f>
        <v>['Agricultural', 'Food', 'Preparation', 'Starters and dishes', 'Soup']</v>
      </c>
      <c r="O2268" t="e">
        <f>FIND(CHAR(130),Table2[[#This Row],[Column2]])</f>
        <v>#VALUE!</v>
      </c>
      <c r="P2268" t="e">
        <f>FIND(CHAR(131),Table2[[#This Row],[Column3]])</f>
        <v>#VALUE!</v>
      </c>
      <c r="Q2268" t="str">
        <f>IFERROR(MID(Table2[[#This Row],[category_tags]],Table2[[#This Row],[Column4]]+1,Table2[[#This Row],[Column5]]-Table2[[#This Row],[Column4]]-1),"")</f>
        <v/>
      </c>
      <c r="R2268" t="str">
        <f>VLOOKUP(Table2[[#This Row],[ciqual_code]],brut_transformé!$D$2:$E$2480,2,FALSE)</f>
        <v>transformé</v>
      </c>
      <c r="S2268" t="s">
        <v>6254</v>
      </c>
    </row>
    <row r="2269" spans="1:19" x14ac:dyDescent="0.2">
      <c r="A2269" t="s">
        <v>2267</v>
      </c>
      <c r="B2269">
        <v>25967</v>
      </c>
      <c r="C2269" t="s">
        <v>2481</v>
      </c>
      <c r="D2269">
        <v>3.07</v>
      </c>
      <c r="E2269" t="b">
        <v>0</v>
      </c>
      <c r="F2269" t="s">
        <v>2485</v>
      </c>
      <c r="G2269" t="s">
        <v>4754</v>
      </c>
      <c r="H2269" t="s">
        <v>4967</v>
      </c>
      <c r="I2269" t="s">
        <v>4969</v>
      </c>
      <c r="J2269" t="s">
        <v>5022</v>
      </c>
      <c r="K2269" t="s">
        <v>6379</v>
      </c>
      <c r="L2269" t="s">
        <v>6424</v>
      </c>
      <c r="M2269" t="str">
        <f>SUBSTITUTE(Table2[[#This Row],[category_tags]],"'",CHAR(130),11)</f>
        <v>['Agricultural', 'Food', 'Preparation', 'Starters and dishes', 'Soup']</v>
      </c>
      <c r="N2269" t="str">
        <f>SUBSTITUTE(Table2[[#This Row],[category_tags]],"'",CHAR(131),12)</f>
        <v>['Agricultural', 'Food', 'Preparation', 'Starters and dishes', 'Soup']</v>
      </c>
      <c r="O2269" t="e">
        <f>FIND(CHAR(130),Table2[[#This Row],[Column2]])</f>
        <v>#VALUE!</v>
      </c>
      <c r="P2269" t="e">
        <f>FIND(CHAR(131),Table2[[#This Row],[Column3]])</f>
        <v>#VALUE!</v>
      </c>
      <c r="Q2269" t="str">
        <f>IFERROR(MID(Table2[[#This Row],[category_tags]],Table2[[#This Row],[Column4]]+1,Table2[[#This Row],[Column5]]-Table2[[#This Row],[Column4]]-1),"")</f>
        <v/>
      </c>
      <c r="R2269" t="str">
        <f>VLOOKUP(Table2[[#This Row],[ciqual_code]],brut_transformé!$D$2:$E$2480,2,FALSE)</f>
        <v>transformé</v>
      </c>
      <c r="S2269" t="s">
        <v>6226</v>
      </c>
    </row>
    <row r="2270" spans="1:19" x14ac:dyDescent="0.2">
      <c r="A2270" t="s">
        <v>2268</v>
      </c>
      <c r="B2270">
        <v>25924</v>
      </c>
      <c r="C2270" t="s">
        <v>2481</v>
      </c>
      <c r="D2270">
        <v>2.83</v>
      </c>
      <c r="E2270" t="b">
        <v>0</v>
      </c>
      <c r="F2270" t="s">
        <v>2485</v>
      </c>
      <c r="G2270" t="s">
        <v>4755</v>
      </c>
      <c r="H2270" t="s">
        <v>4967</v>
      </c>
      <c r="I2270" t="s">
        <v>4969</v>
      </c>
      <c r="J2270" t="s">
        <v>5022</v>
      </c>
      <c r="K2270" t="s">
        <v>6379</v>
      </c>
      <c r="L2270" t="s">
        <v>6424</v>
      </c>
      <c r="M2270" t="str">
        <f>SUBSTITUTE(Table2[[#This Row],[category_tags]],"'",CHAR(130),11)</f>
        <v>['Agricultural', 'Food', 'Preparation', 'Starters and dishes', 'Soup']</v>
      </c>
      <c r="N2270" t="str">
        <f>SUBSTITUTE(Table2[[#This Row],[category_tags]],"'",CHAR(131),12)</f>
        <v>['Agricultural', 'Food', 'Preparation', 'Starters and dishes', 'Soup']</v>
      </c>
      <c r="O2270" t="e">
        <f>FIND(CHAR(130),Table2[[#This Row],[Column2]])</f>
        <v>#VALUE!</v>
      </c>
      <c r="P2270" t="e">
        <f>FIND(CHAR(131),Table2[[#This Row],[Column3]])</f>
        <v>#VALUE!</v>
      </c>
      <c r="Q2270" t="str">
        <f>IFERROR(MID(Table2[[#This Row],[category_tags]],Table2[[#This Row],[Column4]]+1,Table2[[#This Row],[Column5]]-Table2[[#This Row],[Column4]]-1),"")</f>
        <v/>
      </c>
      <c r="R2270" t="str">
        <f>VLOOKUP(Table2[[#This Row],[ciqual_code]],brut_transformé!$D$2:$E$2480,2,FALSE)</f>
        <v>transformé</v>
      </c>
      <c r="S2270" t="s">
        <v>6255</v>
      </c>
    </row>
    <row r="2271" spans="1:19" x14ac:dyDescent="0.2">
      <c r="A2271" t="s">
        <v>2269</v>
      </c>
      <c r="B2271">
        <v>25956</v>
      </c>
      <c r="C2271" t="s">
        <v>2481</v>
      </c>
      <c r="D2271">
        <v>3.02</v>
      </c>
      <c r="E2271" t="b">
        <v>0</v>
      </c>
      <c r="F2271" t="s">
        <v>2485</v>
      </c>
      <c r="G2271" t="s">
        <v>4756</v>
      </c>
      <c r="H2271" t="s">
        <v>4967</v>
      </c>
      <c r="I2271" t="s">
        <v>4969</v>
      </c>
      <c r="J2271" t="s">
        <v>5022</v>
      </c>
      <c r="K2271" t="s">
        <v>6379</v>
      </c>
      <c r="L2271" t="s">
        <v>6424</v>
      </c>
      <c r="M2271" t="str">
        <f>SUBSTITUTE(Table2[[#This Row],[category_tags]],"'",CHAR(130),11)</f>
        <v>['Agricultural', 'Food', 'Preparation', 'Starters and dishes', 'Soup']</v>
      </c>
      <c r="N2271" t="str">
        <f>SUBSTITUTE(Table2[[#This Row],[category_tags]],"'",CHAR(131),12)</f>
        <v>['Agricultural', 'Food', 'Preparation', 'Starters and dishes', 'Soup']</v>
      </c>
      <c r="O2271" t="e">
        <f>FIND(CHAR(130),Table2[[#This Row],[Column2]])</f>
        <v>#VALUE!</v>
      </c>
      <c r="P2271" t="e">
        <f>FIND(CHAR(131),Table2[[#This Row],[Column3]])</f>
        <v>#VALUE!</v>
      </c>
      <c r="Q2271" t="str">
        <f>IFERROR(MID(Table2[[#This Row],[category_tags]],Table2[[#This Row],[Column4]]+1,Table2[[#This Row],[Column5]]-Table2[[#This Row],[Column4]]-1),"")</f>
        <v/>
      </c>
      <c r="R2271" t="str">
        <f>VLOOKUP(Table2[[#This Row],[ciqual_code]],brut_transformé!$D$2:$E$2480,2,FALSE)</f>
        <v>transformé</v>
      </c>
      <c r="S2271" t="s">
        <v>6256</v>
      </c>
    </row>
    <row r="2272" spans="1:19" x14ac:dyDescent="0.2">
      <c r="A2272" t="s">
        <v>2270</v>
      </c>
      <c r="B2272">
        <v>25916</v>
      </c>
      <c r="C2272" t="s">
        <v>2481</v>
      </c>
      <c r="D2272">
        <v>2.56</v>
      </c>
      <c r="E2272" t="b">
        <v>0</v>
      </c>
      <c r="F2272" t="s">
        <v>2485</v>
      </c>
      <c r="G2272" t="s">
        <v>4757</v>
      </c>
      <c r="H2272" t="s">
        <v>4967</v>
      </c>
      <c r="I2272" t="s">
        <v>4969</v>
      </c>
      <c r="J2272" t="s">
        <v>5022</v>
      </c>
      <c r="K2272" t="s">
        <v>6379</v>
      </c>
      <c r="L2272" t="s">
        <v>6424</v>
      </c>
      <c r="M2272" t="str">
        <f>SUBSTITUTE(Table2[[#This Row],[category_tags]],"'",CHAR(130),11)</f>
        <v>['Agricultural', 'Food', 'Preparation', 'Starters and dishes', 'Soup']</v>
      </c>
      <c r="N2272" t="str">
        <f>SUBSTITUTE(Table2[[#This Row],[category_tags]],"'",CHAR(131),12)</f>
        <v>['Agricultural', 'Food', 'Preparation', 'Starters and dishes', 'Soup']</v>
      </c>
      <c r="O2272" t="e">
        <f>FIND(CHAR(130),Table2[[#This Row],[Column2]])</f>
        <v>#VALUE!</v>
      </c>
      <c r="P2272" t="e">
        <f>FIND(CHAR(131),Table2[[#This Row],[Column3]])</f>
        <v>#VALUE!</v>
      </c>
      <c r="Q2272" t="str">
        <f>IFERROR(MID(Table2[[#This Row],[category_tags]],Table2[[#This Row],[Column4]]+1,Table2[[#This Row],[Column5]]-Table2[[#This Row],[Column4]]-1),"")</f>
        <v/>
      </c>
      <c r="R2272" t="str">
        <f>VLOOKUP(Table2[[#This Row],[ciqual_code]],brut_transformé!$D$2:$E$2480,2,FALSE)</f>
        <v>transformé</v>
      </c>
      <c r="S2272" t="s">
        <v>6237</v>
      </c>
    </row>
    <row r="2273" spans="1:19" x14ac:dyDescent="0.2">
      <c r="A2273" t="s">
        <v>2271</v>
      </c>
      <c r="B2273">
        <v>20252</v>
      </c>
      <c r="C2273" t="s">
        <v>2481</v>
      </c>
      <c r="D2273">
        <v>2.84</v>
      </c>
      <c r="E2273" t="b">
        <v>0</v>
      </c>
      <c r="F2273" t="s">
        <v>2485</v>
      </c>
      <c r="G2273" t="s">
        <v>4758</v>
      </c>
      <c r="H2273" t="s">
        <v>4967</v>
      </c>
      <c r="I2273" t="s">
        <v>4969</v>
      </c>
      <c r="J2273" t="s">
        <v>5082</v>
      </c>
      <c r="K2273" t="s">
        <v>6385</v>
      </c>
      <c r="L2273" t="s">
        <v>6447</v>
      </c>
      <c r="M2273" t="str">
        <f>SUBSTITUTE(Table2[[#This Row],[category_tags]],"'",CHAR(130),11)</f>
        <v>['Agricultural', 'Food', 'Preparation', 'Baby food', 'Baby dishes']</v>
      </c>
      <c r="N2273" t="str">
        <f>SUBSTITUTE(Table2[[#This Row],[category_tags]],"'",CHAR(131),12)</f>
        <v>['Agricultural', 'Food', 'Preparation', 'Baby food', 'Baby dishes']</v>
      </c>
      <c r="O2273" t="e">
        <f>FIND(CHAR(130),Table2[[#This Row],[Column2]])</f>
        <v>#VALUE!</v>
      </c>
      <c r="P2273" t="e">
        <f>FIND(CHAR(131),Table2[[#This Row],[Column3]])</f>
        <v>#VALUE!</v>
      </c>
      <c r="Q2273" t="str">
        <f>IFERROR(MID(Table2[[#This Row],[category_tags]],Table2[[#This Row],[Column4]]+1,Table2[[#This Row],[Column5]]-Table2[[#This Row],[Column4]]-1),"")</f>
        <v/>
      </c>
      <c r="R2273" t="str">
        <f>VLOOKUP(Table2[[#This Row],[ciqual_code]],brut_transformé!$D$2:$E$2480,2,FALSE)</f>
        <v>transformé</v>
      </c>
      <c r="S2273" t="s">
        <v>6257</v>
      </c>
    </row>
    <row r="2274" spans="1:19" x14ac:dyDescent="0.2">
      <c r="A2274" t="s">
        <v>2272</v>
      </c>
      <c r="B2274">
        <v>20253</v>
      </c>
      <c r="C2274" t="s">
        <v>2481</v>
      </c>
      <c r="D2274">
        <v>2.78</v>
      </c>
      <c r="E2274" t="b">
        <v>0</v>
      </c>
      <c r="F2274" t="s">
        <v>2485</v>
      </c>
      <c r="G2274" t="s">
        <v>4759</v>
      </c>
      <c r="H2274" t="s">
        <v>4967</v>
      </c>
      <c r="I2274" t="s">
        <v>4969</v>
      </c>
      <c r="J2274" t="s">
        <v>5082</v>
      </c>
      <c r="K2274" t="s">
        <v>6385</v>
      </c>
      <c r="L2274" t="s">
        <v>6447</v>
      </c>
      <c r="M2274" t="str">
        <f>SUBSTITUTE(Table2[[#This Row],[category_tags]],"'",CHAR(130),11)</f>
        <v>['Agricultural', 'Food', 'Preparation', 'Baby food', 'Baby dishes']</v>
      </c>
      <c r="N2274" t="str">
        <f>SUBSTITUTE(Table2[[#This Row],[category_tags]],"'",CHAR(131),12)</f>
        <v>['Agricultural', 'Food', 'Preparation', 'Baby food', 'Baby dishes']</v>
      </c>
      <c r="O2274" t="e">
        <f>FIND(CHAR(130),Table2[[#This Row],[Column2]])</f>
        <v>#VALUE!</v>
      </c>
      <c r="P2274" t="e">
        <f>FIND(CHAR(131),Table2[[#This Row],[Column3]])</f>
        <v>#VALUE!</v>
      </c>
      <c r="Q2274" t="str">
        <f>IFERROR(MID(Table2[[#This Row],[category_tags]],Table2[[#This Row],[Column4]]+1,Table2[[#This Row],[Column5]]-Table2[[#This Row],[Column4]]-1),"")</f>
        <v/>
      </c>
      <c r="R2274" t="str">
        <f>VLOOKUP(Table2[[#This Row],[ciqual_code]],brut_transformé!$D$2:$E$2480,2,FALSE)</f>
        <v>transformé</v>
      </c>
      <c r="S2274" t="s">
        <v>6258</v>
      </c>
    </row>
    <row r="2275" spans="1:19" x14ac:dyDescent="0.2">
      <c r="A2275" t="s">
        <v>2273</v>
      </c>
      <c r="B2275">
        <v>19433</v>
      </c>
      <c r="C2275" t="s">
        <v>2481</v>
      </c>
      <c r="D2275">
        <v>4.08</v>
      </c>
      <c r="E2275" t="b">
        <v>0</v>
      </c>
      <c r="F2275" t="s">
        <v>2485</v>
      </c>
      <c r="G2275" t="s">
        <v>4760</v>
      </c>
      <c r="H2275" t="s">
        <v>4967</v>
      </c>
      <c r="I2275" t="s">
        <v>4969</v>
      </c>
      <c r="J2275" t="s">
        <v>5051</v>
      </c>
      <c r="K2275" t="s">
        <v>6381</v>
      </c>
      <c r="L2275" t="s">
        <v>6435</v>
      </c>
      <c r="M2275" t="str">
        <f>SUBSTITUTE(Table2[[#This Row],[category_tags]],"'",CHAR(130),11)</f>
        <v>['Agricultural', 'Food', 'Preparation', 'Milk and milk products', 'Creams']</v>
      </c>
      <c r="N2275" t="str">
        <f>SUBSTITUTE(Table2[[#This Row],[category_tags]],"'",CHAR(131),12)</f>
        <v>['Agricultural', 'Food', 'Preparation', 'Milk and milk products', 'Creams']</v>
      </c>
      <c r="O2275" t="e">
        <f>FIND(CHAR(130),Table2[[#This Row],[Column2]])</f>
        <v>#VALUE!</v>
      </c>
      <c r="P2275" t="e">
        <f>FIND(CHAR(131),Table2[[#This Row],[Column3]])</f>
        <v>#VALUE!</v>
      </c>
      <c r="Q2275" t="str">
        <f>IFERROR(MID(Table2[[#This Row],[category_tags]],Table2[[#This Row],[Column4]]+1,Table2[[#This Row],[Column5]]-Table2[[#This Row],[Column4]]-1),"")</f>
        <v/>
      </c>
      <c r="R2275" t="str">
        <f>VLOOKUP(Table2[[#This Row],[ciqual_code]],brut_transformé!$D$2:$E$2480,2,FALSE)</f>
        <v>transformé</v>
      </c>
      <c r="S2275" t="s">
        <v>6259</v>
      </c>
    </row>
    <row r="2276" spans="1:19" x14ac:dyDescent="0.2">
      <c r="A2276" t="s">
        <v>2274</v>
      </c>
      <c r="B2276">
        <v>25169</v>
      </c>
      <c r="C2276" t="s">
        <v>2481</v>
      </c>
      <c r="D2276">
        <v>2.88</v>
      </c>
      <c r="E2276" t="b">
        <v>0</v>
      </c>
      <c r="F2276" t="s">
        <v>2485</v>
      </c>
      <c r="G2276" t="s">
        <v>4761</v>
      </c>
      <c r="H2276" t="s">
        <v>4967</v>
      </c>
      <c r="I2276" t="s">
        <v>4969</v>
      </c>
      <c r="J2276" t="s">
        <v>5000</v>
      </c>
      <c r="K2276" t="s">
        <v>6379</v>
      </c>
      <c r="L2276" t="s">
        <v>6415</v>
      </c>
      <c r="M2276" t="str">
        <f>SUBSTITUTE(Table2[[#This Row],[category_tags]],"'",CHAR(130),11)</f>
        <v>['Agricultural', 'Food', 'Preparation', 'Starters and dishes', 'Savoury pastries and other starters']</v>
      </c>
      <c r="N2276" t="str">
        <f>SUBSTITUTE(Table2[[#This Row],[category_tags]],"'",CHAR(131),12)</f>
        <v>['Agricultural', 'Food', 'Preparation', 'Starters and dishes', 'Savoury pastries and other starters']</v>
      </c>
      <c r="O2276" t="e">
        <f>FIND(CHAR(130),Table2[[#This Row],[Column2]])</f>
        <v>#VALUE!</v>
      </c>
      <c r="P2276" t="e">
        <f>FIND(CHAR(131),Table2[[#This Row],[Column3]])</f>
        <v>#VALUE!</v>
      </c>
      <c r="Q2276" t="str">
        <f>IFERROR(MID(Table2[[#This Row],[category_tags]],Table2[[#This Row],[Column4]]+1,Table2[[#This Row],[Column5]]-Table2[[#This Row],[Column4]]-1),"")</f>
        <v/>
      </c>
      <c r="R2276" t="str">
        <f>VLOOKUP(Table2[[#This Row],[ciqual_code]],brut_transformé!$D$2:$E$2480,2,FALSE)</f>
        <v>transformé</v>
      </c>
      <c r="S2276" t="s">
        <v>6260</v>
      </c>
    </row>
    <row r="2277" spans="1:19" x14ac:dyDescent="0.2">
      <c r="A2277" t="s">
        <v>2275</v>
      </c>
      <c r="B2277">
        <v>12355</v>
      </c>
      <c r="C2277" t="s">
        <v>2481</v>
      </c>
      <c r="D2277">
        <v>1.87</v>
      </c>
      <c r="E2277" t="b">
        <v>0</v>
      </c>
      <c r="F2277" t="s">
        <v>2485</v>
      </c>
      <c r="G2277" t="s">
        <v>4762</v>
      </c>
      <c r="H2277" t="s">
        <v>4967</v>
      </c>
      <c r="I2277" t="s">
        <v>4969</v>
      </c>
      <c r="J2277" t="s">
        <v>5065</v>
      </c>
      <c r="K2277" t="s">
        <v>6381</v>
      </c>
      <c r="L2277" t="s">
        <v>6406</v>
      </c>
      <c r="M2277" t="str">
        <f>SUBSTITUTE(Table2[[#This Row],[category_tags]],"'",CHAR(130),11)</f>
        <v>['Agricultural', 'Food', 'Preparation', 'Milk and milk products', 'Cheese', ÇProcessed cheeses']</v>
      </c>
      <c r="N2277" t="str">
        <f>SUBSTITUTE(Table2[[#This Row],[category_tags]],"'",CHAR(131),12)</f>
        <v>['Agricultural', 'Food', 'Preparation', 'Milk and milk products', 'Cheese', 'Processed cheesesÉ]</v>
      </c>
      <c r="O2277">
        <f>FIND(CHAR(130),Table2[[#This Row],[Column2]])</f>
        <v>77</v>
      </c>
      <c r="P2277">
        <f>FIND(CHAR(131),Table2[[#This Row],[Column3]])</f>
        <v>95</v>
      </c>
      <c r="Q2277" t="str">
        <f>IFERROR(MID(Table2[[#This Row],[category_tags]],Table2[[#This Row],[Column4]]+1,Table2[[#This Row],[Column5]]-Table2[[#This Row],[Column4]]-1),"")</f>
        <v>Processed cheeses</v>
      </c>
      <c r="R2277" t="str">
        <f>VLOOKUP(Table2[[#This Row],[ciqual_code]],brut_transformé!$D$2:$E$2480,2,FALSE)</f>
        <v>transformé</v>
      </c>
      <c r="S2277" t="s">
        <v>6261</v>
      </c>
    </row>
    <row r="2278" spans="1:19" x14ac:dyDescent="0.2">
      <c r="A2278" t="s">
        <v>2276</v>
      </c>
      <c r="B2278">
        <v>19530</v>
      </c>
      <c r="C2278" t="s">
        <v>2481</v>
      </c>
      <c r="D2278">
        <v>1.81</v>
      </c>
      <c r="E2278" t="b">
        <v>0</v>
      </c>
      <c r="F2278" t="s">
        <v>2485</v>
      </c>
      <c r="G2278" t="s">
        <v>4763</v>
      </c>
      <c r="H2278" t="s">
        <v>4967</v>
      </c>
      <c r="I2278" t="s">
        <v>4969</v>
      </c>
      <c r="J2278" t="s">
        <v>5060</v>
      </c>
      <c r="K2278" t="s">
        <v>6381</v>
      </c>
      <c r="L2278" t="s">
        <v>6406</v>
      </c>
      <c r="M2278" t="str">
        <f>SUBSTITUTE(Table2[[#This Row],[category_tags]],"'",CHAR(130),11)</f>
        <v>['Agricultural', 'Food', 'Preparation', 'Milk and milk products', 'Cheese', ÇUncured cheeses and similar']</v>
      </c>
      <c r="N2278" t="str">
        <f>SUBSTITUTE(Table2[[#This Row],[category_tags]],"'",CHAR(131),12)</f>
        <v>['Agricultural', 'Food', 'Preparation', 'Milk and milk products', 'Cheese', 'Uncured cheeses and similarÉ]</v>
      </c>
      <c r="O2278">
        <f>FIND(CHAR(130),Table2[[#This Row],[Column2]])</f>
        <v>77</v>
      </c>
      <c r="P2278">
        <f>FIND(CHAR(131),Table2[[#This Row],[Column3]])</f>
        <v>105</v>
      </c>
      <c r="Q2278" t="str">
        <f>IFERROR(MID(Table2[[#This Row],[category_tags]],Table2[[#This Row],[Column4]]+1,Table2[[#This Row],[Column5]]-Table2[[#This Row],[Column4]]-1),"")</f>
        <v>Uncured cheeses and similar</v>
      </c>
      <c r="R2278" t="str">
        <f>VLOOKUP(Table2[[#This Row],[ciqual_code]],brut_transformé!$D$2:$E$2480,2,FALSE)</f>
        <v>brut</v>
      </c>
      <c r="S2278" t="s">
        <v>5196</v>
      </c>
    </row>
    <row r="2279" spans="1:19" x14ac:dyDescent="0.2">
      <c r="A2279" t="s">
        <v>2277</v>
      </c>
      <c r="B2279">
        <v>12340</v>
      </c>
      <c r="C2279" t="s">
        <v>2481</v>
      </c>
      <c r="D2279">
        <v>2.2400000000000002</v>
      </c>
      <c r="E2279" t="b">
        <v>0</v>
      </c>
      <c r="F2279" t="s">
        <v>2485</v>
      </c>
      <c r="G2279" t="s">
        <v>4764</v>
      </c>
      <c r="H2279" t="s">
        <v>4967</v>
      </c>
      <c r="I2279" t="s">
        <v>4969</v>
      </c>
      <c r="J2279" t="s">
        <v>5060</v>
      </c>
      <c r="K2279" t="s">
        <v>6381</v>
      </c>
      <c r="L2279" t="s">
        <v>6406</v>
      </c>
      <c r="M2279" t="str">
        <f>SUBSTITUTE(Table2[[#This Row],[category_tags]],"'",CHAR(130),11)</f>
        <v>['Agricultural', 'Food', 'Preparation', 'Milk and milk products', 'Cheese', ÇUncured cheeses and similar']</v>
      </c>
      <c r="N2279" t="str">
        <f>SUBSTITUTE(Table2[[#This Row],[category_tags]],"'",CHAR(131),12)</f>
        <v>['Agricultural', 'Food', 'Preparation', 'Milk and milk products', 'Cheese', 'Uncured cheeses and similarÉ]</v>
      </c>
      <c r="O2279">
        <f>FIND(CHAR(130),Table2[[#This Row],[Column2]])</f>
        <v>77</v>
      </c>
      <c r="P2279">
        <f>FIND(CHAR(131),Table2[[#This Row],[Column3]])</f>
        <v>105</v>
      </c>
      <c r="Q2279" t="str">
        <f>IFERROR(MID(Table2[[#This Row],[category_tags]],Table2[[#This Row],[Column4]]+1,Table2[[#This Row],[Column5]]-Table2[[#This Row],[Column4]]-1),"")</f>
        <v>Uncured cheeses and similar</v>
      </c>
      <c r="R2279" t="str">
        <f>VLOOKUP(Table2[[#This Row],[ciqual_code]],brut_transformé!$D$2:$E$2480,2,FALSE)</f>
        <v>brut</v>
      </c>
      <c r="S2279" t="s">
        <v>5196</v>
      </c>
    </row>
    <row r="2280" spans="1:19" x14ac:dyDescent="0.2">
      <c r="A2280" t="s">
        <v>2278</v>
      </c>
      <c r="B2280">
        <v>12315</v>
      </c>
      <c r="C2280" t="s">
        <v>2481</v>
      </c>
      <c r="D2280">
        <v>2.2400000000000002</v>
      </c>
      <c r="E2280" t="b">
        <v>0</v>
      </c>
      <c r="F2280" t="s">
        <v>2485</v>
      </c>
      <c r="G2280" t="s">
        <v>4765</v>
      </c>
      <c r="H2280" t="s">
        <v>4967</v>
      </c>
      <c r="I2280" t="s">
        <v>4969</v>
      </c>
      <c r="J2280" t="s">
        <v>5060</v>
      </c>
      <c r="K2280" t="s">
        <v>6381</v>
      </c>
      <c r="L2280" t="s">
        <v>6406</v>
      </c>
      <c r="M2280" t="str">
        <f>SUBSTITUTE(Table2[[#This Row],[category_tags]],"'",CHAR(130),11)</f>
        <v>['Agricultural', 'Food', 'Preparation', 'Milk and milk products', 'Cheese', ÇUncured cheeses and similar']</v>
      </c>
      <c r="N2280" t="str">
        <f>SUBSTITUTE(Table2[[#This Row],[category_tags]],"'",CHAR(131),12)</f>
        <v>['Agricultural', 'Food', 'Preparation', 'Milk and milk products', 'Cheese', 'Uncured cheeses and similarÉ]</v>
      </c>
      <c r="O2280">
        <f>FIND(CHAR(130),Table2[[#This Row],[Column2]])</f>
        <v>77</v>
      </c>
      <c r="P2280">
        <f>FIND(CHAR(131),Table2[[#This Row],[Column3]])</f>
        <v>105</v>
      </c>
      <c r="Q2280" t="str">
        <f>IFERROR(MID(Table2[[#This Row],[category_tags]],Table2[[#This Row],[Column4]]+1,Table2[[#This Row],[Column5]]-Table2[[#This Row],[Column4]]-1),"")</f>
        <v>Uncured cheeses and similar</v>
      </c>
      <c r="R2280" t="str">
        <f>VLOOKUP(Table2[[#This Row],[ciqual_code]],brut_transformé!$D$2:$E$2480,2,FALSE)</f>
        <v>brut</v>
      </c>
      <c r="S2280" t="s">
        <v>5196</v>
      </c>
    </row>
    <row r="2281" spans="1:19" x14ac:dyDescent="0.2">
      <c r="A2281" t="s">
        <v>2279</v>
      </c>
      <c r="B2281">
        <v>24009</v>
      </c>
      <c r="C2281" t="s">
        <v>2481</v>
      </c>
      <c r="D2281">
        <v>2.14</v>
      </c>
      <c r="E2281" t="b">
        <v>0</v>
      </c>
      <c r="F2281" t="s">
        <v>2485</v>
      </c>
      <c r="G2281" t="s">
        <v>4766</v>
      </c>
      <c r="H2281" t="s">
        <v>4967</v>
      </c>
      <c r="I2281" t="s">
        <v>4969</v>
      </c>
      <c r="J2281" t="s">
        <v>4995</v>
      </c>
      <c r="K2281" t="s">
        <v>6380</v>
      </c>
      <c r="L2281" t="s">
        <v>6412</v>
      </c>
      <c r="M2281" t="str">
        <f>SUBSTITUTE(Table2[[#This Row],[category_tags]],"'",CHAR(130),11)</f>
        <v>['Agricultural', 'Food', 'Preparation', 'Cereal products', 'Biscuits and breakfast cereals', ÇSweet biscuits']</v>
      </c>
      <c r="N2281" t="str">
        <f>SUBSTITUTE(Table2[[#This Row],[category_tags]],"'",CHAR(131),12)</f>
        <v>['Agricultural', 'Food', 'Preparation', 'Cereal products', 'Biscuits and breakfast cereals', 'Sweet biscuitsÉ]</v>
      </c>
      <c r="O2281">
        <f>FIND(CHAR(130),Table2[[#This Row],[Column2]])</f>
        <v>94</v>
      </c>
      <c r="P2281">
        <f>FIND(CHAR(131),Table2[[#This Row],[Column3]])</f>
        <v>109</v>
      </c>
      <c r="Q2281" t="str">
        <f>IFERROR(MID(Table2[[#This Row],[category_tags]],Table2[[#This Row],[Column4]]+1,Table2[[#This Row],[Column5]]-Table2[[#This Row],[Column4]]-1),"")</f>
        <v>Sweet biscuits</v>
      </c>
      <c r="R2281" t="str">
        <f>VLOOKUP(Table2[[#This Row],[ciqual_code]],brut_transformé!$D$2:$E$2480,2,FALSE)</f>
        <v>transformé</v>
      </c>
      <c r="S2281" t="s">
        <v>6262</v>
      </c>
    </row>
    <row r="2282" spans="1:19" x14ac:dyDescent="0.2">
      <c r="A2282" t="s">
        <v>2280</v>
      </c>
      <c r="B2282">
        <v>11086</v>
      </c>
      <c r="C2282" t="s">
        <v>2481</v>
      </c>
      <c r="D2282">
        <v>2.99</v>
      </c>
      <c r="E2282" t="b">
        <v>0</v>
      </c>
      <c r="F2282" t="s">
        <v>2485</v>
      </c>
      <c r="G2282" t="s">
        <v>4767</v>
      </c>
      <c r="H2282" t="s">
        <v>4967</v>
      </c>
      <c r="I2282" t="s">
        <v>4969</v>
      </c>
      <c r="J2282" t="s">
        <v>4975</v>
      </c>
      <c r="K2282" t="s">
        <v>6377</v>
      </c>
      <c r="L2282" t="s">
        <v>6394</v>
      </c>
      <c r="M2282" t="str">
        <f>SUBSTITUTE(Table2[[#This Row],[category_tags]],"'",CHAR(130),11)</f>
        <v>['Agricultural', 'Food', 'Preparation', 'Miscellaneous', 'Seaweed']</v>
      </c>
      <c r="N2282" t="str">
        <f>SUBSTITUTE(Table2[[#This Row],[category_tags]],"'",CHAR(131),12)</f>
        <v>['Agricultural', 'Food', 'Preparation', 'Miscellaneous', 'Seaweed']</v>
      </c>
      <c r="O2282" t="e">
        <f>FIND(CHAR(130),Table2[[#This Row],[Column2]])</f>
        <v>#VALUE!</v>
      </c>
      <c r="P2282" t="e">
        <f>FIND(CHAR(131),Table2[[#This Row],[Column3]])</f>
        <v>#VALUE!</v>
      </c>
      <c r="Q2282" t="str">
        <f>IFERROR(MID(Table2[[#This Row],[category_tags]],Table2[[#This Row],[Column4]]+1,Table2[[#This Row],[Column5]]-Table2[[#This Row],[Column4]]-1),"")</f>
        <v/>
      </c>
      <c r="R2282" t="str">
        <f>VLOOKUP(Table2[[#This Row],[ciqual_code]],brut_transformé!$D$2:$E$2480,2,FALSE)</f>
        <v>brut</v>
      </c>
      <c r="S2282" t="s">
        <v>5098</v>
      </c>
    </row>
    <row r="2283" spans="1:19" x14ac:dyDescent="0.2">
      <c r="A2283" t="s">
        <v>2281</v>
      </c>
      <c r="B2283">
        <v>26173</v>
      </c>
      <c r="C2283" t="s">
        <v>2481</v>
      </c>
      <c r="D2283">
        <v>3.64</v>
      </c>
      <c r="E2283" t="b">
        <v>0</v>
      </c>
      <c r="F2283" t="s">
        <v>2485</v>
      </c>
      <c r="G2283" s="1" t="s">
        <v>4768</v>
      </c>
      <c r="H2283" t="s">
        <v>4967</v>
      </c>
      <c r="I2283" t="s">
        <v>4969</v>
      </c>
      <c r="J2283" t="s">
        <v>4985</v>
      </c>
      <c r="K2283" t="s">
        <v>6376</v>
      </c>
      <c r="L2283" t="s">
        <v>6403</v>
      </c>
      <c r="M2283" t="str">
        <f>SUBSTITUTE(Table2[[#This Row],[category_tags]],"'",CHAR(130),11)</f>
        <v>['Agricultural', 'Food', 'Preparation', 'Meat, egg and fish', 'Fish, raw']</v>
      </c>
      <c r="N2283" t="str">
        <f>SUBSTITUTE(Table2[[#This Row],[category_tags]],"'",CHAR(131),12)</f>
        <v>['Agricultural', 'Food', 'Preparation', 'Meat, egg and fish', 'Fish, raw']</v>
      </c>
      <c r="O2283" t="e">
        <f>FIND(CHAR(130),Table2[[#This Row],[Column2]])</f>
        <v>#VALUE!</v>
      </c>
      <c r="P2283" t="e">
        <f>FIND(CHAR(131),Table2[[#This Row],[Column3]])</f>
        <v>#VALUE!</v>
      </c>
      <c r="Q2283" t="str">
        <f>IFERROR(MID(Table2[[#This Row],[category_tags]],Table2[[#This Row],[Column4]]+1,Table2[[#This Row],[Column5]]-Table2[[#This Row],[Column4]]-1),"")</f>
        <v/>
      </c>
      <c r="R2283" t="str">
        <f>VLOOKUP(Table2[[#This Row],[ciqual_code]],brut_transformé!$D$2:$E$2480,2,FALSE)</f>
        <v>transformé</v>
      </c>
      <c r="S2283" t="s">
        <v>5508</v>
      </c>
    </row>
    <row r="2284" spans="1:19" x14ac:dyDescent="0.2">
      <c r="A2284" t="s">
        <v>2282</v>
      </c>
      <c r="B2284">
        <v>42000</v>
      </c>
      <c r="C2284" t="s">
        <v>2481</v>
      </c>
      <c r="D2284">
        <v>3.03</v>
      </c>
      <c r="E2284" t="b">
        <v>0</v>
      </c>
      <c r="F2284" t="s">
        <v>2485</v>
      </c>
      <c r="G2284" t="s">
        <v>4769</v>
      </c>
      <c r="H2284" t="s">
        <v>4967</v>
      </c>
      <c r="I2284" t="s">
        <v>4969</v>
      </c>
      <c r="J2284" t="s">
        <v>5091</v>
      </c>
      <c r="K2284" t="s">
        <v>6377</v>
      </c>
      <c r="L2284" t="s">
        <v>6448</v>
      </c>
      <c r="M2284" t="str">
        <f>SUBSTITUTE(Table2[[#This Row],[category_tags]],"'",CHAR(130),11)</f>
        <v>['Agricultural', 'Food', 'Preparation', 'Miscellaneous', 'Foods for particular nutritional uses']</v>
      </c>
      <c r="N2284" t="str">
        <f>SUBSTITUTE(Table2[[#This Row],[category_tags]],"'",CHAR(131),12)</f>
        <v>['Agricultural', 'Food', 'Preparation', 'Miscellaneous', 'Foods for particular nutritional uses']</v>
      </c>
      <c r="O2284" t="e">
        <f>FIND(CHAR(130),Table2[[#This Row],[Column2]])</f>
        <v>#VALUE!</v>
      </c>
      <c r="P2284" t="e">
        <f>FIND(CHAR(131),Table2[[#This Row],[Column3]])</f>
        <v>#VALUE!</v>
      </c>
      <c r="Q2284" t="str">
        <f>IFERROR(MID(Table2[[#This Row],[category_tags]],Table2[[#This Row],[Column4]]+1,Table2[[#This Row],[Column5]]-Table2[[#This Row],[Column4]]-1),"")</f>
        <v/>
      </c>
      <c r="R2284" t="str">
        <f>VLOOKUP(Table2[[#This Row],[ciqual_code]],brut_transformé!$D$2:$E$2480,2,FALSE)</f>
        <v>transformé</v>
      </c>
      <c r="S2284" t="s">
        <v>6263</v>
      </c>
    </row>
    <row r="2285" spans="1:19" x14ac:dyDescent="0.2">
      <c r="A2285" t="s">
        <v>2283</v>
      </c>
      <c r="B2285">
        <v>42004</v>
      </c>
      <c r="C2285" t="s">
        <v>2481</v>
      </c>
      <c r="D2285">
        <v>3.03</v>
      </c>
      <c r="E2285" t="b">
        <v>0</v>
      </c>
      <c r="F2285" t="s">
        <v>2485</v>
      </c>
      <c r="G2285" t="s">
        <v>4770</v>
      </c>
      <c r="H2285" t="s">
        <v>4967</v>
      </c>
      <c r="I2285" t="s">
        <v>4969</v>
      </c>
      <c r="J2285" t="s">
        <v>5091</v>
      </c>
      <c r="K2285" t="s">
        <v>6377</v>
      </c>
      <c r="L2285" t="s">
        <v>6448</v>
      </c>
      <c r="M2285" t="str">
        <f>SUBSTITUTE(Table2[[#This Row],[category_tags]],"'",CHAR(130),11)</f>
        <v>['Agricultural', 'Food', 'Preparation', 'Miscellaneous', 'Foods for particular nutritional uses']</v>
      </c>
      <c r="N2285" t="str">
        <f>SUBSTITUTE(Table2[[#This Row],[category_tags]],"'",CHAR(131),12)</f>
        <v>['Agricultural', 'Food', 'Preparation', 'Miscellaneous', 'Foods for particular nutritional uses']</v>
      </c>
      <c r="O2285" t="e">
        <f>FIND(CHAR(130),Table2[[#This Row],[Column2]])</f>
        <v>#VALUE!</v>
      </c>
      <c r="P2285" t="e">
        <f>FIND(CHAR(131),Table2[[#This Row],[Column3]])</f>
        <v>#VALUE!</v>
      </c>
      <c r="Q2285" t="str">
        <f>IFERROR(MID(Table2[[#This Row],[category_tags]],Table2[[#This Row],[Column4]]+1,Table2[[#This Row],[Column5]]-Table2[[#This Row],[Column4]]-1),"")</f>
        <v/>
      </c>
      <c r="R2285" t="str">
        <f>VLOOKUP(Table2[[#This Row],[ciqual_code]],brut_transformé!$D$2:$E$2480,2,FALSE)</f>
        <v>transformé</v>
      </c>
      <c r="S2285" t="s">
        <v>6263</v>
      </c>
    </row>
    <row r="2286" spans="1:19" x14ac:dyDescent="0.2">
      <c r="A2286" t="s">
        <v>2284</v>
      </c>
      <c r="B2286">
        <v>42005</v>
      </c>
      <c r="C2286" t="s">
        <v>2481</v>
      </c>
      <c r="D2286">
        <v>3.03</v>
      </c>
      <c r="E2286" t="b">
        <v>0</v>
      </c>
      <c r="F2286" t="s">
        <v>2485</v>
      </c>
      <c r="G2286" t="s">
        <v>4771</v>
      </c>
      <c r="H2286" t="s">
        <v>4967</v>
      </c>
      <c r="I2286" t="s">
        <v>4969</v>
      </c>
      <c r="J2286" t="s">
        <v>5091</v>
      </c>
      <c r="K2286" t="s">
        <v>6377</v>
      </c>
      <c r="L2286" t="s">
        <v>6448</v>
      </c>
      <c r="M2286" t="str">
        <f>SUBSTITUTE(Table2[[#This Row],[category_tags]],"'",CHAR(130),11)</f>
        <v>['Agricultural', 'Food', 'Preparation', 'Miscellaneous', 'Foods for particular nutritional uses']</v>
      </c>
      <c r="N2286" t="str">
        <f>SUBSTITUTE(Table2[[#This Row],[category_tags]],"'",CHAR(131),12)</f>
        <v>['Agricultural', 'Food', 'Preparation', 'Miscellaneous', 'Foods for particular nutritional uses']</v>
      </c>
      <c r="O2286" t="e">
        <f>FIND(CHAR(130),Table2[[#This Row],[Column2]])</f>
        <v>#VALUE!</v>
      </c>
      <c r="P2286" t="e">
        <f>FIND(CHAR(131),Table2[[#This Row],[Column3]])</f>
        <v>#VALUE!</v>
      </c>
      <c r="Q2286" t="str">
        <f>IFERROR(MID(Table2[[#This Row],[category_tags]],Table2[[#This Row],[Column4]]+1,Table2[[#This Row],[Column5]]-Table2[[#This Row],[Column4]]-1),"")</f>
        <v/>
      </c>
      <c r="R2286" t="str">
        <f>VLOOKUP(Table2[[#This Row],[ciqual_code]],brut_transformé!$D$2:$E$2480,2,FALSE)</f>
        <v>transformé</v>
      </c>
      <c r="S2286" t="s">
        <v>6263</v>
      </c>
    </row>
    <row r="2287" spans="1:19" x14ac:dyDescent="0.2">
      <c r="A2287" t="s">
        <v>2285</v>
      </c>
      <c r="B2287">
        <v>42003</v>
      </c>
      <c r="C2287" t="s">
        <v>2481</v>
      </c>
      <c r="D2287">
        <v>3.03</v>
      </c>
      <c r="E2287" t="b">
        <v>0</v>
      </c>
      <c r="F2287" t="s">
        <v>2485</v>
      </c>
      <c r="G2287" t="s">
        <v>4772</v>
      </c>
      <c r="H2287" t="s">
        <v>4967</v>
      </c>
      <c r="I2287" t="s">
        <v>4969</v>
      </c>
      <c r="J2287" t="s">
        <v>5091</v>
      </c>
      <c r="K2287" t="s">
        <v>6377</v>
      </c>
      <c r="L2287" t="s">
        <v>6448</v>
      </c>
      <c r="M2287" t="str">
        <f>SUBSTITUTE(Table2[[#This Row],[category_tags]],"'",CHAR(130),11)</f>
        <v>['Agricultural', 'Food', 'Preparation', 'Miscellaneous', 'Foods for particular nutritional uses']</v>
      </c>
      <c r="N2287" t="str">
        <f>SUBSTITUTE(Table2[[#This Row],[category_tags]],"'",CHAR(131),12)</f>
        <v>['Agricultural', 'Food', 'Preparation', 'Miscellaneous', 'Foods for particular nutritional uses']</v>
      </c>
      <c r="O2287" t="e">
        <f>FIND(CHAR(130),Table2[[#This Row],[Column2]])</f>
        <v>#VALUE!</v>
      </c>
      <c r="P2287" t="e">
        <f>FIND(CHAR(131),Table2[[#This Row],[Column3]])</f>
        <v>#VALUE!</v>
      </c>
      <c r="Q2287" t="str">
        <f>IFERROR(MID(Table2[[#This Row],[category_tags]],Table2[[#This Row],[Column4]]+1,Table2[[#This Row],[Column5]]-Table2[[#This Row],[Column4]]-1),"")</f>
        <v/>
      </c>
      <c r="R2287" t="str">
        <f>VLOOKUP(Table2[[#This Row],[ciqual_code]],brut_transformé!$D$2:$E$2480,2,FALSE)</f>
        <v>transformé</v>
      </c>
      <c r="S2287" t="s">
        <v>6263</v>
      </c>
    </row>
    <row r="2288" spans="1:19" x14ac:dyDescent="0.2">
      <c r="A2288" t="s">
        <v>2286</v>
      </c>
      <c r="B2288">
        <v>31016</v>
      </c>
      <c r="C2288" t="s">
        <v>2481</v>
      </c>
      <c r="D2288">
        <v>2.99</v>
      </c>
      <c r="E2288" t="b">
        <v>0</v>
      </c>
      <c r="F2288" t="s">
        <v>2485</v>
      </c>
      <c r="G2288" t="s">
        <v>4773</v>
      </c>
      <c r="H2288" t="s">
        <v>4967</v>
      </c>
      <c r="I2288" t="s">
        <v>4969</v>
      </c>
      <c r="J2288" t="s">
        <v>5057</v>
      </c>
      <c r="K2288" t="s">
        <v>6382</v>
      </c>
      <c r="L2288" t="s">
        <v>6437</v>
      </c>
      <c r="M2288" t="str">
        <f>SUBSTITUTE(Table2[[#This Row],[category_tags]],"'",CHAR(130),11)</f>
        <v>['Agricultural', 'Food', 'Preparation', 'Sugar and confectionery', 'Sugars and honey']</v>
      </c>
      <c r="N2288" t="str">
        <f>SUBSTITUTE(Table2[[#This Row],[category_tags]],"'",CHAR(131),12)</f>
        <v>['Agricultural', 'Food', 'Preparation', 'Sugar and confectionery', 'Sugars and honey']</v>
      </c>
      <c r="O2288" t="e">
        <f>FIND(CHAR(130),Table2[[#This Row],[Column2]])</f>
        <v>#VALUE!</v>
      </c>
      <c r="P2288" t="e">
        <f>FIND(CHAR(131),Table2[[#This Row],[Column3]])</f>
        <v>#VALUE!</v>
      </c>
      <c r="Q2288" t="str">
        <f>IFERROR(MID(Table2[[#This Row],[category_tags]],Table2[[#This Row],[Column4]]+1,Table2[[#This Row],[Column5]]-Table2[[#This Row],[Column4]]-1),"")</f>
        <v/>
      </c>
      <c r="R2288" t="str">
        <f>VLOOKUP(Table2[[#This Row],[ciqual_code]],brut_transformé!$D$2:$E$2480,2,FALSE)</f>
        <v>transformé</v>
      </c>
      <c r="S2288" t="s">
        <v>6264</v>
      </c>
    </row>
    <row r="2289" spans="1:19" x14ac:dyDescent="0.2">
      <c r="A2289" t="s">
        <v>2287</v>
      </c>
      <c r="B2289">
        <v>31017</v>
      </c>
      <c r="C2289" t="s">
        <v>2481</v>
      </c>
      <c r="D2289">
        <v>3.02</v>
      </c>
      <c r="E2289" t="b">
        <v>0</v>
      </c>
      <c r="F2289" t="s">
        <v>2485</v>
      </c>
      <c r="G2289" t="s">
        <v>4774</v>
      </c>
      <c r="H2289" t="s">
        <v>4967</v>
      </c>
      <c r="I2289" t="s">
        <v>4969</v>
      </c>
      <c r="J2289" t="s">
        <v>5057</v>
      </c>
      <c r="K2289" t="s">
        <v>6382</v>
      </c>
      <c r="L2289" t="s">
        <v>6437</v>
      </c>
      <c r="M2289" t="str">
        <f>SUBSTITUTE(Table2[[#This Row],[category_tags]],"'",CHAR(130),11)</f>
        <v>['Agricultural', 'Food', 'Preparation', 'Sugar and confectionery', 'Sugars and honey']</v>
      </c>
      <c r="N2289" t="str">
        <f>SUBSTITUTE(Table2[[#This Row],[category_tags]],"'",CHAR(131),12)</f>
        <v>['Agricultural', 'Food', 'Preparation', 'Sugar and confectionery', 'Sugars and honey']</v>
      </c>
      <c r="O2289" t="e">
        <f>FIND(CHAR(130),Table2[[#This Row],[Column2]])</f>
        <v>#VALUE!</v>
      </c>
      <c r="P2289" t="e">
        <f>FIND(CHAR(131),Table2[[#This Row],[Column3]])</f>
        <v>#VALUE!</v>
      </c>
      <c r="Q2289" t="str">
        <f>IFERROR(MID(Table2[[#This Row],[category_tags]],Table2[[#This Row],[Column4]]+1,Table2[[#This Row],[Column5]]-Table2[[#This Row],[Column4]]-1),"")</f>
        <v/>
      </c>
      <c r="R2289" t="str">
        <f>VLOOKUP(Table2[[#This Row],[ciqual_code]],brut_transformé!$D$2:$E$2480,2,FALSE)</f>
        <v>transformé</v>
      </c>
      <c r="S2289" t="s">
        <v>6265</v>
      </c>
    </row>
    <row r="2290" spans="1:19" x14ac:dyDescent="0.2">
      <c r="A2290" t="s">
        <v>2288</v>
      </c>
      <c r="B2290">
        <v>31044</v>
      </c>
      <c r="C2290" t="s">
        <v>2481</v>
      </c>
      <c r="D2290">
        <v>2.88</v>
      </c>
      <c r="E2290" t="b">
        <v>0</v>
      </c>
      <c r="F2290" t="s">
        <v>2485</v>
      </c>
      <c r="G2290" t="s">
        <v>4775</v>
      </c>
      <c r="H2290" t="s">
        <v>4967</v>
      </c>
      <c r="I2290" t="s">
        <v>4969</v>
      </c>
      <c r="J2290" t="s">
        <v>5057</v>
      </c>
      <c r="K2290" t="s">
        <v>6382</v>
      </c>
      <c r="L2290" t="s">
        <v>6437</v>
      </c>
      <c r="M2290" t="str">
        <f>SUBSTITUTE(Table2[[#This Row],[category_tags]],"'",CHAR(130),11)</f>
        <v>['Agricultural', 'Food', 'Preparation', 'Sugar and confectionery', 'Sugars and honey']</v>
      </c>
      <c r="N2290" t="str">
        <f>SUBSTITUTE(Table2[[#This Row],[category_tags]],"'",CHAR(131),12)</f>
        <v>['Agricultural', 'Food', 'Preparation', 'Sugar and confectionery', 'Sugars and honey']</v>
      </c>
      <c r="O2290" t="e">
        <f>FIND(CHAR(130),Table2[[#This Row],[Column2]])</f>
        <v>#VALUE!</v>
      </c>
      <c r="P2290" t="e">
        <f>FIND(CHAR(131),Table2[[#This Row],[Column3]])</f>
        <v>#VALUE!</v>
      </c>
      <c r="Q2290" t="str">
        <f>IFERROR(MID(Table2[[#This Row],[category_tags]],Table2[[#This Row],[Column4]]+1,Table2[[#This Row],[Column5]]-Table2[[#This Row],[Column4]]-1),"")</f>
        <v/>
      </c>
      <c r="R2290" t="str">
        <f>VLOOKUP(Table2[[#This Row],[ciqual_code]],brut_transformé!$D$2:$E$2480,2,FALSE)</f>
        <v>transformé</v>
      </c>
      <c r="S2290" t="s">
        <v>6264</v>
      </c>
    </row>
    <row r="2291" spans="1:19" x14ac:dyDescent="0.2">
      <c r="A2291" t="s">
        <v>2289</v>
      </c>
      <c r="B2291">
        <v>13126</v>
      </c>
      <c r="C2291" t="s">
        <v>2481</v>
      </c>
      <c r="D2291">
        <v>3.12</v>
      </c>
      <c r="E2291" t="b">
        <v>0</v>
      </c>
      <c r="F2291" t="s">
        <v>2485</v>
      </c>
      <c r="G2291" t="s">
        <v>4776</v>
      </c>
      <c r="H2291" t="s">
        <v>4967</v>
      </c>
      <c r="I2291" t="s">
        <v>4969</v>
      </c>
      <c r="J2291" t="s">
        <v>4972</v>
      </c>
      <c r="K2291" t="s">
        <v>6375</v>
      </c>
      <c r="L2291" t="s">
        <v>6392</v>
      </c>
      <c r="M2291" t="str">
        <f>SUBSTITUTE(Table2[[#This Row],[category_tags]],"'",CHAR(130),11)</f>
        <v>['Agricultural', 'Food', 'Preparation', 'Fruits, vegetables, legumes and nuts', 'Fruits', ÇFresh fruits']</v>
      </c>
      <c r="N2291" t="str">
        <f>SUBSTITUTE(Table2[[#This Row],[category_tags]],"'",CHAR(131),12)</f>
        <v>['Agricultural', 'Food', 'Preparation', 'Fruits, vegetables, legumes and nuts', 'Fruits', 'Fresh fruitsÉ]</v>
      </c>
      <c r="O2291">
        <f>FIND(CHAR(130),Table2[[#This Row],[Column2]])</f>
        <v>91</v>
      </c>
      <c r="P2291">
        <f>FIND(CHAR(131),Table2[[#This Row],[Column3]])</f>
        <v>104</v>
      </c>
      <c r="Q2291" t="str">
        <f>IFERROR(MID(Table2[[#This Row],[category_tags]],Table2[[#This Row],[Column4]]+1,Table2[[#This Row],[Column5]]-Table2[[#This Row],[Column4]]-1),"")</f>
        <v>Fresh fruits</v>
      </c>
      <c r="R2291" t="str">
        <f>VLOOKUP(Table2[[#This Row],[ciqual_code]],brut_transformé!$D$2:$E$2480,2,FALSE)</f>
        <v>brut</v>
      </c>
      <c r="S2291" t="s">
        <v>5835</v>
      </c>
    </row>
    <row r="2292" spans="1:19" x14ac:dyDescent="0.2">
      <c r="A2292" t="s">
        <v>2290</v>
      </c>
      <c r="B2292">
        <v>26046</v>
      </c>
      <c r="C2292" t="s">
        <v>2481</v>
      </c>
      <c r="D2292">
        <v>4.51</v>
      </c>
      <c r="E2292" t="b">
        <v>0</v>
      </c>
      <c r="F2292" t="s">
        <v>2485</v>
      </c>
      <c r="G2292" t="s">
        <v>4777</v>
      </c>
      <c r="H2292" t="s">
        <v>4967</v>
      </c>
      <c r="I2292" t="s">
        <v>4969</v>
      </c>
      <c r="J2292" t="s">
        <v>4974</v>
      </c>
      <c r="K2292" t="s">
        <v>6376</v>
      </c>
      <c r="L2292" t="s">
        <v>6393</v>
      </c>
      <c r="M2292" t="str">
        <f>SUBSTITUTE(Table2[[#This Row],[category_tags]],"'",CHAR(130),11)</f>
        <v>['Agricultural', 'Food', 'Preparation', 'Meat, egg and fish', 'Fish products']</v>
      </c>
      <c r="N2292" t="str">
        <f>SUBSTITUTE(Table2[[#This Row],[category_tags]],"'",CHAR(131),12)</f>
        <v>['Agricultural', 'Food', 'Preparation', 'Meat, egg and fish', 'Fish products']</v>
      </c>
      <c r="O2292" t="e">
        <f>FIND(CHAR(130),Table2[[#This Row],[Column2]])</f>
        <v>#VALUE!</v>
      </c>
      <c r="P2292" t="e">
        <f>FIND(CHAR(131),Table2[[#This Row],[Column3]])</f>
        <v>#VALUE!</v>
      </c>
      <c r="Q2292" t="str">
        <f>IFERROR(MID(Table2[[#This Row],[category_tags]],Table2[[#This Row],[Column4]]+1,Table2[[#This Row],[Column5]]-Table2[[#This Row],[Column4]]-1),"")</f>
        <v/>
      </c>
      <c r="R2292" t="str">
        <f>VLOOKUP(Table2[[#This Row],[ciqual_code]],brut_transformé!$D$2:$E$2480,2,FALSE)</f>
        <v>transformé</v>
      </c>
      <c r="S2292" t="s">
        <v>6266</v>
      </c>
    </row>
    <row r="2293" spans="1:19" x14ac:dyDescent="0.2">
      <c r="A2293" t="s">
        <v>2291</v>
      </c>
      <c r="B2293">
        <v>26239</v>
      </c>
      <c r="C2293" t="s">
        <v>2481</v>
      </c>
      <c r="D2293">
        <v>4.76</v>
      </c>
      <c r="E2293" t="b">
        <v>0</v>
      </c>
      <c r="F2293" t="s">
        <v>2485</v>
      </c>
      <c r="G2293" t="s">
        <v>4778</v>
      </c>
      <c r="H2293" t="s">
        <v>4967</v>
      </c>
      <c r="I2293" t="s">
        <v>4969</v>
      </c>
      <c r="J2293" t="s">
        <v>4974</v>
      </c>
      <c r="K2293" t="s">
        <v>6376</v>
      </c>
      <c r="L2293" t="s">
        <v>6393</v>
      </c>
      <c r="M2293" t="str">
        <f>SUBSTITUTE(Table2[[#This Row],[category_tags]],"'",CHAR(130),11)</f>
        <v>['Agricultural', 'Food', 'Preparation', 'Meat, egg and fish', 'Fish products']</v>
      </c>
      <c r="N2293" t="str">
        <f>SUBSTITUTE(Table2[[#This Row],[category_tags]],"'",CHAR(131),12)</f>
        <v>['Agricultural', 'Food', 'Preparation', 'Meat, egg and fish', 'Fish products']</v>
      </c>
      <c r="O2293" t="e">
        <f>FIND(CHAR(130),Table2[[#This Row],[Column2]])</f>
        <v>#VALUE!</v>
      </c>
      <c r="P2293" t="e">
        <f>FIND(CHAR(131),Table2[[#This Row],[Column3]])</f>
        <v>#VALUE!</v>
      </c>
      <c r="Q2293" t="str">
        <f>IFERROR(MID(Table2[[#This Row],[category_tags]],Table2[[#This Row],[Column4]]+1,Table2[[#This Row],[Column5]]-Table2[[#This Row],[Column4]]-1),"")</f>
        <v/>
      </c>
      <c r="R2293" t="str">
        <f>VLOOKUP(Table2[[#This Row],[ciqual_code]],brut_transformé!$D$2:$E$2480,2,FALSE)</f>
        <v>transformé</v>
      </c>
      <c r="S2293" t="s">
        <v>6266</v>
      </c>
    </row>
    <row r="2294" spans="1:19" x14ac:dyDescent="0.2">
      <c r="A2294" t="s">
        <v>2292</v>
      </c>
      <c r="B2294">
        <v>25456</v>
      </c>
      <c r="C2294" t="s">
        <v>2481</v>
      </c>
      <c r="D2294">
        <v>2.8</v>
      </c>
      <c r="E2294" t="b">
        <v>0</v>
      </c>
      <c r="F2294" t="s">
        <v>2485</v>
      </c>
      <c r="G2294" t="s">
        <v>4779</v>
      </c>
      <c r="H2294" t="s">
        <v>4967</v>
      </c>
      <c r="I2294" t="s">
        <v>4969</v>
      </c>
      <c r="J2294" t="s">
        <v>5048</v>
      </c>
      <c r="K2294" t="s">
        <v>6379</v>
      </c>
      <c r="L2294" t="s">
        <v>6399</v>
      </c>
      <c r="M2294" t="str">
        <f>SUBSTITUTE(Table2[[#This Row],[category_tags]],"'",CHAR(130),11)</f>
        <v>['Agricultural', 'Food', 'Preparation', 'Starters and dishes', 'Dishes', ÇFish dishes, with starchy food']</v>
      </c>
      <c r="N2294" t="str">
        <f>SUBSTITUTE(Table2[[#This Row],[category_tags]],"'",CHAR(131),12)</f>
        <v>['Agricultural', 'Food', 'Preparation', 'Starters and dishes', 'Dishes', 'Fish dishes, with starchy foodÉ]</v>
      </c>
      <c r="O2294">
        <f>FIND(CHAR(130),Table2[[#This Row],[Column2]])</f>
        <v>74</v>
      </c>
      <c r="P2294">
        <f>FIND(CHAR(131),Table2[[#This Row],[Column3]])</f>
        <v>105</v>
      </c>
      <c r="Q2294" t="str">
        <f>IFERROR(MID(Table2[[#This Row],[category_tags]],Table2[[#This Row],[Column4]]+1,Table2[[#This Row],[Column5]]-Table2[[#This Row],[Column4]]-1),"")</f>
        <v>Fish dishes, with starchy food</v>
      </c>
      <c r="R2294" t="str">
        <f>VLOOKUP(Table2[[#This Row],[ciqual_code]],brut_transformé!$D$2:$E$2480,2,FALSE)</f>
        <v>transformé</v>
      </c>
      <c r="S2294" t="s">
        <v>6267</v>
      </c>
    </row>
    <row r="2295" spans="1:19" x14ac:dyDescent="0.2">
      <c r="A2295" t="s">
        <v>2293</v>
      </c>
      <c r="B2295">
        <v>26269</v>
      </c>
      <c r="C2295" t="s">
        <v>2481</v>
      </c>
      <c r="D2295">
        <v>2.19</v>
      </c>
      <c r="E2295" t="b">
        <v>0</v>
      </c>
      <c r="F2295" t="s">
        <v>2485</v>
      </c>
      <c r="G2295" t="s">
        <v>4780</v>
      </c>
      <c r="H2295" t="s">
        <v>4967</v>
      </c>
      <c r="I2295" t="s">
        <v>4969</v>
      </c>
      <c r="J2295" t="s">
        <v>5036</v>
      </c>
      <c r="K2295" t="s">
        <v>6379</v>
      </c>
      <c r="L2295" t="s">
        <v>6431</v>
      </c>
      <c r="M2295" t="str">
        <f>SUBSTITUTE(Table2[[#This Row],[category_tags]],"'",CHAR(130),11)</f>
        <v>['Agricultural', 'Food', 'Preparation', 'Starters and dishes', 'Mixed salads']</v>
      </c>
      <c r="N2295" t="str">
        <f>SUBSTITUTE(Table2[[#This Row],[category_tags]],"'",CHAR(131),12)</f>
        <v>['Agricultural', 'Food', 'Preparation', 'Starters and dishes', 'Mixed salads']</v>
      </c>
      <c r="O2295" t="e">
        <f>FIND(CHAR(130),Table2[[#This Row],[Column2]])</f>
        <v>#VALUE!</v>
      </c>
      <c r="P2295" t="e">
        <f>FIND(CHAR(131),Table2[[#This Row],[Column3]])</f>
        <v>#VALUE!</v>
      </c>
      <c r="Q2295" t="str">
        <f>IFERROR(MID(Table2[[#This Row],[category_tags]],Table2[[#This Row],[Column4]]+1,Table2[[#This Row],[Column5]]-Table2[[#This Row],[Column4]]-1),"")</f>
        <v/>
      </c>
      <c r="R2295" t="str">
        <f>VLOOKUP(Table2[[#This Row],[ciqual_code]],brut_transformé!$D$2:$E$2480,2,FALSE)</f>
        <v>transformé</v>
      </c>
      <c r="S2295" t="s">
        <v>6268</v>
      </c>
    </row>
    <row r="2296" spans="1:19" x14ac:dyDescent="0.2">
      <c r="A2296" t="s">
        <v>2294</v>
      </c>
      <c r="B2296">
        <v>25608</v>
      </c>
      <c r="C2296" t="s">
        <v>2481</v>
      </c>
      <c r="D2296">
        <v>2.09</v>
      </c>
      <c r="E2296" t="b">
        <v>0</v>
      </c>
      <c r="F2296" t="s">
        <v>2485</v>
      </c>
      <c r="G2296" t="s">
        <v>4781</v>
      </c>
      <c r="H2296" t="s">
        <v>4967</v>
      </c>
      <c r="I2296" t="s">
        <v>4969</v>
      </c>
      <c r="J2296" t="s">
        <v>5036</v>
      </c>
      <c r="K2296" t="s">
        <v>6379</v>
      </c>
      <c r="L2296" t="s">
        <v>6431</v>
      </c>
      <c r="M2296" t="str">
        <f>SUBSTITUTE(Table2[[#This Row],[category_tags]],"'",CHAR(130),11)</f>
        <v>['Agricultural', 'Food', 'Preparation', 'Starters and dishes', 'Mixed salads']</v>
      </c>
      <c r="N2296" t="str">
        <f>SUBSTITUTE(Table2[[#This Row],[category_tags]],"'",CHAR(131),12)</f>
        <v>['Agricultural', 'Food', 'Preparation', 'Starters and dishes', 'Mixed salads']</v>
      </c>
      <c r="O2296" t="e">
        <f>FIND(CHAR(130),Table2[[#This Row],[Column2]])</f>
        <v>#VALUE!</v>
      </c>
      <c r="P2296" t="e">
        <f>FIND(CHAR(131),Table2[[#This Row],[Column3]])</f>
        <v>#VALUE!</v>
      </c>
      <c r="Q2296" t="str">
        <f>IFERROR(MID(Table2[[#This Row],[category_tags]],Table2[[#This Row],[Column4]]+1,Table2[[#This Row],[Column5]]-Table2[[#This Row],[Column4]]-1),"")</f>
        <v/>
      </c>
      <c r="R2296" t="str">
        <f>VLOOKUP(Table2[[#This Row],[ciqual_code]],brut_transformé!$D$2:$E$2480,2,FALSE)</f>
        <v>transformé</v>
      </c>
      <c r="S2296" t="s">
        <v>6269</v>
      </c>
    </row>
    <row r="2297" spans="1:19" x14ac:dyDescent="0.2">
      <c r="A2297" t="s">
        <v>2295</v>
      </c>
      <c r="B2297">
        <v>26133</v>
      </c>
      <c r="C2297" t="s">
        <v>2481</v>
      </c>
      <c r="D2297">
        <v>3.64</v>
      </c>
      <c r="E2297" t="b">
        <v>0</v>
      </c>
      <c r="F2297" t="s">
        <v>2485</v>
      </c>
      <c r="G2297" t="s">
        <v>4782</v>
      </c>
      <c r="H2297" t="s">
        <v>4967</v>
      </c>
      <c r="I2297" t="s">
        <v>4969</v>
      </c>
      <c r="J2297" t="s">
        <v>4985</v>
      </c>
      <c r="K2297" t="s">
        <v>6376</v>
      </c>
      <c r="L2297" t="s">
        <v>6403</v>
      </c>
      <c r="M2297" t="str">
        <f>SUBSTITUTE(Table2[[#This Row],[category_tags]],"'",CHAR(130),11)</f>
        <v>['Agricultural', 'Food', 'Preparation', 'Meat, egg and fish', 'Fish, raw']</v>
      </c>
      <c r="N2297" t="str">
        <f>SUBSTITUTE(Table2[[#This Row],[category_tags]],"'",CHAR(131),12)</f>
        <v>['Agricultural', 'Food', 'Preparation', 'Meat, egg and fish', 'Fish, raw']</v>
      </c>
      <c r="O2297" t="e">
        <f>FIND(CHAR(130),Table2[[#This Row],[Column2]])</f>
        <v>#VALUE!</v>
      </c>
      <c r="P2297" t="e">
        <f>FIND(CHAR(131),Table2[[#This Row],[Column3]])</f>
        <v>#VALUE!</v>
      </c>
      <c r="Q2297" t="str">
        <f>IFERROR(MID(Table2[[#This Row],[category_tags]],Table2[[#This Row],[Column4]]+1,Table2[[#This Row],[Column5]]-Table2[[#This Row],[Column4]]-1),"")</f>
        <v/>
      </c>
      <c r="R2297" t="str">
        <f>VLOOKUP(Table2[[#This Row],[ciqual_code]],brut_transformé!$D$2:$E$2480,2,FALSE)</f>
        <v>transformé</v>
      </c>
      <c r="S2297" t="s">
        <v>5265</v>
      </c>
    </row>
    <row r="2298" spans="1:19" x14ac:dyDescent="0.2">
      <c r="A2298" t="s">
        <v>2296</v>
      </c>
      <c r="B2298">
        <v>15203</v>
      </c>
      <c r="C2298" t="s">
        <v>2481</v>
      </c>
      <c r="D2298">
        <v>4.12</v>
      </c>
      <c r="E2298" t="b">
        <v>0</v>
      </c>
      <c r="F2298" t="s">
        <v>2485</v>
      </c>
      <c r="G2298" t="s">
        <v>4783</v>
      </c>
      <c r="H2298" t="s">
        <v>4967</v>
      </c>
      <c r="I2298" t="s">
        <v>4969</v>
      </c>
      <c r="J2298" t="s">
        <v>4982</v>
      </c>
      <c r="K2298" t="s">
        <v>6375</v>
      </c>
      <c r="L2298" t="s">
        <v>6400</v>
      </c>
      <c r="M2298" t="str">
        <f>SUBSTITUTE(Table2[[#This Row],[category_tags]],"'",CHAR(130),11)</f>
        <v>['Agricultural', 'Food', 'Preparation', 'Fruits, vegetables, legumes and nuts', 'Nuts and seeds']</v>
      </c>
      <c r="N2298" t="str">
        <f>SUBSTITUTE(Table2[[#This Row],[category_tags]],"'",CHAR(131),12)</f>
        <v>['Agricultural', 'Food', 'Preparation', 'Fruits, vegetables, legumes and nuts', 'Nuts and seeds']</v>
      </c>
      <c r="O2298" t="e">
        <f>FIND(CHAR(130),Table2[[#This Row],[Column2]])</f>
        <v>#VALUE!</v>
      </c>
      <c r="P2298" t="e">
        <f>FIND(CHAR(131),Table2[[#This Row],[Column3]])</f>
        <v>#VALUE!</v>
      </c>
      <c r="Q2298" t="str">
        <f>IFERROR(MID(Table2[[#This Row],[category_tags]],Table2[[#This Row],[Column4]]+1,Table2[[#This Row],[Column5]]-Table2[[#This Row],[Column4]]-1),"")</f>
        <v/>
      </c>
      <c r="R2298" t="str">
        <f>VLOOKUP(Table2[[#This Row],[ciqual_code]],brut_transformé!$D$2:$E$2480,2,FALSE)</f>
        <v>transformé</v>
      </c>
      <c r="S2298" t="s">
        <v>6270</v>
      </c>
    </row>
    <row r="2299" spans="1:19" x14ac:dyDescent="0.2">
      <c r="A2299" t="s">
        <v>2297</v>
      </c>
      <c r="B2299">
        <v>25159</v>
      </c>
      <c r="C2299" t="s">
        <v>2481</v>
      </c>
      <c r="D2299">
        <v>2.62</v>
      </c>
      <c r="E2299" t="b">
        <v>0</v>
      </c>
      <c r="F2299" t="s">
        <v>2485</v>
      </c>
      <c r="G2299" t="s">
        <v>4784</v>
      </c>
      <c r="H2299" t="s">
        <v>4967</v>
      </c>
      <c r="I2299" t="s">
        <v>4969</v>
      </c>
      <c r="J2299" t="s">
        <v>5011</v>
      </c>
      <c r="K2299" t="s">
        <v>6379</v>
      </c>
      <c r="L2299" t="s">
        <v>6399</v>
      </c>
      <c r="M2299" t="str">
        <f>SUBSTITUTE(Table2[[#This Row],[category_tags]],"'",CHAR(130),11)</f>
        <v>['Agricultural', 'Food', 'Preparation', 'Starters and dishes', 'Dishes', ÇMeat dishes, with vegetables/legume']</v>
      </c>
      <c r="N2299" t="str">
        <f>SUBSTITUTE(Table2[[#This Row],[category_tags]],"'",CHAR(131),12)</f>
        <v>['Agricultural', 'Food', 'Preparation', 'Starters and dishes', 'Dishes', 'Meat dishes, with vegetables/legumeÉ]</v>
      </c>
      <c r="O2299">
        <f>FIND(CHAR(130),Table2[[#This Row],[Column2]])</f>
        <v>74</v>
      </c>
      <c r="P2299">
        <f>FIND(CHAR(131),Table2[[#This Row],[Column3]])</f>
        <v>110</v>
      </c>
      <c r="Q2299" t="str">
        <f>IFERROR(MID(Table2[[#This Row],[category_tags]],Table2[[#This Row],[Column4]]+1,Table2[[#This Row],[Column5]]-Table2[[#This Row],[Column4]]-1),"")</f>
        <v>Meat dishes, with vegetables/legume</v>
      </c>
      <c r="R2299" t="str">
        <f>VLOOKUP(Table2[[#This Row],[ciqual_code]],brut_transformé!$D$2:$E$2480,2,FALSE)</f>
        <v>transformé</v>
      </c>
      <c r="S2299" t="s">
        <v>6271</v>
      </c>
    </row>
    <row r="2300" spans="1:19" x14ac:dyDescent="0.2">
      <c r="A2300" t="s">
        <v>2298</v>
      </c>
      <c r="B2300">
        <v>25204</v>
      </c>
      <c r="C2300" t="s">
        <v>2481</v>
      </c>
      <c r="D2300">
        <v>2.4700000000000002</v>
      </c>
      <c r="E2300" t="b">
        <v>0</v>
      </c>
      <c r="F2300" t="s">
        <v>2485</v>
      </c>
      <c r="G2300" t="s">
        <v>4785</v>
      </c>
      <c r="H2300" t="s">
        <v>4967</v>
      </c>
      <c r="I2300" t="s">
        <v>4969</v>
      </c>
      <c r="J2300" t="s">
        <v>5011</v>
      </c>
      <c r="K2300" t="s">
        <v>6379</v>
      </c>
      <c r="L2300" t="s">
        <v>6399</v>
      </c>
      <c r="M2300" t="str">
        <f>SUBSTITUTE(Table2[[#This Row],[category_tags]],"'",CHAR(130),11)</f>
        <v>['Agricultural', 'Food', 'Preparation', 'Starters and dishes', 'Dishes', ÇMeat dishes, with vegetables/legume']</v>
      </c>
      <c r="N2300" t="str">
        <f>SUBSTITUTE(Table2[[#This Row],[category_tags]],"'",CHAR(131),12)</f>
        <v>['Agricultural', 'Food', 'Preparation', 'Starters and dishes', 'Dishes', 'Meat dishes, with vegetables/legumeÉ]</v>
      </c>
      <c r="O2300">
        <f>FIND(CHAR(130),Table2[[#This Row],[Column2]])</f>
        <v>74</v>
      </c>
      <c r="P2300">
        <f>FIND(CHAR(131),Table2[[#This Row],[Column3]])</f>
        <v>110</v>
      </c>
      <c r="Q2300" t="str">
        <f>IFERROR(MID(Table2[[#This Row],[category_tags]],Table2[[#This Row],[Column4]]+1,Table2[[#This Row],[Column5]]-Table2[[#This Row],[Column4]]-1),"")</f>
        <v>Meat dishes, with vegetables/legume</v>
      </c>
      <c r="R2300" t="str">
        <f>VLOOKUP(Table2[[#This Row],[ciqual_code]],brut_transformé!$D$2:$E$2480,2,FALSE)</f>
        <v>transformé</v>
      </c>
      <c r="S2300" t="s">
        <v>6272</v>
      </c>
    </row>
    <row r="2301" spans="1:19" x14ac:dyDescent="0.2">
      <c r="A2301" t="s">
        <v>2299</v>
      </c>
      <c r="B2301">
        <v>13079</v>
      </c>
      <c r="C2301" t="s">
        <v>2481</v>
      </c>
      <c r="D2301">
        <v>2.92</v>
      </c>
      <c r="E2301" t="b">
        <v>0</v>
      </c>
      <c r="F2301" t="s">
        <v>2485</v>
      </c>
      <c r="G2301" t="s">
        <v>4786</v>
      </c>
      <c r="H2301" t="s">
        <v>4967</v>
      </c>
      <c r="I2301" t="s">
        <v>4969</v>
      </c>
      <c r="J2301" t="s">
        <v>4972</v>
      </c>
      <c r="K2301" t="s">
        <v>6375</v>
      </c>
      <c r="L2301" t="s">
        <v>6392</v>
      </c>
      <c r="M2301" t="str">
        <f>SUBSTITUTE(Table2[[#This Row],[category_tags]],"'",CHAR(130),11)</f>
        <v>['Agricultural', 'Food', 'Preparation', 'Fruits, vegetables, legumes and nuts', 'Fruits', ÇFresh fruits']</v>
      </c>
      <c r="N2301" t="str">
        <f>SUBSTITUTE(Table2[[#This Row],[category_tags]],"'",CHAR(131),12)</f>
        <v>['Agricultural', 'Food', 'Preparation', 'Fruits, vegetables, legumes and nuts', 'Fruits', 'Fresh fruitsÉ]</v>
      </c>
      <c r="O2301">
        <f>FIND(CHAR(130),Table2[[#This Row],[Column2]])</f>
        <v>91</v>
      </c>
      <c r="P2301">
        <f>FIND(CHAR(131),Table2[[#This Row],[Column3]])</f>
        <v>104</v>
      </c>
      <c r="Q2301" t="str">
        <f>IFERROR(MID(Table2[[#This Row],[category_tags]],Table2[[#This Row],[Column4]]+1,Table2[[#This Row],[Column5]]-Table2[[#This Row],[Column4]]-1),"")</f>
        <v>Fresh fruits</v>
      </c>
      <c r="R2301" t="str">
        <f>VLOOKUP(Table2[[#This Row],[ciqual_code]],brut_transformé!$D$2:$E$2480,2,FALSE)</f>
        <v>brut</v>
      </c>
      <c r="S2301" t="s">
        <v>6273</v>
      </c>
    </row>
    <row r="2302" spans="1:19" x14ac:dyDescent="0.2">
      <c r="A2302" t="s">
        <v>2300</v>
      </c>
      <c r="B2302">
        <v>11043</v>
      </c>
      <c r="C2302" t="s">
        <v>2481</v>
      </c>
      <c r="D2302">
        <v>2.5</v>
      </c>
      <c r="E2302" t="b">
        <v>0</v>
      </c>
      <c r="F2302" t="s">
        <v>2485</v>
      </c>
      <c r="G2302" t="s">
        <v>4787</v>
      </c>
      <c r="H2302" t="s">
        <v>4967</v>
      </c>
      <c r="I2302" t="s">
        <v>4969</v>
      </c>
      <c r="J2302" t="s">
        <v>5076</v>
      </c>
      <c r="K2302" t="s">
        <v>6377</v>
      </c>
      <c r="L2302" t="s">
        <v>6445</v>
      </c>
      <c r="M2302" t="str">
        <f>SUBSTITUTE(Table2[[#This Row],[category_tags]],"'",CHAR(130),11)</f>
        <v>['Agricultural', 'Food', 'Preparation', 'Miscellaneous', 'Condiments']</v>
      </c>
      <c r="N2302" t="str">
        <f>SUBSTITUTE(Table2[[#This Row],[category_tags]],"'",CHAR(131),12)</f>
        <v>['Agricultural', 'Food', 'Preparation', 'Miscellaneous', 'Condiments']</v>
      </c>
      <c r="O2302" t="e">
        <f>FIND(CHAR(130),Table2[[#This Row],[Column2]])</f>
        <v>#VALUE!</v>
      </c>
      <c r="P2302" t="e">
        <f>FIND(CHAR(131),Table2[[#This Row],[Column3]])</f>
        <v>#VALUE!</v>
      </c>
      <c r="Q2302" t="str">
        <f>IFERROR(MID(Table2[[#This Row],[category_tags]],Table2[[#This Row],[Column4]]+1,Table2[[#This Row],[Column5]]-Table2[[#This Row],[Column4]]-1),"")</f>
        <v/>
      </c>
      <c r="R2302" t="str">
        <f>VLOOKUP(Table2[[#This Row],[ciqual_code]],brut_transformé!$D$2:$E$2480,2,FALSE)</f>
        <v>transformé</v>
      </c>
      <c r="S2302" t="s">
        <v>6274</v>
      </c>
    </row>
    <row r="2303" spans="1:19" x14ac:dyDescent="0.2">
      <c r="A2303" t="s">
        <v>2301</v>
      </c>
      <c r="B2303">
        <v>4000</v>
      </c>
      <c r="C2303" t="s">
        <v>2481</v>
      </c>
      <c r="D2303">
        <v>2.96999999999999</v>
      </c>
      <c r="E2303" t="b">
        <v>0</v>
      </c>
      <c r="F2303" t="s">
        <v>2485</v>
      </c>
      <c r="G2303" t="s">
        <v>4788</v>
      </c>
      <c r="H2303" t="s">
        <v>4967</v>
      </c>
      <c r="I2303" t="s">
        <v>4969</v>
      </c>
      <c r="J2303" t="s">
        <v>4992</v>
      </c>
      <c r="K2303" t="s">
        <v>6375</v>
      </c>
      <c r="L2303" t="s">
        <v>6409</v>
      </c>
      <c r="M2303" t="str">
        <f>SUBSTITUTE(Table2[[#This Row],[category_tags]],"'",CHAR(130),11)</f>
        <v>['Agricultural', 'Food', 'Preparation', 'Fruits, vegetables, legumes and nuts', 'Potatoes and other tubers']</v>
      </c>
      <c r="N2303" t="str">
        <f>SUBSTITUTE(Table2[[#This Row],[category_tags]],"'",CHAR(131),12)</f>
        <v>['Agricultural', 'Food', 'Preparation', 'Fruits, vegetables, legumes and nuts', 'Potatoes and other tubers']</v>
      </c>
      <c r="O2303" t="e">
        <f>FIND(CHAR(130),Table2[[#This Row],[Column2]])</f>
        <v>#VALUE!</v>
      </c>
      <c r="P2303" t="e">
        <f>FIND(CHAR(131),Table2[[#This Row],[Column3]])</f>
        <v>#VALUE!</v>
      </c>
      <c r="Q2303" t="str">
        <f>IFERROR(MID(Table2[[#This Row],[category_tags]],Table2[[#This Row],[Column4]]+1,Table2[[#This Row],[Column5]]-Table2[[#This Row],[Column4]]-1),"")</f>
        <v/>
      </c>
      <c r="R2303" t="str">
        <f>VLOOKUP(Table2[[#This Row],[ciqual_code]],brut_transformé!$D$2:$E$2480,2,FALSE)</f>
        <v>brut</v>
      </c>
      <c r="S2303" t="s">
        <v>6275</v>
      </c>
    </row>
    <row r="2304" spans="1:19" x14ac:dyDescent="0.2">
      <c r="A2304" t="s">
        <v>2302</v>
      </c>
      <c r="B2304">
        <v>8293</v>
      </c>
      <c r="C2304" t="s">
        <v>2481</v>
      </c>
      <c r="D2304">
        <v>4.51</v>
      </c>
      <c r="E2304" t="b">
        <v>0</v>
      </c>
      <c r="F2304" t="s">
        <v>2485</v>
      </c>
      <c r="G2304" t="s">
        <v>4789</v>
      </c>
      <c r="H2304" t="s">
        <v>4967</v>
      </c>
      <c r="I2304" t="s">
        <v>4969</v>
      </c>
      <c r="J2304" t="s">
        <v>4974</v>
      </c>
      <c r="K2304" t="s">
        <v>6376</v>
      </c>
      <c r="L2304" t="s">
        <v>6393</v>
      </c>
      <c r="M2304" t="str">
        <f>SUBSTITUTE(Table2[[#This Row],[category_tags]],"'",CHAR(130),11)</f>
        <v>['Agricultural', 'Food', 'Preparation', 'Meat, egg and fish', 'Fish products']</v>
      </c>
      <c r="N2304" t="str">
        <f>SUBSTITUTE(Table2[[#This Row],[category_tags]],"'",CHAR(131),12)</f>
        <v>['Agricultural', 'Food', 'Preparation', 'Meat, egg and fish', 'Fish products']</v>
      </c>
      <c r="O2304" t="e">
        <f>FIND(CHAR(130),Table2[[#This Row],[Column2]])</f>
        <v>#VALUE!</v>
      </c>
      <c r="P2304" t="e">
        <f>FIND(CHAR(131),Table2[[#This Row],[Column3]])</f>
        <v>#VALUE!</v>
      </c>
      <c r="Q2304" t="str">
        <f>IFERROR(MID(Table2[[#This Row],[category_tags]],Table2[[#This Row],[Column4]]+1,Table2[[#This Row],[Column5]]-Table2[[#This Row],[Column4]]-1),"")</f>
        <v/>
      </c>
      <c r="R2304" t="str">
        <f>VLOOKUP(Table2[[#This Row],[ciqual_code]],brut_transformé!$D$2:$E$2480,2,FALSE)</f>
        <v>transformé</v>
      </c>
      <c r="S2304" t="s">
        <v>6276</v>
      </c>
    </row>
    <row r="2305" spans="1:19" x14ac:dyDescent="0.2">
      <c r="A2305" t="s">
        <v>2303</v>
      </c>
      <c r="B2305">
        <v>53200</v>
      </c>
      <c r="C2305" t="s">
        <v>2481</v>
      </c>
      <c r="D2305">
        <v>2.6</v>
      </c>
      <c r="E2305" t="b">
        <v>0</v>
      </c>
      <c r="F2305" t="s">
        <v>2485</v>
      </c>
      <c r="G2305" t="s">
        <v>4790</v>
      </c>
      <c r="H2305" t="s">
        <v>4967</v>
      </c>
      <c r="I2305" t="s">
        <v>4969</v>
      </c>
      <c r="J2305" t="s">
        <v>4992</v>
      </c>
      <c r="K2305" t="s">
        <v>6375</v>
      </c>
      <c r="L2305" t="s">
        <v>6409</v>
      </c>
      <c r="M2305" t="str">
        <f>SUBSTITUTE(Table2[[#This Row],[category_tags]],"'",CHAR(130),11)</f>
        <v>['Agricultural', 'Food', 'Preparation', 'Fruits, vegetables, legumes and nuts', 'Potatoes and other tubers']</v>
      </c>
      <c r="N2305" t="str">
        <f>SUBSTITUTE(Table2[[#This Row],[category_tags]],"'",CHAR(131),12)</f>
        <v>['Agricultural', 'Food', 'Preparation', 'Fruits, vegetables, legumes and nuts', 'Potatoes and other tubers']</v>
      </c>
      <c r="O2305" t="e">
        <f>FIND(CHAR(130),Table2[[#This Row],[Column2]])</f>
        <v>#VALUE!</v>
      </c>
      <c r="P2305" t="e">
        <f>FIND(CHAR(131),Table2[[#This Row],[Column3]])</f>
        <v>#VALUE!</v>
      </c>
      <c r="Q2305" t="str">
        <f>IFERROR(MID(Table2[[#This Row],[category_tags]],Table2[[#This Row],[Column4]]+1,Table2[[#This Row],[Column5]]-Table2[[#This Row],[Column4]]-1),"")</f>
        <v/>
      </c>
      <c r="R2305" t="str">
        <f>VLOOKUP(Table2[[#This Row],[ciqual_code]],brut_transformé!$D$2:$E$2480,2,FALSE)</f>
        <v>brut</v>
      </c>
      <c r="S2305" t="s">
        <v>6277</v>
      </c>
    </row>
    <row r="2306" spans="1:19" x14ac:dyDescent="0.2">
      <c r="A2306" t="s">
        <v>2304</v>
      </c>
      <c r="B2306">
        <v>53201</v>
      </c>
      <c r="C2306" t="s">
        <v>2481</v>
      </c>
      <c r="E2306" t="b">
        <v>0</v>
      </c>
      <c r="F2306" t="s">
        <v>2485</v>
      </c>
      <c r="G2306" t="s">
        <v>4791</v>
      </c>
      <c r="H2306" t="s">
        <v>4967</v>
      </c>
      <c r="I2306" t="s">
        <v>4969</v>
      </c>
      <c r="J2306" t="s">
        <v>4992</v>
      </c>
      <c r="K2306" t="s">
        <v>6375</v>
      </c>
      <c r="L2306" t="s">
        <v>6409</v>
      </c>
      <c r="M2306" t="str">
        <f>SUBSTITUTE(Table2[[#This Row],[category_tags]],"'",CHAR(130),11)</f>
        <v>['Agricultural', 'Food', 'Preparation', 'Fruits, vegetables, legumes and nuts', 'Potatoes and other tubers']</v>
      </c>
      <c r="N2306" t="str">
        <f>SUBSTITUTE(Table2[[#This Row],[category_tags]],"'",CHAR(131),12)</f>
        <v>['Agricultural', 'Food', 'Preparation', 'Fruits, vegetables, legumes and nuts', 'Potatoes and other tubers']</v>
      </c>
      <c r="O2306" t="e">
        <f>FIND(CHAR(130),Table2[[#This Row],[Column2]])</f>
        <v>#VALUE!</v>
      </c>
      <c r="P2306" t="e">
        <f>FIND(CHAR(131),Table2[[#This Row],[Column3]])</f>
        <v>#VALUE!</v>
      </c>
      <c r="Q2306" t="str">
        <f>IFERROR(MID(Table2[[#This Row],[category_tags]],Table2[[#This Row],[Column4]]+1,Table2[[#This Row],[Column5]]-Table2[[#This Row],[Column4]]-1),"")</f>
        <v/>
      </c>
      <c r="R2306" t="str">
        <f>VLOOKUP(Table2[[#This Row],[ciqual_code]],brut_transformé!$D$2:$E$2480,2,FALSE)</f>
        <v>brut</v>
      </c>
      <c r="S2306" t="s">
        <v>6278</v>
      </c>
    </row>
    <row r="2307" spans="1:19" x14ac:dyDescent="0.2">
      <c r="A2307" t="s">
        <v>2305</v>
      </c>
      <c r="B2307">
        <v>25454</v>
      </c>
      <c r="C2307" t="s">
        <v>2481</v>
      </c>
      <c r="D2307">
        <v>3.19</v>
      </c>
      <c r="E2307" t="b">
        <v>0</v>
      </c>
      <c r="F2307" t="s">
        <v>2485</v>
      </c>
      <c r="G2307" t="s">
        <v>4792</v>
      </c>
      <c r="H2307" t="s">
        <v>4967</v>
      </c>
      <c r="I2307" t="s">
        <v>4969</v>
      </c>
      <c r="J2307" t="s">
        <v>5029</v>
      </c>
      <c r="K2307" t="s">
        <v>6379</v>
      </c>
      <c r="L2307" t="s">
        <v>6427</v>
      </c>
      <c r="M2307" t="str">
        <f>SUBSTITUTE(Table2[[#This Row],[category_tags]],"'",CHAR(130),11)</f>
        <v>['Agricultural', 'Food', 'Preparation', 'Starters and dishes', 'Pizzas, crepe and pies']</v>
      </c>
      <c r="N2307" t="str">
        <f>SUBSTITUTE(Table2[[#This Row],[category_tags]],"'",CHAR(131),12)</f>
        <v>['Agricultural', 'Food', 'Preparation', 'Starters and dishes', 'Pizzas, crepe and pies']</v>
      </c>
      <c r="O2307" t="e">
        <f>FIND(CHAR(130),Table2[[#This Row],[Column2]])</f>
        <v>#VALUE!</v>
      </c>
      <c r="P2307" t="e">
        <f>FIND(CHAR(131),Table2[[#This Row],[Column3]])</f>
        <v>#VALUE!</v>
      </c>
      <c r="Q2307" t="str">
        <f>IFERROR(MID(Table2[[#This Row],[category_tags]],Table2[[#This Row],[Column4]]+1,Table2[[#This Row],[Column5]]-Table2[[#This Row],[Column4]]-1),"")</f>
        <v/>
      </c>
      <c r="R2307" t="str">
        <f>VLOOKUP(Table2[[#This Row],[ciqual_code]],brut_transformé!$D$2:$E$2480,2,FALSE)</f>
        <v>transformé</v>
      </c>
      <c r="S2307" t="s">
        <v>6279</v>
      </c>
    </row>
    <row r="2308" spans="1:19" x14ac:dyDescent="0.2">
      <c r="A2308" t="s">
        <v>2306</v>
      </c>
      <c r="B2308">
        <v>25561</v>
      </c>
      <c r="C2308" t="s">
        <v>2481</v>
      </c>
      <c r="D2308">
        <v>2.79</v>
      </c>
      <c r="E2308" t="b">
        <v>0</v>
      </c>
      <c r="F2308" t="s">
        <v>2485</v>
      </c>
      <c r="G2308" t="s">
        <v>4793</v>
      </c>
      <c r="H2308" t="s">
        <v>4967</v>
      </c>
      <c r="I2308" t="s">
        <v>4969</v>
      </c>
      <c r="J2308" t="s">
        <v>5029</v>
      </c>
      <c r="K2308" t="s">
        <v>6379</v>
      </c>
      <c r="L2308" t="s">
        <v>6427</v>
      </c>
      <c r="M2308" t="str">
        <f>SUBSTITUTE(Table2[[#This Row],[category_tags]],"'",CHAR(130),11)</f>
        <v>['Agricultural', 'Food', 'Preparation', 'Starters and dishes', 'Pizzas, crepe and pies']</v>
      </c>
      <c r="N2308" t="str">
        <f>SUBSTITUTE(Table2[[#This Row],[category_tags]],"'",CHAR(131),12)</f>
        <v>['Agricultural', 'Food', 'Preparation', 'Starters and dishes', 'Pizzas, crepe and pies']</v>
      </c>
      <c r="O2308" t="e">
        <f>FIND(CHAR(130),Table2[[#This Row],[Column2]])</f>
        <v>#VALUE!</v>
      </c>
      <c r="P2308" t="e">
        <f>FIND(CHAR(131),Table2[[#This Row],[Column3]])</f>
        <v>#VALUE!</v>
      </c>
      <c r="Q2308" t="str">
        <f>IFERROR(MID(Table2[[#This Row],[category_tags]],Table2[[#This Row],[Column4]]+1,Table2[[#This Row],[Column5]]-Table2[[#This Row],[Column4]]-1),"")</f>
        <v/>
      </c>
      <c r="R2308" t="str">
        <f>VLOOKUP(Table2[[#This Row],[ciqual_code]],brut_transformé!$D$2:$E$2480,2,FALSE)</f>
        <v>transformé</v>
      </c>
      <c r="S2308" t="s">
        <v>6279</v>
      </c>
    </row>
    <row r="2309" spans="1:19" x14ac:dyDescent="0.2">
      <c r="A2309" t="s">
        <v>2307</v>
      </c>
      <c r="B2309">
        <v>25529</v>
      </c>
      <c r="C2309" t="s">
        <v>2481</v>
      </c>
      <c r="D2309">
        <v>2.42</v>
      </c>
      <c r="E2309" t="b">
        <v>0</v>
      </c>
      <c r="F2309" t="s">
        <v>2485</v>
      </c>
      <c r="G2309" t="s">
        <v>4794</v>
      </c>
      <c r="H2309" t="s">
        <v>4967</v>
      </c>
      <c r="I2309" t="s">
        <v>4969</v>
      </c>
      <c r="J2309" t="s">
        <v>5029</v>
      </c>
      <c r="K2309" t="s">
        <v>6379</v>
      </c>
      <c r="L2309" t="s">
        <v>6427</v>
      </c>
      <c r="M2309" t="str">
        <f>SUBSTITUTE(Table2[[#This Row],[category_tags]],"'",CHAR(130),11)</f>
        <v>['Agricultural', 'Food', 'Preparation', 'Starters and dishes', 'Pizzas, crepe and pies']</v>
      </c>
      <c r="N2309" t="str">
        <f>SUBSTITUTE(Table2[[#This Row],[category_tags]],"'",CHAR(131),12)</f>
        <v>['Agricultural', 'Food', 'Preparation', 'Starters and dishes', 'Pizzas, crepe and pies']</v>
      </c>
      <c r="O2309" t="e">
        <f>FIND(CHAR(130),Table2[[#This Row],[Column2]])</f>
        <v>#VALUE!</v>
      </c>
      <c r="P2309" t="e">
        <f>FIND(CHAR(131),Table2[[#This Row],[Column3]])</f>
        <v>#VALUE!</v>
      </c>
      <c r="Q2309" t="str">
        <f>IFERROR(MID(Table2[[#This Row],[category_tags]],Table2[[#This Row],[Column4]]+1,Table2[[#This Row],[Column5]]-Table2[[#This Row],[Column4]]-1),"")</f>
        <v/>
      </c>
      <c r="R2309" t="str">
        <f>VLOOKUP(Table2[[#This Row],[ciqual_code]],brut_transformé!$D$2:$E$2480,2,FALSE)</f>
        <v>transformé</v>
      </c>
      <c r="S2309" t="s">
        <v>6280</v>
      </c>
    </row>
    <row r="2310" spans="1:19" x14ac:dyDescent="0.2">
      <c r="A2310" t="s">
        <v>2308</v>
      </c>
      <c r="B2310">
        <v>23497</v>
      </c>
      <c r="C2310" t="s">
        <v>2481</v>
      </c>
      <c r="D2310">
        <v>2.19</v>
      </c>
      <c r="E2310" t="b">
        <v>0</v>
      </c>
      <c r="F2310" t="s">
        <v>2485</v>
      </c>
      <c r="G2310" t="s">
        <v>4795</v>
      </c>
      <c r="H2310" t="s">
        <v>4967</v>
      </c>
      <c r="I2310" t="s">
        <v>4969</v>
      </c>
      <c r="J2310" t="s">
        <v>4990</v>
      </c>
      <c r="K2310" t="s">
        <v>6380</v>
      </c>
      <c r="L2310" t="s">
        <v>6407</v>
      </c>
      <c r="M2310" t="str">
        <f>SUBSTITUTE(Table2[[#This Row],[category_tags]],"'",CHAR(130),11)</f>
        <v>['Agricultural', 'Food', 'Preparation', 'Cereal products', 'Cakes']</v>
      </c>
      <c r="N2310" t="str">
        <f>SUBSTITUTE(Table2[[#This Row],[category_tags]],"'",CHAR(131),12)</f>
        <v>['Agricultural', 'Food', 'Preparation', 'Cereal products', 'Cakes']</v>
      </c>
      <c r="O2310" t="e">
        <f>FIND(CHAR(130),Table2[[#This Row],[Column2]])</f>
        <v>#VALUE!</v>
      </c>
      <c r="P2310" t="e">
        <f>FIND(CHAR(131),Table2[[#This Row],[Column3]])</f>
        <v>#VALUE!</v>
      </c>
      <c r="Q2310" t="str">
        <f>IFERROR(MID(Table2[[#This Row],[category_tags]],Table2[[#This Row],[Column4]]+1,Table2[[#This Row],[Column5]]-Table2[[#This Row],[Column4]]-1),"")</f>
        <v/>
      </c>
      <c r="R2310" t="str">
        <f>VLOOKUP(Table2[[#This Row],[ciqual_code]],brut_transformé!$D$2:$E$2480,2,FALSE)</f>
        <v>transformé</v>
      </c>
      <c r="S2310" t="s">
        <v>6281</v>
      </c>
    </row>
    <row r="2311" spans="1:19" x14ac:dyDescent="0.2">
      <c r="A2311" t="s">
        <v>2309</v>
      </c>
      <c r="B2311">
        <v>23485</v>
      </c>
      <c r="C2311" t="s">
        <v>2481</v>
      </c>
      <c r="D2311">
        <v>2.2000000000000002</v>
      </c>
      <c r="E2311" t="b">
        <v>0</v>
      </c>
      <c r="F2311" t="s">
        <v>2485</v>
      </c>
      <c r="G2311" t="s">
        <v>4796</v>
      </c>
      <c r="H2311" t="s">
        <v>4967</v>
      </c>
      <c r="I2311" t="s">
        <v>4969</v>
      </c>
      <c r="J2311" t="s">
        <v>4990</v>
      </c>
      <c r="K2311" t="s">
        <v>6380</v>
      </c>
      <c r="L2311" t="s">
        <v>6407</v>
      </c>
      <c r="M2311" t="str">
        <f>SUBSTITUTE(Table2[[#This Row],[category_tags]],"'",CHAR(130),11)</f>
        <v>['Agricultural', 'Food', 'Preparation', 'Cereal products', 'Cakes']</v>
      </c>
      <c r="N2311" t="str">
        <f>SUBSTITUTE(Table2[[#This Row],[category_tags]],"'",CHAR(131),12)</f>
        <v>['Agricultural', 'Food', 'Preparation', 'Cereal products', 'Cakes']</v>
      </c>
      <c r="O2311" t="e">
        <f>FIND(CHAR(130),Table2[[#This Row],[Column2]])</f>
        <v>#VALUE!</v>
      </c>
      <c r="P2311" t="e">
        <f>FIND(CHAR(131),Table2[[#This Row],[Column3]])</f>
        <v>#VALUE!</v>
      </c>
      <c r="Q2311" t="str">
        <f>IFERROR(MID(Table2[[#This Row],[category_tags]],Table2[[#This Row],[Column4]]+1,Table2[[#This Row],[Column5]]-Table2[[#This Row],[Column4]]-1),"")</f>
        <v/>
      </c>
      <c r="R2311" t="str">
        <f>VLOOKUP(Table2[[#This Row],[ciqual_code]],brut_transformé!$D$2:$E$2480,2,FALSE)</f>
        <v>transformé</v>
      </c>
      <c r="S2311" t="s">
        <v>6282</v>
      </c>
    </row>
    <row r="2312" spans="1:19" x14ac:dyDescent="0.2">
      <c r="A2312" t="s">
        <v>2310</v>
      </c>
      <c r="B2312">
        <v>25444</v>
      </c>
      <c r="C2312" t="s">
        <v>2481</v>
      </c>
      <c r="D2312">
        <v>2.67</v>
      </c>
      <c r="E2312" t="b">
        <v>0</v>
      </c>
      <c r="F2312" t="s">
        <v>2485</v>
      </c>
      <c r="G2312" t="s">
        <v>4797</v>
      </c>
      <c r="H2312" t="s">
        <v>4967</v>
      </c>
      <c r="I2312" t="s">
        <v>4969</v>
      </c>
      <c r="J2312" t="s">
        <v>5029</v>
      </c>
      <c r="K2312" t="s">
        <v>6379</v>
      </c>
      <c r="L2312" t="s">
        <v>6427</v>
      </c>
      <c r="M2312" t="str">
        <f>SUBSTITUTE(Table2[[#This Row],[category_tags]],"'",CHAR(130),11)</f>
        <v>['Agricultural', 'Food', 'Preparation', 'Starters and dishes', 'Pizzas, crepe and pies']</v>
      </c>
      <c r="N2312" t="str">
        <f>SUBSTITUTE(Table2[[#This Row],[category_tags]],"'",CHAR(131),12)</f>
        <v>['Agricultural', 'Food', 'Preparation', 'Starters and dishes', 'Pizzas, crepe and pies']</v>
      </c>
      <c r="O2312" t="e">
        <f>FIND(CHAR(130),Table2[[#This Row],[Column2]])</f>
        <v>#VALUE!</v>
      </c>
      <c r="P2312" t="e">
        <f>FIND(CHAR(131),Table2[[#This Row],[Column3]])</f>
        <v>#VALUE!</v>
      </c>
      <c r="Q2312" t="str">
        <f>IFERROR(MID(Table2[[#This Row],[category_tags]],Table2[[#This Row],[Column4]]+1,Table2[[#This Row],[Column5]]-Table2[[#This Row],[Column4]]-1),"")</f>
        <v/>
      </c>
      <c r="R2312" t="str">
        <f>VLOOKUP(Table2[[#This Row],[ciqual_code]],brut_transformé!$D$2:$E$2480,2,FALSE)</f>
        <v>transformé</v>
      </c>
      <c r="S2312" t="s">
        <v>6283</v>
      </c>
    </row>
    <row r="2313" spans="1:19" x14ac:dyDescent="0.2">
      <c r="A2313" t="s">
        <v>2311</v>
      </c>
      <c r="B2313">
        <v>25623</v>
      </c>
      <c r="C2313" t="s">
        <v>2481</v>
      </c>
      <c r="D2313">
        <v>2.19</v>
      </c>
      <c r="E2313" t="b">
        <v>0</v>
      </c>
      <c r="F2313" t="s">
        <v>2485</v>
      </c>
      <c r="G2313" t="s">
        <v>4798</v>
      </c>
      <c r="H2313" t="s">
        <v>4967</v>
      </c>
      <c r="I2313" t="s">
        <v>4969</v>
      </c>
      <c r="J2313" t="s">
        <v>5029</v>
      </c>
      <c r="K2313" t="s">
        <v>6379</v>
      </c>
      <c r="L2313" t="s">
        <v>6427</v>
      </c>
      <c r="M2313" t="str">
        <f>SUBSTITUTE(Table2[[#This Row],[category_tags]],"'",CHAR(130),11)</f>
        <v>['Agricultural', 'Food', 'Preparation', 'Starters and dishes', 'Pizzas, crepe and pies']</v>
      </c>
      <c r="N2313" t="str">
        <f>SUBSTITUTE(Table2[[#This Row],[category_tags]],"'",CHAR(131),12)</f>
        <v>['Agricultural', 'Food', 'Preparation', 'Starters and dishes', 'Pizzas, crepe and pies']</v>
      </c>
      <c r="O2313" t="e">
        <f>FIND(CHAR(130),Table2[[#This Row],[Column2]])</f>
        <v>#VALUE!</v>
      </c>
      <c r="P2313" t="e">
        <f>FIND(CHAR(131),Table2[[#This Row],[Column3]])</f>
        <v>#VALUE!</v>
      </c>
      <c r="Q2313" t="str">
        <f>IFERROR(MID(Table2[[#This Row],[category_tags]],Table2[[#This Row],[Column4]]+1,Table2[[#This Row],[Column5]]-Table2[[#This Row],[Column4]]-1),"")</f>
        <v/>
      </c>
      <c r="R2313" t="str">
        <f>VLOOKUP(Table2[[#This Row],[ciqual_code]],brut_transformé!$D$2:$E$2480,2,FALSE)</f>
        <v>transformé</v>
      </c>
      <c r="S2313" t="s">
        <v>6284</v>
      </c>
    </row>
    <row r="2314" spans="1:19" x14ac:dyDescent="0.2">
      <c r="A2314" t="s">
        <v>2312</v>
      </c>
      <c r="B2314">
        <v>25555</v>
      </c>
      <c r="C2314" t="s">
        <v>2481</v>
      </c>
      <c r="D2314">
        <v>2.89</v>
      </c>
      <c r="E2314" t="b">
        <v>0</v>
      </c>
      <c r="F2314" t="s">
        <v>2485</v>
      </c>
      <c r="G2314" t="s">
        <v>4799</v>
      </c>
      <c r="H2314" t="s">
        <v>4967</v>
      </c>
      <c r="I2314" t="s">
        <v>4969</v>
      </c>
      <c r="J2314" t="s">
        <v>5029</v>
      </c>
      <c r="K2314" t="s">
        <v>6379</v>
      </c>
      <c r="L2314" t="s">
        <v>6427</v>
      </c>
      <c r="M2314" t="str">
        <f>SUBSTITUTE(Table2[[#This Row],[category_tags]],"'",CHAR(130),11)</f>
        <v>['Agricultural', 'Food', 'Preparation', 'Starters and dishes', 'Pizzas, crepe and pies']</v>
      </c>
      <c r="N2314" t="str">
        <f>SUBSTITUTE(Table2[[#This Row],[category_tags]],"'",CHAR(131),12)</f>
        <v>['Agricultural', 'Food', 'Preparation', 'Starters and dishes', 'Pizzas, crepe and pies']</v>
      </c>
      <c r="O2314" t="e">
        <f>FIND(CHAR(130),Table2[[#This Row],[Column2]])</f>
        <v>#VALUE!</v>
      </c>
      <c r="P2314" t="e">
        <f>FIND(CHAR(131),Table2[[#This Row],[Column3]])</f>
        <v>#VALUE!</v>
      </c>
      <c r="Q2314" t="str">
        <f>IFERROR(MID(Table2[[#This Row],[category_tags]],Table2[[#This Row],[Column4]]+1,Table2[[#This Row],[Column5]]-Table2[[#This Row],[Column4]]-1),"")</f>
        <v/>
      </c>
      <c r="R2314" t="str">
        <f>VLOOKUP(Table2[[#This Row],[ciqual_code]],brut_transformé!$D$2:$E$2480,2,FALSE)</f>
        <v>transformé</v>
      </c>
      <c r="S2314" t="s">
        <v>6285</v>
      </c>
    </row>
    <row r="2315" spans="1:19" x14ac:dyDescent="0.2">
      <c r="A2315" t="s">
        <v>2313</v>
      </c>
      <c r="B2315">
        <v>23494</v>
      </c>
      <c r="C2315" t="s">
        <v>2481</v>
      </c>
      <c r="D2315">
        <v>2.4900000000000002</v>
      </c>
      <c r="E2315" t="b">
        <v>0</v>
      </c>
      <c r="F2315" t="s">
        <v>2485</v>
      </c>
      <c r="G2315" t="s">
        <v>4800</v>
      </c>
      <c r="H2315" t="s">
        <v>4967</v>
      </c>
      <c r="I2315" t="s">
        <v>4969</v>
      </c>
      <c r="J2315" t="s">
        <v>4990</v>
      </c>
      <c r="K2315" t="s">
        <v>6380</v>
      </c>
      <c r="L2315" t="s">
        <v>6407</v>
      </c>
      <c r="M2315" t="str">
        <f>SUBSTITUTE(Table2[[#This Row],[category_tags]],"'",CHAR(130),11)</f>
        <v>['Agricultural', 'Food', 'Preparation', 'Cereal products', 'Cakes']</v>
      </c>
      <c r="N2315" t="str">
        <f>SUBSTITUTE(Table2[[#This Row],[category_tags]],"'",CHAR(131),12)</f>
        <v>['Agricultural', 'Food', 'Preparation', 'Cereal products', 'Cakes']</v>
      </c>
      <c r="O2315" t="e">
        <f>FIND(CHAR(130),Table2[[#This Row],[Column2]])</f>
        <v>#VALUE!</v>
      </c>
      <c r="P2315" t="e">
        <f>FIND(CHAR(131),Table2[[#This Row],[Column3]])</f>
        <v>#VALUE!</v>
      </c>
      <c r="Q2315" t="str">
        <f>IFERROR(MID(Table2[[#This Row],[category_tags]],Table2[[#This Row],[Column4]]+1,Table2[[#This Row],[Column5]]-Table2[[#This Row],[Column4]]-1),"")</f>
        <v/>
      </c>
      <c r="R2315" t="str">
        <f>VLOOKUP(Table2[[#This Row],[ciqual_code]],brut_transformé!$D$2:$E$2480,2,FALSE)</f>
        <v>transformé</v>
      </c>
      <c r="S2315" t="s">
        <v>6286</v>
      </c>
    </row>
    <row r="2316" spans="1:19" x14ac:dyDescent="0.2">
      <c r="A2316" t="s">
        <v>2314</v>
      </c>
      <c r="B2316">
        <v>23491</v>
      </c>
      <c r="C2316" t="s">
        <v>2481</v>
      </c>
      <c r="D2316">
        <v>2.88</v>
      </c>
      <c r="E2316" t="b">
        <v>0</v>
      </c>
      <c r="F2316" t="s">
        <v>2485</v>
      </c>
      <c r="G2316" t="s">
        <v>4801</v>
      </c>
      <c r="H2316" t="s">
        <v>4967</v>
      </c>
      <c r="I2316" t="s">
        <v>4969</v>
      </c>
      <c r="J2316" t="s">
        <v>4990</v>
      </c>
      <c r="K2316" t="s">
        <v>6380</v>
      </c>
      <c r="L2316" t="s">
        <v>6407</v>
      </c>
      <c r="M2316" t="str">
        <f>SUBSTITUTE(Table2[[#This Row],[category_tags]],"'",CHAR(130),11)</f>
        <v>['Agricultural', 'Food', 'Preparation', 'Cereal products', 'Cakes']</v>
      </c>
      <c r="N2316" t="str">
        <f>SUBSTITUTE(Table2[[#This Row],[category_tags]],"'",CHAR(131),12)</f>
        <v>['Agricultural', 'Food', 'Preparation', 'Cereal products', 'Cakes']</v>
      </c>
      <c r="O2316" t="e">
        <f>FIND(CHAR(130),Table2[[#This Row],[Column2]])</f>
        <v>#VALUE!</v>
      </c>
      <c r="P2316" t="e">
        <f>FIND(CHAR(131),Table2[[#This Row],[Column3]])</f>
        <v>#VALUE!</v>
      </c>
      <c r="Q2316" t="str">
        <f>IFERROR(MID(Table2[[#This Row],[category_tags]],Table2[[#This Row],[Column4]]+1,Table2[[#This Row],[Column5]]-Table2[[#This Row],[Column4]]-1),"")</f>
        <v/>
      </c>
      <c r="R2316" t="str">
        <f>VLOOKUP(Table2[[#This Row],[ciqual_code]],brut_transformé!$D$2:$E$2480,2,FALSE)</f>
        <v>transformé</v>
      </c>
      <c r="S2316" t="s">
        <v>6287</v>
      </c>
    </row>
    <row r="2317" spans="1:19" x14ac:dyDescent="0.2">
      <c r="A2317" t="s">
        <v>2315</v>
      </c>
      <c r="B2317">
        <v>23479</v>
      </c>
      <c r="C2317" t="s">
        <v>2481</v>
      </c>
      <c r="D2317">
        <v>3.71999999999999</v>
      </c>
      <c r="E2317" t="b">
        <v>0</v>
      </c>
      <c r="F2317" t="s">
        <v>2485</v>
      </c>
      <c r="G2317" t="s">
        <v>4802</v>
      </c>
      <c r="H2317" t="s">
        <v>4967</v>
      </c>
      <c r="I2317" t="s">
        <v>4969</v>
      </c>
      <c r="J2317" t="s">
        <v>4990</v>
      </c>
      <c r="K2317" t="s">
        <v>6380</v>
      </c>
      <c r="L2317" t="s">
        <v>6407</v>
      </c>
      <c r="M2317" t="str">
        <f>SUBSTITUTE(Table2[[#This Row],[category_tags]],"'",CHAR(130),11)</f>
        <v>['Agricultural', 'Food', 'Preparation', 'Cereal products', 'Cakes']</v>
      </c>
      <c r="N2317" t="str">
        <f>SUBSTITUTE(Table2[[#This Row],[category_tags]],"'",CHAR(131),12)</f>
        <v>['Agricultural', 'Food', 'Preparation', 'Cereal products', 'Cakes']</v>
      </c>
      <c r="O2317" t="e">
        <f>FIND(CHAR(130),Table2[[#This Row],[Column2]])</f>
        <v>#VALUE!</v>
      </c>
      <c r="P2317" t="e">
        <f>FIND(CHAR(131),Table2[[#This Row],[Column3]])</f>
        <v>#VALUE!</v>
      </c>
      <c r="Q2317" t="str">
        <f>IFERROR(MID(Table2[[#This Row],[category_tags]],Table2[[#This Row],[Column4]]+1,Table2[[#This Row],[Column5]]-Table2[[#This Row],[Column4]]-1),"")</f>
        <v/>
      </c>
      <c r="R2317" t="str">
        <f>VLOOKUP(Table2[[#This Row],[ciqual_code]],brut_transformé!$D$2:$E$2480,2,FALSE)</f>
        <v>transformé</v>
      </c>
      <c r="S2317" t="s">
        <v>6288</v>
      </c>
    </row>
    <row r="2318" spans="1:19" x14ac:dyDescent="0.2">
      <c r="A2318" t="s">
        <v>2316</v>
      </c>
      <c r="B2318">
        <v>23495</v>
      </c>
      <c r="C2318" t="s">
        <v>2481</v>
      </c>
      <c r="D2318">
        <v>3.06</v>
      </c>
      <c r="E2318" t="b">
        <v>0</v>
      </c>
      <c r="F2318" t="s">
        <v>2485</v>
      </c>
      <c r="G2318" t="s">
        <v>4803</v>
      </c>
      <c r="H2318" t="s">
        <v>4967</v>
      </c>
      <c r="I2318" t="s">
        <v>4969</v>
      </c>
      <c r="J2318" t="s">
        <v>4990</v>
      </c>
      <c r="K2318" t="s">
        <v>6380</v>
      </c>
      <c r="L2318" t="s">
        <v>6407</v>
      </c>
      <c r="M2318" t="str">
        <f>SUBSTITUTE(Table2[[#This Row],[category_tags]],"'",CHAR(130),11)</f>
        <v>['Agricultural', 'Food', 'Preparation', 'Cereal products', 'Cakes']</v>
      </c>
      <c r="N2318" t="str">
        <f>SUBSTITUTE(Table2[[#This Row],[category_tags]],"'",CHAR(131),12)</f>
        <v>['Agricultural', 'Food', 'Preparation', 'Cereal products', 'Cakes']</v>
      </c>
      <c r="O2318" t="e">
        <f>FIND(CHAR(130),Table2[[#This Row],[Column2]])</f>
        <v>#VALUE!</v>
      </c>
      <c r="P2318" t="e">
        <f>FIND(CHAR(131),Table2[[#This Row],[Column3]])</f>
        <v>#VALUE!</v>
      </c>
      <c r="Q2318" t="str">
        <f>IFERROR(MID(Table2[[#This Row],[category_tags]],Table2[[#This Row],[Column4]]+1,Table2[[#This Row],[Column5]]-Table2[[#This Row],[Column4]]-1),"")</f>
        <v/>
      </c>
      <c r="R2318" t="str">
        <f>VLOOKUP(Table2[[#This Row],[ciqual_code]],brut_transformé!$D$2:$E$2480,2,FALSE)</f>
        <v>transformé</v>
      </c>
      <c r="S2318" t="s">
        <v>6288</v>
      </c>
    </row>
    <row r="2319" spans="1:19" x14ac:dyDescent="0.2">
      <c r="A2319" t="s">
        <v>2317</v>
      </c>
      <c r="B2319">
        <v>25417</v>
      </c>
      <c r="C2319" t="s">
        <v>2481</v>
      </c>
      <c r="D2319">
        <v>3.19</v>
      </c>
      <c r="E2319" t="b">
        <v>0</v>
      </c>
      <c r="F2319" t="s">
        <v>2485</v>
      </c>
      <c r="G2319" t="s">
        <v>4804</v>
      </c>
      <c r="H2319" t="s">
        <v>4967</v>
      </c>
      <c r="I2319" t="s">
        <v>4969</v>
      </c>
      <c r="J2319" t="s">
        <v>5029</v>
      </c>
      <c r="K2319" t="s">
        <v>6379</v>
      </c>
      <c r="L2319" t="s">
        <v>6427</v>
      </c>
      <c r="M2319" t="str">
        <f>SUBSTITUTE(Table2[[#This Row],[category_tags]],"'",CHAR(130),11)</f>
        <v>['Agricultural', 'Food', 'Preparation', 'Starters and dishes', 'Pizzas, crepe and pies']</v>
      </c>
      <c r="N2319" t="str">
        <f>SUBSTITUTE(Table2[[#This Row],[category_tags]],"'",CHAR(131),12)</f>
        <v>['Agricultural', 'Food', 'Preparation', 'Starters and dishes', 'Pizzas, crepe and pies']</v>
      </c>
      <c r="O2319" t="e">
        <f>FIND(CHAR(130),Table2[[#This Row],[Column2]])</f>
        <v>#VALUE!</v>
      </c>
      <c r="P2319" t="e">
        <f>FIND(CHAR(131),Table2[[#This Row],[Column3]])</f>
        <v>#VALUE!</v>
      </c>
      <c r="Q2319" t="str">
        <f>IFERROR(MID(Table2[[#This Row],[category_tags]],Table2[[#This Row],[Column4]]+1,Table2[[#This Row],[Column5]]-Table2[[#This Row],[Column4]]-1),"")</f>
        <v/>
      </c>
      <c r="R2319" t="str">
        <f>VLOOKUP(Table2[[#This Row],[ciqual_code]],brut_transformé!$D$2:$E$2480,2,FALSE)</f>
        <v>transformé</v>
      </c>
      <c r="S2319" t="s">
        <v>6279</v>
      </c>
    </row>
    <row r="2320" spans="1:19" x14ac:dyDescent="0.2">
      <c r="A2320" t="s">
        <v>2318</v>
      </c>
      <c r="B2320">
        <v>25564</v>
      </c>
      <c r="C2320" t="s">
        <v>2481</v>
      </c>
      <c r="D2320">
        <v>2.2200000000000002</v>
      </c>
      <c r="E2320" t="b">
        <v>0</v>
      </c>
      <c r="F2320" t="s">
        <v>2485</v>
      </c>
      <c r="G2320" t="s">
        <v>4805</v>
      </c>
      <c r="H2320" t="s">
        <v>4967</v>
      </c>
      <c r="I2320" t="s">
        <v>4969</v>
      </c>
      <c r="J2320" t="s">
        <v>5029</v>
      </c>
      <c r="K2320" t="s">
        <v>6379</v>
      </c>
      <c r="L2320" t="s">
        <v>6427</v>
      </c>
      <c r="M2320" t="str">
        <f>SUBSTITUTE(Table2[[#This Row],[category_tags]],"'",CHAR(130),11)</f>
        <v>['Agricultural', 'Food', 'Preparation', 'Starters and dishes', 'Pizzas, crepe and pies']</v>
      </c>
      <c r="N2320" t="str">
        <f>SUBSTITUTE(Table2[[#This Row],[category_tags]],"'",CHAR(131),12)</f>
        <v>['Agricultural', 'Food', 'Preparation', 'Starters and dishes', 'Pizzas, crepe and pies']</v>
      </c>
      <c r="O2320" t="e">
        <f>FIND(CHAR(130),Table2[[#This Row],[Column2]])</f>
        <v>#VALUE!</v>
      </c>
      <c r="P2320" t="e">
        <f>FIND(CHAR(131),Table2[[#This Row],[Column3]])</f>
        <v>#VALUE!</v>
      </c>
      <c r="Q2320" t="str">
        <f>IFERROR(MID(Table2[[#This Row],[category_tags]],Table2[[#This Row],[Column4]]+1,Table2[[#This Row],[Column5]]-Table2[[#This Row],[Column4]]-1),"")</f>
        <v/>
      </c>
      <c r="R2320" t="str">
        <f>VLOOKUP(Table2[[#This Row],[ciqual_code]],brut_transformé!$D$2:$E$2480,2,FALSE)</f>
        <v>transformé</v>
      </c>
      <c r="S2320" t="s">
        <v>6289</v>
      </c>
    </row>
    <row r="2321" spans="1:19" x14ac:dyDescent="0.2">
      <c r="A2321" t="s">
        <v>2319</v>
      </c>
      <c r="B2321">
        <v>24663</v>
      </c>
      <c r="C2321" t="s">
        <v>2481</v>
      </c>
      <c r="D2321">
        <v>2.59</v>
      </c>
      <c r="E2321" t="b">
        <v>0</v>
      </c>
      <c r="F2321" t="s">
        <v>2485</v>
      </c>
      <c r="G2321" s="1" t="s">
        <v>4806</v>
      </c>
      <c r="H2321" t="s">
        <v>4967</v>
      </c>
      <c r="I2321" t="s">
        <v>4969</v>
      </c>
      <c r="J2321" t="s">
        <v>4990</v>
      </c>
      <c r="K2321" t="s">
        <v>6380</v>
      </c>
      <c r="L2321" t="s">
        <v>6407</v>
      </c>
      <c r="M2321" t="str">
        <f>SUBSTITUTE(Table2[[#This Row],[category_tags]],"'",CHAR(130),11)</f>
        <v>['Agricultural', 'Food', 'Preparation', 'Cereal products', 'Cakes']</v>
      </c>
      <c r="N2321" t="str">
        <f>SUBSTITUTE(Table2[[#This Row],[category_tags]],"'",CHAR(131),12)</f>
        <v>['Agricultural', 'Food', 'Preparation', 'Cereal products', 'Cakes']</v>
      </c>
      <c r="O2321" t="e">
        <f>FIND(CHAR(130),Table2[[#This Row],[Column2]])</f>
        <v>#VALUE!</v>
      </c>
      <c r="P2321" t="e">
        <f>FIND(CHAR(131),Table2[[#This Row],[Column3]])</f>
        <v>#VALUE!</v>
      </c>
      <c r="Q2321" t="str">
        <f>IFERROR(MID(Table2[[#This Row],[category_tags]],Table2[[#This Row],[Column4]]+1,Table2[[#This Row],[Column5]]-Table2[[#This Row],[Column4]]-1),"")</f>
        <v/>
      </c>
      <c r="R2321" t="str">
        <f>VLOOKUP(Table2[[#This Row],[ciqual_code]],brut_transformé!$D$2:$E$2480,2,FALSE)</f>
        <v>transformé</v>
      </c>
      <c r="S2321" t="s">
        <v>6290</v>
      </c>
    </row>
    <row r="2322" spans="1:19" x14ac:dyDescent="0.2">
      <c r="A2322" t="s">
        <v>2320</v>
      </c>
      <c r="B2322">
        <v>26267</v>
      </c>
      <c r="C2322" t="s">
        <v>2481</v>
      </c>
      <c r="D2322">
        <v>2.59</v>
      </c>
      <c r="E2322" t="b">
        <v>0</v>
      </c>
      <c r="F2322" t="s">
        <v>2485</v>
      </c>
      <c r="G2322" t="s">
        <v>4807</v>
      </c>
      <c r="H2322" t="s">
        <v>4967</v>
      </c>
      <c r="I2322" t="s">
        <v>4969</v>
      </c>
      <c r="J2322" t="s">
        <v>5029</v>
      </c>
      <c r="K2322" t="s">
        <v>6379</v>
      </c>
      <c r="L2322" t="s">
        <v>6427</v>
      </c>
      <c r="M2322" t="str">
        <f>SUBSTITUTE(Table2[[#This Row],[category_tags]],"'",CHAR(130),11)</f>
        <v>['Agricultural', 'Food', 'Preparation', 'Starters and dishes', 'Pizzas, crepe and pies']</v>
      </c>
      <c r="N2322" t="str">
        <f>SUBSTITUTE(Table2[[#This Row],[category_tags]],"'",CHAR(131),12)</f>
        <v>['Agricultural', 'Food', 'Preparation', 'Starters and dishes', 'Pizzas, crepe and pies']</v>
      </c>
      <c r="O2322" t="e">
        <f>FIND(CHAR(130),Table2[[#This Row],[Column2]])</f>
        <v>#VALUE!</v>
      </c>
      <c r="P2322" t="e">
        <f>FIND(CHAR(131),Table2[[#This Row],[Column3]])</f>
        <v>#VALUE!</v>
      </c>
      <c r="Q2322" t="str">
        <f>IFERROR(MID(Table2[[#This Row],[category_tags]],Table2[[#This Row],[Column4]]+1,Table2[[#This Row],[Column5]]-Table2[[#This Row],[Column4]]-1),"")</f>
        <v/>
      </c>
      <c r="R2322" t="str">
        <f>VLOOKUP(Table2[[#This Row],[ciqual_code]],brut_transformé!$D$2:$E$2480,2,FALSE)</f>
        <v>transformé</v>
      </c>
      <c r="S2322" t="s">
        <v>6284</v>
      </c>
    </row>
    <row r="2323" spans="1:19" x14ac:dyDescent="0.2">
      <c r="A2323" t="s">
        <v>2321</v>
      </c>
      <c r="B2323">
        <v>23481</v>
      </c>
      <c r="C2323" t="s">
        <v>2481</v>
      </c>
      <c r="D2323">
        <v>2.98</v>
      </c>
      <c r="E2323" t="b">
        <v>0</v>
      </c>
      <c r="F2323" t="s">
        <v>2485</v>
      </c>
      <c r="G2323" t="s">
        <v>4808</v>
      </c>
      <c r="H2323" t="s">
        <v>4967</v>
      </c>
      <c r="I2323" t="s">
        <v>4969</v>
      </c>
      <c r="J2323" t="s">
        <v>4990</v>
      </c>
      <c r="K2323" t="s">
        <v>6380</v>
      </c>
      <c r="L2323" t="s">
        <v>6407</v>
      </c>
      <c r="M2323" t="str">
        <f>SUBSTITUTE(Table2[[#This Row],[category_tags]],"'",CHAR(130),11)</f>
        <v>['Agricultural', 'Food', 'Preparation', 'Cereal products', 'Cakes']</v>
      </c>
      <c r="N2323" t="str">
        <f>SUBSTITUTE(Table2[[#This Row],[category_tags]],"'",CHAR(131),12)</f>
        <v>['Agricultural', 'Food', 'Preparation', 'Cereal products', 'Cakes']</v>
      </c>
      <c r="O2323" t="e">
        <f>FIND(CHAR(130),Table2[[#This Row],[Column2]])</f>
        <v>#VALUE!</v>
      </c>
      <c r="P2323" t="e">
        <f>FIND(CHAR(131),Table2[[#This Row],[Column3]])</f>
        <v>#VALUE!</v>
      </c>
      <c r="Q2323" t="str">
        <f>IFERROR(MID(Table2[[#This Row],[category_tags]],Table2[[#This Row],[Column4]]+1,Table2[[#This Row],[Column5]]-Table2[[#This Row],[Column4]]-1),"")</f>
        <v/>
      </c>
      <c r="R2323" t="str">
        <f>VLOOKUP(Table2[[#This Row],[ciqual_code]],brut_transformé!$D$2:$E$2480,2,FALSE)</f>
        <v>transformé</v>
      </c>
      <c r="S2323" t="s">
        <v>6290</v>
      </c>
    </row>
    <row r="2324" spans="1:19" x14ac:dyDescent="0.2">
      <c r="A2324" t="s">
        <v>2322</v>
      </c>
      <c r="B2324">
        <v>23499</v>
      </c>
      <c r="C2324" t="s">
        <v>2481</v>
      </c>
      <c r="D2324">
        <v>2.76</v>
      </c>
      <c r="E2324" t="b">
        <v>0</v>
      </c>
      <c r="F2324" t="s">
        <v>2485</v>
      </c>
      <c r="G2324" t="s">
        <v>4809</v>
      </c>
      <c r="H2324" t="s">
        <v>4967</v>
      </c>
      <c r="I2324" t="s">
        <v>4969</v>
      </c>
      <c r="J2324" t="s">
        <v>4990</v>
      </c>
      <c r="K2324" t="s">
        <v>6380</v>
      </c>
      <c r="L2324" t="s">
        <v>6407</v>
      </c>
      <c r="M2324" t="str">
        <f>SUBSTITUTE(Table2[[#This Row],[category_tags]],"'",CHAR(130),11)</f>
        <v>['Agricultural', 'Food', 'Preparation', 'Cereal products', 'Cakes']</v>
      </c>
      <c r="N2324" t="str">
        <f>SUBSTITUTE(Table2[[#This Row],[category_tags]],"'",CHAR(131),12)</f>
        <v>['Agricultural', 'Food', 'Preparation', 'Cereal products', 'Cakes']</v>
      </c>
      <c r="O2324" t="e">
        <f>FIND(CHAR(130),Table2[[#This Row],[Column2]])</f>
        <v>#VALUE!</v>
      </c>
      <c r="P2324" t="e">
        <f>FIND(CHAR(131),Table2[[#This Row],[Column3]])</f>
        <v>#VALUE!</v>
      </c>
      <c r="Q2324" t="str">
        <f>IFERROR(MID(Table2[[#This Row],[category_tags]],Table2[[#This Row],[Column4]]+1,Table2[[#This Row],[Column5]]-Table2[[#This Row],[Column4]]-1),"")</f>
        <v/>
      </c>
      <c r="R2324" t="str">
        <f>VLOOKUP(Table2[[#This Row],[ciqual_code]],brut_transformé!$D$2:$E$2480,2,FALSE)</f>
        <v>transformé</v>
      </c>
      <c r="S2324" t="s">
        <v>6291</v>
      </c>
    </row>
    <row r="2325" spans="1:19" x14ac:dyDescent="0.2">
      <c r="A2325" t="s">
        <v>2323</v>
      </c>
      <c r="B2325">
        <v>23490</v>
      </c>
      <c r="C2325" t="s">
        <v>2481</v>
      </c>
      <c r="D2325">
        <v>2.13</v>
      </c>
      <c r="E2325" t="b">
        <v>0</v>
      </c>
      <c r="F2325" t="s">
        <v>2485</v>
      </c>
      <c r="G2325" t="s">
        <v>4810</v>
      </c>
      <c r="H2325" t="s">
        <v>4967</v>
      </c>
      <c r="I2325" t="s">
        <v>4969</v>
      </c>
      <c r="J2325" t="s">
        <v>4990</v>
      </c>
      <c r="K2325" t="s">
        <v>6380</v>
      </c>
      <c r="L2325" t="s">
        <v>6407</v>
      </c>
      <c r="M2325" t="str">
        <f>SUBSTITUTE(Table2[[#This Row],[category_tags]],"'",CHAR(130),11)</f>
        <v>['Agricultural', 'Food', 'Preparation', 'Cereal products', 'Cakes']</v>
      </c>
      <c r="N2325" t="str">
        <f>SUBSTITUTE(Table2[[#This Row],[category_tags]],"'",CHAR(131),12)</f>
        <v>['Agricultural', 'Food', 'Preparation', 'Cereal products', 'Cakes']</v>
      </c>
      <c r="O2325" t="e">
        <f>FIND(CHAR(130),Table2[[#This Row],[Column2]])</f>
        <v>#VALUE!</v>
      </c>
      <c r="P2325" t="e">
        <f>FIND(CHAR(131),Table2[[#This Row],[Column3]])</f>
        <v>#VALUE!</v>
      </c>
      <c r="Q2325" t="str">
        <f>IFERROR(MID(Table2[[#This Row],[category_tags]],Table2[[#This Row],[Column4]]+1,Table2[[#This Row],[Column5]]-Table2[[#This Row],[Column4]]-1),"")</f>
        <v/>
      </c>
      <c r="R2325" t="str">
        <f>VLOOKUP(Table2[[#This Row],[ciqual_code]],brut_transformé!$D$2:$E$2480,2,FALSE)</f>
        <v>transformé</v>
      </c>
      <c r="S2325" t="s">
        <v>6292</v>
      </c>
    </row>
    <row r="2326" spans="1:19" x14ac:dyDescent="0.2">
      <c r="A2326" t="s">
        <v>2324</v>
      </c>
      <c r="B2326">
        <v>25553</v>
      </c>
      <c r="C2326" t="s">
        <v>2481</v>
      </c>
      <c r="D2326">
        <v>2.2200000000000002</v>
      </c>
      <c r="E2326" t="b">
        <v>0</v>
      </c>
      <c r="F2326" t="s">
        <v>2485</v>
      </c>
      <c r="G2326" t="s">
        <v>4811</v>
      </c>
      <c r="H2326" t="s">
        <v>4967</v>
      </c>
      <c r="I2326" t="s">
        <v>4969</v>
      </c>
      <c r="J2326" t="s">
        <v>5029</v>
      </c>
      <c r="K2326" t="s">
        <v>6379</v>
      </c>
      <c r="L2326" t="s">
        <v>6427</v>
      </c>
      <c r="M2326" t="str">
        <f>SUBSTITUTE(Table2[[#This Row],[category_tags]],"'",CHAR(130),11)</f>
        <v>['Agricultural', 'Food', 'Preparation', 'Starters and dishes', 'Pizzas, crepe and pies']</v>
      </c>
      <c r="N2326" t="str">
        <f>SUBSTITUTE(Table2[[#This Row],[category_tags]],"'",CHAR(131),12)</f>
        <v>['Agricultural', 'Food', 'Preparation', 'Starters and dishes', 'Pizzas, crepe and pies']</v>
      </c>
      <c r="O2326" t="e">
        <f>FIND(CHAR(130),Table2[[#This Row],[Column2]])</f>
        <v>#VALUE!</v>
      </c>
      <c r="P2326" t="e">
        <f>FIND(CHAR(131),Table2[[#This Row],[Column3]])</f>
        <v>#VALUE!</v>
      </c>
      <c r="Q2326" t="str">
        <f>IFERROR(MID(Table2[[#This Row],[category_tags]],Table2[[#This Row],[Column4]]+1,Table2[[#This Row],[Column5]]-Table2[[#This Row],[Column4]]-1),"")</f>
        <v/>
      </c>
      <c r="R2326" t="str">
        <f>VLOOKUP(Table2[[#This Row],[ciqual_code]],brut_transformé!$D$2:$E$2480,2,FALSE)</f>
        <v>transformé</v>
      </c>
      <c r="S2326" t="s">
        <v>6293</v>
      </c>
    </row>
    <row r="2327" spans="1:19" x14ac:dyDescent="0.2">
      <c r="A2327" t="s">
        <v>2325</v>
      </c>
      <c r="B2327">
        <v>23496</v>
      </c>
      <c r="C2327" t="s">
        <v>2481</v>
      </c>
      <c r="D2327">
        <v>2.13</v>
      </c>
      <c r="E2327" t="b">
        <v>0</v>
      </c>
      <c r="F2327" t="s">
        <v>2485</v>
      </c>
      <c r="G2327" t="s">
        <v>4812</v>
      </c>
      <c r="H2327" t="s">
        <v>4967</v>
      </c>
      <c r="I2327" t="s">
        <v>4969</v>
      </c>
      <c r="J2327" t="s">
        <v>4990</v>
      </c>
      <c r="K2327" t="s">
        <v>6380</v>
      </c>
      <c r="L2327" t="s">
        <v>6407</v>
      </c>
      <c r="M2327" t="str">
        <f>SUBSTITUTE(Table2[[#This Row],[category_tags]],"'",CHAR(130),11)</f>
        <v>['Agricultural', 'Food', 'Preparation', 'Cereal products', 'Cakes']</v>
      </c>
      <c r="N2327" t="str">
        <f>SUBSTITUTE(Table2[[#This Row],[category_tags]],"'",CHAR(131),12)</f>
        <v>['Agricultural', 'Food', 'Preparation', 'Cereal products', 'Cakes']</v>
      </c>
      <c r="O2327" t="e">
        <f>FIND(CHAR(130),Table2[[#This Row],[Column2]])</f>
        <v>#VALUE!</v>
      </c>
      <c r="P2327" t="e">
        <f>FIND(CHAR(131),Table2[[#This Row],[Column3]])</f>
        <v>#VALUE!</v>
      </c>
      <c r="Q2327" t="str">
        <f>IFERROR(MID(Table2[[#This Row],[category_tags]],Table2[[#This Row],[Column4]]+1,Table2[[#This Row],[Column5]]-Table2[[#This Row],[Column4]]-1),"")</f>
        <v/>
      </c>
      <c r="R2327" t="str">
        <f>VLOOKUP(Table2[[#This Row],[ciqual_code]],brut_transformé!$D$2:$E$2480,2,FALSE)</f>
        <v>transformé</v>
      </c>
      <c r="S2327" t="s">
        <v>6294</v>
      </c>
    </row>
    <row r="2328" spans="1:19" x14ac:dyDescent="0.2">
      <c r="A2328" t="s">
        <v>2326</v>
      </c>
      <c r="B2328">
        <v>25137</v>
      </c>
      <c r="C2328" t="s">
        <v>2481</v>
      </c>
      <c r="D2328">
        <v>1.78</v>
      </c>
      <c r="E2328" t="b">
        <v>0</v>
      </c>
      <c r="F2328" t="s">
        <v>2485</v>
      </c>
      <c r="G2328" t="s">
        <v>4813</v>
      </c>
      <c r="H2328" t="s">
        <v>4967</v>
      </c>
      <c r="I2328" t="s">
        <v>4969</v>
      </c>
      <c r="J2328" t="s">
        <v>4981</v>
      </c>
      <c r="K2328" t="s">
        <v>6379</v>
      </c>
      <c r="L2328" t="s">
        <v>6399</v>
      </c>
      <c r="M2328" t="str">
        <f>SUBSTITUTE(Table2[[#This Row],[category_tags]],"'",CHAR(130),11)</f>
        <v>['Agricultural', 'Food', 'Preparation', 'Starters and dishes', 'Dishes', ÇCheese dishes']</v>
      </c>
      <c r="N2328" t="str">
        <f>SUBSTITUTE(Table2[[#This Row],[category_tags]],"'",CHAR(131),12)</f>
        <v>['Agricultural', 'Food', 'Preparation', 'Starters and dishes', 'Dishes', 'Cheese dishesÉ]</v>
      </c>
      <c r="O2328">
        <f>FIND(CHAR(130),Table2[[#This Row],[Column2]])</f>
        <v>74</v>
      </c>
      <c r="P2328">
        <f>FIND(CHAR(131),Table2[[#This Row],[Column3]])</f>
        <v>88</v>
      </c>
      <c r="Q2328" t="str">
        <f>IFERROR(MID(Table2[[#This Row],[category_tags]],Table2[[#This Row],[Column4]]+1,Table2[[#This Row],[Column5]]-Table2[[#This Row],[Column4]]-1),"")</f>
        <v>Cheese dishes</v>
      </c>
      <c r="R2328" t="str">
        <f>VLOOKUP(Table2[[#This Row],[ciqual_code]],brut_transformé!$D$2:$E$2480,2,FALSE)</f>
        <v>transformé</v>
      </c>
      <c r="S2328" t="s">
        <v>6295</v>
      </c>
    </row>
    <row r="2329" spans="1:19" x14ac:dyDescent="0.2">
      <c r="A2329" t="s">
        <v>2327</v>
      </c>
      <c r="B2329">
        <v>7410</v>
      </c>
      <c r="C2329" t="s">
        <v>2481</v>
      </c>
      <c r="D2329">
        <v>2.0099999999999998</v>
      </c>
      <c r="E2329" t="b">
        <v>0</v>
      </c>
      <c r="F2329" t="s">
        <v>2485</v>
      </c>
      <c r="G2329" t="s">
        <v>4814</v>
      </c>
      <c r="H2329" t="s">
        <v>4967</v>
      </c>
      <c r="I2329" t="s">
        <v>4969</v>
      </c>
      <c r="J2329" t="s">
        <v>5004</v>
      </c>
      <c r="K2329" t="s">
        <v>6380</v>
      </c>
      <c r="L2329" t="s">
        <v>6408</v>
      </c>
      <c r="M2329" t="str">
        <f>SUBSTITUTE(Table2[[#This Row],[category_tags]],"'",CHAR(130),11)</f>
        <v>['Agricultural', 'Food', 'Preparation', 'Cereal products', 'Breads and pastries', ÇRusks']</v>
      </c>
      <c r="N2329" t="str">
        <f>SUBSTITUTE(Table2[[#This Row],[category_tags]],"'",CHAR(131),12)</f>
        <v>['Agricultural', 'Food', 'Preparation', 'Cereal products', 'Breads and pastries', 'RusksÉ]</v>
      </c>
      <c r="O2329">
        <f>FIND(CHAR(130),Table2[[#This Row],[Column2]])</f>
        <v>83</v>
      </c>
      <c r="P2329">
        <f>FIND(CHAR(131),Table2[[#This Row],[Column3]])</f>
        <v>89</v>
      </c>
      <c r="Q2329" t="str">
        <f>IFERROR(MID(Table2[[#This Row],[category_tags]],Table2[[#This Row],[Column4]]+1,Table2[[#This Row],[Column5]]-Table2[[#This Row],[Column4]]-1),"")</f>
        <v>Rusks</v>
      </c>
      <c r="R2329" t="str">
        <f>VLOOKUP(Table2[[#This Row],[ciqual_code]],brut_transformé!$D$2:$E$2480,2,FALSE)</f>
        <v>transformé</v>
      </c>
      <c r="S2329" t="s">
        <v>6296</v>
      </c>
    </row>
    <row r="2330" spans="1:19" x14ac:dyDescent="0.2">
      <c r="A2330" t="s">
        <v>2328</v>
      </c>
      <c r="B2330">
        <v>7412</v>
      </c>
      <c r="C2330" t="s">
        <v>2481</v>
      </c>
      <c r="D2330">
        <v>2.8</v>
      </c>
      <c r="E2330" t="b">
        <v>0</v>
      </c>
      <c r="F2330" t="s">
        <v>2485</v>
      </c>
      <c r="G2330" t="s">
        <v>4815</v>
      </c>
      <c r="H2330" t="s">
        <v>4967</v>
      </c>
      <c r="I2330" t="s">
        <v>4969</v>
      </c>
      <c r="J2330" t="s">
        <v>4995</v>
      </c>
      <c r="K2330" t="s">
        <v>6380</v>
      </c>
      <c r="L2330" t="s">
        <v>6412</v>
      </c>
      <c r="M2330" t="str">
        <f>SUBSTITUTE(Table2[[#This Row],[category_tags]],"'",CHAR(130),11)</f>
        <v>['Agricultural', 'Food', 'Preparation', 'Cereal products', 'Biscuits and breakfast cereals', ÇSweet biscuits']</v>
      </c>
      <c r="N2330" t="str">
        <f>SUBSTITUTE(Table2[[#This Row],[category_tags]],"'",CHAR(131),12)</f>
        <v>['Agricultural', 'Food', 'Preparation', 'Cereal products', 'Biscuits and breakfast cereals', 'Sweet biscuitsÉ]</v>
      </c>
      <c r="O2330">
        <f>FIND(CHAR(130),Table2[[#This Row],[Column2]])</f>
        <v>94</v>
      </c>
      <c r="P2330">
        <f>FIND(CHAR(131),Table2[[#This Row],[Column3]])</f>
        <v>109</v>
      </c>
      <c r="Q2330" t="str">
        <f>IFERROR(MID(Table2[[#This Row],[category_tags]],Table2[[#This Row],[Column4]]+1,Table2[[#This Row],[Column5]]-Table2[[#This Row],[Column4]]-1),"")</f>
        <v>Sweet biscuits</v>
      </c>
      <c r="R2330" t="str">
        <f>VLOOKUP(Table2[[#This Row],[ciqual_code]],brut_transformé!$D$2:$E$2480,2,FALSE)</f>
        <v>transformé</v>
      </c>
      <c r="S2330" t="s">
        <v>6297</v>
      </c>
    </row>
    <row r="2331" spans="1:19" x14ac:dyDescent="0.2">
      <c r="A2331" t="s">
        <v>2329</v>
      </c>
      <c r="B2331">
        <v>7413</v>
      </c>
      <c r="C2331" t="s">
        <v>2481</v>
      </c>
      <c r="D2331">
        <v>2.8</v>
      </c>
      <c r="E2331" t="b">
        <v>0</v>
      </c>
      <c r="F2331" t="s">
        <v>2485</v>
      </c>
      <c r="G2331" t="s">
        <v>4816</v>
      </c>
      <c r="H2331" t="s">
        <v>4967</v>
      </c>
      <c r="I2331" t="s">
        <v>4969</v>
      </c>
      <c r="J2331" t="s">
        <v>4995</v>
      </c>
      <c r="K2331" t="s">
        <v>6380</v>
      </c>
      <c r="L2331" t="s">
        <v>6412</v>
      </c>
      <c r="M2331" t="str">
        <f>SUBSTITUTE(Table2[[#This Row],[category_tags]],"'",CHAR(130),11)</f>
        <v>['Agricultural', 'Food', 'Preparation', 'Cereal products', 'Biscuits and breakfast cereals', ÇSweet biscuits']</v>
      </c>
      <c r="N2331" t="str">
        <f>SUBSTITUTE(Table2[[#This Row],[category_tags]],"'",CHAR(131),12)</f>
        <v>['Agricultural', 'Food', 'Preparation', 'Cereal products', 'Biscuits and breakfast cereals', 'Sweet biscuitsÉ]</v>
      </c>
      <c r="O2331">
        <f>FIND(CHAR(130),Table2[[#This Row],[Column2]])</f>
        <v>94</v>
      </c>
      <c r="P2331">
        <f>FIND(CHAR(131),Table2[[#This Row],[Column3]])</f>
        <v>109</v>
      </c>
      <c r="Q2331" t="str">
        <f>IFERROR(MID(Table2[[#This Row],[category_tags]],Table2[[#This Row],[Column4]]+1,Table2[[#This Row],[Column5]]-Table2[[#This Row],[Column4]]-1),"")</f>
        <v>Sweet biscuits</v>
      </c>
      <c r="R2331" t="str">
        <f>VLOOKUP(Table2[[#This Row],[ciqual_code]],brut_transformé!$D$2:$E$2480,2,FALSE)</f>
        <v>transformé</v>
      </c>
      <c r="S2331" t="s">
        <v>6297</v>
      </c>
    </row>
    <row r="2332" spans="1:19" x14ac:dyDescent="0.2">
      <c r="A2332" t="s">
        <v>2330</v>
      </c>
      <c r="B2332">
        <v>20917</v>
      </c>
      <c r="C2332" t="s">
        <v>2481</v>
      </c>
      <c r="D2332">
        <v>3.75</v>
      </c>
      <c r="E2332" t="b">
        <v>0</v>
      </c>
      <c r="F2332" t="s">
        <v>2485</v>
      </c>
      <c r="G2332" s="1" t="s">
        <v>4817</v>
      </c>
      <c r="H2332" t="s">
        <v>4967</v>
      </c>
      <c r="I2332" t="s">
        <v>4969</v>
      </c>
      <c r="J2332" t="s">
        <v>4998</v>
      </c>
      <c r="K2332" t="s">
        <v>6377</v>
      </c>
      <c r="L2332" t="s">
        <v>6414</v>
      </c>
      <c r="M2332" t="str">
        <f>SUBSTITUTE(Table2[[#This Row],[category_tags]],"'",CHAR(130),11)</f>
        <v>['Agricultural', 'Food', 'Preparation', 'Miscellaneous', 'Miscellaneous ingredients']</v>
      </c>
      <c r="N2332" t="str">
        <f>SUBSTITUTE(Table2[[#This Row],[category_tags]],"'",CHAR(131),12)</f>
        <v>['Agricultural', 'Food', 'Preparation', 'Miscellaneous', 'Miscellaneous ingredients']</v>
      </c>
      <c r="O2332" t="e">
        <f>FIND(CHAR(130),Table2[[#This Row],[Column2]])</f>
        <v>#VALUE!</v>
      </c>
      <c r="P2332" t="e">
        <f>FIND(CHAR(131),Table2[[#This Row],[Column3]])</f>
        <v>#VALUE!</v>
      </c>
      <c r="Q2332" t="str">
        <f>IFERROR(MID(Table2[[#This Row],[category_tags]],Table2[[#This Row],[Column4]]+1,Table2[[#This Row],[Column5]]-Table2[[#This Row],[Column4]]-1),"")</f>
        <v/>
      </c>
      <c r="R2332" t="str">
        <f>VLOOKUP(Table2[[#This Row],[ciqual_code]],brut_transformé!$D$2:$E$2480,2,FALSE)</f>
        <v>transformé</v>
      </c>
      <c r="S2332" t="s">
        <v>6298</v>
      </c>
    </row>
    <row r="2333" spans="1:19" x14ac:dyDescent="0.2">
      <c r="A2333" t="s">
        <v>2331</v>
      </c>
      <c r="B2333">
        <v>8232</v>
      </c>
      <c r="C2333" t="s">
        <v>2481</v>
      </c>
      <c r="D2333">
        <v>2.5</v>
      </c>
      <c r="E2333" t="b">
        <v>0</v>
      </c>
      <c r="F2333" t="s">
        <v>2485</v>
      </c>
      <c r="G2333" t="s">
        <v>4818</v>
      </c>
      <c r="H2333" t="s">
        <v>4967</v>
      </c>
      <c r="I2333" t="s">
        <v>4969</v>
      </c>
      <c r="J2333" t="s">
        <v>5043</v>
      </c>
      <c r="K2333" t="s">
        <v>6376</v>
      </c>
      <c r="L2333" t="s">
        <v>6404</v>
      </c>
      <c r="M2333" t="str">
        <f>SUBSTITUTE(Table2[[#This Row],[category_tags]],"'",CHAR(130),11)</f>
        <v>['Agricultural', 'Food', 'Preparation', 'Meat, egg and fish', 'Delicatessen meat', ÇPates and terrines']</v>
      </c>
      <c r="N2333" t="str">
        <f>SUBSTITUTE(Table2[[#This Row],[category_tags]],"'",CHAR(131),12)</f>
        <v>['Agricultural', 'Food', 'Preparation', 'Meat, egg and fish', 'Delicatessen meat', 'Pates and terrinesÉ]</v>
      </c>
      <c r="O2333">
        <f>FIND(CHAR(130),Table2[[#This Row],[Column2]])</f>
        <v>84</v>
      </c>
      <c r="P2333">
        <f>FIND(CHAR(131),Table2[[#This Row],[Column3]])</f>
        <v>103</v>
      </c>
      <c r="Q2333" t="str">
        <f>IFERROR(MID(Table2[[#This Row],[category_tags]],Table2[[#This Row],[Column4]]+1,Table2[[#This Row],[Column5]]-Table2[[#This Row],[Column4]]-1),"")</f>
        <v>Pates and terrines</v>
      </c>
      <c r="R2333" t="str">
        <f>VLOOKUP(Table2[[#This Row],[ciqual_code]],brut_transformé!$D$2:$E$2480,2,FALSE)</f>
        <v>transformé</v>
      </c>
      <c r="S2333" t="s">
        <v>6299</v>
      </c>
    </row>
    <row r="2334" spans="1:19" x14ac:dyDescent="0.2">
      <c r="A2334" t="s">
        <v>2332</v>
      </c>
      <c r="B2334">
        <v>8292</v>
      </c>
      <c r="C2334" t="s">
        <v>2481</v>
      </c>
      <c r="D2334">
        <v>3.64</v>
      </c>
      <c r="E2334" t="b">
        <v>0</v>
      </c>
      <c r="F2334" t="s">
        <v>2485</v>
      </c>
      <c r="G2334" t="s">
        <v>4819</v>
      </c>
      <c r="H2334" t="s">
        <v>4967</v>
      </c>
      <c r="I2334" t="s">
        <v>4969</v>
      </c>
      <c r="J2334" t="s">
        <v>4974</v>
      </c>
      <c r="K2334" t="s">
        <v>6376</v>
      </c>
      <c r="L2334" t="s">
        <v>6393</v>
      </c>
      <c r="M2334" t="str">
        <f>SUBSTITUTE(Table2[[#This Row],[category_tags]],"'",CHAR(130),11)</f>
        <v>['Agricultural', 'Food', 'Preparation', 'Meat, egg and fish', 'Fish products']</v>
      </c>
      <c r="N2334" t="str">
        <f>SUBSTITUTE(Table2[[#This Row],[category_tags]],"'",CHAR(131),12)</f>
        <v>['Agricultural', 'Food', 'Preparation', 'Meat, egg and fish', 'Fish products']</v>
      </c>
      <c r="O2334" t="e">
        <f>FIND(CHAR(130),Table2[[#This Row],[Column2]])</f>
        <v>#VALUE!</v>
      </c>
      <c r="P2334" t="e">
        <f>FIND(CHAR(131),Table2[[#This Row],[Column3]])</f>
        <v>#VALUE!</v>
      </c>
      <c r="Q2334" t="str">
        <f>IFERROR(MID(Table2[[#This Row],[category_tags]],Table2[[#This Row],[Column4]]+1,Table2[[#This Row],[Column5]]-Table2[[#This Row],[Column4]]-1),"")</f>
        <v/>
      </c>
      <c r="R2334" t="str">
        <f>VLOOKUP(Table2[[#This Row],[ciqual_code]],brut_transformé!$D$2:$E$2480,2,FALSE)</f>
        <v>transformé</v>
      </c>
      <c r="S2334" t="s">
        <v>6300</v>
      </c>
    </row>
    <row r="2335" spans="1:19" x14ac:dyDescent="0.2">
      <c r="A2335" t="s">
        <v>2333</v>
      </c>
      <c r="B2335">
        <v>8242</v>
      </c>
      <c r="C2335" t="s">
        <v>2481</v>
      </c>
      <c r="D2335">
        <v>2.5</v>
      </c>
      <c r="E2335" t="b">
        <v>0</v>
      </c>
      <c r="F2335" t="s">
        <v>2485</v>
      </c>
      <c r="G2335" t="s">
        <v>4820</v>
      </c>
      <c r="H2335" t="s">
        <v>4967</v>
      </c>
      <c r="I2335" t="s">
        <v>4969</v>
      </c>
      <c r="J2335" t="s">
        <v>5043</v>
      </c>
      <c r="K2335" t="s">
        <v>6376</v>
      </c>
      <c r="L2335" t="s">
        <v>6404</v>
      </c>
      <c r="M2335" t="str">
        <f>SUBSTITUTE(Table2[[#This Row],[category_tags]],"'",CHAR(130),11)</f>
        <v>['Agricultural', 'Food', 'Preparation', 'Meat, egg and fish', 'Delicatessen meat', ÇPates and terrines']</v>
      </c>
      <c r="N2335" t="str">
        <f>SUBSTITUTE(Table2[[#This Row],[category_tags]],"'",CHAR(131),12)</f>
        <v>['Agricultural', 'Food', 'Preparation', 'Meat, egg and fish', 'Delicatessen meat', 'Pates and terrinesÉ]</v>
      </c>
      <c r="O2335">
        <f>FIND(CHAR(130),Table2[[#This Row],[Column2]])</f>
        <v>84</v>
      </c>
      <c r="P2335">
        <f>FIND(CHAR(131),Table2[[#This Row],[Column3]])</f>
        <v>103</v>
      </c>
      <c r="Q2335" t="str">
        <f>IFERROR(MID(Table2[[#This Row],[category_tags]],Table2[[#This Row],[Column4]]+1,Table2[[#This Row],[Column5]]-Table2[[#This Row],[Column4]]-1),"")</f>
        <v>Pates and terrines</v>
      </c>
      <c r="R2335" t="str">
        <f>VLOOKUP(Table2[[#This Row],[ciqual_code]],brut_transformé!$D$2:$E$2480,2,FALSE)</f>
        <v>transformé</v>
      </c>
      <c r="S2335" t="s">
        <v>6301</v>
      </c>
    </row>
    <row r="2336" spans="1:19" x14ac:dyDescent="0.2">
      <c r="A2336" t="s">
        <v>2334</v>
      </c>
      <c r="B2336">
        <v>8291</v>
      </c>
      <c r="C2336" t="s">
        <v>2481</v>
      </c>
      <c r="D2336">
        <v>3.17</v>
      </c>
      <c r="E2336" t="b">
        <v>0</v>
      </c>
      <c r="F2336" t="s">
        <v>2485</v>
      </c>
      <c r="G2336" t="s">
        <v>4821</v>
      </c>
      <c r="H2336" t="s">
        <v>4967</v>
      </c>
      <c r="I2336" t="s">
        <v>4969</v>
      </c>
      <c r="J2336" t="s">
        <v>4974</v>
      </c>
      <c r="K2336" t="s">
        <v>6376</v>
      </c>
      <c r="L2336" t="s">
        <v>6393</v>
      </c>
      <c r="M2336" t="str">
        <f>SUBSTITUTE(Table2[[#This Row],[category_tags]],"'",CHAR(130),11)</f>
        <v>['Agricultural', 'Food', 'Preparation', 'Meat, egg and fish', 'Fish products']</v>
      </c>
      <c r="N2336" t="str">
        <f>SUBSTITUTE(Table2[[#This Row],[category_tags]],"'",CHAR(131),12)</f>
        <v>['Agricultural', 'Food', 'Preparation', 'Meat, egg and fish', 'Fish products']</v>
      </c>
      <c r="O2336" t="e">
        <f>FIND(CHAR(130),Table2[[#This Row],[Column2]])</f>
        <v>#VALUE!</v>
      </c>
      <c r="P2336" t="e">
        <f>FIND(CHAR(131),Table2[[#This Row],[Column3]])</f>
        <v>#VALUE!</v>
      </c>
      <c r="Q2336" t="str">
        <f>IFERROR(MID(Table2[[#This Row],[category_tags]],Table2[[#This Row],[Column4]]+1,Table2[[#This Row],[Column5]]-Table2[[#This Row],[Column4]]-1),"")</f>
        <v/>
      </c>
      <c r="R2336" t="str">
        <f>VLOOKUP(Table2[[#This Row],[ciqual_code]],brut_transformé!$D$2:$E$2480,2,FALSE)</f>
        <v>transformé</v>
      </c>
      <c r="S2336" t="s">
        <v>6300</v>
      </c>
    </row>
    <row r="2337" spans="1:19" x14ac:dyDescent="0.2">
      <c r="A2337" t="s">
        <v>2335</v>
      </c>
      <c r="B2337">
        <v>8296</v>
      </c>
      <c r="C2337" t="s">
        <v>2481</v>
      </c>
      <c r="D2337">
        <v>2.92</v>
      </c>
      <c r="E2337" t="b">
        <v>0</v>
      </c>
      <c r="F2337" t="s">
        <v>2485</v>
      </c>
      <c r="G2337" t="s">
        <v>4822</v>
      </c>
      <c r="H2337" t="s">
        <v>4967</v>
      </c>
      <c r="I2337" t="s">
        <v>4969</v>
      </c>
      <c r="J2337" t="s">
        <v>4999</v>
      </c>
      <c r="K2337" t="s">
        <v>6379</v>
      </c>
      <c r="L2337" t="s">
        <v>6399</v>
      </c>
      <c r="M2337" t="str">
        <f>SUBSTITUTE(Table2[[#This Row],[category_tags]],"'",CHAR(130),11)</f>
        <v>['Agricultural', 'Food', 'Preparation', 'Starters and dishes', 'Dishes', ÇVegetable/legume dishes']</v>
      </c>
      <c r="N2337" t="str">
        <f>SUBSTITUTE(Table2[[#This Row],[category_tags]],"'",CHAR(131),12)</f>
        <v>['Agricultural', 'Food', 'Preparation', 'Starters and dishes', 'Dishes', 'Vegetable/legume dishesÉ]</v>
      </c>
      <c r="O2337">
        <f>FIND(CHAR(130),Table2[[#This Row],[Column2]])</f>
        <v>74</v>
      </c>
      <c r="P2337">
        <f>FIND(CHAR(131),Table2[[#This Row],[Column3]])</f>
        <v>98</v>
      </c>
      <c r="Q2337" t="str">
        <f>IFERROR(MID(Table2[[#This Row],[category_tags]],Table2[[#This Row],[Column4]]+1,Table2[[#This Row],[Column5]]-Table2[[#This Row],[Column4]]-1),"")</f>
        <v>Vegetable/legume dishes</v>
      </c>
      <c r="R2337" t="str">
        <f>VLOOKUP(Table2[[#This Row],[ciqual_code]],brut_transformé!$D$2:$E$2480,2,FALSE)</f>
        <v>transformé</v>
      </c>
      <c r="S2337" t="s">
        <v>6302</v>
      </c>
    </row>
    <row r="2338" spans="1:19" x14ac:dyDescent="0.2">
      <c r="A2338" t="s">
        <v>2336</v>
      </c>
      <c r="B2338">
        <v>20158</v>
      </c>
      <c r="C2338" t="s">
        <v>2481</v>
      </c>
      <c r="D2338">
        <v>2.98</v>
      </c>
      <c r="E2338" t="b">
        <v>0</v>
      </c>
      <c r="F2338" t="s">
        <v>2485</v>
      </c>
      <c r="G2338" t="s">
        <v>4823</v>
      </c>
      <c r="H2338" t="s">
        <v>4967</v>
      </c>
      <c r="I2338" t="s">
        <v>4969</v>
      </c>
      <c r="J2338" t="s">
        <v>4987</v>
      </c>
      <c r="K2338" t="s">
        <v>6375</v>
      </c>
      <c r="L2338" t="s">
        <v>6405</v>
      </c>
      <c r="M2338" t="str">
        <f>SUBSTITUTE(Table2[[#This Row],[category_tags]],"'",CHAR(130),11)</f>
        <v>['Agricultural', 'Food', 'Preparation', 'Fruits, vegetables, legumes and nuts', 'Vegetables', ÇVegetables, cooked']</v>
      </c>
      <c r="N2338" t="str">
        <f>SUBSTITUTE(Table2[[#This Row],[category_tags]],"'",CHAR(131),12)</f>
        <v>['Agricultural', 'Food', 'Preparation', 'Fruits, vegetables, legumes and nuts', 'Vegetables', 'Vegetables, cookedÉ]</v>
      </c>
      <c r="O2338">
        <f>FIND(CHAR(130),Table2[[#This Row],[Column2]])</f>
        <v>95</v>
      </c>
      <c r="P2338">
        <f>FIND(CHAR(131),Table2[[#This Row],[Column3]])</f>
        <v>114</v>
      </c>
      <c r="Q2338" t="str">
        <f>IFERROR(MID(Table2[[#This Row],[category_tags]],Table2[[#This Row],[Column4]]+1,Table2[[#This Row],[Column5]]-Table2[[#This Row],[Column4]]-1),"")</f>
        <v>Vegetables, cooked</v>
      </c>
      <c r="R2338" t="str">
        <f>VLOOKUP(Table2[[#This Row],[ciqual_code]],brut_transformé!$D$2:$E$2480,2,FALSE)</f>
        <v>brut</v>
      </c>
      <c r="S2338" t="s">
        <v>5511</v>
      </c>
    </row>
    <row r="2339" spans="1:19" x14ac:dyDescent="0.2">
      <c r="A2339" t="s">
        <v>2337</v>
      </c>
      <c r="B2339">
        <v>18020</v>
      </c>
      <c r="C2339" t="s">
        <v>2481</v>
      </c>
      <c r="D2339">
        <v>2.98</v>
      </c>
      <c r="E2339" t="b">
        <v>0</v>
      </c>
      <c r="F2339" t="s">
        <v>2485</v>
      </c>
      <c r="G2339" t="s">
        <v>4824</v>
      </c>
      <c r="H2339" t="s">
        <v>4967</v>
      </c>
      <c r="I2339" t="s">
        <v>4969</v>
      </c>
      <c r="J2339" t="s">
        <v>5019</v>
      </c>
      <c r="K2339" t="s">
        <v>6378</v>
      </c>
      <c r="L2339" t="s">
        <v>6420</v>
      </c>
      <c r="M2339" t="str">
        <f>SUBSTITUTE(Table2[[#This Row],[category_tags]],"'",CHAR(130),11)</f>
        <v>['Agricultural', 'Food', 'Preparation', 'Beverages', 'Non-alcoholic beverages', ÇCoffee, tea, cocoa beverages, etc. ready to drink']</v>
      </c>
      <c r="N2339" t="str">
        <f>SUBSTITUTE(Table2[[#This Row],[category_tags]],"'",CHAR(131),12)</f>
        <v>['Agricultural', 'Food', 'Preparation', 'Beverages', 'Non-alcoholic beverages', 'Coffee, tea, cocoa beverages, etc. ready to drinkÉ]</v>
      </c>
      <c r="O2339">
        <f>FIND(CHAR(130),Table2[[#This Row],[Column2]])</f>
        <v>81</v>
      </c>
      <c r="P2339">
        <f>FIND(CHAR(131),Table2[[#This Row],[Column3]])</f>
        <v>131</v>
      </c>
      <c r="Q2339" t="str">
        <f>IFERROR(MID(Table2[[#This Row],[category_tags]],Table2[[#This Row],[Column4]]+1,Table2[[#This Row],[Column5]]-Table2[[#This Row],[Column4]]-1),"")</f>
        <v>Coffee, tea, cocoa beverages, etc. ready to drink</v>
      </c>
      <c r="R2339" t="str">
        <f>VLOOKUP(Table2[[#This Row],[ciqual_code]],brut_transformé!$D$2:$E$2480,2,FALSE)</f>
        <v>brut</v>
      </c>
      <c r="S2339" t="s">
        <v>6303</v>
      </c>
    </row>
    <row r="2340" spans="1:19" x14ac:dyDescent="0.2">
      <c r="A2340" t="s">
        <v>2338</v>
      </c>
      <c r="B2340">
        <v>18154</v>
      </c>
      <c r="C2340" t="s">
        <v>2481</v>
      </c>
      <c r="D2340">
        <v>3.06</v>
      </c>
      <c r="E2340" t="b">
        <v>0</v>
      </c>
      <c r="F2340" t="s">
        <v>2485</v>
      </c>
      <c r="G2340" t="s">
        <v>4825</v>
      </c>
      <c r="H2340" t="s">
        <v>4967</v>
      </c>
      <c r="I2340" t="s">
        <v>4969</v>
      </c>
      <c r="J2340" t="s">
        <v>5019</v>
      </c>
      <c r="K2340" t="s">
        <v>6378</v>
      </c>
      <c r="L2340" t="s">
        <v>6420</v>
      </c>
      <c r="M2340" t="str">
        <f>SUBSTITUTE(Table2[[#This Row],[category_tags]],"'",CHAR(130),11)</f>
        <v>['Agricultural', 'Food', 'Preparation', 'Beverages', 'Non-alcoholic beverages', ÇCoffee, tea, cocoa beverages, etc. ready to drink']</v>
      </c>
      <c r="N2340" t="str">
        <f>SUBSTITUTE(Table2[[#This Row],[category_tags]],"'",CHAR(131),12)</f>
        <v>['Agricultural', 'Food', 'Preparation', 'Beverages', 'Non-alcoholic beverages', 'Coffee, tea, cocoa beverages, etc. ready to drinkÉ]</v>
      </c>
      <c r="O2340">
        <f>FIND(CHAR(130),Table2[[#This Row],[Column2]])</f>
        <v>81</v>
      </c>
      <c r="P2340">
        <f>FIND(CHAR(131),Table2[[#This Row],[Column3]])</f>
        <v>131</v>
      </c>
      <c r="Q2340" t="str">
        <f>IFERROR(MID(Table2[[#This Row],[category_tags]],Table2[[#This Row],[Column4]]+1,Table2[[#This Row],[Column5]]-Table2[[#This Row],[Column4]]-1),"")</f>
        <v>Coffee, tea, cocoa beverages, etc. ready to drink</v>
      </c>
      <c r="R2340" t="str">
        <f>VLOOKUP(Table2[[#This Row],[ciqual_code]],brut_transformé!$D$2:$E$2480,2,FALSE)</f>
        <v>brut</v>
      </c>
      <c r="S2340" t="s">
        <v>6303</v>
      </c>
    </row>
    <row r="2341" spans="1:19" x14ac:dyDescent="0.2">
      <c r="A2341" t="s">
        <v>2339</v>
      </c>
      <c r="B2341">
        <v>18156</v>
      </c>
      <c r="C2341" t="s">
        <v>2481</v>
      </c>
      <c r="D2341">
        <v>3.06</v>
      </c>
      <c r="E2341" t="b">
        <v>0</v>
      </c>
      <c r="F2341" t="s">
        <v>2485</v>
      </c>
      <c r="G2341" t="s">
        <v>4826</v>
      </c>
      <c r="H2341" t="s">
        <v>4967</v>
      </c>
      <c r="I2341" t="s">
        <v>4969</v>
      </c>
      <c r="J2341" t="s">
        <v>5019</v>
      </c>
      <c r="K2341" t="s">
        <v>6378</v>
      </c>
      <c r="L2341" t="s">
        <v>6420</v>
      </c>
      <c r="M2341" t="str">
        <f>SUBSTITUTE(Table2[[#This Row],[category_tags]],"'",CHAR(130),11)</f>
        <v>['Agricultural', 'Food', 'Preparation', 'Beverages', 'Non-alcoholic beverages', ÇCoffee, tea, cocoa beverages, etc. ready to drink']</v>
      </c>
      <c r="N2341" t="str">
        <f>SUBSTITUTE(Table2[[#This Row],[category_tags]],"'",CHAR(131),12)</f>
        <v>['Agricultural', 'Food', 'Preparation', 'Beverages', 'Non-alcoholic beverages', 'Coffee, tea, cocoa beverages, etc. ready to drinkÉ]</v>
      </c>
      <c r="O2341">
        <f>FIND(CHAR(130),Table2[[#This Row],[Column2]])</f>
        <v>81</v>
      </c>
      <c r="P2341">
        <f>FIND(CHAR(131),Table2[[#This Row],[Column3]])</f>
        <v>131</v>
      </c>
      <c r="Q2341" t="str">
        <f>IFERROR(MID(Table2[[#This Row],[category_tags]],Table2[[#This Row],[Column4]]+1,Table2[[#This Row],[Column5]]-Table2[[#This Row],[Column4]]-1),"")</f>
        <v>Coffee, tea, cocoa beverages, etc. ready to drink</v>
      </c>
      <c r="R2341" t="str">
        <f>VLOOKUP(Table2[[#This Row],[ciqual_code]],brut_transformé!$D$2:$E$2480,2,FALSE)</f>
        <v>brut</v>
      </c>
      <c r="S2341" t="s">
        <v>6303</v>
      </c>
    </row>
    <row r="2342" spans="1:19" x14ac:dyDescent="0.2">
      <c r="A2342" t="s">
        <v>2340</v>
      </c>
      <c r="B2342">
        <v>18155</v>
      </c>
      <c r="C2342" t="s">
        <v>2481</v>
      </c>
      <c r="D2342">
        <v>3.06</v>
      </c>
      <c r="E2342" t="b">
        <v>0</v>
      </c>
      <c r="F2342" t="s">
        <v>2485</v>
      </c>
      <c r="G2342" t="s">
        <v>4827</v>
      </c>
      <c r="H2342" t="s">
        <v>4967</v>
      </c>
      <c r="I2342" t="s">
        <v>4969</v>
      </c>
      <c r="J2342" t="s">
        <v>5019</v>
      </c>
      <c r="K2342" t="s">
        <v>6378</v>
      </c>
      <c r="L2342" t="s">
        <v>6420</v>
      </c>
      <c r="M2342" t="str">
        <f>SUBSTITUTE(Table2[[#This Row],[category_tags]],"'",CHAR(130),11)</f>
        <v>['Agricultural', 'Food', 'Preparation', 'Beverages', 'Non-alcoholic beverages', ÇCoffee, tea, cocoa beverages, etc. ready to drink']</v>
      </c>
      <c r="N2342" t="str">
        <f>SUBSTITUTE(Table2[[#This Row],[category_tags]],"'",CHAR(131),12)</f>
        <v>['Agricultural', 'Food', 'Preparation', 'Beverages', 'Non-alcoholic beverages', 'Coffee, tea, cocoa beverages, etc. ready to drinkÉ]</v>
      </c>
      <c r="O2342">
        <f>FIND(CHAR(130),Table2[[#This Row],[Column2]])</f>
        <v>81</v>
      </c>
      <c r="P2342">
        <f>FIND(CHAR(131),Table2[[#This Row],[Column3]])</f>
        <v>131</v>
      </c>
      <c r="Q2342" t="str">
        <f>IFERROR(MID(Table2[[#This Row],[category_tags]],Table2[[#This Row],[Column4]]+1,Table2[[#This Row],[Column5]]-Table2[[#This Row],[Column4]]-1),"")</f>
        <v>Coffee, tea, cocoa beverages, etc. ready to drink</v>
      </c>
      <c r="R2342" t="str">
        <f>VLOOKUP(Table2[[#This Row],[ciqual_code]],brut_transformé!$D$2:$E$2480,2,FALSE)</f>
        <v>brut</v>
      </c>
      <c r="S2342" t="s">
        <v>6303</v>
      </c>
    </row>
    <row r="2343" spans="1:19" x14ac:dyDescent="0.2">
      <c r="A2343" t="s">
        <v>2341</v>
      </c>
      <c r="B2343">
        <v>26071</v>
      </c>
      <c r="C2343" t="s">
        <v>2481</v>
      </c>
      <c r="D2343">
        <v>2.89</v>
      </c>
      <c r="E2343" t="b">
        <v>0</v>
      </c>
      <c r="F2343" t="s">
        <v>2485</v>
      </c>
      <c r="G2343" t="s">
        <v>4828</v>
      </c>
      <c r="H2343" t="s">
        <v>4967</v>
      </c>
      <c r="I2343" t="s">
        <v>4969</v>
      </c>
      <c r="J2343" t="s">
        <v>4974</v>
      </c>
      <c r="K2343" t="s">
        <v>6376</v>
      </c>
      <c r="L2343" t="s">
        <v>6393</v>
      </c>
      <c r="M2343" t="str">
        <f>SUBSTITUTE(Table2[[#This Row],[category_tags]],"'",CHAR(130),11)</f>
        <v>['Agricultural', 'Food', 'Preparation', 'Meat, egg and fish', 'Fish products']</v>
      </c>
      <c r="N2343" t="str">
        <f>SUBSTITUTE(Table2[[#This Row],[category_tags]],"'",CHAR(131),12)</f>
        <v>['Agricultural', 'Food', 'Preparation', 'Meat, egg and fish', 'Fish products']</v>
      </c>
      <c r="O2343" t="e">
        <f>FIND(CHAR(130),Table2[[#This Row],[Column2]])</f>
        <v>#VALUE!</v>
      </c>
      <c r="P2343" t="e">
        <f>FIND(CHAR(131),Table2[[#This Row],[Column3]])</f>
        <v>#VALUE!</v>
      </c>
      <c r="Q2343" t="str">
        <f>IFERROR(MID(Table2[[#This Row],[category_tags]],Table2[[#This Row],[Column4]]+1,Table2[[#This Row],[Column5]]-Table2[[#This Row],[Column4]]-1),"")</f>
        <v/>
      </c>
      <c r="R2343" t="str">
        <f>VLOOKUP(Table2[[#This Row],[ciqual_code]],brut_transformé!$D$2:$E$2480,2,FALSE)</f>
        <v>transformé</v>
      </c>
      <c r="S2343" t="s">
        <v>5807</v>
      </c>
    </row>
    <row r="2344" spans="1:19" x14ac:dyDescent="0.2">
      <c r="A2344" t="s">
        <v>2342</v>
      </c>
      <c r="B2344">
        <v>26181</v>
      </c>
      <c r="C2344" t="s">
        <v>2481</v>
      </c>
      <c r="D2344">
        <v>2.89</v>
      </c>
      <c r="E2344" t="b">
        <v>0</v>
      </c>
      <c r="F2344" t="s">
        <v>2485</v>
      </c>
      <c r="G2344" s="1" t="s">
        <v>4829</v>
      </c>
      <c r="H2344" t="s">
        <v>4967</v>
      </c>
      <c r="I2344" t="s">
        <v>4969</v>
      </c>
      <c r="J2344" t="s">
        <v>4974</v>
      </c>
      <c r="K2344" t="s">
        <v>6376</v>
      </c>
      <c r="L2344" t="s">
        <v>6393</v>
      </c>
      <c r="M2344" t="str">
        <f>SUBSTITUTE(Table2[[#This Row],[category_tags]],"'",CHAR(130),11)</f>
        <v>['Agricultural', 'Food', 'Preparation', 'Meat, egg and fish', 'Fish products']</v>
      </c>
      <c r="N2344" t="str">
        <f>SUBSTITUTE(Table2[[#This Row],[category_tags]],"'",CHAR(131),12)</f>
        <v>['Agricultural', 'Food', 'Preparation', 'Meat, egg and fish', 'Fish products']</v>
      </c>
      <c r="O2344" t="e">
        <f>FIND(CHAR(130),Table2[[#This Row],[Column2]])</f>
        <v>#VALUE!</v>
      </c>
      <c r="P2344" t="e">
        <f>FIND(CHAR(131),Table2[[#This Row],[Column3]])</f>
        <v>#VALUE!</v>
      </c>
      <c r="Q2344" t="str">
        <f>IFERROR(MID(Table2[[#This Row],[category_tags]],Table2[[#This Row],[Column4]]+1,Table2[[#This Row],[Column5]]-Table2[[#This Row],[Column4]]-1),"")</f>
        <v/>
      </c>
      <c r="R2344" t="str">
        <f>VLOOKUP(Table2[[#This Row],[ciqual_code]],brut_transformé!$D$2:$E$2480,2,FALSE)</f>
        <v>transformé</v>
      </c>
      <c r="S2344" t="s">
        <v>6304</v>
      </c>
    </row>
    <row r="2345" spans="1:19" x14ac:dyDescent="0.2">
      <c r="A2345" t="s">
        <v>2343</v>
      </c>
      <c r="B2345">
        <v>26064</v>
      </c>
      <c r="C2345" t="s">
        <v>2481</v>
      </c>
      <c r="D2345">
        <v>3.57</v>
      </c>
      <c r="E2345" t="b">
        <v>0</v>
      </c>
      <c r="F2345" t="s">
        <v>2485</v>
      </c>
      <c r="G2345" t="s">
        <v>4830</v>
      </c>
      <c r="H2345" t="s">
        <v>4967</v>
      </c>
      <c r="I2345" t="s">
        <v>4969</v>
      </c>
      <c r="J2345" t="s">
        <v>4985</v>
      </c>
      <c r="K2345" t="s">
        <v>6376</v>
      </c>
      <c r="L2345" t="s">
        <v>6403</v>
      </c>
      <c r="M2345" t="str">
        <f>SUBSTITUTE(Table2[[#This Row],[category_tags]],"'",CHAR(130),11)</f>
        <v>['Agricultural', 'Food', 'Preparation', 'Meat, egg and fish', 'Fish, raw']</v>
      </c>
      <c r="N2345" t="str">
        <f>SUBSTITUTE(Table2[[#This Row],[category_tags]],"'",CHAR(131),12)</f>
        <v>['Agricultural', 'Food', 'Preparation', 'Meat, egg and fish', 'Fish, raw']</v>
      </c>
      <c r="O2345" t="e">
        <f>FIND(CHAR(130),Table2[[#This Row],[Column2]])</f>
        <v>#VALUE!</v>
      </c>
      <c r="P2345" t="e">
        <f>FIND(CHAR(131),Table2[[#This Row],[Column3]])</f>
        <v>#VALUE!</v>
      </c>
      <c r="Q2345" t="str">
        <f>IFERROR(MID(Table2[[#This Row],[category_tags]],Table2[[#This Row],[Column4]]+1,Table2[[#This Row],[Column5]]-Table2[[#This Row],[Column4]]-1),"")</f>
        <v/>
      </c>
      <c r="R2345" t="str">
        <f>VLOOKUP(Table2[[#This Row],[ciqual_code]],brut_transformé!$D$2:$E$2480,2,FALSE)</f>
        <v>transformé</v>
      </c>
      <c r="S2345" t="s">
        <v>6305</v>
      </c>
    </row>
    <row r="2346" spans="1:19" x14ac:dyDescent="0.2">
      <c r="A2346" t="s">
        <v>2344</v>
      </c>
      <c r="B2346">
        <v>26179</v>
      </c>
      <c r="C2346" t="s">
        <v>2481</v>
      </c>
      <c r="D2346">
        <v>2.89</v>
      </c>
      <c r="E2346" t="b">
        <v>0</v>
      </c>
      <c r="F2346" t="s">
        <v>2485</v>
      </c>
      <c r="G2346" t="s">
        <v>4831</v>
      </c>
      <c r="H2346" t="s">
        <v>4967</v>
      </c>
      <c r="I2346" t="s">
        <v>4969</v>
      </c>
      <c r="J2346" t="s">
        <v>4974</v>
      </c>
      <c r="K2346" t="s">
        <v>6376</v>
      </c>
      <c r="L2346" t="s">
        <v>6393</v>
      </c>
      <c r="M2346" t="str">
        <f>SUBSTITUTE(Table2[[#This Row],[category_tags]],"'",CHAR(130),11)</f>
        <v>['Agricultural', 'Food', 'Preparation', 'Meat, egg and fish', 'Fish products']</v>
      </c>
      <c r="N2346" t="str">
        <f>SUBSTITUTE(Table2[[#This Row],[category_tags]],"'",CHAR(131),12)</f>
        <v>['Agricultural', 'Food', 'Preparation', 'Meat, egg and fish', 'Fish products']</v>
      </c>
      <c r="O2346" t="e">
        <f>FIND(CHAR(130),Table2[[#This Row],[Column2]])</f>
        <v>#VALUE!</v>
      </c>
      <c r="P2346" t="e">
        <f>FIND(CHAR(131),Table2[[#This Row],[Column3]])</f>
        <v>#VALUE!</v>
      </c>
      <c r="Q2346" t="str">
        <f>IFERROR(MID(Table2[[#This Row],[category_tags]],Table2[[#This Row],[Column4]]+1,Table2[[#This Row],[Column5]]-Table2[[#This Row],[Column4]]-1),"")</f>
        <v/>
      </c>
      <c r="R2346" t="str">
        <f>VLOOKUP(Table2[[#This Row],[ciqual_code]],brut_transformé!$D$2:$E$2480,2,FALSE)</f>
        <v>transformé</v>
      </c>
      <c r="S2346" t="s">
        <v>6306</v>
      </c>
    </row>
    <row r="2347" spans="1:19" x14ac:dyDescent="0.2">
      <c r="A2347" t="s">
        <v>2345</v>
      </c>
      <c r="B2347">
        <v>26076</v>
      </c>
      <c r="C2347" t="s">
        <v>2481</v>
      </c>
      <c r="D2347">
        <v>3.57</v>
      </c>
      <c r="E2347" t="b">
        <v>0</v>
      </c>
      <c r="F2347" t="s">
        <v>2485</v>
      </c>
      <c r="G2347" t="s">
        <v>4832</v>
      </c>
      <c r="H2347" t="s">
        <v>4967</v>
      </c>
      <c r="I2347" t="s">
        <v>4969</v>
      </c>
      <c r="J2347" t="s">
        <v>4985</v>
      </c>
      <c r="K2347" t="s">
        <v>6376</v>
      </c>
      <c r="L2347" t="s">
        <v>6403</v>
      </c>
      <c r="M2347" t="str">
        <f>SUBSTITUTE(Table2[[#This Row],[category_tags]],"'",CHAR(130),11)</f>
        <v>['Agricultural', 'Food', 'Preparation', 'Meat, egg and fish', 'Fish, raw']</v>
      </c>
      <c r="N2347" t="str">
        <f>SUBSTITUTE(Table2[[#This Row],[category_tags]],"'",CHAR(131),12)</f>
        <v>['Agricultural', 'Food', 'Preparation', 'Meat, egg and fish', 'Fish, raw']</v>
      </c>
      <c r="O2347" t="e">
        <f>FIND(CHAR(130),Table2[[#This Row],[Column2]])</f>
        <v>#VALUE!</v>
      </c>
      <c r="P2347" t="e">
        <f>FIND(CHAR(131),Table2[[#This Row],[Column3]])</f>
        <v>#VALUE!</v>
      </c>
      <c r="Q2347" t="str">
        <f>IFERROR(MID(Table2[[#This Row],[category_tags]],Table2[[#This Row],[Column4]]+1,Table2[[#This Row],[Column5]]-Table2[[#This Row],[Column4]]-1),"")</f>
        <v/>
      </c>
      <c r="R2347" t="str">
        <f>VLOOKUP(Table2[[#This Row],[ciqual_code]],brut_transformé!$D$2:$E$2480,2,FALSE)</f>
        <v>transformé</v>
      </c>
      <c r="S2347" t="s">
        <v>5236</v>
      </c>
    </row>
    <row r="2348" spans="1:19" x14ac:dyDescent="0.2">
      <c r="A2348" t="s">
        <v>2346</v>
      </c>
      <c r="B2348">
        <v>26077</v>
      </c>
      <c r="C2348" t="s">
        <v>2481</v>
      </c>
      <c r="D2348">
        <v>3.46</v>
      </c>
      <c r="E2348" t="b">
        <v>0</v>
      </c>
      <c r="F2348" t="s">
        <v>2485</v>
      </c>
      <c r="G2348" t="s">
        <v>4833</v>
      </c>
      <c r="H2348" t="s">
        <v>4967</v>
      </c>
      <c r="I2348" t="s">
        <v>4969</v>
      </c>
      <c r="J2348" t="s">
        <v>4974</v>
      </c>
      <c r="K2348" t="s">
        <v>6376</v>
      </c>
      <c r="L2348" t="s">
        <v>6393</v>
      </c>
      <c r="M2348" t="str">
        <f>SUBSTITUTE(Table2[[#This Row],[category_tags]],"'",CHAR(130),11)</f>
        <v>['Agricultural', 'Food', 'Preparation', 'Meat, egg and fish', 'Fish products']</v>
      </c>
      <c r="N2348" t="str">
        <f>SUBSTITUTE(Table2[[#This Row],[category_tags]],"'",CHAR(131),12)</f>
        <v>['Agricultural', 'Food', 'Preparation', 'Meat, egg and fish', 'Fish products']</v>
      </c>
      <c r="O2348" t="e">
        <f>FIND(CHAR(130),Table2[[#This Row],[Column2]])</f>
        <v>#VALUE!</v>
      </c>
      <c r="P2348" t="e">
        <f>FIND(CHAR(131),Table2[[#This Row],[Column3]])</f>
        <v>#VALUE!</v>
      </c>
      <c r="Q2348" t="str">
        <f>IFERROR(MID(Table2[[#This Row],[category_tags]],Table2[[#This Row],[Column4]]+1,Table2[[#This Row],[Column5]]-Table2[[#This Row],[Column4]]-1),"")</f>
        <v/>
      </c>
      <c r="R2348" t="str">
        <f>VLOOKUP(Table2[[#This Row],[ciqual_code]],brut_transformé!$D$2:$E$2480,2,FALSE)</f>
        <v>transformé</v>
      </c>
      <c r="S2348" t="s">
        <v>6307</v>
      </c>
    </row>
    <row r="2349" spans="1:19" x14ac:dyDescent="0.2">
      <c r="A2349" t="s">
        <v>2347</v>
      </c>
      <c r="B2349">
        <v>26068</v>
      </c>
      <c r="C2349" t="s">
        <v>2481</v>
      </c>
      <c r="D2349">
        <v>3.57</v>
      </c>
      <c r="E2349" t="b">
        <v>0</v>
      </c>
      <c r="F2349" t="s">
        <v>2485</v>
      </c>
      <c r="G2349" t="s">
        <v>4834</v>
      </c>
      <c r="H2349" t="s">
        <v>4967</v>
      </c>
      <c r="I2349" t="s">
        <v>4969</v>
      </c>
      <c r="J2349" t="s">
        <v>4985</v>
      </c>
      <c r="K2349" t="s">
        <v>6376</v>
      </c>
      <c r="L2349" t="s">
        <v>6403</v>
      </c>
      <c r="M2349" t="str">
        <f>SUBSTITUTE(Table2[[#This Row],[category_tags]],"'",CHAR(130),11)</f>
        <v>['Agricultural', 'Food', 'Preparation', 'Meat, egg and fish', 'Fish, raw']</v>
      </c>
      <c r="N2349" t="str">
        <f>SUBSTITUTE(Table2[[#This Row],[category_tags]],"'",CHAR(131),12)</f>
        <v>['Agricultural', 'Food', 'Preparation', 'Meat, egg and fish', 'Fish, raw']</v>
      </c>
      <c r="O2349" t="e">
        <f>FIND(CHAR(130),Table2[[#This Row],[Column2]])</f>
        <v>#VALUE!</v>
      </c>
      <c r="P2349" t="e">
        <f>FIND(CHAR(131),Table2[[#This Row],[Column3]])</f>
        <v>#VALUE!</v>
      </c>
      <c r="Q2349" t="str">
        <f>IFERROR(MID(Table2[[#This Row],[category_tags]],Table2[[#This Row],[Column4]]+1,Table2[[#This Row],[Column5]]-Table2[[#This Row],[Column4]]-1),"")</f>
        <v/>
      </c>
      <c r="R2349" t="str">
        <f>VLOOKUP(Table2[[#This Row],[ciqual_code]],brut_transformé!$D$2:$E$2480,2,FALSE)</f>
        <v>transformé</v>
      </c>
      <c r="S2349" t="s">
        <v>6308</v>
      </c>
    </row>
    <row r="2350" spans="1:19" x14ac:dyDescent="0.2">
      <c r="A2350" t="s">
        <v>2348</v>
      </c>
      <c r="B2350">
        <v>26243</v>
      </c>
      <c r="C2350" t="s">
        <v>2481</v>
      </c>
      <c r="D2350">
        <v>3.36</v>
      </c>
      <c r="E2350" t="b">
        <v>0</v>
      </c>
      <c r="F2350" t="s">
        <v>2485</v>
      </c>
      <c r="G2350" t="s">
        <v>4835</v>
      </c>
      <c r="H2350" t="s">
        <v>4967</v>
      </c>
      <c r="I2350" t="s">
        <v>4969</v>
      </c>
      <c r="J2350" t="s">
        <v>4974</v>
      </c>
      <c r="K2350" t="s">
        <v>6376</v>
      </c>
      <c r="L2350" t="s">
        <v>6393</v>
      </c>
      <c r="M2350" t="str">
        <f>SUBSTITUTE(Table2[[#This Row],[category_tags]],"'",CHAR(130),11)</f>
        <v>['Agricultural', 'Food', 'Preparation', 'Meat, egg and fish', 'Fish products']</v>
      </c>
      <c r="N2350" t="str">
        <f>SUBSTITUTE(Table2[[#This Row],[category_tags]],"'",CHAR(131),12)</f>
        <v>['Agricultural', 'Food', 'Preparation', 'Meat, egg and fish', 'Fish products']</v>
      </c>
      <c r="O2350" t="e">
        <f>FIND(CHAR(130),Table2[[#This Row],[Column2]])</f>
        <v>#VALUE!</v>
      </c>
      <c r="P2350" t="e">
        <f>FIND(CHAR(131),Table2[[#This Row],[Column3]])</f>
        <v>#VALUE!</v>
      </c>
      <c r="Q2350" t="str">
        <f>IFERROR(MID(Table2[[#This Row],[category_tags]],Table2[[#This Row],[Column4]]+1,Table2[[#This Row],[Column5]]-Table2[[#This Row],[Column4]]-1),"")</f>
        <v/>
      </c>
      <c r="R2350" t="str">
        <f>VLOOKUP(Table2[[#This Row],[ciqual_code]],brut_transformé!$D$2:$E$2480,2,FALSE)</f>
        <v>transformé</v>
      </c>
      <c r="S2350" t="s">
        <v>6309</v>
      </c>
    </row>
    <row r="2351" spans="1:19" x14ac:dyDescent="0.2">
      <c r="A2351" t="s">
        <v>2349</v>
      </c>
      <c r="B2351">
        <v>26039</v>
      </c>
      <c r="C2351" t="s">
        <v>2481</v>
      </c>
      <c r="D2351">
        <v>3.1</v>
      </c>
      <c r="E2351" t="b">
        <v>0</v>
      </c>
      <c r="F2351" t="s">
        <v>2485</v>
      </c>
      <c r="G2351" t="s">
        <v>4836</v>
      </c>
      <c r="H2351" t="s">
        <v>4967</v>
      </c>
      <c r="I2351" t="s">
        <v>4969</v>
      </c>
      <c r="J2351" t="s">
        <v>4974</v>
      </c>
      <c r="K2351" t="s">
        <v>6376</v>
      </c>
      <c r="L2351" t="s">
        <v>6393</v>
      </c>
      <c r="M2351" t="str">
        <f>SUBSTITUTE(Table2[[#This Row],[category_tags]],"'",CHAR(130),11)</f>
        <v>['Agricultural', 'Food', 'Preparation', 'Meat, egg and fish', 'Fish products']</v>
      </c>
      <c r="N2351" t="str">
        <f>SUBSTITUTE(Table2[[#This Row],[category_tags]],"'",CHAR(131),12)</f>
        <v>['Agricultural', 'Food', 'Preparation', 'Meat, egg and fish', 'Fish products']</v>
      </c>
      <c r="O2351" t="e">
        <f>FIND(CHAR(130),Table2[[#This Row],[Column2]])</f>
        <v>#VALUE!</v>
      </c>
      <c r="P2351" t="e">
        <f>FIND(CHAR(131),Table2[[#This Row],[Column3]])</f>
        <v>#VALUE!</v>
      </c>
      <c r="Q2351" t="str">
        <f>IFERROR(MID(Table2[[#This Row],[category_tags]],Table2[[#This Row],[Column4]]+1,Table2[[#This Row],[Column5]]-Table2[[#This Row],[Column4]]-1),"")</f>
        <v/>
      </c>
      <c r="R2351" t="str">
        <f>VLOOKUP(Table2[[#This Row],[ciqual_code]],brut_transformé!$D$2:$E$2480,2,FALSE)</f>
        <v>transformé</v>
      </c>
      <c r="S2351" t="s">
        <v>6310</v>
      </c>
    </row>
    <row r="2352" spans="1:19" x14ac:dyDescent="0.2">
      <c r="A2352" t="s">
        <v>2350</v>
      </c>
      <c r="B2352">
        <v>26053</v>
      </c>
      <c r="C2352" t="s">
        <v>2481</v>
      </c>
      <c r="D2352">
        <v>3.57</v>
      </c>
      <c r="E2352" t="b">
        <v>0</v>
      </c>
      <c r="F2352" t="s">
        <v>2485</v>
      </c>
      <c r="G2352" s="1" t="s">
        <v>4837</v>
      </c>
      <c r="H2352" t="s">
        <v>4967</v>
      </c>
      <c r="I2352" t="s">
        <v>4969</v>
      </c>
      <c r="J2352" t="s">
        <v>4985</v>
      </c>
      <c r="K2352" t="s">
        <v>6376</v>
      </c>
      <c r="L2352" t="s">
        <v>6403</v>
      </c>
      <c r="M2352" t="str">
        <f>SUBSTITUTE(Table2[[#This Row],[category_tags]],"'",CHAR(130),11)</f>
        <v>['Agricultural', 'Food', 'Preparation', 'Meat, egg and fish', 'Fish, raw']</v>
      </c>
      <c r="N2352" t="str">
        <f>SUBSTITUTE(Table2[[#This Row],[category_tags]],"'",CHAR(131),12)</f>
        <v>['Agricultural', 'Food', 'Preparation', 'Meat, egg and fish', 'Fish, raw']</v>
      </c>
      <c r="O2352" t="e">
        <f>FIND(CHAR(130),Table2[[#This Row],[Column2]])</f>
        <v>#VALUE!</v>
      </c>
      <c r="P2352" t="e">
        <f>FIND(CHAR(131),Table2[[#This Row],[Column3]])</f>
        <v>#VALUE!</v>
      </c>
      <c r="Q2352" t="str">
        <f>IFERROR(MID(Table2[[#This Row],[category_tags]],Table2[[#This Row],[Column4]]+1,Table2[[#This Row],[Column5]]-Table2[[#This Row],[Column4]]-1),"")</f>
        <v/>
      </c>
      <c r="R2352" t="str">
        <f>VLOOKUP(Table2[[#This Row],[ciqual_code]],brut_transformé!$D$2:$E$2480,2,FALSE)</f>
        <v>transformé</v>
      </c>
      <c r="S2352" t="s">
        <v>6311</v>
      </c>
    </row>
    <row r="2353" spans="1:19" x14ac:dyDescent="0.2">
      <c r="A2353" t="s">
        <v>2351</v>
      </c>
      <c r="B2353">
        <v>26041</v>
      </c>
      <c r="C2353" t="s">
        <v>2481</v>
      </c>
      <c r="D2353">
        <v>3.46</v>
      </c>
      <c r="E2353" t="b">
        <v>0</v>
      </c>
      <c r="F2353" t="s">
        <v>2485</v>
      </c>
      <c r="G2353" t="s">
        <v>4838</v>
      </c>
      <c r="H2353" t="s">
        <v>4967</v>
      </c>
      <c r="I2353" t="s">
        <v>4969</v>
      </c>
      <c r="J2353" t="s">
        <v>4993</v>
      </c>
      <c r="K2353" t="s">
        <v>6376</v>
      </c>
      <c r="L2353" t="s">
        <v>6410</v>
      </c>
      <c r="M2353" t="str">
        <f>SUBSTITUTE(Table2[[#This Row],[category_tags]],"'",CHAR(130),11)</f>
        <v>['Agricultural', 'Food', 'Preparation', 'Meat, egg and fish', 'Fish, cooked']</v>
      </c>
      <c r="N2353" t="str">
        <f>SUBSTITUTE(Table2[[#This Row],[category_tags]],"'",CHAR(131),12)</f>
        <v>['Agricultural', 'Food', 'Preparation', 'Meat, egg and fish', 'Fish, cooked']</v>
      </c>
      <c r="O2353" t="e">
        <f>FIND(CHAR(130),Table2[[#This Row],[Column2]])</f>
        <v>#VALUE!</v>
      </c>
      <c r="P2353" t="e">
        <f>FIND(CHAR(131),Table2[[#This Row],[Column3]])</f>
        <v>#VALUE!</v>
      </c>
      <c r="Q2353" t="str">
        <f>IFERROR(MID(Table2[[#This Row],[category_tags]],Table2[[#This Row],[Column4]]+1,Table2[[#This Row],[Column5]]-Table2[[#This Row],[Column4]]-1),"")</f>
        <v/>
      </c>
      <c r="R2353" t="str">
        <f>VLOOKUP(Table2[[#This Row],[ciqual_code]],brut_transformé!$D$2:$E$2480,2,FALSE)</f>
        <v>transformé</v>
      </c>
      <c r="S2353" t="s">
        <v>6312</v>
      </c>
    </row>
    <row r="2354" spans="1:19" x14ac:dyDescent="0.2">
      <c r="A2354" t="s">
        <v>2352</v>
      </c>
      <c r="B2354">
        <v>11070</v>
      </c>
      <c r="C2354" t="s">
        <v>2481</v>
      </c>
      <c r="D2354">
        <v>3.75</v>
      </c>
      <c r="E2354" t="b">
        <v>0</v>
      </c>
      <c r="F2354" t="s">
        <v>2485</v>
      </c>
      <c r="G2354" t="s">
        <v>4839</v>
      </c>
      <c r="H2354" t="s">
        <v>4967</v>
      </c>
      <c r="I2354" t="s">
        <v>4969</v>
      </c>
      <c r="J2354" t="s">
        <v>4979</v>
      </c>
      <c r="K2354" t="s">
        <v>6377</v>
      </c>
      <c r="L2354" t="s">
        <v>6397</v>
      </c>
      <c r="M2354" t="str">
        <f>SUBSTITUTE(Table2[[#This Row],[category_tags]],"'",CHAR(130),11)</f>
        <v>['Agricultural', 'Food', 'Preparation', 'Miscellaneous', 'Herbs', ÇFresh herbs']</v>
      </c>
      <c r="N2354" t="str">
        <f>SUBSTITUTE(Table2[[#This Row],[category_tags]],"'",CHAR(131),12)</f>
        <v>['Agricultural', 'Food', 'Preparation', 'Miscellaneous', 'Herbs', 'Fresh herbsÉ]</v>
      </c>
      <c r="O2354">
        <f>FIND(CHAR(130),Table2[[#This Row],[Column2]])</f>
        <v>67</v>
      </c>
      <c r="P2354">
        <f>FIND(CHAR(131),Table2[[#This Row],[Column3]])</f>
        <v>79</v>
      </c>
      <c r="Q2354" t="str">
        <f>IFERROR(MID(Table2[[#This Row],[category_tags]],Table2[[#This Row],[Column4]]+1,Table2[[#This Row],[Column5]]-Table2[[#This Row],[Column4]]-1),"")</f>
        <v>Fresh herbs</v>
      </c>
      <c r="R2354" t="str">
        <f>VLOOKUP(Table2[[#This Row],[ciqual_code]],brut_transformé!$D$2:$E$2480,2,FALSE)</f>
        <v>brut</v>
      </c>
      <c r="S2354" t="s">
        <v>5120</v>
      </c>
    </row>
    <row r="2355" spans="1:19" x14ac:dyDescent="0.2">
      <c r="A2355" t="s">
        <v>2353</v>
      </c>
      <c r="B2355">
        <v>11038</v>
      </c>
      <c r="C2355" t="s">
        <v>2481</v>
      </c>
      <c r="D2355">
        <v>3.75</v>
      </c>
      <c r="E2355" t="b">
        <v>0</v>
      </c>
      <c r="F2355" t="s">
        <v>2485</v>
      </c>
      <c r="G2355" t="s">
        <v>4840</v>
      </c>
      <c r="H2355" t="s">
        <v>4967</v>
      </c>
      <c r="I2355" t="s">
        <v>4969</v>
      </c>
      <c r="J2355" t="s">
        <v>4978</v>
      </c>
      <c r="K2355" t="s">
        <v>6377</v>
      </c>
      <c r="L2355" t="s">
        <v>6397</v>
      </c>
      <c r="M2355" t="str">
        <f>SUBSTITUTE(Table2[[#This Row],[category_tags]],"'",CHAR(130),11)</f>
        <v>['Agricultural', 'Food', 'Preparation', 'Miscellaneous', 'Herbs', ÇDried herbs']</v>
      </c>
      <c r="N2355" t="str">
        <f>SUBSTITUTE(Table2[[#This Row],[category_tags]],"'",CHAR(131),12)</f>
        <v>['Agricultural', 'Food', 'Preparation', 'Miscellaneous', 'Herbs', 'Dried herbsÉ]</v>
      </c>
      <c r="O2355">
        <f>FIND(CHAR(130),Table2[[#This Row],[Column2]])</f>
        <v>67</v>
      </c>
      <c r="P2355">
        <f>FIND(CHAR(131),Table2[[#This Row],[Column3]])</f>
        <v>79</v>
      </c>
      <c r="Q2355" t="str">
        <f>IFERROR(MID(Table2[[#This Row],[category_tags]],Table2[[#This Row],[Column4]]+1,Table2[[#This Row],[Column5]]-Table2[[#This Row],[Column4]]-1),"")</f>
        <v>Dried herbs</v>
      </c>
      <c r="R2355" t="str">
        <f>VLOOKUP(Table2[[#This Row],[ciqual_code]],brut_transformé!$D$2:$E$2480,2,FALSE)</f>
        <v>brut</v>
      </c>
      <c r="S2355" t="s">
        <v>5159</v>
      </c>
    </row>
    <row r="2356" spans="1:19" x14ac:dyDescent="0.2">
      <c r="A2356" t="s">
        <v>2354</v>
      </c>
      <c r="B2356">
        <v>26268</v>
      </c>
      <c r="C2356" t="s">
        <v>2481</v>
      </c>
      <c r="D2356">
        <v>2.58</v>
      </c>
      <c r="E2356" t="b">
        <v>0</v>
      </c>
      <c r="F2356" t="s">
        <v>2485</v>
      </c>
      <c r="G2356" t="s">
        <v>4841</v>
      </c>
      <c r="H2356" t="s">
        <v>4967</v>
      </c>
      <c r="I2356" t="s">
        <v>4969</v>
      </c>
      <c r="J2356" t="s">
        <v>5029</v>
      </c>
      <c r="K2356" t="s">
        <v>6379</v>
      </c>
      <c r="L2356" t="s">
        <v>6427</v>
      </c>
      <c r="M2356" t="str">
        <f>SUBSTITUTE(Table2[[#This Row],[category_tags]],"'",CHAR(130),11)</f>
        <v>['Agricultural', 'Food', 'Preparation', 'Starters and dishes', 'Pizzas, crepe and pies']</v>
      </c>
      <c r="N2356" t="str">
        <f>SUBSTITUTE(Table2[[#This Row],[category_tags]],"'",CHAR(131),12)</f>
        <v>['Agricultural', 'Food', 'Preparation', 'Starters and dishes', 'Pizzas, crepe and pies']</v>
      </c>
      <c r="O2356" t="e">
        <f>FIND(CHAR(130),Table2[[#This Row],[Column2]])</f>
        <v>#VALUE!</v>
      </c>
      <c r="P2356" t="e">
        <f>FIND(CHAR(131),Table2[[#This Row],[Column3]])</f>
        <v>#VALUE!</v>
      </c>
      <c r="Q2356" t="str">
        <f>IFERROR(MID(Table2[[#This Row],[category_tags]],Table2[[#This Row],[Column4]]+1,Table2[[#This Row],[Column5]]-Table2[[#This Row],[Column4]]-1),"")</f>
        <v/>
      </c>
      <c r="R2356" t="str">
        <f>VLOOKUP(Table2[[#This Row],[ciqual_code]],brut_transformé!$D$2:$E$2480,2,FALSE)</f>
        <v>transformé</v>
      </c>
      <c r="S2356" t="s">
        <v>6313</v>
      </c>
    </row>
    <row r="2357" spans="1:19" x14ac:dyDescent="0.2">
      <c r="A2357" t="s">
        <v>2355</v>
      </c>
      <c r="B2357">
        <v>19698</v>
      </c>
      <c r="C2357" t="s">
        <v>2481</v>
      </c>
      <c r="D2357">
        <v>3.11</v>
      </c>
      <c r="E2357" t="b">
        <v>0</v>
      </c>
      <c r="F2357" t="s">
        <v>2485</v>
      </c>
      <c r="G2357" t="s">
        <v>4842</v>
      </c>
      <c r="H2357" t="s">
        <v>4967</v>
      </c>
      <c r="I2357" t="s">
        <v>4969</v>
      </c>
      <c r="J2357" t="s">
        <v>5041</v>
      </c>
      <c r="K2357" t="s">
        <v>6381</v>
      </c>
      <c r="L2357" t="s">
        <v>6422</v>
      </c>
      <c r="M2357" t="str">
        <f>SUBSTITUTE(Table2[[#This Row],[category_tags]],"'",CHAR(130),11)</f>
        <v>['Agricultural', 'Food', 'Preparation', 'Milk and milk products', 'Dairy products and deserts', ÇOther desserts']</v>
      </c>
      <c r="N2357" t="str">
        <f>SUBSTITUTE(Table2[[#This Row],[category_tags]],"'",CHAR(131),12)</f>
        <v>['Agricultural', 'Food', 'Preparation', 'Milk and milk products', 'Dairy products and deserts', 'Other dessertsÉ]</v>
      </c>
      <c r="O2357">
        <f>FIND(CHAR(130),Table2[[#This Row],[Column2]])</f>
        <v>97</v>
      </c>
      <c r="P2357">
        <f>FIND(CHAR(131),Table2[[#This Row],[Column3]])</f>
        <v>112</v>
      </c>
      <c r="Q2357" t="str">
        <f>IFERROR(MID(Table2[[#This Row],[category_tags]],Table2[[#This Row],[Column4]]+1,Table2[[#This Row],[Column5]]-Table2[[#This Row],[Column4]]-1),"")</f>
        <v>Other desserts</v>
      </c>
      <c r="R2357" t="str">
        <f>VLOOKUP(Table2[[#This Row],[ciqual_code]],brut_transformé!$D$2:$E$2480,2,FALSE)</f>
        <v>transformé</v>
      </c>
      <c r="S2357" t="s">
        <v>6314</v>
      </c>
    </row>
    <row r="2358" spans="1:19" x14ac:dyDescent="0.2">
      <c r="A2358" t="s">
        <v>2356</v>
      </c>
      <c r="B2358">
        <v>18022</v>
      </c>
      <c r="C2358" t="s">
        <v>2481</v>
      </c>
      <c r="D2358">
        <v>3.13</v>
      </c>
      <c r="E2358" t="b">
        <v>0</v>
      </c>
      <c r="F2358" t="s">
        <v>2485</v>
      </c>
      <c r="G2358" t="s">
        <v>4843</v>
      </c>
      <c r="H2358" t="s">
        <v>4967</v>
      </c>
      <c r="I2358" t="s">
        <v>4969</v>
      </c>
      <c r="J2358" t="s">
        <v>5019</v>
      </c>
      <c r="K2358" t="s">
        <v>6378</v>
      </c>
      <c r="L2358" t="s">
        <v>6420</v>
      </c>
      <c r="M2358" t="str">
        <f>SUBSTITUTE(Table2[[#This Row],[category_tags]],"'",CHAR(130),11)</f>
        <v>['Agricultural', 'Food', 'Preparation', 'Beverages', 'Non-alcoholic beverages', ÇCoffee, tea, cocoa beverages, etc. ready to drink']</v>
      </c>
      <c r="N2358" t="str">
        <f>SUBSTITUTE(Table2[[#This Row],[category_tags]],"'",CHAR(131),12)</f>
        <v>['Agricultural', 'Food', 'Preparation', 'Beverages', 'Non-alcoholic beverages', 'Coffee, tea, cocoa beverages, etc. ready to drinkÉ]</v>
      </c>
      <c r="O2358">
        <f>FIND(CHAR(130),Table2[[#This Row],[Column2]])</f>
        <v>81</v>
      </c>
      <c r="P2358">
        <f>FIND(CHAR(131),Table2[[#This Row],[Column3]])</f>
        <v>131</v>
      </c>
      <c r="Q2358" t="str">
        <f>IFERROR(MID(Table2[[#This Row],[category_tags]],Table2[[#This Row],[Column4]]+1,Table2[[#This Row],[Column5]]-Table2[[#This Row],[Column4]]-1),"")</f>
        <v>Coffee, tea, cocoa beverages, etc. ready to drink</v>
      </c>
      <c r="R2358" t="str">
        <f>VLOOKUP(Table2[[#This Row],[ciqual_code]],brut_transformé!$D$2:$E$2480,2,FALSE)</f>
        <v>brut</v>
      </c>
      <c r="S2358" t="s">
        <v>6303</v>
      </c>
    </row>
    <row r="2359" spans="1:19" x14ac:dyDescent="0.2">
      <c r="A2359" t="s">
        <v>2357</v>
      </c>
      <c r="B2359">
        <v>25523</v>
      </c>
      <c r="C2359" t="s">
        <v>2481</v>
      </c>
      <c r="D2359">
        <v>2.38</v>
      </c>
      <c r="E2359" t="b">
        <v>0</v>
      </c>
      <c r="F2359" t="s">
        <v>2485</v>
      </c>
      <c r="G2359" t="s">
        <v>4844</v>
      </c>
      <c r="H2359" t="s">
        <v>4967</v>
      </c>
      <c r="I2359" t="s">
        <v>4969</v>
      </c>
      <c r="J2359" t="s">
        <v>5028</v>
      </c>
      <c r="K2359" t="s">
        <v>6379</v>
      </c>
      <c r="L2359" t="s">
        <v>6426</v>
      </c>
      <c r="M2359" t="str">
        <f>SUBSTITUTE(Table2[[#This Row],[category_tags]],"'",CHAR(130),11)</f>
        <v>['Agricultural', 'Food', 'Preparation', 'Starters and dishes', 'Sandwiches']</v>
      </c>
      <c r="N2359" t="str">
        <f>SUBSTITUTE(Table2[[#This Row],[category_tags]],"'",CHAR(131),12)</f>
        <v>['Agricultural', 'Food', 'Preparation', 'Starters and dishes', 'Sandwiches']</v>
      </c>
      <c r="O2359" t="e">
        <f>FIND(CHAR(130),Table2[[#This Row],[Column2]])</f>
        <v>#VALUE!</v>
      </c>
      <c r="P2359" t="e">
        <f>FIND(CHAR(131),Table2[[#This Row],[Column3]])</f>
        <v>#VALUE!</v>
      </c>
      <c r="Q2359" t="str">
        <f>IFERROR(MID(Table2[[#This Row],[category_tags]],Table2[[#This Row],[Column4]]+1,Table2[[#This Row],[Column5]]-Table2[[#This Row],[Column4]]-1),"")</f>
        <v/>
      </c>
      <c r="R2359" t="str">
        <f>VLOOKUP(Table2[[#This Row],[ciqual_code]],brut_transformé!$D$2:$E$2480,2,FALSE)</f>
        <v>transformé</v>
      </c>
      <c r="S2359" t="s">
        <v>6315</v>
      </c>
    </row>
    <row r="2360" spans="1:19" x14ac:dyDescent="0.2">
      <c r="A2360" t="s">
        <v>2358</v>
      </c>
      <c r="B2360">
        <v>20904</v>
      </c>
      <c r="C2360" t="s">
        <v>2481</v>
      </c>
      <c r="D2360">
        <v>2.59</v>
      </c>
      <c r="E2360" t="b">
        <v>0</v>
      </c>
      <c r="F2360" t="s">
        <v>2485</v>
      </c>
      <c r="G2360" t="s">
        <v>4845</v>
      </c>
      <c r="H2360" t="s">
        <v>4967</v>
      </c>
      <c r="I2360" t="s">
        <v>4969</v>
      </c>
      <c r="J2360" t="s">
        <v>4999</v>
      </c>
      <c r="K2360" t="s">
        <v>6379</v>
      </c>
      <c r="L2360" t="s">
        <v>6399</v>
      </c>
      <c r="M2360" t="str">
        <f>SUBSTITUTE(Table2[[#This Row],[category_tags]],"'",CHAR(130),11)</f>
        <v>['Agricultural', 'Food', 'Preparation', 'Starters and dishes', 'Dishes', ÇVegetable/legume dishes']</v>
      </c>
      <c r="N2360" t="str">
        <f>SUBSTITUTE(Table2[[#This Row],[category_tags]],"'",CHAR(131),12)</f>
        <v>['Agricultural', 'Food', 'Preparation', 'Starters and dishes', 'Dishes', 'Vegetable/legume dishesÉ]</v>
      </c>
      <c r="O2360">
        <f>FIND(CHAR(130),Table2[[#This Row],[Column2]])</f>
        <v>74</v>
      </c>
      <c r="P2360">
        <f>FIND(CHAR(131),Table2[[#This Row],[Column3]])</f>
        <v>98</v>
      </c>
      <c r="Q2360" t="str">
        <f>IFERROR(MID(Table2[[#This Row],[category_tags]],Table2[[#This Row],[Column4]]+1,Table2[[#This Row],[Column5]]-Table2[[#This Row],[Column4]]-1),"")</f>
        <v>Vegetable/legume dishes</v>
      </c>
      <c r="R2360" t="str">
        <f>VLOOKUP(Table2[[#This Row],[ciqual_code]],brut_transformé!$D$2:$E$2480,2,FALSE)</f>
        <v>transformé</v>
      </c>
      <c r="S2360" t="s">
        <v>6316</v>
      </c>
    </row>
    <row r="2361" spans="1:19" x14ac:dyDescent="0.2">
      <c r="A2361" t="s">
        <v>2359</v>
      </c>
      <c r="B2361">
        <v>25524</v>
      </c>
      <c r="C2361" t="s">
        <v>2481</v>
      </c>
      <c r="D2361">
        <v>2.84</v>
      </c>
      <c r="E2361" t="b">
        <v>0</v>
      </c>
      <c r="F2361" t="s">
        <v>2485</v>
      </c>
      <c r="G2361" t="s">
        <v>4846</v>
      </c>
      <c r="H2361" t="s">
        <v>4967</v>
      </c>
      <c r="I2361" t="s">
        <v>4969</v>
      </c>
      <c r="J2361" t="s">
        <v>4999</v>
      </c>
      <c r="K2361" t="s">
        <v>6379</v>
      </c>
      <c r="L2361" t="s">
        <v>6399</v>
      </c>
      <c r="M2361" t="str">
        <f>SUBSTITUTE(Table2[[#This Row],[category_tags]],"'",CHAR(130),11)</f>
        <v>['Agricultural', 'Food', 'Preparation', 'Starters and dishes', 'Dishes', ÇVegetable/legume dishes']</v>
      </c>
      <c r="N2361" t="str">
        <f>SUBSTITUTE(Table2[[#This Row],[category_tags]],"'",CHAR(131),12)</f>
        <v>['Agricultural', 'Food', 'Preparation', 'Starters and dishes', 'Dishes', 'Vegetable/legume dishesÉ]</v>
      </c>
      <c r="O2361">
        <f>FIND(CHAR(130),Table2[[#This Row],[Column2]])</f>
        <v>74</v>
      </c>
      <c r="P2361">
        <f>FIND(CHAR(131),Table2[[#This Row],[Column3]])</f>
        <v>98</v>
      </c>
      <c r="Q2361" t="str">
        <f>IFERROR(MID(Table2[[#This Row],[category_tags]],Table2[[#This Row],[Column4]]+1,Table2[[#This Row],[Column5]]-Table2[[#This Row],[Column4]]-1),"")</f>
        <v>Vegetable/legume dishes</v>
      </c>
      <c r="R2361" t="str">
        <f>VLOOKUP(Table2[[#This Row],[ciqual_code]],brut_transformé!$D$2:$E$2480,2,FALSE)</f>
        <v>transformé</v>
      </c>
      <c r="S2361" t="s">
        <v>6317</v>
      </c>
    </row>
    <row r="2362" spans="1:19" x14ac:dyDescent="0.2">
      <c r="A2362" t="s">
        <v>2360</v>
      </c>
      <c r="B2362">
        <v>20172</v>
      </c>
      <c r="C2362" t="s">
        <v>2481</v>
      </c>
      <c r="D2362">
        <v>2.6</v>
      </c>
      <c r="E2362" t="b">
        <v>0</v>
      </c>
      <c r="F2362" t="s">
        <v>2485</v>
      </c>
      <c r="G2362" t="s">
        <v>4847</v>
      </c>
      <c r="H2362" t="s">
        <v>4967</v>
      </c>
      <c r="I2362" t="s">
        <v>4969</v>
      </c>
      <c r="J2362" t="s">
        <v>4988</v>
      </c>
      <c r="K2362" t="s">
        <v>6375</v>
      </c>
      <c r="L2362" t="s">
        <v>6405</v>
      </c>
      <c r="M2362" t="str">
        <f>SUBSTITUTE(Table2[[#This Row],[category_tags]],"'",CHAR(130),11)</f>
        <v>['Agricultural', 'Food', 'Preparation', 'Fruits, vegetables, legumes and nuts', 'Vegetables', ÇVegetables, raw']</v>
      </c>
      <c r="N2362" t="str">
        <f>SUBSTITUTE(Table2[[#This Row],[category_tags]],"'",CHAR(131),12)</f>
        <v>['Agricultural', 'Food', 'Preparation', 'Fruits, vegetables, legumes and nuts', 'Vegetables', 'Vegetables, rawÉ]</v>
      </c>
      <c r="O2362">
        <f>FIND(CHAR(130),Table2[[#This Row],[Column2]])</f>
        <v>95</v>
      </c>
      <c r="P2362">
        <f>FIND(CHAR(131),Table2[[#This Row],[Column3]])</f>
        <v>111</v>
      </c>
      <c r="Q2362" t="str">
        <f>IFERROR(MID(Table2[[#This Row],[category_tags]],Table2[[#This Row],[Column4]]+1,Table2[[#This Row],[Column5]]-Table2[[#This Row],[Column4]]-1),"")</f>
        <v>Vegetables, raw</v>
      </c>
      <c r="R2362" t="str">
        <f>VLOOKUP(Table2[[#This Row],[ciqual_code]],brut_transformé!$D$2:$E$2480,2,FALSE)</f>
        <v>brut</v>
      </c>
      <c r="S2362" t="s">
        <v>6318</v>
      </c>
    </row>
    <row r="2363" spans="1:19" x14ac:dyDescent="0.2">
      <c r="A2363" t="s">
        <v>2361</v>
      </c>
      <c r="B2363">
        <v>20047</v>
      </c>
      <c r="C2363" t="s">
        <v>2481</v>
      </c>
      <c r="D2363">
        <v>2.2599999999999998</v>
      </c>
      <c r="E2363" t="b">
        <v>0</v>
      </c>
      <c r="F2363" t="s">
        <v>2485</v>
      </c>
      <c r="G2363" t="s">
        <v>4848</v>
      </c>
      <c r="H2363" t="s">
        <v>4967</v>
      </c>
      <c r="I2363" t="s">
        <v>4969</v>
      </c>
      <c r="J2363" t="s">
        <v>4988</v>
      </c>
      <c r="K2363" t="s">
        <v>6375</v>
      </c>
      <c r="L2363" t="s">
        <v>6405</v>
      </c>
      <c r="M2363" t="str">
        <f>SUBSTITUTE(Table2[[#This Row],[category_tags]],"'",CHAR(130),11)</f>
        <v>['Agricultural', 'Food', 'Preparation', 'Fruits, vegetables, legumes and nuts', 'Vegetables', ÇVegetables, raw']</v>
      </c>
      <c r="N2363" t="str">
        <f>SUBSTITUTE(Table2[[#This Row],[category_tags]],"'",CHAR(131),12)</f>
        <v>['Agricultural', 'Food', 'Preparation', 'Fruits, vegetables, legumes and nuts', 'Vegetables', 'Vegetables, rawÉ]</v>
      </c>
      <c r="O2363">
        <f>FIND(CHAR(130),Table2[[#This Row],[Column2]])</f>
        <v>95</v>
      </c>
      <c r="P2363">
        <f>FIND(CHAR(131),Table2[[#This Row],[Column3]])</f>
        <v>111</v>
      </c>
      <c r="Q2363" t="str">
        <f>IFERROR(MID(Table2[[#This Row],[category_tags]],Table2[[#This Row],[Column4]]+1,Table2[[#This Row],[Column5]]-Table2[[#This Row],[Column4]]-1),"")</f>
        <v>Vegetables, raw</v>
      </c>
      <c r="R2363" t="str">
        <f>VLOOKUP(Table2[[#This Row],[ciqual_code]],brut_transformé!$D$2:$E$2480,2,FALSE)</f>
        <v>brut</v>
      </c>
      <c r="S2363" t="s">
        <v>6318</v>
      </c>
    </row>
    <row r="2364" spans="1:19" x14ac:dyDescent="0.2">
      <c r="A2364" t="s">
        <v>2362</v>
      </c>
      <c r="B2364">
        <v>20047</v>
      </c>
      <c r="C2364" t="s">
        <v>2481</v>
      </c>
      <c r="D2364">
        <v>2.3199999999999998</v>
      </c>
      <c r="E2364" t="b">
        <v>0</v>
      </c>
      <c r="F2364" t="s">
        <v>2485</v>
      </c>
      <c r="G2364" t="s">
        <v>4849</v>
      </c>
      <c r="H2364" t="s">
        <v>4967</v>
      </c>
      <c r="I2364" t="s">
        <v>4969</v>
      </c>
      <c r="J2364" t="s">
        <v>4988</v>
      </c>
      <c r="K2364" t="s">
        <v>6375</v>
      </c>
      <c r="L2364" t="s">
        <v>6405</v>
      </c>
      <c r="M2364" t="str">
        <f>SUBSTITUTE(Table2[[#This Row],[category_tags]],"'",CHAR(130),11)</f>
        <v>['Agricultural', 'Food', 'Preparation', 'Fruits, vegetables, legumes and nuts', 'Vegetables', ÇVegetables, raw']</v>
      </c>
      <c r="N2364" t="str">
        <f>SUBSTITUTE(Table2[[#This Row],[category_tags]],"'",CHAR(131),12)</f>
        <v>['Agricultural', 'Food', 'Preparation', 'Fruits, vegetables, legumes and nuts', 'Vegetables', 'Vegetables, rawÉ]</v>
      </c>
      <c r="O2364">
        <f>FIND(CHAR(130),Table2[[#This Row],[Column2]])</f>
        <v>95</v>
      </c>
      <c r="P2364">
        <f>FIND(CHAR(131),Table2[[#This Row],[Column3]])</f>
        <v>111</v>
      </c>
      <c r="Q2364" t="str">
        <f>IFERROR(MID(Table2[[#This Row],[category_tags]],Table2[[#This Row],[Column4]]+1,Table2[[#This Row],[Column5]]-Table2[[#This Row],[Column4]]-1),"")</f>
        <v>Vegetables, raw</v>
      </c>
      <c r="R2364" t="str">
        <f>VLOOKUP(Table2[[#This Row],[ciqual_code]],brut_transformé!$D$2:$E$2480,2,FALSE)</f>
        <v>brut</v>
      </c>
      <c r="S2364" t="s">
        <v>6319</v>
      </c>
    </row>
    <row r="2365" spans="1:19" x14ac:dyDescent="0.2">
      <c r="A2365" t="s">
        <v>2363</v>
      </c>
      <c r="B2365">
        <v>20047</v>
      </c>
      <c r="C2365" t="s">
        <v>2481</v>
      </c>
      <c r="D2365">
        <v>2.2599999999999998</v>
      </c>
      <c r="E2365" t="b">
        <v>0</v>
      </c>
      <c r="F2365" t="s">
        <v>2485</v>
      </c>
      <c r="G2365" t="s">
        <v>4850</v>
      </c>
      <c r="H2365" t="s">
        <v>4967</v>
      </c>
      <c r="I2365" t="s">
        <v>4969</v>
      </c>
      <c r="J2365" t="s">
        <v>4988</v>
      </c>
      <c r="K2365" t="s">
        <v>6375</v>
      </c>
      <c r="L2365" t="s">
        <v>6405</v>
      </c>
      <c r="M2365" t="str">
        <f>SUBSTITUTE(Table2[[#This Row],[category_tags]],"'",CHAR(130),11)</f>
        <v>['Agricultural', 'Food', 'Preparation', 'Fruits, vegetables, legumes and nuts', 'Vegetables', ÇVegetables, raw']</v>
      </c>
      <c r="N2365" t="str">
        <f>SUBSTITUTE(Table2[[#This Row],[category_tags]],"'",CHAR(131),12)</f>
        <v>['Agricultural', 'Food', 'Preparation', 'Fruits, vegetables, legumes and nuts', 'Vegetables', 'Vegetables, rawÉ]</v>
      </c>
      <c r="O2365">
        <f>FIND(CHAR(130),Table2[[#This Row],[Column2]])</f>
        <v>95</v>
      </c>
      <c r="P2365">
        <f>FIND(CHAR(131),Table2[[#This Row],[Column3]])</f>
        <v>111</v>
      </c>
      <c r="Q2365" t="str">
        <f>IFERROR(MID(Table2[[#This Row],[category_tags]],Table2[[#This Row],[Column4]]+1,Table2[[#This Row],[Column5]]-Table2[[#This Row],[Column4]]-1),"")</f>
        <v>Vegetables, raw</v>
      </c>
      <c r="R2365" t="str">
        <f>VLOOKUP(Table2[[#This Row],[ciqual_code]],brut_transformé!$D$2:$E$2480,2,FALSE)</f>
        <v>brut</v>
      </c>
      <c r="S2365" t="s">
        <v>6320</v>
      </c>
    </row>
    <row r="2366" spans="1:19" x14ac:dyDescent="0.2">
      <c r="A2366" t="s">
        <v>2364</v>
      </c>
      <c r="B2366">
        <v>25103</v>
      </c>
      <c r="C2366" t="s">
        <v>2481</v>
      </c>
      <c r="D2366">
        <v>2.42</v>
      </c>
      <c r="E2366" t="b">
        <v>0</v>
      </c>
      <c r="F2366" t="s">
        <v>2485</v>
      </c>
      <c r="G2366" t="s">
        <v>4851</v>
      </c>
      <c r="H2366" t="s">
        <v>4967</v>
      </c>
      <c r="I2366" t="s">
        <v>4969</v>
      </c>
      <c r="J2366" t="s">
        <v>5011</v>
      </c>
      <c r="K2366" t="s">
        <v>6379</v>
      </c>
      <c r="L2366" t="s">
        <v>6399</v>
      </c>
      <c r="M2366" t="str">
        <f>SUBSTITUTE(Table2[[#This Row],[category_tags]],"'",CHAR(130),11)</f>
        <v>['Agricultural', 'Food', 'Preparation', 'Starters and dishes', 'Dishes', ÇMeat dishes, with vegetables/legume']</v>
      </c>
      <c r="N2366" t="str">
        <f>SUBSTITUTE(Table2[[#This Row],[category_tags]],"'",CHAR(131),12)</f>
        <v>['Agricultural', 'Food', 'Preparation', 'Starters and dishes', 'Dishes', 'Meat dishes, with vegetables/legumeÉ]</v>
      </c>
      <c r="O2366">
        <f>FIND(CHAR(130),Table2[[#This Row],[Column2]])</f>
        <v>74</v>
      </c>
      <c r="P2366">
        <f>FIND(CHAR(131),Table2[[#This Row],[Column3]])</f>
        <v>110</v>
      </c>
      <c r="Q2366" t="str">
        <f>IFERROR(MID(Table2[[#This Row],[category_tags]],Table2[[#This Row],[Column4]]+1,Table2[[#This Row],[Column5]]-Table2[[#This Row],[Column4]]-1),"")</f>
        <v>Meat dishes, with vegetables/legume</v>
      </c>
      <c r="R2366" t="str">
        <f>VLOOKUP(Table2[[#This Row],[ciqual_code]],brut_transformé!$D$2:$E$2480,2,FALSE)</f>
        <v>transformé</v>
      </c>
      <c r="S2366" t="s">
        <v>6321</v>
      </c>
    </row>
    <row r="2367" spans="1:19" x14ac:dyDescent="0.2">
      <c r="A2367" t="s">
        <v>2365</v>
      </c>
      <c r="B2367">
        <v>20119</v>
      </c>
      <c r="C2367" t="s">
        <v>2481</v>
      </c>
      <c r="D2367">
        <v>2.4500000000000002</v>
      </c>
      <c r="E2367" t="b">
        <v>0</v>
      </c>
      <c r="F2367" t="s">
        <v>2485</v>
      </c>
      <c r="G2367" t="s">
        <v>4852</v>
      </c>
      <c r="H2367" t="s">
        <v>4967</v>
      </c>
      <c r="I2367" t="s">
        <v>4969</v>
      </c>
      <c r="J2367" t="s">
        <v>4988</v>
      </c>
      <c r="K2367" t="s">
        <v>6375</v>
      </c>
      <c r="L2367" t="s">
        <v>6405</v>
      </c>
      <c r="M2367" t="str">
        <f>SUBSTITUTE(Table2[[#This Row],[category_tags]],"'",CHAR(130),11)</f>
        <v>['Agricultural', 'Food', 'Preparation', 'Fruits, vegetables, legumes and nuts', 'Vegetables', ÇVegetables, raw']</v>
      </c>
      <c r="N2367" t="str">
        <f>SUBSTITUTE(Table2[[#This Row],[category_tags]],"'",CHAR(131),12)</f>
        <v>['Agricultural', 'Food', 'Preparation', 'Fruits, vegetables, legumes and nuts', 'Vegetables', 'Vegetables, rawÉ]</v>
      </c>
      <c r="O2367">
        <f>FIND(CHAR(130),Table2[[#This Row],[Column2]])</f>
        <v>95</v>
      </c>
      <c r="P2367">
        <f>FIND(CHAR(131),Table2[[#This Row],[Column3]])</f>
        <v>111</v>
      </c>
      <c r="Q2367" t="str">
        <f>IFERROR(MID(Table2[[#This Row],[category_tags]],Table2[[#This Row],[Column4]]+1,Table2[[#This Row],[Column5]]-Table2[[#This Row],[Column4]]-1),"")</f>
        <v>Vegetables, raw</v>
      </c>
      <c r="R2367" t="str">
        <f>VLOOKUP(Table2[[#This Row],[ciqual_code]],brut_transformé!$D$2:$E$2480,2,FALSE)</f>
        <v>brut</v>
      </c>
      <c r="S2367" t="s">
        <v>6319</v>
      </c>
    </row>
    <row r="2368" spans="1:19" x14ac:dyDescent="0.2">
      <c r="A2368" t="s">
        <v>2366</v>
      </c>
      <c r="B2368">
        <v>20068</v>
      </c>
      <c r="C2368" t="s">
        <v>2481</v>
      </c>
      <c r="D2368">
        <v>2.78</v>
      </c>
      <c r="E2368" t="b">
        <v>0</v>
      </c>
      <c r="F2368" t="s">
        <v>2485</v>
      </c>
      <c r="G2368" t="s">
        <v>4853</v>
      </c>
      <c r="H2368" t="s">
        <v>4967</v>
      </c>
      <c r="I2368" t="s">
        <v>4969</v>
      </c>
      <c r="J2368" t="s">
        <v>4987</v>
      </c>
      <c r="K2368" t="s">
        <v>6375</v>
      </c>
      <c r="L2368" t="s">
        <v>6405</v>
      </c>
      <c r="M2368" t="str">
        <f>SUBSTITUTE(Table2[[#This Row],[category_tags]],"'",CHAR(130),11)</f>
        <v>['Agricultural', 'Food', 'Preparation', 'Fruits, vegetables, legumes and nuts', 'Vegetables', ÇVegetables, cooked']</v>
      </c>
      <c r="N2368" t="str">
        <f>SUBSTITUTE(Table2[[#This Row],[category_tags]],"'",CHAR(131),12)</f>
        <v>['Agricultural', 'Food', 'Preparation', 'Fruits, vegetables, legumes and nuts', 'Vegetables', 'Vegetables, cookedÉ]</v>
      </c>
      <c r="O2368">
        <f>FIND(CHAR(130),Table2[[#This Row],[Column2]])</f>
        <v>95</v>
      </c>
      <c r="P2368">
        <f>FIND(CHAR(131),Table2[[#This Row],[Column3]])</f>
        <v>114</v>
      </c>
      <c r="Q2368" t="str">
        <f>IFERROR(MID(Table2[[#This Row],[category_tags]],Table2[[#This Row],[Column4]]+1,Table2[[#This Row],[Column5]]-Table2[[#This Row],[Column4]]-1),"")</f>
        <v>Vegetables, cooked</v>
      </c>
      <c r="R2368" t="str">
        <f>VLOOKUP(Table2[[#This Row],[ciqual_code]],brut_transformé!$D$2:$E$2480,2,FALSE)</f>
        <v>transformé</v>
      </c>
      <c r="S2368" t="s">
        <v>6322</v>
      </c>
    </row>
    <row r="2369" spans="1:19" x14ac:dyDescent="0.2">
      <c r="A2369" t="s">
        <v>2367</v>
      </c>
      <c r="B2369">
        <v>20260</v>
      </c>
      <c r="C2369" t="s">
        <v>2481</v>
      </c>
      <c r="D2369">
        <v>3.11</v>
      </c>
      <c r="E2369" t="b">
        <v>0</v>
      </c>
      <c r="F2369" t="s">
        <v>2485</v>
      </c>
      <c r="G2369" t="s">
        <v>4854</v>
      </c>
      <c r="H2369" t="s">
        <v>4967</v>
      </c>
      <c r="I2369" t="s">
        <v>4969</v>
      </c>
      <c r="J2369" t="s">
        <v>4987</v>
      </c>
      <c r="K2369" t="s">
        <v>6375</v>
      </c>
      <c r="L2369" t="s">
        <v>6405</v>
      </c>
      <c r="M2369" t="str">
        <f>SUBSTITUTE(Table2[[#This Row],[category_tags]],"'",CHAR(130),11)</f>
        <v>['Agricultural', 'Food', 'Preparation', 'Fruits, vegetables, legumes and nuts', 'Vegetables', ÇVegetables, cooked']</v>
      </c>
      <c r="N2369" t="str">
        <f>SUBSTITUTE(Table2[[#This Row],[category_tags]],"'",CHAR(131),12)</f>
        <v>['Agricultural', 'Food', 'Preparation', 'Fruits, vegetables, legumes and nuts', 'Vegetables', 'Vegetables, cookedÉ]</v>
      </c>
      <c r="O2369">
        <f>FIND(CHAR(130),Table2[[#This Row],[Column2]])</f>
        <v>95</v>
      </c>
      <c r="P2369">
        <f>FIND(CHAR(131),Table2[[#This Row],[Column3]])</f>
        <v>114</v>
      </c>
      <c r="Q2369" t="str">
        <f>IFERROR(MID(Table2[[#This Row],[category_tags]],Table2[[#This Row],[Column4]]+1,Table2[[#This Row],[Column5]]-Table2[[#This Row],[Column4]]-1),"")</f>
        <v>Vegetables, cooked</v>
      </c>
      <c r="R2369" t="str">
        <f>VLOOKUP(Table2[[#This Row],[ciqual_code]],brut_transformé!$D$2:$E$2480,2,FALSE)</f>
        <v>transformé</v>
      </c>
      <c r="S2369" t="s">
        <v>6323</v>
      </c>
    </row>
    <row r="2370" spans="1:19" x14ac:dyDescent="0.2">
      <c r="A2370" t="s">
        <v>2368</v>
      </c>
      <c r="B2370">
        <v>20268</v>
      </c>
      <c r="C2370" t="s">
        <v>2481</v>
      </c>
      <c r="D2370">
        <v>2.95</v>
      </c>
      <c r="E2370" t="b">
        <v>0</v>
      </c>
      <c r="F2370" t="s">
        <v>2485</v>
      </c>
      <c r="G2370" t="s">
        <v>4855</v>
      </c>
      <c r="H2370" t="s">
        <v>4967</v>
      </c>
      <c r="I2370" t="s">
        <v>4969</v>
      </c>
      <c r="J2370" t="s">
        <v>4987</v>
      </c>
      <c r="K2370" t="s">
        <v>6375</v>
      </c>
      <c r="L2370" t="s">
        <v>6405</v>
      </c>
      <c r="M2370" t="str">
        <f>SUBSTITUTE(Table2[[#This Row],[category_tags]],"'",CHAR(130),11)</f>
        <v>['Agricultural', 'Food', 'Preparation', 'Fruits, vegetables, legumes and nuts', 'Vegetables', ÇVegetables, cooked']</v>
      </c>
      <c r="N2370" t="str">
        <f>SUBSTITUTE(Table2[[#This Row],[category_tags]],"'",CHAR(131),12)</f>
        <v>['Agricultural', 'Food', 'Preparation', 'Fruits, vegetables, legumes and nuts', 'Vegetables', 'Vegetables, cookedÉ]</v>
      </c>
      <c r="O2370">
        <f>FIND(CHAR(130),Table2[[#This Row],[Column2]])</f>
        <v>95</v>
      </c>
      <c r="P2370">
        <f>FIND(CHAR(131),Table2[[#This Row],[Column3]])</f>
        <v>114</v>
      </c>
      <c r="Q2370" t="str">
        <f>IFERROR(MID(Table2[[#This Row],[category_tags]],Table2[[#This Row],[Column4]]+1,Table2[[#This Row],[Column5]]-Table2[[#This Row],[Column4]]-1),"")</f>
        <v>Vegetables, cooked</v>
      </c>
      <c r="R2370" t="str">
        <f>VLOOKUP(Table2[[#This Row],[ciqual_code]],brut_transformé!$D$2:$E$2480,2,FALSE)</f>
        <v>transformé</v>
      </c>
      <c r="S2370" t="s">
        <v>6322</v>
      </c>
    </row>
    <row r="2371" spans="1:19" x14ac:dyDescent="0.2">
      <c r="A2371" t="s">
        <v>2369</v>
      </c>
      <c r="B2371">
        <v>20048</v>
      </c>
      <c r="C2371" t="s">
        <v>2481</v>
      </c>
      <c r="D2371">
        <v>3.11</v>
      </c>
      <c r="E2371" t="b">
        <v>0</v>
      </c>
      <c r="F2371" t="s">
        <v>2485</v>
      </c>
      <c r="G2371" t="s">
        <v>4856</v>
      </c>
      <c r="H2371" t="s">
        <v>4967</v>
      </c>
      <c r="I2371" t="s">
        <v>4969</v>
      </c>
      <c r="J2371" t="s">
        <v>4987</v>
      </c>
      <c r="K2371" t="s">
        <v>6375</v>
      </c>
      <c r="L2371" t="s">
        <v>6405</v>
      </c>
      <c r="M2371" t="str">
        <f>SUBSTITUTE(Table2[[#This Row],[category_tags]],"'",CHAR(130),11)</f>
        <v>['Agricultural', 'Food', 'Preparation', 'Fruits, vegetables, legumes and nuts', 'Vegetables', ÇVegetables, cooked']</v>
      </c>
      <c r="N2371" t="str">
        <f>SUBSTITUTE(Table2[[#This Row],[category_tags]],"'",CHAR(131),12)</f>
        <v>['Agricultural', 'Food', 'Preparation', 'Fruits, vegetables, legumes and nuts', 'Vegetables', 'Vegetables, cookedÉ]</v>
      </c>
      <c r="O2371">
        <f>FIND(CHAR(130),Table2[[#This Row],[Column2]])</f>
        <v>95</v>
      </c>
      <c r="P2371">
        <f>FIND(CHAR(131),Table2[[#This Row],[Column3]])</f>
        <v>114</v>
      </c>
      <c r="Q2371" t="str">
        <f>IFERROR(MID(Table2[[#This Row],[category_tags]],Table2[[#This Row],[Column4]]+1,Table2[[#This Row],[Column5]]-Table2[[#This Row],[Column4]]-1),"")</f>
        <v>Vegetables, cooked</v>
      </c>
      <c r="R2371" t="str">
        <f>VLOOKUP(Table2[[#This Row],[ciqual_code]],brut_transformé!$D$2:$E$2480,2,FALSE)</f>
        <v>transformé</v>
      </c>
      <c r="S2371" t="s">
        <v>6324</v>
      </c>
    </row>
    <row r="2372" spans="1:19" x14ac:dyDescent="0.2">
      <c r="A2372" t="s">
        <v>2370</v>
      </c>
      <c r="B2372">
        <v>20242</v>
      </c>
      <c r="C2372" t="s">
        <v>2481</v>
      </c>
      <c r="D2372">
        <v>2.71999999999999</v>
      </c>
      <c r="E2372" t="b">
        <v>0</v>
      </c>
      <c r="F2372" t="s">
        <v>2485</v>
      </c>
      <c r="G2372" t="s">
        <v>4857</v>
      </c>
      <c r="H2372" t="s">
        <v>4967</v>
      </c>
      <c r="I2372" t="s">
        <v>4969</v>
      </c>
      <c r="J2372" t="s">
        <v>4987</v>
      </c>
      <c r="K2372" t="s">
        <v>6375</v>
      </c>
      <c r="L2372" t="s">
        <v>6405</v>
      </c>
      <c r="M2372" t="str">
        <f>SUBSTITUTE(Table2[[#This Row],[category_tags]],"'",CHAR(130),11)</f>
        <v>['Agricultural', 'Food', 'Preparation', 'Fruits, vegetables, legumes and nuts', 'Vegetables', ÇVegetables, cooked']</v>
      </c>
      <c r="N2372" t="str">
        <f>SUBSTITUTE(Table2[[#This Row],[category_tags]],"'",CHAR(131),12)</f>
        <v>['Agricultural', 'Food', 'Preparation', 'Fruits, vegetables, legumes and nuts', 'Vegetables', 'Vegetables, cookedÉ]</v>
      </c>
      <c r="O2372">
        <f>FIND(CHAR(130),Table2[[#This Row],[Column2]])</f>
        <v>95</v>
      </c>
      <c r="P2372">
        <f>FIND(CHAR(131),Table2[[#This Row],[Column3]])</f>
        <v>114</v>
      </c>
      <c r="Q2372" t="str">
        <f>IFERROR(MID(Table2[[#This Row],[category_tags]],Table2[[#This Row],[Column4]]+1,Table2[[#This Row],[Column5]]-Table2[[#This Row],[Column4]]-1),"")</f>
        <v>Vegetables, cooked</v>
      </c>
      <c r="R2372" t="str">
        <f>VLOOKUP(Table2[[#This Row],[ciqual_code]],brut_transformé!$D$2:$E$2480,2,FALSE)</f>
        <v>brut</v>
      </c>
      <c r="S2372" t="s">
        <v>6325</v>
      </c>
    </row>
    <row r="2373" spans="1:19" x14ac:dyDescent="0.2">
      <c r="A2373" t="s">
        <v>2371</v>
      </c>
      <c r="B2373">
        <v>20289</v>
      </c>
      <c r="C2373" t="s">
        <v>2481</v>
      </c>
      <c r="D2373">
        <v>2.71999999999999</v>
      </c>
      <c r="E2373" t="b">
        <v>0</v>
      </c>
      <c r="F2373" t="s">
        <v>2485</v>
      </c>
      <c r="G2373" t="s">
        <v>4858</v>
      </c>
      <c r="H2373" t="s">
        <v>4967</v>
      </c>
      <c r="I2373" t="s">
        <v>4969</v>
      </c>
      <c r="J2373" t="s">
        <v>4987</v>
      </c>
      <c r="K2373" t="s">
        <v>6375</v>
      </c>
      <c r="L2373" t="s">
        <v>6405</v>
      </c>
      <c r="M2373" t="str">
        <f>SUBSTITUTE(Table2[[#This Row],[category_tags]],"'",CHAR(130),11)</f>
        <v>['Agricultural', 'Food', 'Preparation', 'Fruits, vegetables, legumes and nuts', 'Vegetables', ÇVegetables, cooked']</v>
      </c>
      <c r="N2373" t="str">
        <f>SUBSTITUTE(Table2[[#This Row],[category_tags]],"'",CHAR(131),12)</f>
        <v>['Agricultural', 'Food', 'Preparation', 'Fruits, vegetables, legumes and nuts', 'Vegetables', 'Vegetables, cookedÉ]</v>
      </c>
      <c r="O2373">
        <f>FIND(CHAR(130),Table2[[#This Row],[Column2]])</f>
        <v>95</v>
      </c>
      <c r="P2373">
        <f>FIND(CHAR(131),Table2[[#This Row],[Column3]])</f>
        <v>114</v>
      </c>
      <c r="Q2373" t="str">
        <f>IFERROR(MID(Table2[[#This Row],[category_tags]],Table2[[#This Row],[Column4]]+1,Table2[[#This Row],[Column5]]-Table2[[#This Row],[Column4]]-1),"")</f>
        <v>Vegetables, cooked</v>
      </c>
      <c r="R2373" t="str">
        <f>VLOOKUP(Table2[[#This Row],[ciqual_code]],brut_transformé!$D$2:$E$2480,2,FALSE)</f>
        <v>brut</v>
      </c>
      <c r="S2373" t="s">
        <v>6326</v>
      </c>
    </row>
    <row r="2374" spans="1:19" x14ac:dyDescent="0.2">
      <c r="A2374" t="s">
        <v>2372</v>
      </c>
      <c r="B2374">
        <v>20169</v>
      </c>
      <c r="C2374" t="s">
        <v>2481</v>
      </c>
      <c r="D2374">
        <v>3.03</v>
      </c>
      <c r="E2374" t="b">
        <v>0</v>
      </c>
      <c r="F2374" t="s">
        <v>2485</v>
      </c>
      <c r="G2374" t="s">
        <v>4859</v>
      </c>
      <c r="H2374" t="s">
        <v>4967</v>
      </c>
      <c r="I2374" t="s">
        <v>4969</v>
      </c>
      <c r="J2374" t="s">
        <v>4987</v>
      </c>
      <c r="K2374" t="s">
        <v>6375</v>
      </c>
      <c r="L2374" t="s">
        <v>6405</v>
      </c>
      <c r="M2374" t="str">
        <f>SUBSTITUTE(Table2[[#This Row],[category_tags]],"'",CHAR(130),11)</f>
        <v>['Agricultural', 'Food', 'Preparation', 'Fruits, vegetables, legumes and nuts', 'Vegetables', ÇVegetables, cooked']</v>
      </c>
      <c r="N2374" t="str">
        <f>SUBSTITUTE(Table2[[#This Row],[category_tags]],"'",CHAR(131),12)</f>
        <v>['Agricultural', 'Food', 'Preparation', 'Fruits, vegetables, legumes and nuts', 'Vegetables', 'Vegetables, cookedÉ]</v>
      </c>
      <c r="O2374">
        <f>FIND(CHAR(130),Table2[[#This Row],[Column2]])</f>
        <v>95</v>
      </c>
      <c r="P2374">
        <f>FIND(CHAR(131),Table2[[#This Row],[Column3]])</f>
        <v>114</v>
      </c>
      <c r="Q2374" t="str">
        <f>IFERROR(MID(Table2[[#This Row],[category_tags]],Table2[[#This Row],[Column4]]+1,Table2[[#This Row],[Column5]]-Table2[[#This Row],[Column4]]-1),"")</f>
        <v>Vegetables, cooked</v>
      </c>
      <c r="R2374" t="str">
        <f>VLOOKUP(Table2[[#This Row],[ciqual_code]],brut_transformé!$D$2:$E$2480,2,FALSE)</f>
        <v>transformé</v>
      </c>
      <c r="S2374" t="s">
        <v>6327</v>
      </c>
    </row>
    <row r="2375" spans="1:19" x14ac:dyDescent="0.2">
      <c r="A2375" t="s">
        <v>2373</v>
      </c>
      <c r="B2375">
        <v>20170</v>
      </c>
      <c r="C2375" t="s">
        <v>2481</v>
      </c>
      <c r="D2375">
        <v>3.11</v>
      </c>
      <c r="E2375" t="b">
        <v>0</v>
      </c>
      <c r="F2375" t="s">
        <v>2485</v>
      </c>
      <c r="G2375" t="s">
        <v>4860</v>
      </c>
      <c r="H2375" t="s">
        <v>4967</v>
      </c>
      <c r="I2375" t="s">
        <v>4969</v>
      </c>
      <c r="J2375" t="s">
        <v>4987</v>
      </c>
      <c r="K2375" t="s">
        <v>6375</v>
      </c>
      <c r="L2375" t="s">
        <v>6405</v>
      </c>
      <c r="M2375" t="str">
        <f>SUBSTITUTE(Table2[[#This Row],[category_tags]],"'",CHAR(130),11)</f>
        <v>['Agricultural', 'Food', 'Preparation', 'Fruits, vegetables, legumes and nuts', 'Vegetables', ÇVegetables, cooked']</v>
      </c>
      <c r="N2375" t="str">
        <f>SUBSTITUTE(Table2[[#This Row],[category_tags]],"'",CHAR(131),12)</f>
        <v>['Agricultural', 'Food', 'Preparation', 'Fruits, vegetables, legumes and nuts', 'Vegetables', 'Vegetables, cookedÉ]</v>
      </c>
      <c r="O2375">
        <f>FIND(CHAR(130),Table2[[#This Row],[Column2]])</f>
        <v>95</v>
      </c>
      <c r="P2375">
        <f>FIND(CHAR(131),Table2[[#This Row],[Column3]])</f>
        <v>114</v>
      </c>
      <c r="Q2375" t="str">
        <f>IFERROR(MID(Table2[[#This Row],[category_tags]],Table2[[#This Row],[Column4]]+1,Table2[[#This Row],[Column5]]-Table2[[#This Row],[Column4]]-1),"")</f>
        <v>Vegetables, cooked</v>
      </c>
      <c r="R2375" t="str">
        <f>VLOOKUP(Table2[[#This Row],[ciqual_code]],brut_transformé!$D$2:$E$2480,2,FALSE)</f>
        <v>transformé</v>
      </c>
      <c r="S2375" t="s">
        <v>6323</v>
      </c>
    </row>
    <row r="2376" spans="1:19" x14ac:dyDescent="0.2">
      <c r="A2376" t="s">
        <v>2374</v>
      </c>
      <c r="B2376">
        <v>20189</v>
      </c>
      <c r="C2376" t="s">
        <v>2481</v>
      </c>
      <c r="D2376">
        <v>2.54</v>
      </c>
      <c r="E2376" t="b">
        <v>0</v>
      </c>
      <c r="F2376" t="s">
        <v>2485</v>
      </c>
      <c r="G2376" t="s">
        <v>4861</v>
      </c>
      <c r="H2376" t="s">
        <v>4967</v>
      </c>
      <c r="I2376" t="s">
        <v>4969</v>
      </c>
      <c r="J2376" t="s">
        <v>5081</v>
      </c>
      <c r="K2376" t="s">
        <v>6375</v>
      </c>
      <c r="L2376" t="s">
        <v>6405</v>
      </c>
      <c r="M2376" t="str">
        <f>SUBSTITUTE(Table2[[#This Row],[category_tags]],"'",CHAR(130),11)</f>
        <v>['Agricultural', 'Food', 'Preparation', 'Fruits, vegetables, legumes and nuts', 'Vegetables', ÇVegetables, dried or dehydrated']</v>
      </c>
      <c r="N2376" t="str">
        <f>SUBSTITUTE(Table2[[#This Row],[category_tags]],"'",CHAR(131),12)</f>
        <v>['Agricultural', 'Food', 'Preparation', 'Fruits, vegetables, legumes and nuts', 'Vegetables', 'Vegetables, dried or dehydratedÉ]</v>
      </c>
      <c r="O2376">
        <f>FIND(CHAR(130),Table2[[#This Row],[Column2]])</f>
        <v>95</v>
      </c>
      <c r="P2376">
        <f>FIND(CHAR(131),Table2[[#This Row],[Column3]])</f>
        <v>127</v>
      </c>
      <c r="Q2376" t="str">
        <f>IFERROR(MID(Table2[[#This Row],[category_tags]],Table2[[#This Row],[Column4]]+1,Table2[[#This Row],[Column5]]-Table2[[#This Row],[Column4]]-1),"")</f>
        <v>Vegetables, dried or dehydrated</v>
      </c>
      <c r="R2376" t="str">
        <f>VLOOKUP(Table2[[#This Row],[ciqual_code]],brut_transformé!$D$2:$E$2480,2,FALSE)</f>
        <v>brut</v>
      </c>
      <c r="S2376" t="s">
        <v>6328</v>
      </c>
    </row>
    <row r="2377" spans="1:19" x14ac:dyDescent="0.2">
      <c r="A2377" t="s">
        <v>2375</v>
      </c>
      <c r="B2377">
        <v>20256</v>
      </c>
      <c r="C2377" t="s">
        <v>2481</v>
      </c>
      <c r="D2377">
        <v>2.8</v>
      </c>
      <c r="E2377" t="b">
        <v>0</v>
      </c>
      <c r="F2377" t="s">
        <v>2485</v>
      </c>
      <c r="G2377" t="s">
        <v>4862</v>
      </c>
      <c r="H2377" t="s">
        <v>4967</v>
      </c>
      <c r="I2377" t="s">
        <v>4969</v>
      </c>
      <c r="J2377" t="s">
        <v>5081</v>
      </c>
      <c r="K2377" t="s">
        <v>6375</v>
      </c>
      <c r="L2377" t="s">
        <v>6405</v>
      </c>
      <c r="M2377" t="str">
        <f>SUBSTITUTE(Table2[[#This Row],[category_tags]],"'",CHAR(130),11)</f>
        <v>['Agricultural', 'Food', 'Preparation', 'Fruits, vegetables, legumes and nuts', 'Vegetables', ÇVegetables, dried or dehydrated']</v>
      </c>
      <c r="N2377" t="str">
        <f>SUBSTITUTE(Table2[[#This Row],[category_tags]],"'",CHAR(131),12)</f>
        <v>['Agricultural', 'Food', 'Preparation', 'Fruits, vegetables, legumes and nuts', 'Vegetables', 'Vegetables, dried or dehydratedÉ]</v>
      </c>
      <c r="O2377">
        <f>FIND(CHAR(130),Table2[[#This Row],[Column2]])</f>
        <v>95</v>
      </c>
      <c r="P2377">
        <f>FIND(CHAR(131),Table2[[#This Row],[Column3]])</f>
        <v>127</v>
      </c>
      <c r="Q2377" t="str">
        <f>IFERROR(MID(Table2[[#This Row],[category_tags]],Table2[[#This Row],[Column4]]+1,Table2[[#This Row],[Column5]]-Table2[[#This Row],[Column4]]-1),"")</f>
        <v>Vegetables, dried or dehydrated</v>
      </c>
      <c r="R2377" t="str">
        <f>VLOOKUP(Table2[[#This Row],[ciqual_code]],brut_transformé!$D$2:$E$2480,2,FALSE)</f>
        <v>brut</v>
      </c>
      <c r="S2377" t="s">
        <v>6328</v>
      </c>
    </row>
    <row r="2378" spans="1:19" x14ac:dyDescent="0.2">
      <c r="A2378" t="s">
        <v>2376</v>
      </c>
      <c r="B2378">
        <v>12763</v>
      </c>
      <c r="C2378" t="s">
        <v>2481</v>
      </c>
      <c r="D2378">
        <v>2.2799999999999998</v>
      </c>
      <c r="E2378" t="b">
        <v>0</v>
      </c>
      <c r="F2378" t="s">
        <v>2485</v>
      </c>
      <c r="G2378" t="s">
        <v>4863</v>
      </c>
      <c r="H2378" t="s">
        <v>4967</v>
      </c>
      <c r="I2378" t="s">
        <v>4969</v>
      </c>
      <c r="J2378" t="s">
        <v>4989</v>
      </c>
      <c r="K2378" t="s">
        <v>6381</v>
      </c>
      <c r="L2378" t="s">
        <v>6406</v>
      </c>
      <c r="M2378" t="str">
        <f>SUBSTITUTE(Table2[[#This Row],[category_tags]],"'",CHAR(130),11)</f>
        <v>['Agricultural', 'Food', 'Preparation', 'Milk and milk products', 'Cheese', ÇSemihard cheeses']</v>
      </c>
      <c r="N2378" t="str">
        <f>SUBSTITUTE(Table2[[#This Row],[category_tags]],"'",CHAR(131),12)</f>
        <v>['Agricultural', 'Food', 'Preparation', 'Milk and milk products', 'Cheese', 'Semihard cheesesÉ]</v>
      </c>
      <c r="O2378">
        <f>FIND(CHAR(130),Table2[[#This Row],[Column2]])</f>
        <v>77</v>
      </c>
      <c r="P2378">
        <f>FIND(CHAR(131),Table2[[#This Row],[Column3]])</f>
        <v>94</v>
      </c>
      <c r="Q2378" t="str">
        <f>IFERROR(MID(Table2[[#This Row],[category_tags]],Table2[[#This Row],[Column4]]+1,Table2[[#This Row],[Column5]]-Table2[[#This Row],[Column4]]-1),"")</f>
        <v>Semihard cheeses</v>
      </c>
      <c r="R2378" t="str">
        <f>VLOOKUP(Table2[[#This Row],[ciqual_code]],brut_transformé!$D$2:$E$2480,2,FALSE)</f>
        <v>transformé</v>
      </c>
      <c r="S2378" t="s">
        <v>5196</v>
      </c>
    </row>
    <row r="2379" spans="1:19" x14ac:dyDescent="0.2">
      <c r="A2379" t="s">
        <v>2377</v>
      </c>
      <c r="B2379">
        <v>12759</v>
      </c>
      <c r="C2379" t="s">
        <v>2481</v>
      </c>
      <c r="D2379">
        <v>2.2799999999999998</v>
      </c>
      <c r="E2379" t="b">
        <v>0</v>
      </c>
      <c r="F2379" t="s">
        <v>2485</v>
      </c>
      <c r="G2379" t="s">
        <v>4864</v>
      </c>
      <c r="H2379" t="s">
        <v>4967</v>
      </c>
      <c r="I2379" t="s">
        <v>4969</v>
      </c>
      <c r="J2379" t="s">
        <v>4989</v>
      </c>
      <c r="K2379" t="s">
        <v>6381</v>
      </c>
      <c r="L2379" t="s">
        <v>6406</v>
      </c>
      <c r="M2379" t="str">
        <f>SUBSTITUTE(Table2[[#This Row],[category_tags]],"'",CHAR(130),11)</f>
        <v>['Agricultural', 'Food', 'Preparation', 'Milk and milk products', 'Cheese', ÇSemihard cheeses']</v>
      </c>
      <c r="N2379" t="str">
        <f>SUBSTITUTE(Table2[[#This Row],[category_tags]],"'",CHAR(131),12)</f>
        <v>['Agricultural', 'Food', 'Preparation', 'Milk and milk products', 'Cheese', 'Semihard cheesesÉ]</v>
      </c>
      <c r="O2379">
        <f>FIND(CHAR(130),Table2[[#This Row],[Column2]])</f>
        <v>77</v>
      </c>
      <c r="P2379">
        <f>FIND(CHAR(131),Table2[[#This Row],[Column3]])</f>
        <v>94</v>
      </c>
      <c r="Q2379" t="str">
        <f>IFERROR(MID(Table2[[#This Row],[category_tags]],Table2[[#This Row],[Column4]]+1,Table2[[#This Row],[Column5]]-Table2[[#This Row],[Column4]]-1),"")</f>
        <v>Semihard cheeses</v>
      </c>
      <c r="R2379" t="str">
        <f>VLOOKUP(Table2[[#This Row],[ciqual_code]],brut_transformé!$D$2:$E$2480,2,FALSE)</f>
        <v>transformé</v>
      </c>
      <c r="S2379" t="s">
        <v>5196</v>
      </c>
    </row>
    <row r="2380" spans="1:19" x14ac:dyDescent="0.2">
      <c r="A2380" t="s">
        <v>2378</v>
      </c>
      <c r="B2380">
        <v>12758</v>
      </c>
      <c r="C2380" t="s">
        <v>2481</v>
      </c>
      <c r="D2380">
        <v>1.85</v>
      </c>
      <c r="E2380" t="b">
        <v>0</v>
      </c>
      <c r="F2380" t="s">
        <v>2485</v>
      </c>
      <c r="G2380" t="s">
        <v>4865</v>
      </c>
      <c r="H2380" t="s">
        <v>4967</v>
      </c>
      <c r="I2380" t="s">
        <v>4969</v>
      </c>
      <c r="J2380" t="s">
        <v>4989</v>
      </c>
      <c r="K2380" t="s">
        <v>6381</v>
      </c>
      <c r="L2380" t="s">
        <v>6406</v>
      </c>
      <c r="M2380" t="str">
        <f>SUBSTITUTE(Table2[[#This Row],[category_tags]],"'",CHAR(130),11)</f>
        <v>['Agricultural', 'Food', 'Preparation', 'Milk and milk products', 'Cheese', ÇSemihard cheeses']</v>
      </c>
      <c r="N2380" t="str">
        <f>SUBSTITUTE(Table2[[#This Row],[category_tags]],"'",CHAR(131),12)</f>
        <v>['Agricultural', 'Food', 'Preparation', 'Milk and milk products', 'Cheese', 'Semihard cheesesÉ]</v>
      </c>
      <c r="O2380">
        <f>FIND(CHAR(130),Table2[[#This Row],[Column2]])</f>
        <v>77</v>
      </c>
      <c r="P2380">
        <f>FIND(CHAR(131),Table2[[#This Row],[Column3]])</f>
        <v>94</v>
      </c>
      <c r="Q2380" t="str">
        <f>IFERROR(MID(Table2[[#This Row],[category_tags]],Table2[[#This Row],[Column4]]+1,Table2[[#This Row],[Column5]]-Table2[[#This Row],[Column4]]-1),"")</f>
        <v>Semihard cheeses</v>
      </c>
      <c r="R2380" t="str">
        <f>VLOOKUP(Table2[[#This Row],[ciqual_code]],brut_transformé!$D$2:$E$2480,2,FALSE)</f>
        <v>transformé</v>
      </c>
      <c r="S2380" t="s">
        <v>5196</v>
      </c>
    </row>
    <row r="2381" spans="1:19" x14ac:dyDescent="0.2">
      <c r="A2381" t="s">
        <v>2379</v>
      </c>
      <c r="B2381">
        <v>12760</v>
      </c>
      <c r="C2381" t="s">
        <v>2481</v>
      </c>
      <c r="D2381">
        <v>2.2799999999999998</v>
      </c>
      <c r="E2381" t="b">
        <v>0</v>
      </c>
      <c r="F2381" t="s">
        <v>2485</v>
      </c>
      <c r="G2381" t="s">
        <v>4866</v>
      </c>
      <c r="H2381" t="s">
        <v>4967</v>
      </c>
      <c r="I2381" t="s">
        <v>4969</v>
      </c>
      <c r="J2381" t="s">
        <v>4989</v>
      </c>
      <c r="K2381" t="s">
        <v>6381</v>
      </c>
      <c r="L2381" t="s">
        <v>6406</v>
      </c>
      <c r="M2381" t="str">
        <f>SUBSTITUTE(Table2[[#This Row],[category_tags]],"'",CHAR(130),11)</f>
        <v>['Agricultural', 'Food', 'Preparation', 'Milk and milk products', 'Cheese', ÇSemihard cheeses']</v>
      </c>
      <c r="N2381" t="str">
        <f>SUBSTITUTE(Table2[[#This Row],[category_tags]],"'",CHAR(131),12)</f>
        <v>['Agricultural', 'Food', 'Preparation', 'Milk and milk products', 'Cheese', 'Semihard cheesesÉ]</v>
      </c>
      <c r="O2381">
        <f>FIND(CHAR(130),Table2[[#This Row],[Column2]])</f>
        <v>77</v>
      </c>
      <c r="P2381">
        <f>FIND(CHAR(131),Table2[[#This Row],[Column3]])</f>
        <v>94</v>
      </c>
      <c r="Q2381" t="str">
        <f>IFERROR(MID(Table2[[#This Row],[category_tags]],Table2[[#This Row],[Column4]]+1,Table2[[#This Row],[Column5]]-Table2[[#This Row],[Column4]]-1),"")</f>
        <v>Semihard cheeses</v>
      </c>
      <c r="R2381" t="str">
        <f>VLOOKUP(Table2[[#This Row],[ciqual_code]],brut_transformé!$D$2:$E$2480,2,FALSE)</f>
        <v>transformé</v>
      </c>
      <c r="S2381" t="s">
        <v>5196</v>
      </c>
    </row>
    <row r="2382" spans="1:19" x14ac:dyDescent="0.2">
      <c r="A2382" t="s">
        <v>2380</v>
      </c>
      <c r="B2382">
        <v>18013</v>
      </c>
      <c r="C2382" t="s">
        <v>2481</v>
      </c>
      <c r="D2382">
        <v>2.6</v>
      </c>
      <c r="E2382" t="b">
        <v>0</v>
      </c>
      <c r="F2382" t="s">
        <v>2485</v>
      </c>
      <c r="G2382" t="s">
        <v>4867</v>
      </c>
      <c r="H2382" t="s">
        <v>4967</v>
      </c>
      <c r="I2382" t="s">
        <v>4969</v>
      </c>
      <c r="J2382" t="s">
        <v>5016</v>
      </c>
      <c r="K2382" t="s">
        <v>6378</v>
      </c>
      <c r="L2382" t="s">
        <v>6420</v>
      </c>
      <c r="M2382" t="str">
        <f>SUBSTITUTE(Table2[[#This Row],[category_tags]],"'",CHAR(130),11)</f>
        <v>['Agricultural', 'Food', 'Preparation', 'Beverages', 'Non-alcoholic beverages', ÇSoft drinks']</v>
      </c>
      <c r="N2382" t="str">
        <f>SUBSTITUTE(Table2[[#This Row],[category_tags]],"'",CHAR(131),12)</f>
        <v>['Agricultural', 'Food', 'Preparation', 'Beverages', 'Non-alcoholic beverages', 'Soft drinksÉ]</v>
      </c>
      <c r="O2382">
        <f>FIND(CHAR(130),Table2[[#This Row],[Column2]])</f>
        <v>81</v>
      </c>
      <c r="P2382">
        <f>FIND(CHAR(131),Table2[[#This Row],[Column3]])</f>
        <v>93</v>
      </c>
      <c r="Q2382" t="str">
        <f>IFERROR(MID(Table2[[#This Row],[category_tags]],Table2[[#This Row],[Column4]]+1,Table2[[#This Row],[Column5]]-Table2[[#This Row],[Column4]]-1),"")</f>
        <v>Soft drinks</v>
      </c>
      <c r="R2382" t="str">
        <f>VLOOKUP(Table2[[#This Row],[ciqual_code]],brut_transformé!$D$2:$E$2480,2,FALSE)</f>
        <v>transformé</v>
      </c>
      <c r="S2382" t="s">
        <v>5227</v>
      </c>
    </row>
    <row r="2383" spans="1:19" x14ac:dyDescent="0.2">
      <c r="A2383" t="s">
        <v>2381</v>
      </c>
      <c r="B2383">
        <v>18344</v>
      </c>
      <c r="C2383" t="s">
        <v>2481</v>
      </c>
      <c r="D2383">
        <v>2.6</v>
      </c>
      <c r="E2383" t="b">
        <v>0</v>
      </c>
      <c r="F2383" t="s">
        <v>2485</v>
      </c>
      <c r="G2383" t="s">
        <v>4868</v>
      </c>
      <c r="H2383" t="s">
        <v>4967</v>
      </c>
      <c r="I2383" t="s">
        <v>4969</v>
      </c>
      <c r="J2383" t="s">
        <v>5016</v>
      </c>
      <c r="K2383" t="s">
        <v>6378</v>
      </c>
      <c r="L2383" t="s">
        <v>6420</v>
      </c>
      <c r="M2383" t="str">
        <f>SUBSTITUTE(Table2[[#This Row],[category_tags]],"'",CHAR(130),11)</f>
        <v>['Agricultural', 'Food', 'Preparation', 'Beverages', 'Non-alcoholic beverages', ÇSoft drinks']</v>
      </c>
      <c r="N2383" t="str">
        <f>SUBSTITUTE(Table2[[#This Row],[category_tags]],"'",CHAR(131),12)</f>
        <v>['Agricultural', 'Food', 'Preparation', 'Beverages', 'Non-alcoholic beverages', 'Soft drinksÉ]</v>
      </c>
      <c r="O2383">
        <f>FIND(CHAR(130),Table2[[#This Row],[Column2]])</f>
        <v>81</v>
      </c>
      <c r="P2383">
        <f>FIND(CHAR(131),Table2[[#This Row],[Column3]])</f>
        <v>93</v>
      </c>
      <c r="Q2383" t="str">
        <f>IFERROR(MID(Table2[[#This Row],[category_tags]],Table2[[#This Row],[Column4]]+1,Table2[[#This Row],[Column5]]-Table2[[#This Row],[Column4]]-1),"")</f>
        <v>Soft drinks</v>
      </c>
      <c r="R2383" t="str">
        <f>VLOOKUP(Table2[[#This Row],[ciqual_code]],brut_transformé!$D$2:$E$2480,2,FALSE)</f>
        <v>transformé</v>
      </c>
      <c r="S2383" t="s">
        <v>5227</v>
      </c>
    </row>
    <row r="2384" spans="1:19" x14ac:dyDescent="0.2">
      <c r="A2384" t="s">
        <v>2382</v>
      </c>
      <c r="B2384">
        <v>18014</v>
      </c>
      <c r="C2384" t="s">
        <v>2481</v>
      </c>
      <c r="D2384">
        <v>2.6</v>
      </c>
      <c r="E2384" t="b">
        <v>0</v>
      </c>
      <c r="F2384" t="s">
        <v>2485</v>
      </c>
      <c r="G2384" t="s">
        <v>4869</v>
      </c>
      <c r="H2384" t="s">
        <v>4967</v>
      </c>
      <c r="I2384" t="s">
        <v>4969</v>
      </c>
      <c r="J2384" t="s">
        <v>5016</v>
      </c>
      <c r="K2384" t="s">
        <v>6378</v>
      </c>
      <c r="L2384" t="s">
        <v>6420</v>
      </c>
      <c r="M2384" t="str">
        <f>SUBSTITUTE(Table2[[#This Row],[category_tags]],"'",CHAR(130),11)</f>
        <v>['Agricultural', 'Food', 'Preparation', 'Beverages', 'Non-alcoholic beverages', ÇSoft drinks']</v>
      </c>
      <c r="N2384" t="str">
        <f>SUBSTITUTE(Table2[[#This Row],[category_tags]],"'",CHAR(131),12)</f>
        <v>['Agricultural', 'Food', 'Preparation', 'Beverages', 'Non-alcoholic beverages', 'Soft drinksÉ]</v>
      </c>
      <c r="O2384">
        <f>FIND(CHAR(130),Table2[[#This Row],[Column2]])</f>
        <v>81</v>
      </c>
      <c r="P2384">
        <f>FIND(CHAR(131),Table2[[#This Row],[Column3]])</f>
        <v>93</v>
      </c>
      <c r="Q2384" t="str">
        <f>IFERROR(MID(Table2[[#This Row],[category_tags]],Table2[[#This Row],[Column4]]+1,Table2[[#This Row],[Column5]]-Table2[[#This Row],[Column4]]-1),"")</f>
        <v>Soft drinks</v>
      </c>
      <c r="R2384" t="str">
        <f>VLOOKUP(Table2[[#This Row],[ciqual_code]],brut_transformé!$D$2:$E$2480,2,FALSE)</f>
        <v>transformé</v>
      </c>
      <c r="S2384" t="s">
        <v>5227</v>
      </c>
    </row>
    <row r="2385" spans="1:19" x14ac:dyDescent="0.2">
      <c r="A2385" t="s">
        <v>2383</v>
      </c>
      <c r="B2385">
        <v>20196</v>
      </c>
      <c r="C2385" t="s">
        <v>2481</v>
      </c>
      <c r="D2385">
        <v>2.57</v>
      </c>
      <c r="E2385" t="b">
        <v>0</v>
      </c>
      <c r="F2385" t="s">
        <v>2485</v>
      </c>
      <c r="G2385" t="s">
        <v>4870</v>
      </c>
      <c r="H2385" t="s">
        <v>4967</v>
      </c>
      <c r="I2385" t="s">
        <v>4969</v>
      </c>
      <c r="J2385" t="s">
        <v>4992</v>
      </c>
      <c r="K2385" t="s">
        <v>6375</v>
      </c>
      <c r="L2385" t="s">
        <v>6409</v>
      </c>
      <c r="M2385" t="str">
        <f>SUBSTITUTE(Table2[[#This Row],[category_tags]],"'",CHAR(130),11)</f>
        <v>['Agricultural', 'Food', 'Preparation', 'Fruits, vegetables, legumes and nuts', 'Potatoes and other tubers']</v>
      </c>
      <c r="N2385" t="str">
        <f>SUBSTITUTE(Table2[[#This Row],[category_tags]],"'",CHAR(131),12)</f>
        <v>['Agricultural', 'Food', 'Preparation', 'Fruits, vegetables, legumes and nuts', 'Potatoes and other tubers']</v>
      </c>
      <c r="O2385" t="e">
        <f>FIND(CHAR(130),Table2[[#This Row],[Column2]])</f>
        <v>#VALUE!</v>
      </c>
      <c r="P2385" t="e">
        <f>FIND(CHAR(131),Table2[[#This Row],[Column3]])</f>
        <v>#VALUE!</v>
      </c>
      <c r="Q2385" t="str">
        <f>IFERROR(MID(Table2[[#This Row],[category_tags]],Table2[[#This Row],[Column4]]+1,Table2[[#This Row],[Column5]]-Table2[[#This Row],[Column4]]-1),"")</f>
        <v/>
      </c>
      <c r="R2385" t="str">
        <f>VLOOKUP(Table2[[#This Row],[ciqual_code]],brut_transformé!$D$2:$E$2480,2,FALSE)</f>
        <v>brut</v>
      </c>
      <c r="S2385" t="s">
        <v>6329</v>
      </c>
    </row>
    <row r="2386" spans="1:19" x14ac:dyDescent="0.2">
      <c r="A2386" t="s">
        <v>2384</v>
      </c>
      <c r="B2386">
        <v>20050</v>
      </c>
      <c r="C2386" t="s">
        <v>2481</v>
      </c>
      <c r="D2386">
        <v>2.99</v>
      </c>
      <c r="E2386" t="b">
        <v>0</v>
      </c>
      <c r="F2386" t="s">
        <v>2485</v>
      </c>
      <c r="G2386" t="s">
        <v>4871</v>
      </c>
      <c r="H2386" t="s">
        <v>4967</v>
      </c>
      <c r="I2386" t="s">
        <v>4969</v>
      </c>
      <c r="J2386" t="s">
        <v>4992</v>
      </c>
      <c r="K2386" t="s">
        <v>6375</v>
      </c>
      <c r="L2386" t="s">
        <v>6409</v>
      </c>
      <c r="M2386" t="str">
        <f>SUBSTITUTE(Table2[[#This Row],[category_tags]],"'",CHAR(130),11)</f>
        <v>['Agricultural', 'Food', 'Preparation', 'Fruits, vegetables, legumes and nuts', 'Potatoes and other tubers']</v>
      </c>
      <c r="N2386" t="str">
        <f>SUBSTITUTE(Table2[[#This Row],[category_tags]],"'",CHAR(131),12)</f>
        <v>['Agricultural', 'Food', 'Preparation', 'Fruits, vegetables, legumes and nuts', 'Potatoes and other tubers']</v>
      </c>
      <c r="O2386" t="e">
        <f>FIND(CHAR(130),Table2[[#This Row],[Column2]])</f>
        <v>#VALUE!</v>
      </c>
      <c r="P2386" t="e">
        <f>FIND(CHAR(131),Table2[[#This Row],[Column3]])</f>
        <v>#VALUE!</v>
      </c>
      <c r="Q2386" t="str">
        <f>IFERROR(MID(Table2[[#This Row],[category_tags]],Table2[[#This Row],[Column4]]+1,Table2[[#This Row],[Column5]]-Table2[[#This Row],[Column4]]-1),"")</f>
        <v/>
      </c>
      <c r="R2386" t="str">
        <f>VLOOKUP(Table2[[#This Row],[ciqual_code]],brut_transformé!$D$2:$E$2480,2,FALSE)</f>
        <v>brut</v>
      </c>
      <c r="S2386" t="s">
        <v>6330</v>
      </c>
    </row>
    <row r="2387" spans="1:19" x14ac:dyDescent="0.2">
      <c r="A2387" t="s">
        <v>2385</v>
      </c>
      <c r="B2387">
        <v>22510</v>
      </c>
      <c r="C2387" t="s">
        <v>2481</v>
      </c>
      <c r="D2387">
        <v>2.2999999999999998</v>
      </c>
      <c r="E2387" t="b">
        <v>0</v>
      </c>
      <c r="F2387" t="s">
        <v>2485</v>
      </c>
      <c r="G2387" t="s">
        <v>4872</v>
      </c>
      <c r="H2387" t="s">
        <v>4967</v>
      </c>
      <c r="I2387" t="s">
        <v>4969</v>
      </c>
      <c r="J2387" t="s">
        <v>5080</v>
      </c>
      <c r="K2387" t="s">
        <v>6376</v>
      </c>
      <c r="L2387" t="s">
        <v>6446</v>
      </c>
      <c r="M2387" t="str">
        <f>SUBSTITUTE(Table2[[#This Row],[category_tags]],"'",CHAR(130),11)</f>
        <v>['Agricultural', 'Food', 'Preparation', 'Meat, egg and fish', 'Eggs', ÇOmelettes and other egg products']</v>
      </c>
      <c r="N2387" t="str">
        <f>SUBSTITUTE(Table2[[#This Row],[category_tags]],"'",CHAR(131),12)</f>
        <v>['Agricultural', 'Food', 'Preparation', 'Meat, egg and fish', 'Eggs', 'Omelettes and other egg productsÉ]</v>
      </c>
      <c r="O2387">
        <f>FIND(CHAR(130),Table2[[#This Row],[Column2]])</f>
        <v>71</v>
      </c>
      <c r="P2387">
        <f>FIND(CHAR(131),Table2[[#This Row],[Column3]])</f>
        <v>104</v>
      </c>
      <c r="Q2387" t="str">
        <f>IFERROR(MID(Table2[[#This Row],[category_tags]],Table2[[#This Row],[Column4]]+1,Table2[[#This Row],[Column5]]-Table2[[#This Row],[Column4]]-1),"")</f>
        <v>Omelettes and other egg products</v>
      </c>
      <c r="R2387" t="str">
        <f>VLOOKUP(Table2[[#This Row],[ciqual_code]],brut_transformé!$D$2:$E$2480,2,FALSE)</f>
        <v>transformé</v>
      </c>
      <c r="S2387" t="s">
        <v>6331</v>
      </c>
    </row>
    <row r="2388" spans="1:19" x14ac:dyDescent="0.2">
      <c r="A2388" t="s">
        <v>2386</v>
      </c>
      <c r="B2388">
        <v>7815</v>
      </c>
      <c r="C2388" t="s">
        <v>2481</v>
      </c>
      <c r="D2388">
        <v>1.95</v>
      </c>
      <c r="E2388" t="b">
        <v>0</v>
      </c>
      <c r="F2388" t="s">
        <v>2485</v>
      </c>
      <c r="G2388" t="s">
        <v>4873</v>
      </c>
      <c r="H2388" t="s">
        <v>4967</v>
      </c>
      <c r="I2388" t="s">
        <v>4969</v>
      </c>
      <c r="J2388" t="s">
        <v>4991</v>
      </c>
      <c r="K2388" t="s">
        <v>6380</v>
      </c>
      <c r="L2388" t="s">
        <v>6408</v>
      </c>
      <c r="M2388" t="str">
        <f>SUBSTITUTE(Table2[[#This Row],[category_tags]],"'",CHAR(130),11)</f>
        <v>['Agricultural', 'Food', 'Preparation', 'Cereal products', 'Breads and pastries', ÇBreads']</v>
      </c>
      <c r="N2388" t="str">
        <f>SUBSTITUTE(Table2[[#This Row],[category_tags]],"'",CHAR(131),12)</f>
        <v>['Agricultural', 'Food', 'Preparation', 'Cereal products', 'Breads and pastries', 'BreadsÉ]</v>
      </c>
      <c r="O2388">
        <f>FIND(CHAR(130),Table2[[#This Row],[Column2]])</f>
        <v>83</v>
      </c>
      <c r="P2388">
        <f>FIND(CHAR(131),Table2[[#This Row],[Column3]])</f>
        <v>90</v>
      </c>
      <c r="Q2388" t="str">
        <f>IFERROR(MID(Table2[[#This Row],[category_tags]],Table2[[#This Row],[Column4]]+1,Table2[[#This Row],[Column5]]-Table2[[#This Row],[Column4]]-1),"")</f>
        <v>Breads</v>
      </c>
      <c r="R2388" t="str">
        <f>VLOOKUP(Table2[[#This Row],[ciqual_code]],brut_transformé!$D$2:$E$2480,2,FALSE)</f>
        <v>transformé</v>
      </c>
      <c r="S2388" t="s">
        <v>6332</v>
      </c>
    </row>
    <row r="2389" spans="1:19" x14ac:dyDescent="0.2">
      <c r="A2389" t="s">
        <v>2387</v>
      </c>
      <c r="B2389">
        <v>7813</v>
      </c>
      <c r="C2389" t="s">
        <v>2481</v>
      </c>
      <c r="D2389">
        <v>1.95</v>
      </c>
      <c r="E2389" t="b">
        <v>0</v>
      </c>
      <c r="F2389" t="s">
        <v>2485</v>
      </c>
      <c r="G2389" t="s">
        <v>4874</v>
      </c>
      <c r="H2389" t="s">
        <v>4967</v>
      </c>
      <c r="I2389" t="s">
        <v>4969</v>
      </c>
      <c r="J2389" t="s">
        <v>4991</v>
      </c>
      <c r="K2389" t="s">
        <v>6380</v>
      </c>
      <c r="L2389" t="s">
        <v>6408</v>
      </c>
      <c r="M2389" t="str">
        <f>SUBSTITUTE(Table2[[#This Row],[category_tags]],"'",CHAR(130),11)</f>
        <v>['Agricultural', 'Food', 'Preparation', 'Cereal products', 'Breads and pastries', ÇBreads']</v>
      </c>
      <c r="N2389" t="str">
        <f>SUBSTITUTE(Table2[[#This Row],[category_tags]],"'",CHAR(131),12)</f>
        <v>['Agricultural', 'Food', 'Preparation', 'Cereal products', 'Breads and pastries', 'BreadsÉ]</v>
      </c>
      <c r="O2389">
        <f>FIND(CHAR(130),Table2[[#This Row],[Column2]])</f>
        <v>83</v>
      </c>
      <c r="P2389">
        <f>FIND(CHAR(131),Table2[[#This Row],[Column3]])</f>
        <v>90</v>
      </c>
      <c r="Q2389" t="str">
        <f>IFERROR(MID(Table2[[#This Row],[category_tags]],Table2[[#This Row],[Column4]]+1,Table2[[#This Row],[Column5]]-Table2[[#This Row],[Column4]]-1),"")</f>
        <v>Breads</v>
      </c>
      <c r="R2389" t="str">
        <f>VLOOKUP(Table2[[#This Row],[ciqual_code]],brut_transformé!$D$2:$E$2480,2,FALSE)</f>
        <v>transformé</v>
      </c>
      <c r="S2389" t="s">
        <v>6332</v>
      </c>
    </row>
    <row r="2390" spans="1:19" x14ac:dyDescent="0.2">
      <c r="A2390" t="s">
        <v>2388</v>
      </c>
      <c r="B2390">
        <v>15011</v>
      </c>
      <c r="C2390" t="s">
        <v>2481</v>
      </c>
      <c r="D2390">
        <v>2.71</v>
      </c>
      <c r="E2390" t="b">
        <v>0</v>
      </c>
      <c r="F2390" t="s">
        <v>2485</v>
      </c>
      <c r="G2390" t="s">
        <v>4875</v>
      </c>
      <c r="H2390" t="s">
        <v>4967</v>
      </c>
      <c r="I2390" t="s">
        <v>4969</v>
      </c>
      <c r="J2390" t="s">
        <v>4982</v>
      </c>
      <c r="K2390" t="s">
        <v>6375</v>
      </c>
      <c r="L2390" t="s">
        <v>6400</v>
      </c>
      <c r="M2390" t="str">
        <f>SUBSTITUTE(Table2[[#This Row],[category_tags]],"'",CHAR(130),11)</f>
        <v>['Agricultural', 'Food', 'Preparation', 'Fruits, vegetables, legumes and nuts', 'Nuts and seeds']</v>
      </c>
      <c r="N2390" t="str">
        <f>SUBSTITUTE(Table2[[#This Row],[category_tags]],"'",CHAR(131),12)</f>
        <v>['Agricultural', 'Food', 'Preparation', 'Fruits, vegetables, legumes and nuts', 'Nuts and seeds']</v>
      </c>
      <c r="O2390" t="e">
        <f>FIND(CHAR(130),Table2[[#This Row],[Column2]])</f>
        <v>#VALUE!</v>
      </c>
      <c r="P2390" t="e">
        <f>FIND(CHAR(131),Table2[[#This Row],[Column3]])</f>
        <v>#VALUE!</v>
      </c>
      <c r="Q2390" t="str">
        <f>IFERROR(MID(Table2[[#This Row],[category_tags]],Table2[[#This Row],[Column4]]+1,Table2[[#This Row],[Column5]]-Table2[[#This Row],[Column4]]-1),"")</f>
        <v/>
      </c>
      <c r="R2390" t="str">
        <f>VLOOKUP(Table2[[#This Row],[ciqual_code]],brut_transformé!$D$2:$E$2480,2,FALSE)</f>
        <v>brut</v>
      </c>
      <c r="S2390" t="s">
        <v>6333</v>
      </c>
    </row>
    <row r="2391" spans="1:19" x14ac:dyDescent="0.2">
      <c r="A2391" t="s">
        <v>2389</v>
      </c>
      <c r="B2391">
        <v>15045</v>
      </c>
      <c r="C2391" t="s">
        <v>2481</v>
      </c>
      <c r="D2391">
        <v>3.19</v>
      </c>
      <c r="E2391" t="b">
        <v>0</v>
      </c>
      <c r="F2391" t="s">
        <v>2485</v>
      </c>
      <c r="G2391" t="s">
        <v>4876</v>
      </c>
      <c r="H2391" t="s">
        <v>4967</v>
      </c>
      <c r="I2391" t="s">
        <v>4969</v>
      </c>
      <c r="J2391" t="s">
        <v>4982</v>
      </c>
      <c r="K2391" t="s">
        <v>6375</v>
      </c>
      <c r="L2391" t="s">
        <v>6400</v>
      </c>
      <c r="M2391" t="str">
        <f>SUBSTITUTE(Table2[[#This Row],[category_tags]],"'",CHAR(130),11)</f>
        <v>['Agricultural', 'Food', 'Preparation', 'Fruits, vegetables, legumes and nuts', 'Nuts and seeds']</v>
      </c>
      <c r="N2391" t="str">
        <f>SUBSTITUTE(Table2[[#This Row],[category_tags]],"'",CHAR(131),12)</f>
        <v>['Agricultural', 'Food', 'Preparation', 'Fruits, vegetables, legumes and nuts', 'Nuts and seeds']</v>
      </c>
      <c r="O2391" t="e">
        <f>FIND(CHAR(130),Table2[[#This Row],[Column2]])</f>
        <v>#VALUE!</v>
      </c>
      <c r="P2391" t="e">
        <f>FIND(CHAR(131),Table2[[#This Row],[Column3]])</f>
        <v>#VALUE!</v>
      </c>
      <c r="Q2391" t="str">
        <f>IFERROR(MID(Table2[[#This Row],[category_tags]],Table2[[#This Row],[Column4]]+1,Table2[[#This Row],[Column5]]-Table2[[#This Row],[Column4]]-1),"")</f>
        <v/>
      </c>
      <c r="R2391" t="str">
        <f>VLOOKUP(Table2[[#This Row],[ciqual_code]],brut_transformé!$D$2:$E$2480,2,FALSE)</f>
        <v>brut</v>
      </c>
      <c r="S2391" t="s">
        <v>6333</v>
      </c>
    </row>
    <row r="2392" spans="1:19" x14ac:dyDescent="0.2">
      <c r="A2392" t="s">
        <v>2390</v>
      </c>
      <c r="B2392">
        <v>25560</v>
      </c>
      <c r="C2392" t="s">
        <v>2481</v>
      </c>
      <c r="D2392">
        <v>2.17</v>
      </c>
      <c r="E2392" t="b">
        <v>0</v>
      </c>
      <c r="F2392" t="s">
        <v>2485</v>
      </c>
      <c r="G2392" t="s">
        <v>4877</v>
      </c>
      <c r="H2392" t="s">
        <v>4967</v>
      </c>
      <c r="I2392" t="s">
        <v>4969</v>
      </c>
      <c r="J2392" t="s">
        <v>5029</v>
      </c>
      <c r="K2392" t="s">
        <v>6379</v>
      </c>
      <c r="L2392" t="s">
        <v>6427</v>
      </c>
      <c r="M2392" t="str">
        <f>SUBSTITUTE(Table2[[#This Row],[category_tags]],"'",CHAR(130),11)</f>
        <v>['Agricultural', 'Food', 'Preparation', 'Starters and dishes', 'Pizzas, crepe and pies']</v>
      </c>
      <c r="N2392" t="str">
        <f>SUBSTITUTE(Table2[[#This Row],[category_tags]],"'",CHAR(131),12)</f>
        <v>['Agricultural', 'Food', 'Preparation', 'Starters and dishes', 'Pizzas, crepe and pies']</v>
      </c>
      <c r="O2392" t="e">
        <f>FIND(CHAR(130),Table2[[#This Row],[Column2]])</f>
        <v>#VALUE!</v>
      </c>
      <c r="P2392" t="e">
        <f>FIND(CHAR(131),Table2[[#This Row],[Column3]])</f>
        <v>#VALUE!</v>
      </c>
      <c r="Q2392" t="str">
        <f>IFERROR(MID(Table2[[#This Row],[category_tags]],Table2[[#This Row],[Column4]]+1,Table2[[#This Row],[Column5]]-Table2[[#This Row],[Column4]]-1),"")</f>
        <v/>
      </c>
      <c r="R2392" t="str">
        <f>VLOOKUP(Table2[[#This Row],[ciqual_code]],brut_transformé!$D$2:$E$2480,2,FALSE)</f>
        <v>transformé</v>
      </c>
      <c r="S2392" t="s">
        <v>6334</v>
      </c>
    </row>
    <row r="2393" spans="1:19" x14ac:dyDescent="0.2">
      <c r="A2393" t="s">
        <v>2391</v>
      </c>
      <c r="B2393">
        <v>8601</v>
      </c>
      <c r="C2393" t="s">
        <v>2481</v>
      </c>
      <c r="D2393">
        <v>2.29</v>
      </c>
      <c r="E2393" t="b">
        <v>0</v>
      </c>
      <c r="F2393" t="s">
        <v>2485</v>
      </c>
      <c r="G2393" t="s">
        <v>4878</v>
      </c>
      <c r="H2393" t="s">
        <v>4967</v>
      </c>
      <c r="I2393" t="s">
        <v>4969</v>
      </c>
      <c r="J2393" t="s">
        <v>5007</v>
      </c>
      <c r="K2393" t="s">
        <v>6379</v>
      </c>
      <c r="L2393" t="s">
        <v>6399</v>
      </c>
      <c r="M2393" t="str">
        <f>SUBSTITUTE(Table2[[#This Row],[category_tags]],"'",CHAR(130),11)</f>
        <v>['Agricultural', 'Food', 'Preparation', 'Starters and dishes', 'Dishes', ÇMeat dishes, no garnish']</v>
      </c>
      <c r="N2393" t="str">
        <f>SUBSTITUTE(Table2[[#This Row],[category_tags]],"'",CHAR(131),12)</f>
        <v>['Agricultural', 'Food', 'Preparation', 'Starters and dishes', 'Dishes', 'Meat dishes, no garnishÉ]</v>
      </c>
      <c r="O2393">
        <f>FIND(CHAR(130),Table2[[#This Row],[Column2]])</f>
        <v>74</v>
      </c>
      <c r="P2393">
        <f>FIND(CHAR(131),Table2[[#This Row],[Column3]])</f>
        <v>98</v>
      </c>
      <c r="Q2393" t="str">
        <f>IFERROR(MID(Table2[[#This Row],[category_tags]],Table2[[#This Row],[Column4]]+1,Table2[[#This Row],[Column5]]-Table2[[#This Row],[Column4]]-1),"")</f>
        <v>Meat dishes, no garnish</v>
      </c>
      <c r="R2393" t="str">
        <f>VLOOKUP(Table2[[#This Row],[ciqual_code]],brut_transformé!$D$2:$E$2480,2,FALSE)</f>
        <v>transformé</v>
      </c>
      <c r="S2393" t="s">
        <v>6335</v>
      </c>
    </row>
    <row r="2394" spans="1:19" x14ac:dyDescent="0.2">
      <c r="A2394" t="s">
        <v>2392</v>
      </c>
      <c r="B2394">
        <v>8602</v>
      </c>
      <c r="C2394" t="s">
        <v>2481</v>
      </c>
      <c r="D2394">
        <v>2.29</v>
      </c>
      <c r="E2394" t="b">
        <v>0</v>
      </c>
      <c r="F2394" t="s">
        <v>2485</v>
      </c>
      <c r="G2394" t="s">
        <v>4879</v>
      </c>
      <c r="H2394" t="s">
        <v>4967</v>
      </c>
      <c r="I2394" t="s">
        <v>4969</v>
      </c>
      <c r="J2394" t="s">
        <v>5007</v>
      </c>
      <c r="K2394" t="s">
        <v>6379</v>
      </c>
      <c r="L2394" t="s">
        <v>6399</v>
      </c>
      <c r="M2394" t="str">
        <f>SUBSTITUTE(Table2[[#This Row],[category_tags]],"'",CHAR(130),11)</f>
        <v>['Agricultural', 'Food', 'Preparation', 'Starters and dishes', 'Dishes', ÇMeat dishes, no garnish']</v>
      </c>
      <c r="N2394" t="str">
        <f>SUBSTITUTE(Table2[[#This Row],[category_tags]],"'",CHAR(131),12)</f>
        <v>['Agricultural', 'Food', 'Preparation', 'Starters and dishes', 'Dishes', 'Meat dishes, no garnishÉ]</v>
      </c>
      <c r="O2394">
        <f>FIND(CHAR(130),Table2[[#This Row],[Column2]])</f>
        <v>74</v>
      </c>
      <c r="P2394">
        <f>FIND(CHAR(131),Table2[[#This Row],[Column3]])</f>
        <v>98</v>
      </c>
      <c r="Q2394" t="str">
        <f>IFERROR(MID(Table2[[#This Row],[category_tags]],Table2[[#This Row],[Column4]]+1,Table2[[#This Row],[Column5]]-Table2[[#This Row],[Column4]]-1),"")</f>
        <v>Meat dishes, no garnish</v>
      </c>
      <c r="R2394" t="str">
        <f>VLOOKUP(Table2[[#This Row],[ciqual_code]],brut_transformé!$D$2:$E$2480,2,FALSE)</f>
        <v>transformé</v>
      </c>
      <c r="S2394" t="s">
        <v>6335</v>
      </c>
    </row>
    <row r="2395" spans="1:19" x14ac:dyDescent="0.2">
      <c r="A2395" t="s">
        <v>2393</v>
      </c>
      <c r="B2395">
        <v>8612</v>
      </c>
      <c r="C2395" t="s">
        <v>2481</v>
      </c>
      <c r="D2395">
        <v>2.29</v>
      </c>
      <c r="E2395" t="b">
        <v>0</v>
      </c>
      <c r="F2395" t="s">
        <v>2485</v>
      </c>
      <c r="G2395" t="s">
        <v>4880</v>
      </c>
      <c r="H2395" t="s">
        <v>4967</v>
      </c>
      <c r="I2395" t="s">
        <v>4969</v>
      </c>
      <c r="J2395" t="s">
        <v>5007</v>
      </c>
      <c r="K2395" t="s">
        <v>6379</v>
      </c>
      <c r="L2395" t="s">
        <v>6399</v>
      </c>
      <c r="M2395" t="str">
        <f>SUBSTITUTE(Table2[[#This Row],[category_tags]],"'",CHAR(130),11)</f>
        <v>['Agricultural', 'Food', 'Preparation', 'Starters and dishes', 'Dishes', ÇMeat dishes, no garnish']</v>
      </c>
      <c r="N2395" t="str">
        <f>SUBSTITUTE(Table2[[#This Row],[category_tags]],"'",CHAR(131),12)</f>
        <v>['Agricultural', 'Food', 'Preparation', 'Starters and dishes', 'Dishes', 'Meat dishes, no garnishÉ]</v>
      </c>
      <c r="O2395">
        <f>FIND(CHAR(130),Table2[[#This Row],[Column2]])</f>
        <v>74</v>
      </c>
      <c r="P2395">
        <f>FIND(CHAR(131),Table2[[#This Row],[Column3]])</f>
        <v>98</v>
      </c>
      <c r="Q2395" t="str">
        <f>IFERROR(MID(Table2[[#This Row],[category_tags]],Table2[[#This Row],[Column4]]+1,Table2[[#This Row],[Column5]]-Table2[[#This Row],[Column4]]-1),"")</f>
        <v>Meat dishes, no garnish</v>
      </c>
      <c r="R2395" t="str">
        <f>VLOOKUP(Table2[[#This Row],[ciqual_code]],brut_transformé!$D$2:$E$2480,2,FALSE)</f>
        <v>transformé</v>
      </c>
      <c r="S2395" t="s">
        <v>6336</v>
      </c>
    </row>
    <row r="2396" spans="1:19" x14ac:dyDescent="0.2">
      <c r="A2396" t="s">
        <v>2394</v>
      </c>
      <c r="B2396">
        <v>40502</v>
      </c>
      <c r="C2396" t="s">
        <v>2481</v>
      </c>
      <c r="D2396">
        <v>2.21</v>
      </c>
      <c r="E2396" t="b">
        <v>0</v>
      </c>
      <c r="F2396" t="s">
        <v>2485</v>
      </c>
      <c r="G2396" t="s">
        <v>4881</v>
      </c>
      <c r="H2396" t="s">
        <v>4967</v>
      </c>
      <c r="I2396" t="s">
        <v>4969</v>
      </c>
      <c r="J2396" t="s">
        <v>5037</v>
      </c>
      <c r="K2396" t="s">
        <v>6376</v>
      </c>
      <c r="L2396" t="s">
        <v>6396</v>
      </c>
      <c r="M2396" t="str">
        <f>SUBSTITUTE(Table2[[#This Row],[category_tags]],"'",CHAR(130),11)</f>
        <v>['Agricultural', 'Food', 'Preparation', 'Meat, egg and fish', 'Raw meat', ÇOffals']</v>
      </c>
      <c r="N2396" t="str">
        <f>SUBSTITUTE(Table2[[#This Row],[category_tags]],"'",CHAR(131),12)</f>
        <v>['Agricultural', 'Food', 'Preparation', 'Meat, egg and fish', 'Raw meat', 'OffalsÉ]</v>
      </c>
      <c r="O2396">
        <f>FIND(CHAR(130),Table2[[#This Row],[Column2]])</f>
        <v>75</v>
      </c>
      <c r="P2396">
        <f>FIND(CHAR(131),Table2[[#This Row],[Column3]])</f>
        <v>82</v>
      </c>
      <c r="Q2396" t="str">
        <f>IFERROR(MID(Table2[[#This Row],[category_tags]],Table2[[#This Row],[Column4]]+1,Table2[[#This Row],[Column5]]-Table2[[#This Row],[Column4]]-1),"")</f>
        <v>Offals</v>
      </c>
      <c r="R2396" t="str">
        <f>VLOOKUP(Table2[[#This Row],[ciqual_code]],brut_transformé!$D$2:$E$2480,2,FALSE)</f>
        <v>transformé</v>
      </c>
      <c r="S2396" t="s">
        <v>6337</v>
      </c>
    </row>
    <row r="2397" spans="1:19" x14ac:dyDescent="0.2">
      <c r="A2397" t="s">
        <v>2395</v>
      </c>
      <c r="B2397">
        <v>27009</v>
      </c>
      <c r="C2397" t="s">
        <v>2481</v>
      </c>
      <c r="D2397">
        <v>3.57</v>
      </c>
      <c r="E2397" t="b">
        <v>0</v>
      </c>
      <c r="F2397" t="s">
        <v>2485</v>
      </c>
      <c r="G2397" t="s">
        <v>4882</v>
      </c>
      <c r="H2397" t="s">
        <v>4967</v>
      </c>
      <c r="I2397" t="s">
        <v>4969</v>
      </c>
      <c r="J2397" t="s">
        <v>4985</v>
      </c>
      <c r="K2397" t="s">
        <v>6376</v>
      </c>
      <c r="L2397" t="s">
        <v>6403</v>
      </c>
      <c r="M2397" t="str">
        <f>SUBSTITUTE(Table2[[#This Row],[category_tags]],"'",CHAR(130),11)</f>
        <v>['Agricultural', 'Food', 'Preparation', 'Meat, egg and fish', 'Fish, raw']</v>
      </c>
      <c r="N2397" t="str">
        <f>SUBSTITUTE(Table2[[#This Row],[category_tags]],"'",CHAR(131),12)</f>
        <v>['Agricultural', 'Food', 'Preparation', 'Meat, egg and fish', 'Fish, raw']</v>
      </c>
      <c r="O2397" t="e">
        <f>FIND(CHAR(130),Table2[[#This Row],[Column2]])</f>
        <v>#VALUE!</v>
      </c>
      <c r="P2397" t="e">
        <f>FIND(CHAR(131),Table2[[#This Row],[Column3]])</f>
        <v>#VALUE!</v>
      </c>
      <c r="Q2397" t="str">
        <f>IFERROR(MID(Table2[[#This Row],[category_tags]],Table2[[#This Row],[Column4]]+1,Table2[[#This Row],[Column5]]-Table2[[#This Row],[Column4]]-1),"")</f>
        <v/>
      </c>
      <c r="R2397" t="str">
        <f>VLOOKUP(Table2[[#This Row],[ciqual_code]],brut_transformé!$D$2:$E$2480,2,FALSE)</f>
        <v>transformé</v>
      </c>
      <c r="S2397" t="s">
        <v>5306</v>
      </c>
    </row>
    <row r="2398" spans="1:19" x14ac:dyDescent="0.2">
      <c r="A2398" t="s">
        <v>2396</v>
      </c>
      <c r="B2398">
        <v>27015</v>
      </c>
      <c r="C2398" t="s">
        <v>2481</v>
      </c>
      <c r="D2398">
        <v>3.46</v>
      </c>
      <c r="E2398" t="b">
        <v>0</v>
      </c>
      <c r="F2398" t="s">
        <v>2485</v>
      </c>
      <c r="G2398" t="s">
        <v>4883</v>
      </c>
      <c r="H2398" t="s">
        <v>4967</v>
      </c>
      <c r="I2398" t="s">
        <v>4969</v>
      </c>
      <c r="J2398" t="s">
        <v>4993</v>
      </c>
      <c r="K2398" t="s">
        <v>6376</v>
      </c>
      <c r="L2398" t="s">
        <v>6410</v>
      </c>
      <c r="M2398" t="str">
        <f>SUBSTITUTE(Table2[[#This Row],[category_tags]],"'",CHAR(130),11)</f>
        <v>['Agricultural', 'Food', 'Preparation', 'Meat, egg and fish', 'Fish, cooked']</v>
      </c>
      <c r="N2398" t="str">
        <f>SUBSTITUTE(Table2[[#This Row],[category_tags]],"'",CHAR(131),12)</f>
        <v>['Agricultural', 'Food', 'Preparation', 'Meat, egg and fish', 'Fish, cooked']</v>
      </c>
      <c r="O2398" t="e">
        <f>FIND(CHAR(130),Table2[[#This Row],[Column2]])</f>
        <v>#VALUE!</v>
      </c>
      <c r="P2398" t="e">
        <f>FIND(CHAR(131),Table2[[#This Row],[Column3]])</f>
        <v>#VALUE!</v>
      </c>
      <c r="Q2398" t="str">
        <f>IFERROR(MID(Table2[[#This Row],[category_tags]],Table2[[#This Row],[Column4]]+1,Table2[[#This Row],[Column5]]-Table2[[#This Row],[Column4]]-1),"")</f>
        <v/>
      </c>
      <c r="R2398" t="str">
        <f>VLOOKUP(Table2[[#This Row],[ciqual_code]],brut_transformé!$D$2:$E$2480,2,FALSE)</f>
        <v>transformé</v>
      </c>
      <c r="S2398" t="s">
        <v>5307</v>
      </c>
    </row>
    <row r="2399" spans="1:19" x14ac:dyDescent="0.2">
      <c r="A2399" t="s">
        <v>2397</v>
      </c>
      <c r="B2399">
        <v>27014</v>
      </c>
      <c r="C2399" t="s">
        <v>2481</v>
      </c>
      <c r="D2399">
        <v>3.46</v>
      </c>
      <c r="E2399" t="b">
        <v>0</v>
      </c>
      <c r="F2399" t="s">
        <v>2485</v>
      </c>
      <c r="G2399" t="s">
        <v>4884</v>
      </c>
      <c r="H2399" t="s">
        <v>4967</v>
      </c>
      <c r="I2399" t="s">
        <v>4969</v>
      </c>
      <c r="J2399" t="s">
        <v>4993</v>
      </c>
      <c r="K2399" t="s">
        <v>6376</v>
      </c>
      <c r="L2399" t="s">
        <v>6410</v>
      </c>
      <c r="M2399" t="str">
        <f>SUBSTITUTE(Table2[[#This Row],[category_tags]],"'",CHAR(130),11)</f>
        <v>['Agricultural', 'Food', 'Preparation', 'Meat, egg and fish', 'Fish, cooked']</v>
      </c>
      <c r="N2399" t="str">
        <f>SUBSTITUTE(Table2[[#This Row],[category_tags]],"'",CHAR(131),12)</f>
        <v>['Agricultural', 'Food', 'Preparation', 'Meat, egg and fish', 'Fish, cooked']</v>
      </c>
      <c r="O2399" t="e">
        <f>FIND(CHAR(130),Table2[[#This Row],[Column2]])</f>
        <v>#VALUE!</v>
      </c>
      <c r="P2399" t="e">
        <f>FIND(CHAR(131),Table2[[#This Row],[Column3]])</f>
        <v>#VALUE!</v>
      </c>
      <c r="Q2399" t="str">
        <f>IFERROR(MID(Table2[[#This Row],[category_tags]],Table2[[#This Row],[Column4]]+1,Table2[[#This Row],[Column5]]-Table2[[#This Row],[Column4]]-1),"")</f>
        <v/>
      </c>
      <c r="R2399" t="str">
        <f>VLOOKUP(Table2[[#This Row],[ciqual_code]],brut_transformé!$D$2:$E$2480,2,FALSE)</f>
        <v>transformé</v>
      </c>
      <c r="S2399" t="s">
        <v>5307</v>
      </c>
    </row>
    <row r="2400" spans="1:19" x14ac:dyDescent="0.2">
      <c r="A2400" t="s">
        <v>2398</v>
      </c>
      <c r="B2400">
        <v>26092</v>
      </c>
      <c r="C2400" t="s">
        <v>2481</v>
      </c>
      <c r="D2400">
        <v>3.57</v>
      </c>
      <c r="E2400" t="b">
        <v>0</v>
      </c>
      <c r="F2400" t="s">
        <v>2485</v>
      </c>
      <c r="G2400" t="s">
        <v>4885</v>
      </c>
      <c r="H2400" t="s">
        <v>4967</v>
      </c>
      <c r="I2400" t="s">
        <v>4969</v>
      </c>
      <c r="J2400" t="s">
        <v>4985</v>
      </c>
      <c r="K2400" t="s">
        <v>6376</v>
      </c>
      <c r="L2400" t="s">
        <v>6403</v>
      </c>
      <c r="M2400" t="str">
        <f>SUBSTITUTE(Table2[[#This Row],[category_tags]],"'",CHAR(130),11)</f>
        <v>['Agricultural', 'Food', 'Preparation', 'Meat, egg and fish', 'Fish, raw']</v>
      </c>
      <c r="N2400" t="str">
        <f>SUBSTITUTE(Table2[[#This Row],[category_tags]],"'",CHAR(131),12)</f>
        <v>['Agricultural', 'Food', 'Preparation', 'Meat, egg and fish', 'Fish, raw']</v>
      </c>
      <c r="O2400" t="e">
        <f>FIND(CHAR(130),Table2[[#This Row],[Column2]])</f>
        <v>#VALUE!</v>
      </c>
      <c r="P2400" t="e">
        <f>FIND(CHAR(131),Table2[[#This Row],[Column3]])</f>
        <v>#VALUE!</v>
      </c>
      <c r="Q2400" t="str">
        <f>IFERROR(MID(Table2[[#This Row],[category_tags]],Table2[[#This Row],[Column4]]+1,Table2[[#This Row],[Column5]]-Table2[[#This Row],[Column4]]-1),"")</f>
        <v/>
      </c>
      <c r="R2400" t="str">
        <f>VLOOKUP(Table2[[#This Row],[ciqual_code]],brut_transformé!$D$2:$E$2480,2,FALSE)</f>
        <v>transformé</v>
      </c>
      <c r="S2400" t="s">
        <v>5961</v>
      </c>
    </row>
    <row r="2401" spans="1:19" x14ac:dyDescent="0.2">
      <c r="A2401" t="s">
        <v>2399</v>
      </c>
      <c r="B2401">
        <v>27008</v>
      </c>
      <c r="C2401" t="s">
        <v>2481</v>
      </c>
      <c r="D2401">
        <v>3.57</v>
      </c>
      <c r="E2401" t="b">
        <v>0</v>
      </c>
      <c r="F2401" t="s">
        <v>2485</v>
      </c>
      <c r="G2401" t="s">
        <v>4886</v>
      </c>
      <c r="H2401" t="s">
        <v>4967</v>
      </c>
      <c r="I2401" t="s">
        <v>4969</v>
      </c>
      <c r="J2401" t="s">
        <v>4985</v>
      </c>
      <c r="K2401" t="s">
        <v>6376</v>
      </c>
      <c r="L2401" t="s">
        <v>6403</v>
      </c>
      <c r="M2401" t="str">
        <f>SUBSTITUTE(Table2[[#This Row],[category_tags]],"'",CHAR(130),11)</f>
        <v>['Agricultural', 'Food', 'Preparation', 'Meat, egg and fish', 'Fish, raw']</v>
      </c>
      <c r="N2401" t="str">
        <f>SUBSTITUTE(Table2[[#This Row],[category_tags]],"'",CHAR(131),12)</f>
        <v>['Agricultural', 'Food', 'Preparation', 'Meat, egg and fish', 'Fish, raw']</v>
      </c>
      <c r="O2401" t="e">
        <f>FIND(CHAR(130),Table2[[#This Row],[Column2]])</f>
        <v>#VALUE!</v>
      </c>
      <c r="P2401" t="e">
        <f>FIND(CHAR(131),Table2[[#This Row],[Column3]])</f>
        <v>#VALUE!</v>
      </c>
      <c r="Q2401" t="str">
        <f>IFERROR(MID(Table2[[#This Row],[category_tags]],Table2[[#This Row],[Column4]]+1,Table2[[#This Row],[Column5]]-Table2[[#This Row],[Column4]]-1),"")</f>
        <v/>
      </c>
      <c r="R2401" t="str">
        <f>VLOOKUP(Table2[[#This Row],[ciqual_code]],brut_transformé!$D$2:$E$2480,2,FALSE)</f>
        <v>transformé</v>
      </c>
      <c r="S2401" t="s">
        <v>6338</v>
      </c>
    </row>
    <row r="2402" spans="1:19" x14ac:dyDescent="0.2">
      <c r="A2402" t="s">
        <v>2400</v>
      </c>
      <c r="B2402">
        <v>27029</v>
      </c>
      <c r="C2402" t="s">
        <v>2481</v>
      </c>
      <c r="D2402">
        <v>3.1</v>
      </c>
      <c r="E2402" t="b">
        <v>0</v>
      </c>
      <c r="F2402" t="s">
        <v>2485</v>
      </c>
      <c r="G2402" t="s">
        <v>4887</v>
      </c>
      <c r="H2402" t="s">
        <v>4967</v>
      </c>
      <c r="I2402" t="s">
        <v>4969</v>
      </c>
      <c r="J2402" t="s">
        <v>4993</v>
      </c>
      <c r="K2402" t="s">
        <v>6376</v>
      </c>
      <c r="L2402" t="s">
        <v>6410</v>
      </c>
      <c r="M2402" t="str">
        <f>SUBSTITUTE(Table2[[#This Row],[category_tags]],"'",CHAR(130),11)</f>
        <v>['Agricultural', 'Food', 'Preparation', 'Meat, egg and fish', 'Fish, cooked']</v>
      </c>
      <c r="N2402" t="str">
        <f>SUBSTITUTE(Table2[[#This Row],[category_tags]],"'",CHAR(131),12)</f>
        <v>['Agricultural', 'Food', 'Preparation', 'Meat, egg and fish', 'Fish, cooked']</v>
      </c>
      <c r="O2402" t="e">
        <f>FIND(CHAR(130),Table2[[#This Row],[Column2]])</f>
        <v>#VALUE!</v>
      </c>
      <c r="P2402" t="e">
        <f>FIND(CHAR(131),Table2[[#This Row],[Column3]])</f>
        <v>#VALUE!</v>
      </c>
      <c r="Q2402" t="str">
        <f>IFERROR(MID(Table2[[#This Row],[category_tags]],Table2[[#This Row],[Column4]]+1,Table2[[#This Row],[Column5]]-Table2[[#This Row],[Column4]]-1),"")</f>
        <v/>
      </c>
      <c r="R2402" t="str">
        <f>VLOOKUP(Table2[[#This Row],[ciqual_code]],brut_transformé!$D$2:$E$2480,2,FALSE)</f>
        <v>transformé</v>
      </c>
      <c r="S2402" t="s">
        <v>6339</v>
      </c>
    </row>
    <row r="2403" spans="1:19" x14ac:dyDescent="0.2">
      <c r="A2403" t="s">
        <v>2401</v>
      </c>
      <c r="B2403">
        <v>27021</v>
      </c>
      <c r="C2403" t="s">
        <v>2481</v>
      </c>
      <c r="D2403">
        <v>3.57</v>
      </c>
      <c r="E2403" t="b">
        <v>0</v>
      </c>
      <c r="F2403" t="s">
        <v>2485</v>
      </c>
      <c r="G2403" t="s">
        <v>4888</v>
      </c>
      <c r="H2403" t="s">
        <v>4967</v>
      </c>
      <c r="I2403" t="s">
        <v>4969</v>
      </c>
      <c r="J2403" t="s">
        <v>4985</v>
      </c>
      <c r="K2403" t="s">
        <v>6376</v>
      </c>
      <c r="L2403" t="s">
        <v>6403</v>
      </c>
      <c r="M2403" t="str">
        <f>SUBSTITUTE(Table2[[#This Row],[category_tags]],"'",CHAR(130),11)</f>
        <v>['Agricultural', 'Food', 'Preparation', 'Meat, egg and fish', 'Fish, raw']</v>
      </c>
      <c r="N2403" t="str">
        <f>SUBSTITUTE(Table2[[#This Row],[category_tags]],"'",CHAR(131),12)</f>
        <v>['Agricultural', 'Food', 'Preparation', 'Meat, egg and fish', 'Fish, raw']</v>
      </c>
      <c r="O2403" t="e">
        <f>FIND(CHAR(130),Table2[[#This Row],[Column2]])</f>
        <v>#VALUE!</v>
      </c>
      <c r="P2403" t="e">
        <f>FIND(CHAR(131),Table2[[#This Row],[Column3]])</f>
        <v>#VALUE!</v>
      </c>
      <c r="Q2403" t="str">
        <f>IFERROR(MID(Table2[[#This Row],[category_tags]],Table2[[#This Row],[Column4]]+1,Table2[[#This Row],[Column5]]-Table2[[#This Row],[Column4]]-1),"")</f>
        <v/>
      </c>
      <c r="R2403" t="str">
        <f>VLOOKUP(Table2[[#This Row],[ciqual_code]],brut_transformé!$D$2:$E$2480,2,FALSE)</f>
        <v>transformé</v>
      </c>
      <c r="S2403" t="s">
        <v>5961</v>
      </c>
    </row>
    <row r="2404" spans="1:19" x14ac:dyDescent="0.2">
      <c r="A2404" t="s">
        <v>2402</v>
      </c>
      <c r="B2404">
        <v>27007</v>
      </c>
      <c r="C2404" t="s">
        <v>2481</v>
      </c>
      <c r="D2404">
        <v>3.46</v>
      </c>
      <c r="E2404" t="b">
        <v>0</v>
      </c>
      <c r="F2404" t="s">
        <v>2485</v>
      </c>
      <c r="G2404" t="s">
        <v>4889</v>
      </c>
      <c r="H2404" t="s">
        <v>4967</v>
      </c>
      <c r="I2404" t="s">
        <v>4969</v>
      </c>
      <c r="J2404" t="s">
        <v>4993</v>
      </c>
      <c r="K2404" t="s">
        <v>6376</v>
      </c>
      <c r="L2404" t="s">
        <v>6410</v>
      </c>
      <c r="M2404" t="str">
        <f>SUBSTITUTE(Table2[[#This Row],[category_tags]],"'",CHAR(130),11)</f>
        <v>['Agricultural', 'Food', 'Preparation', 'Meat, egg and fish', 'Fish, cooked']</v>
      </c>
      <c r="N2404" t="str">
        <f>SUBSTITUTE(Table2[[#This Row],[category_tags]],"'",CHAR(131),12)</f>
        <v>['Agricultural', 'Food', 'Preparation', 'Meat, egg and fish', 'Fish, cooked']</v>
      </c>
      <c r="O2404" t="e">
        <f>FIND(CHAR(130),Table2[[#This Row],[Column2]])</f>
        <v>#VALUE!</v>
      </c>
      <c r="P2404" t="e">
        <f>FIND(CHAR(131),Table2[[#This Row],[Column3]])</f>
        <v>#VALUE!</v>
      </c>
      <c r="Q2404" t="str">
        <f>IFERROR(MID(Table2[[#This Row],[category_tags]],Table2[[#This Row],[Column4]]+1,Table2[[#This Row],[Column5]]-Table2[[#This Row],[Column4]]-1),"")</f>
        <v/>
      </c>
      <c r="R2404" t="str">
        <f>VLOOKUP(Table2[[#This Row],[ciqual_code]],brut_transformé!$D$2:$E$2480,2,FALSE)</f>
        <v>transformé</v>
      </c>
      <c r="S2404" t="s">
        <v>6340</v>
      </c>
    </row>
    <row r="2405" spans="1:19" x14ac:dyDescent="0.2">
      <c r="A2405" t="s">
        <v>2403</v>
      </c>
      <c r="B2405">
        <v>27006</v>
      </c>
      <c r="C2405" t="s">
        <v>2481</v>
      </c>
      <c r="D2405">
        <v>3.46</v>
      </c>
      <c r="E2405" t="b">
        <v>0</v>
      </c>
      <c r="F2405" t="s">
        <v>2485</v>
      </c>
      <c r="G2405" s="1" t="s">
        <v>4890</v>
      </c>
      <c r="H2405" t="s">
        <v>4967</v>
      </c>
      <c r="I2405" t="s">
        <v>4969</v>
      </c>
      <c r="J2405" t="s">
        <v>4993</v>
      </c>
      <c r="K2405" t="s">
        <v>6376</v>
      </c>
      <c r="L2405" t="s">
        <v>6410</v>
      </c>
      <c r="M2405" t="str">
        <f>SUBSTITUTE(Table2[[#This Row],[category_tags]],"'",CHAR(130),11)</f>
        <v>['Agricultural', 'Food', 'Preparation', 'Meat, egg and fish', 'Fish, cooked']</v>
      </c>
      <c r="N2405" t="str">
        <f>SUBSTITUTE(Table2[[#This Row],[category_tags]],"'",CHAR(131),12)</f>
        <v>['Agricultural', 'Food', 'Preparation', 'Meat, egg and fish', 'Fish, cooked']</v>
      </c>
      <c r="O2405" t="e">
        <f>FIND(CHAR(130),Table2[[#This Row],[Column2]])</f>
        <v>#VALUE!</v>
      </c>
      <c r="P2405" t="e">
        <f>FIND(CHAR(131),Table2[[#This Row],[Column3]])</f>
        <v>#VALUE!</v>
      </c>
      <c r="Q2405" t="str">
        <f>IFERROR(MID(Table2[[#This Row],[category_tags]],Table2[[#This Row],[Column4]]+1,Table2[[#This Row],[Column5]]-Table2[[#This Row],[Column4]]-1),"")</f>
        <v/>
      </c>
      <c r="R2405" t="str">
        <f>VLOOKUP(Table2[[#This Row],[ciqual_code]],brut_transformé!$D$2:$E$2480,2,FALSE)</f>
        <v>transformé</v>
      </c>
      <c r="S2405" t="s">
        <v>6340</v>
      </c>
    </row>
    <row r="2406" spans="1:19" x14ac:dyDescent="0.2">
      <c r="A2406" t="s">
        <v>2404</v>
      </c>
      <c r="B2406">
        <v>26201</v>
      </c>
      <c r="C2406" t="s">
        <v>2481</v>
      </c>
      <c r="D2406">
        <v>3.64</v>
      </c>
      <c r="E2406" t="b">
        <v>0</v>
      </c>
      <c r="F2406" t="s">
        <v>2485</v>
      </c>
      <c r="G2406" t="s">
        <v>4891</v>
      </c>
      <c r="H2406" t="s">
        <v>4967</v>
      </c>
      <c r="I2406" t="s">
        <v>4969</v>
      </c>
      <c r="J2406" t="s">
        <v>4985</v>
      </c>
      <c r="K2406" t="s">
        <v>6376</v>
      </c>
      <c r="L2406" t="s">
        <v>6403</v>
      </c>
      <c r="M2406" t="str">
        <f>SUBSTITUTE(Table2[[#This Row],[category_tags]],"'",CHAR(130),11)</f>
        <v>['Agricultural', 'Food', 'Preparation', 'Meat, egg and fish', 'Fish, raw']</v>
      </c>
      <c r="N2406" t="str">
        <f>SUBSTITUTE(Table2[[#This Row],[category_tags]],"'",CHAR(131),12)</f>
        <v>['Agricultural', 'Food', 'Preparation', 'Meat, egg and fish', 'Fish, raw']</v>
      </c>
      <c r="O2406" t="e">
        <f>FIND(CHAR(130),Table2[[#This Row],[Column2]])</f>
        <v>#VALUE!</v>
      </c>
      <c r="P2406" t="e">
        <f>FIND(CHAR(131),Table2[[#This Row],[Column3]])</f>
        <v>#VALUE!</v>
      </c>
      <c r="Q2406" t="str">
        <f>IFERROR(MID(Table2[[#This Row],[category_tags]],Table2[[#This Row],[Column4]]+1,Table2[[#This Row],[Column5]]-Table2[[#This Row],[Column4]]-1),"")</f>
        <v/>
      </c>
      <c r="R2406" t="str">
        <f>VLOOKUP(Table2[[#This Row],[ciqual_code]],brut_transformé!$D$2:$E$2480,2,FALSE)</f>
        <v>transformé</v>
      </c>
      <c r="S2406" t="s">
        <v>5145</v>
      </c>
    </row>
    <row r="2407" spans="1:19" x14ac:dyDescent="0.2">
      <c r="A2407" t="s">
        <v>2405</v>
      </c>
      <c r="B2407">
        <v>26042</v>
      </c>
      <c r="C2407" t="s">
        <v>2481</v>
      </c>
      <c r="D2407">
        <v>3.64</v>
      </c>
      <c r="E2407" t="b">
        <v>0</v>
      </c>
      <c r="F2407" t="s">
        <v>2485</v>
      </c>
      <c r="G2407" t="s">
        <v>4892</v>
      </c>
      <c r="H2407" t="s">
        <v>4967</v>
      </c>
      <c r="I2407" t="s">
        <v>4969</v>
      </c>
      <c r="J2407" t="s">
        <v>4985</v>
      </c>
      <c r="K2407" t="s">
        <v>6376</v>
      </c>
      <c r="L2407" t="s">
        <v>6403</v>
      </c>
      <c r="M2407" t="str">
        <f>SUBSTITUTE(Table2[[#This Row],[category_tags]],"'",CHAR(130),11)</f>
        <v>['Agricultural', 'Food', 'Preparation', 'Meat, egg and fish', 'Fish, raw']</v>
      </c>
      <c r="N2407" t="str">
        <f>SUBSTITUTE(Table2[[#This Row],[category_tags]],"'",CHAR(131),12)</f>
        <v>['Agricultural', 'Food', 'Preparation', 'Meat, egg and fish', 'Fish, raw']</v>
      </c>
      <c r="O2407" t="e">
        <f>FIND(CHAR(130),Table2[[#This Row],[Column2]])</f>
        <v>#VALUE!</v>
      </c>
      <c r="P2407" t="e">
        <f>FIND(CHAR(131),Table2[[#This Row],[Column3]])</f>
        <v>#VALUE!</v>
      </c>
      <c r="Q2407" t="str">
        <f>IFERROR(MID(Table2[[#This Row],[category_tags]],Table2[[#This Row],[Column4]]+1,Table2[[#This Row],[Column5]]-Table2[[#This Row],[Column4]]-1),"")</f>
        <v/>
      </c>
      <c r="R2407" t="str">
        <f>VLOOKUP(Table2[[#This Row],[ciqual_code]],brut_transformé!$D$2:$E$2480,2,FALSE)</f>
        <v>transformé</v>
      </c>
      <c r="S2407" t="s">
        <v>5146</v>
      </c>
    </row>
    <row r="2408" spans="1:19" x14ac:dyDescent="0.2">
      <c r="A2408" t="s">
        <v>2406</v>
      </c>
      <c r="B2408">
        <v>26174</v>
      </c>
      <c r="C2408" t="s">
        <v>2481</v>
      </c>
      <c r="D2408">
        <v>3.64</v>
      </c>
      <c r="E2408" t="b">
        <v>0</v>
      </c>
      <c r="F2408" t="s">
        <v>2485</v>
      </c>
      <c r="G2408" t="s">
        <v>4893</v>
      </c>
      <c r="H2408" t="s">
        <v>4967</v>
      </c>
      <c r="I2408" t="s">
        <v>4969</v>
      </c>
      <c r="J2408" t="s">
        <v>4985</v>
      </c>
      <c r="K2408" t="s">
        <v>6376</v>
      </c>
      <c r="L2408" t="s">
        <v>6403</v>
      </c>
      <c r="M2408" t="str">
        <f>SUBSTITUTE(Table2[[#This Row],[category_tags]],"'",CHAR(130),11)</f>
        <v>['Agricultural', 'Food', 'Preparation', 'Meat, egg and fish', 'Fish, raw']</v>
      </c>
      <c r="N2408" t="str">
        <f>SUBSTITUTE(Table2[[#This Row],[category_tags]],"'",CHAR(131),12)</f>
        <v>['Agricultural', 'Food', 'Preparation', 'Meat, egg and fish', 'Fish, raw']</v>
      </c>
      <c r="O2408" t="e">
        <f>FIND(CHAR(130),Table2[[#This Row],[Column2]])</f>
        <v>#VALUE!</v>
      </c>
      <c r="P2408" t="e">
        <f>FIND(CHAR(131),Table2[[#This Row],[Column3]])</f>
        <v>#VALUE!</v>
      </c>
      <c r="Q2408" t="str">
        <f>IFERROR(MID(Table2[[#This Row],[category_tags]],Table2[[#This Row],[Column4]]+1,Table2[[#This Row],[Column5]]-Table2[[#This Row],[Column4]]-1),"")</f>
        <v/>
      </c>
      <c r="R2408" t="str">
        <f>VLOOKUP(Table2[[#This Row],[ciqual_code]],brut_transformé!$D$2:$E$2480,2,FALSE)</f>
        <v>transformé</v>
      </c>
      <c r="S2408" t="s">
        <v>5145</v>
      </c>
    </row>
    <row r="2409" spans="1:19" x14ac:dyDescent="0.2">
      <c r="A2409" t="s">
        <v>2407</v>
      </c>
      <c r="B2409">
        <v>26094</v>
      </c>
      <c r="C2409" t="s">
        <v>2481</v>
      </c>
      <c r="D2409">
        <v>3.52</v>
      </c>
      <c r="E2409" t="b">
        <v>0</v>
      </c>
      <c r="F2409" t="s">
        <v>2485</v>
      </c>
      <c r="G2409" t="s">
        <v>4894</v>
      </c>
      <c r="H2409" t="s">
        <v>4967</v>
      </c>
      <c r="I2409" t="s">
        <v>4969</v>
      </c>
      <c r="J2409" t="s">
        <v>4993</v>
      </c>
      <c r="K2409" t="s">
        <v>6376</v>
      </c>
      <c r="L2409" t="s">
        <v>6410</v>
      </c>
      <c r="M2409" t="str">
        <f>SUBSTITUTE(Table2[[#This Row],[category_tags]],"'",CHAR(130),11)</f>
        <v>['Agricultural', 'Food', 'Preparation', 'Meat, egg and fish', 'Fish, cooked']</v>
      </c>
      <c r="N2409" t="str">
        <f>SUBSTITUTE(Table2[[#This Row],[category_tags]],"'",CHAR(131),12)</f>
        <v>['Agricultural', 'Food', 'Preparation', 'Meat, egg and fish', 'Fish, cooked']</v>
      </c>
      <c r="O2409" t="e">
        <f>FIND(CHAR(130),Table2[[#This Row],[Column2]])</f>
        <v>#VALUE!</v>
      </c>
      <c r="P2409" t="e">
        <f>FIND(CHAR(131),Table2[[#This Row],[Column3]])</f>
        <v>#VALUE!</v>
      </c>
      <c r="Q2409" t="str">
        <f>IFERROR(MID(Table2[[#This Row],[category_tags]],Table2[[#This Row],[Column4]]+1,Table2[[#This Row],[Column5]]-Table2[[#This Row],[Column4]]-1),"")</f>
        <v/>
      </c>
      <c r="R2409" t="str">
        <f>VLOOKUP(Table2[[#This Row],[ciqual_code]],brut_transformé!$D$2:$E$2480,2,FALSE)</f>
        <v>transformé</v>
      </c>
      <c r="S2409" t="s">
        <v>5147</v>
      </c>
    </row>
    <row r="2410" spans="1:19" x14ac:dyDescent="0.2">
      <c r="A2410" t="s">
        <v>2408</v>
      </c>
      <c r="B2410">
        <v>12848</v>
      </c>
      <c r="C2410" t="s">
        <v>2481</v>
      </c>
      <c r="D2410">
        <v>2.4500000000000002</v>
      </c>
      <c r="E2410" t="b">
        <v>0</v>
      </c>
      <c r="F2410" t="s">
        <v>2485</v>
      </c>
      <c r="G2410" t="s">
        <v>4895</v>
      </c>
      <c r="H2410" t="s">
        <v>4967</v>
      </c>
      <c r="I2410" t="s">
        <v>4969</v>
      </c>
      <c r="J2410" t="s">
        <v>5024</v>
      </c>
      <c r="K2410" t="s">
        <v>6381</v>
      </c>
      <c r="L2410" t="s">
        <v>6406</v>
      </c>
      <c r="M2410" t="str">
        <f>SUBSTITUTE(Table2[[#This Row],[category_tags]],"'",CHAR(130),11)</f>
        <v>['Agricultural', 'Food', 'Preparation', 'Milk and milk products', 'Cheese', ÇSoft cheeses']</v>
      </c>
      <c r="N2410" t="str">
        <f>SUBSTITUTE(Table2[[#This Row],[category_tags]],"'",CHAR(131),12)</f>
        <v>['Agricultural', 'Food', 'Preparation', 'Milk and milk products', 'Cheese', 'Soft cheesesÉ]</v>
      </c>
      <c r="O2410">
        <f>FIND(CHAR(130),Table2[[#This Row],[Column2]])</f>
        <v>77</v>
      </c>
      <c r="P2410">
        <f>FIND(CHAR(131),Table2[[#This Row],[Column3]])</f>
        <v>90</v>
      </c>
      <c r="Q2410" t="str">
        <f>IFERROR(MID(Table2[[#This Row],[category_tags]],Table2[[#This Row],[Column4]]+1,Table2[[#This Row],[Column5]]-Table2[[#This Row],[Column4]]-1),"")</f>
        <v>Soft cheeses</v>
      </c>
      <c r="R2410" t="str">
        <f>VLOOKUP(Table2[[#This Row],[ciqual_code]],brut_transformé!$D$2:$E$2480,2,FALSE)</f>
        <v>brut</v>
      </c>
      <c r="S2410" t="s">
        <v>5330</v>
      </c>
    </row>
    <row r="2411" spans="1:19" x14ac:dyDescent="0.2">
      <c r="A2411" t="s">
        <v>2409</v>
      </c>
      <c r="B2411">
        <v>11065</v>
      </c>
      <c r="C2411" t="s">
        <v>2481</v>
      </c>
      <c r="D2411">
        <v>2.99</v>
      </c>
      <c r="E2411" t="b">
        <v>0</v>
      </c>
      <c r="F2411" t="s">
        <v>2485</v>
      </c>
      <c r="G2411" t="s">
        <v>4896</v>
      </c>
      <c r="H2411" t="s">
        <v>4967</v>
      </c>
      <c r="I2411" t="s">
        <v>4969</v>
      </c>
      <c r="J2411" t="s">
        <v>5035</v>
      </c>
      <c r="K2411" t="s">
        <v>6377</v>
      </c>
      <c r="L2411" t="s">
        <v>6430</v>
      </c>
      <c r="M2411" t="str">
        <f>SUBSTITUTE(Table2[[#This Row],[category_tags]],"'",CHAR(130),11)</f>
        <v>['Agricultural', 'Food', 'Preparation', 'Miscellaneous', 'Spices']</v>
      </c>
      <c r="N2411" t="str">
        <f>SUBSTITUTE(Table2[[#This Row],[category_tags]],"'",CHAR(131),12)</f>
        <v>['Agricultural', 'Food', 'Preparation', 'Miscellaneous', 'Spices']</v>
      </c>
      <c r="O2411" t="e">
        <f>FIND(CHAR(130),Table2[[#This Row],[Column2]])</f>
        <v>#VALUE!</v>
      </c>
      <c r="P2411" t="e">
        <f>FIND(CHAR(131),Table2[[#This Row],[Column3]])</f>
        <v>#VALUE!</v>
      </c>
      <c r="Q2411" t="str">
        <f>IFERROR(MID(Table2[[#This Row],[category_tags]],Table2[[#This Row],[Column4]]+1,Table2[[#This Row],[Column5]]-Table2[[#This Row],[Column4]]-1),"")</f>
        <v/>
      </c>
      <c r="R2411" t="str">
        <f>VLOOKUP(Table2[[#This Row],[ciqual_code]],brut_transformé!$D$2:$E$2480,2,FALSE)</f>
        <v>brut</v>
      </c>
      <c r="S2411" t="s">
        <v>6341</v>
      </c>
    </row>
    <row r="2412" spans="1:19" x14ac:dyDescent="0.2">
      <c r="A2412" t="s">
        <v>2410</v>
      </c>
      <c r="B2412">
        <v>11098</v>
      </c>
      <c r="C2412" t="s">
        <v>2481</v>
      </c>
      <c r="D2412">
        <v>2.99</v>
      </c>
      <c r="E2412" t="b">
        <v>0</v>
      </c>
      <c r="F2412" t="s">
        <v>2485</v>
      </c>
      <c r="G2412" t="s">
        <v>4897</v>
      </c>
      <c r="H2412" t="s">
        <v>4967</v>
      </c>
      <c r="I2412" t="s">
        <v>4969</v>
      </c>
      <c r="J2412" t="s">
        <v>5035</v>
      </c>
      <c r="K2412" t="s">
        <v>6377</v>
      </c>
      <c r="L2412" t="s">
        <v>6430</v>
      </c>
      <c r="M2412" t="str">
        <f>SUBSTITUTE(Table2[[#This Row],[category_tags]],"'",CHAR(130),11)</f>
        <v>['Agricultural', 'Food', 'Preparation', 'Miscellaneous', 'Spices']</v>
      </c>
      <c r="N2412" t="str">
        <f>SUBSTITUTE(Table2[[#This Row],[category_tags]],"'",CHAR(131),12)</f>
        <v>['Agricultural', 'Food', 'Preparation', 'Miscellaneous', 'Spices']</v>
      </c>
      <c r="O2412" t="e">
        <f>FIND(CHAR(130),Table2[[#This Row],[Column2]])</f>
        <v>#VALUE!</v>
      </c>
      <c r="P2412" t="e">
        <f>FIND(CHAR(131),Table2[[#This Row],[Column3]])</f>
        <v>#VALUE!</v>
      </c>
      <c r="Q2412" t="str">
        <f>IFERROR(MID(Table2[[#This Row],[category_tags]],Table2[[#This Row],[Column4]]+1,Table2[[#This Row],[Column5]]-Table2[[#This Row],[Column4]]-1),"")</f>
        <v/>
      </c>
      <c r="R2412" t="str">
        <f>VLOOKUP(Table2[[#This Row],[ciqual_code]],brut_transformé!$D$2:$E$2480,2,FALSE)</f>
        <v>brut</v>
      </c>
      <c r="S2412" t="s">
        <v>6342</v>
      </c>
    </row>
    <row r="2413" spans="1:19" x14ac:dyDescent="0.2">
      <c r="A2413" t="s">
        <v>2411</v>
      </c>
      <c r="B2413">
        <v>6513</v>
      </c>
      <c r="C2413" t="s">
        <v>2481</v>
      </c>
      <c r="D2413">
        <v>2.4300000000000002</v>
      </c>
      <c r="E2413" t="b">
        <v>0</v>
      </c>
      <c r="F2413" t="s">
        <v>2485</v>
      </c>
      <c r="G2413" t="s">
        <v>4898</v>
      </c>
      <c r="H2413" t="s">
        <v>4967</v>
      </c>
      <c r="I2413" t="s">
        <v>4969</v>
      </c>
      <c r="J2413" t="s">
        <v>5012</v>
      </c>
      <c r="K2413" t="s">
        <v>6376</v>
      </c>
      <c r="L2413" t="s">
        <v>6396</v>
      </c>
      <c r="M2413" t="str">
        <f>SUBSTITUTE(Table2[[#This Row],[category_tags]],"'",CHAR(130),11)</f>
        <v>['Agricultural', 'Food', 'Preparation', 'Meat, egg and fish', 'Raw meat', ÇBeef and veal']</v>
      </c>
      <c r="N2413" t="str">
        <f>SUBSTITUTE(Table2[[#This Row],[category_tags]],"'",CHAR(131),12)</f>
        <v>['Agricultural', 'Food', 'Preparation', 'Meat, egg and fish', 'Raw meat', 'Beef and vealÉ]</v>
      </c>
      <c r="O2413">
        <f>FIND(CHAR(130),Table2[[#This Row],[Column2]])</f>
        <v>75</v>
      </c>
      <c r="P2413">
        <f>FIND(CHAR(131),Table2[[#This Row],[Column3]])</f>
        <v>89</v>
      </c>
      <c r="Q2413" t="str">
        <f>IFERROR(MID(Table2[[#This Row],[category_tags]],Table2[[#This Row],[Column4]]+1,Table2[[#This Row],[Column5]]-Table2[[#This Row],[Column4]]-1),"")</f>
        <v>Beef and veal</v>
      </c>
      <c r="R2413" t="str">
        <f>VLOOKUP(Table2[[#This Row],[ciqual_code]],brut_transformé!$D$2:$E$2480,2,FALSE)</f>
        <v>transformé</v>
      </c>
      <c r="S2413" t="s">
        <v>6343</v>
      </c>
    </row>
    <row r="2414" spans="1:19" x14ac:dyDescent="0.2">
      <c r="A2414" t="s">
        <v>2412</v>
      </c>
      <c r="B2414">
        <v>6512</v>
      </c>
      <c r="C2414" t="s">
        <v>2481</v>
      </c>
      <c r="D2414">
        <v>2.4500000000000002</v>
      </c>
      <c r="E2414" t="b">
        <v>0</v>
      </c>
      <c r="F2414" t="s">
        <v>2485</v>
      </c>
      <c r="G2414" t="s">
        <v>4899</v>
      </c>
      <c r="H2414" t="s">
        <v>4967</v>
      </c>
      <c r="I2414" t="s">
        <v>4969</v>
      </c>
      <c r="J2414" t="s">
        <v>5013</v>
      </c>
      <c r="K2414" t="s">
        <v>6376</v>
      </c>
      <c r="L2414" t="s">
        <v>6395</v>
      </c>
      <c r="M2414" t="str">
        <f>SUBSTITUTE(Table2[[#This Row],[category_tags]],"'",CHAR(130),11)</f>
        <v>['Agricultural', 'Food', 'Preparation', 'Meat, egg and fish', 'Cooked meat', ÇBeef and veal']</v>
      </c>
      <c r="N2414" t="str">
        <f>SUBSTITUTE(Table2[[#This Row],[category_tags]],"'",CHAR(131),12)</f>
        <v>['Agricultural', 'Food', 'Preparation', 'Meat, egg and fish', 'Cooked meat', 'Beef and vealÉ]</v>
      </c>
      <c r="O2414">
        <f>FIND(CHAR(130),Table2[[#This Row],[Column2]])</f>
        <v>78</v>
      </c>
      <c r="P2414">
        <f>FIND(CHAR(131),Table2[[#This Row],[Column3]])</f>
        <v>92</v>
      </c>
      <c r="Q2414" t="str">
        <f>IFERROR(MID(Table2[[#This Row],[category_tags]],Table2[[#This Row],[Column4]]+1,Table2[[#This Row],[Column5]]-Table2[[#This Row],[Column4]]-1),"")</f>
        <v>Beef and veal</v>
      </c>
      <c r="R2414" t="str">
        <f>VLOOKUP(Table2[[#This Row],[ciqual_code]],brut_transformé!$D$2:$E$2480,2,FALSE)</f>
        <v>transformé</v>
      </c>
      <c r="S2414" t="s">
        <v>6344</v>
      </c>
    </row>
    <row r="2415" spans="1:19" x14ac:dyDescent="0.2">
      <c r="A2415" t="s">
        <v>2413</v>
      </c>
      <c r="B2415">
        <v>6591</v>
      </c>
      <c r="C2415" t="s">
        <v>2481</v>
      </c>
      <c r="D2415">
        <v>2.4500000000000002</v>
      </c>
      <c r="E2415" t="b">
        <v>0</v>
      </c>
      <c r="F2415" t="s">
        <v>2485</v>
      </c>
      <c r="G2415" t="s">
        <v>4900</v>
      </c>
      <c r="H2415" t="s">
        <v>4967</v>
      </c>
      <c r="I2415" t="s">
        <v>4969</v>
      </c>
      <c r="J2415" t="s">
        <v>5013</v>
      </c>
      <c r="K2415" t="s">
        <v>6376</v>
      </c>
      <c r="L2415" t="s">
        <v>6395</v>
      </c>
      <c r="M2415" t="str">
        <f>SUBSTITUTE(Table2[[#This Row],[category_tags]],"'",CHAR(130),11)</f>
        <v>['Agricultural', 'Food', 'Preparation', 'Meat, egg and fish', 'Cooked meat', ÇBeef and veal']</v>
      </c>
      <c r="N2415" t="str">
        <f>SUBSTITUTE(Table2[[#This Row],[category_tags]],"'",CHAR(131),12)</f>
        <v>['Agricultural', 'Food', 'Preparation', 'Meat, egg and fish', 'Cooked meat', 'Beef and vealÉ]</v>
      </c>
      <c r="O2415">
        <f>FIND(CHAR(130),Table2[[#This Row],[Column2]])</f>
        <v>78</v>
      </c>
      <c r="P2415">
        <f>FIND(CHAR(131),Table2[[#This Row],[Column3]])</f>
        <v>92</v>
      </c>
      <c r="Q2415" t="str">
        <f>IFERROR(MID(Table2[[#This Row],[category_tags]],Table2[[#This Row],[Column4]]+1,Table2[[#This Row],[Column5]]-Table2[[#This Row],[Column4]]-1),"")</f>
        <v>Beef and veal</v>
      </c>
      <c r="R2415" t="str">
        <f>VLOOKUP(Table2[[#This Row],[ciqual_code]],brut_transformé!$D$2:$E$2480,2,FALSE)</f>
        <v>transformé</v>
      </c>
      <c r="S2415" t="s">
        <v>6345</v>
      </c>
    </row>
    <row r="2416" spans="1:19" x14ac:dyDescent="0.2">
      <c r="A2416" t="s">
        <v>2414</v>
      </c>
      <c r="B2416">
        <v>6590</v>
      </c>
      <c r="C2416" t="s">
        <v>2481</v>
      </c>
      <c r="D2416">
        <v>2.4300000000000002</v>
      </c>
      <c r="E2416" t="b">
        <v>0</v>
      </c>
      <c r="F2416" t="s">
        <v>2485</v>
      </c>
      <c r="G2416" t="s">
        <v>4901</v>
      </c>
      <c r="H2416" t="s">
        <v>4967</v>
      </c>
      <c r="I2416" t="s">
        <v>4969</v>
      </c>
      <c r="J2416" t="s">
        <v>5012</v>
      </c>
      <c r="K2416" t="s">
        <v>6376</v>
      </c>
      <c r="L2416" t="s">
        <v>6396</v>
      </c>
      <c r="M2416" t="str">
        <f>SUBSTITUTE(Table2[[#This Row],[category_tags]],"'",CHAR(130),11)</f>
        <v>['Agricultural', 'Food', 'Preparation', 'Meat, egg and fish', 'Raw meat', ÇBeef and veal']</v>
      </c>
      <c r="N2416" t="str">
        <f>SUBSTITUTE(Table2[[#This Row],[category_tags]],"'",CHAR(131),12)</f>
        <v>['Agricultural', 'Food', 'Preparation', 'Meat, egg and fish', 'Raw meat', 'Beef and vealÉ]</v>
      </c>
      <c r="O2416">
        <f>FIND(CHAR(130),Table2[[#This Row],[Column2]])</f>
        <v>75</v>
      </c>
      <c r="P2416">
        <f>FIND(CHAR(131),Table2[[#This Row],[Column3]])</f>
        <v>89</v>
      </c>
      <c r="Q2416" t="str">
        <f>IFERROR(MID(Table2[[#This Row],[category_tags]],Table2[[#This Row],[Column4]]+1,Table2[[#This Row],[Column5]]-Table2[[#This Row],[Column4]]-1),"")</f>
        <v>Beef and veal</v>
      </c>
      <c r="R2416" t="str">
        <f>VLOOKUP(Table2[[#This Row],[ciqual_code]],brut_transformé!$D$2:$E$2480,2,FALSE)</f>
        <v>transformé</v>
      </c>
      <c r="S2416" t="s">
        <v>6346</v>
      </c>
    </row>
    <row r="2417" spans="1:19" x14ac:dyDescent="0.2">
      <c r="A2417" t="s">
        <v>2415</v>
      </c>
      <c r="B2417">
        <v>6510</v>
      </c>
      <c r="C2417" t="s">
        <v>2481</v>
      </c>
      <c r="D2417">
        <v>2.4300000000000002</v>
      </c>
      <c r="E2417" t="b">
        <v>0</v>
      </c>
      <c r="F2417" t="s">
        <v>2485</v>
      </c>
      <c r="G2417" t="s">
        <v>4902</v>
      </c>
      <c r="H2417" t="s">
        <v>4967</v>
      </c>
      <c r="I2417" t="s">
        <v>4969</v>
      </c>
      <c r="J2417" t="s">
        <v>5012</v>
      </c>
      <c r="K2417" t="s">
        <v>6376</v>
      </c>
      <c r="L2417" t="s">
        <v>6396</v>
      </c>
      <c r="M2417" t="str">
        <f>SUBSTITUTE(Table2[[#This Row],[category_tags]],"'",CHAR(130),11)</f>
        <v>['Agricultural', 'Food', 'Preparation', 'Meat, egg and fish', 'Raw meat', ÇBeef and veal']</v>
      </c>
      <c r="N2417" t="str">
        <f>SUBSTITUTE(Table2[[#This Row],[category_tags]],"'",CHAR(131),12)</f>
        <v>['Agricultural', 'Food', 'Preparation', 'Meat, egg and fish', 'Raw meat', 'Beef and vealÉ]</v>
      </c>
      <c r="O2417">
        <f>FIND(CHAR(130),Table2[[#This Row],[Column2]])</f>
        <v>75</v>
      </c>
      <c r="P2417">
        <f>FIND(CHAR(131),Table2[[#This Row],[Column3]])</f>
        <v>89</v>
      </c>
      <c r="Q2417" t="str">
        <f>IFERROR(MID(Table2[[#This Row],[category_tags]],Table2[[#This Row],[Column4]]+1,Table2[[#This Row],[Column5]]-Table2[[#This Row],[Column4]]-1),"")</f>
        <v>Beef and veal</v>
      </c>
      <c r="R2417" t="str">
        <f>VLOOKUP(Table2[[#This Row],[ciqual_code]],brut_transformé!$D$2:$E$2480,2,FALSE)</f>
        <v>transformé</v>
      </c>
      <c r="S2417" t="s">
        <v>6346</v>
      </c>
    </row>
    <row r="2418" spans="1:19" x14ac:dyDescent="0.2">
      <c r="A2418" t="s">
        <v>2416</v>
      </c>
      <c r="B2418">
        <v>6511</v>
      </c>
      <c r="C2418" t="s">
        <v>2481</v>
      </c>
      <c r="D2418">
        <v>2.4500000000000002</v>
      </c>
      <c r="E2418" t="b">
        <v>0</v>
      </c>
      <c r="F2418" t="s">
        <v>2485</v>
      </c>
      <c r="G2418" t="s">
        <v>4903</v>
      </c>
      <c r="H2418" t="s">
        <v>4967</v>
      </c>
      <c r="I2418" t="s">
        <v>4969</v>
      </c>
      <c r="J2418" t="s">
        <v>5013</v>
      </c>
      <c r="K2418" t="s">
        <v>6376</v>
      </c>
      <c r="L2418" t="s">
        <v>6395</v>
      </c>
      <c r="M2418" t="str">
        <f>SUBSTITUTE(Table2[[#This Row],[category_tags]],"'",CHAR(130),11)</f>
        <v>['Agricultural', 'Food', 'Preparation', 'Meat, egg and fish', 'Cooked meat', ÇBeef and veal']</v>
      </c>
      <c r="N2418" t="str">
        <f>SUBSTITUTE(Table2[[#This Row],[category_tags]],"'",CHAR(131),12)</f>
        <v>['Agricultural', 'Food', 'Preparation', 'Meat, egg and fish', 'Cooked meat', 'Beef and vealÉ]</v>
      </c>
      <c r="O2418">
        <f>FIND(CHAR(130),Table2[[#This Row],[Column2]])</f>
        <v>78</v>
      </c>
      <c r="P2418">
        <f>FIND(CHAR(131),Table2[[#This Row],[Column3]])</f>
        <v>92</v>
      </c>
      <c r="Q2418" t="str">
        <f>IFERROR(MID(Table2[[#This Row],[category_tags]],Table2[[#This Row],[Column4]]+1,Table2[[#This Row],[Column5]]-Table2[[#This Row],[Column4]]-1),"")</f>
        <v>Beef and veal</v>
      </c>
      <c r="R2418" t="str">
        <f>VLOOKUP(Table2[[#This Row],[ciqual_code]],brut_transformé!$D$2:$E$2480,2,FALSE)</f>
        <v>transformé</v>
      </c>
      <c r="S2418" t="s">
        <v>6347</v>
      </c>
    </row>
    <row r="2419" spans="1:19" x14ac:dyDescent="0.2">
      <c r="A2419" t="s">
        <v>2417</v>
      </c>
      <c r="B2419">
        <v>6563</v>
      </c>
      <c r="C2419" t="s">
        <v>2481</v>
      </c>
      <c r="D2419">
        <v>2.4500000000000002</v>
      </c>
      <c r="E2419" t="b">
        <v>0</v>
      </c>
      <c r="F2419" t="s">
        <v>2485</v>
      </c>
      <c r="G2419" t="s">
        <v>4904</v>
      </c>
      <c r="H2419" t="s">
        <v>4967</v>
      </c>
      <c r="I2419" t="s">
        <v>4969</v>
      </c>
      <c r="J2419" t="s">
        <v>5013</v>
      </c>
      <c r="K2419" t="s">
        <v>6376</v>
      </c>
      <c r="L2419" t="s">
        <v>6395</v>
      </c>
      <c r="M2419" t="str">
        <f>SUBSTITUTE(Table2[[#This Row],[category_tags]],"'",CHAR(130),11)</f>
        <v>['Agricultural', 'Food', 'Preparation', 'Meat, egg and fish', 'Cooked meat', ÇBeef and veal']</v>
      </c>
      <c r="N2419" t="str">
        <f>SUBSTITUTE(Table2[[#This Row],[category_tags]],"'",CHAR(131),12)</f>
        <v>['Agricultural', 'Food', 'Preparation', 'Meat, egg and fish', 'Cooked meat', 'Beef and vealÉ]</v>
      </c>
      <c r="O2419">
        <f>FIND(CHAR(130),Table2[[#This Row],[Column2]])</f>
        <v>78</v>
      </c>
      <c r="P2419">
        <f>FIND(CHAR(131),Table2[[#This Row],[Column3]])</f>
        <v>92</v>
      </c>
      <c r="Q2419" t="str">
        <f>IFERROR(MID(Table2[[#This Row],[category_tags]],Table2[[#This Row],[Column4]]+1,Table2[[#This Row],[Column5]]-Table2[[#This Row],[Column4]]-1),"")</f>
        <v>Beef and veal</v>
      </c>
      <c r="R2419" t="str">
        <f>VLOOKUP(Table2[[#This Row],[ciqual_code]],brut_transformé!$D$2:$E$2480,2,FALSE)</f>
        <v>transformé</v>
      </c>
      <c r="S2419" t="s">
        <v>6348</v>
      </c>
    </row>
    <row r="2420" spans="1:19" x14ac:dyDescent="0.2">
      <c r="A2420" t="s">
        <v>2418</v>
      </c>
      <c r="B2420">
        <v>6560</v>
      </c>
      <c r="C2420" t="s">
        <v>2481</v>
      </c>
      <c r="D2420">
        <v>2.4300000000000002</v>
      </c>
      <c r="E2420" t="b">
        <v>0</v>
      </c>
      <c r="F2420" t="s">
        <v>2485</v>
      </c>
      <c r="G2420" t="s">
        <v>4905</v>
      </c>
      <c r="H2420" t="s">
        <v>4967</v>
      </c>
      <c r="I2420" t="s">
        <v>4969</v>
      </c>
      <c r="J2420" t="s">
        <v>5012</v>
      </c>
      <c r="K2420" t="s">
        <v>6376</v>
      </c>
      <c r="L2420" t="s">
        <v>6396</v>
      </c>
      <c r="M2420" t="str">
        <f>SUBSTITUTE(Table2[[#This Row],[category_tags]],"'",CHAR(130),11)</f>
        <v>['Agricultural', 'Food', 'Preparation', 'Meat, egg and fish', 'Raw meat', ÇBeef and veal']</v>
      </c>
      <c r="N2420" t="str">
        <f>SUBSTITUTE(Table2[[#This Row],[category_tags]],"'",CHAR(131),12)</f>
        <v>['Agricultural', 'Food', 'Preparation', 'Meat, egg and fish', 'Raw meat', 'Beef and vealÉ]</v>
      </c>
      <c r="O2420">
        <f>FIND(CHAR(130),Table2[[#This Row],[Column2]])</f>
        <v>75</v>
      </c>
      <c r="P2420">
        <f>FIND(CHAR(131),Table2[[#This Row],[Column3]])</f>
        <v>89</v>
      </c>
      <c r="Q2420" t="str">
        <f>IFERROR(MID(Table2[[#This Row],[category_tags]],Table2[[#This Row],[Column4]]+1,Table2[[#This Row],[Column5]]-Table2[[#This Row],[Column4]]-1),"")</f>
        <v>Beef and veal</v>
      </c>
      <c r="R2420" t="str">
        <f>VLOOKUP(Table2[[#This Row],[ciqual_code]],brut_transformé!$D$2:$E$2480,2,FALSE)</f>
        <v>transformé</v>
      </c>
      <c r="S2420" t="s">
        <v>6343</v>
      </c>
    </row>
    <row r="2421" spans="1:19" x14ac:dyDescent="0.2">
      <c r="A2421" t="s">
        <v>2419</v>
      </c>
      <c r="B2421">
        <v>6562</v>
      </c>
      <c r="C2421" t="s">
        <v>2481</v>
      </c>
      <c r="D2421">
        <v>2.4500000000000002</v>
      </c>
      <c r="E2421" t="b">
        <v>0</v>
      </c>
      <c r="F2421" t="s">
        <v>2485</v>
      </c>
      <c r="G2421" t="s">
        <v>4906</v>
      </c>
      <c r="H2421" t="s">
        <v>4967</v>
      </c>
      <c r="I2421" t="s">
        <v>4969</v>
      </c>
      <c r="J2421" t="s">
        <v>5013</v>
      </c>
      <c r="K2421" t="s">
        <v>6376</v>
      </c>
      <c r="L2421" t="s">
        <v>6395</v>
      </c>
      <c r="M2421" t="str">
        <f>SUBSTITUTE(Table2[[#This Row],[category_tags]],"'",CHAR(130),11)</f>
        <v>['Agricultural', 'Food', 'Preparation', 'Meat, egg and fish', 'Cooked meat', ÇBeef and veal']</v>
      </c>
      <c r="N2421" t="str">
        <f>SUBSTITUTE(Table2[[#This Row],[category_tags]],"'",CHAR(131),12)</f>
        <v>['Agricultural', 'Food', 'Preparation', 'Meat, egg and fish', 'Cooked meat', 'Beef and vealÉ]</v>
      </c>
      <c r="O2421">
        <f>FIND(CHAR(130),Table2[[#This Row],[Column2]])</f>
        <v>78</v>
      </c>
      <c r="P2421">
        <f>FIND(CHAR(131),Table2[[#This Row],[Column3]])</f>
        <v>92</v>
      </c>
      <c r="Q2421" t="str">
        <f>IFERROR(MID(Table2[[#This Row],[category_tags]],Table2[[#This Row],[Column4]]+1,Table2[[#This Row],[Column5]]-Table2[[#This Row],[Column4]]-1),"")</f>
        <v>Beef and veal</v>
      </c>
      <c r="R2421" t="str">
        <f>VLOOKUP(Table2[[#This Row],[ciqual_code]],brut_transformé!$D$2:$E$2480,2,FALSE)</f>
        <v>transformé</v>
      </c>
      <c r="S2421" t="s">
        <v>6344</v>
      </c>
    </row>
    <row r="2422" spans="1:19" x14ac:dyDescent="0.2">
      <c r="A2422" t="s">
        <v>2420</v>
      </c>
      <c r="B2422">
        <v>25173</v>
      </c>
      <c r="C2422" t="s">
        <v>2481</v>
      </c>
      <c r="D2422">
        <v>2.35</v>
      </c>
      <c r="E2422" t="b">
        <v>0</v>
      </c>
      <c r="F2422" t="s">
        <v>2485</v>
      </c>
      <c r="G2422" t="s">
        <v>4907</v>
      </c>
      <c r="H2422" t="s">
        <v>4967</v>
      </c>
      <c r="I2422" t="s">
        <v>4969</v>
      </c>
      <c r="J2422" t="s">
        <v>5014</v>
      </c>
      <c r="K2422" t="s">
        <v>6376</v>
      </c>
      <c r="L2422" t="s">
        <v>6419</v>
      </c>
      <c r="M2422" t="str">
        <f>SUBSTITUTE(Table2[[#This Row],[category_tags]],"'",CHAR(130),11)</f>
        <v>['Agricultural', 'Food', 'Preparation', 'Meat, egg and fish', 'Other meat products']</v>
      </c>
      <c r="N2422" t="str">
        <f>SUBSTITUTE(Table2[[#This Row],[category_tags]],"'",CHAR(131),12)</f>
        <v>['Agricultural', 'Food', 'Preparation', 'Meat, egg and fish', 'Other meat products']</v>
      </c>
      <c r="O2422" t="e">
        <f>FIND(CHAR(130),Table2[[#This Row],[Column2]])</f>
        <v>#VALUE!</v>
      </c>
      <c r="P2422" t="e">
        <f>FIND(CHAR(131),Table2[[#This Row],[Column3]])</f>
        <v>#VALUE!</v>
      </c>
      <c r="Q2422" t="str">
        <f>IFERROR(MID(Table2[[#This Row],[category_tags]],Table2[[#This Row],[Column4]]+1,Table2[[#This Row],[Column5]]-Table2[[#This Row],[Column4]]-1),"")</f>
        <v/>
      </c>
      <c r="R2422" t="str">
        <f>VLOOKUP(Table2[[#This Row],[ciqual_code]],brut_transformé!$D$2:$E$2480,2,FALSE)</f>
        <v>transformé</v>
      </c>
      <c r="S2422" t="s">
        <v>6349</v>
      </c>
    </row>
    <row r="2423" spans="1:19" x14ac:dyDescent="0.2">
      <c r="A2423" t="s">
        <v>2421</v>
      </c>
      <c r="B2423">
        <v>6521</v>
      </c>
      <c r="C2423" t="s">
        <v>2481</v>
      </c>
      <c r="D2423">
        <v>2.63</v>
      </c>
      <c r="E2423" t="b">
        <v>0</v>
      </c>
      <c r="F2423" t="s">
        <v>2485</v>
      </c>
      <c r="G2423" t="s">
        <v>4908</v>
      </c>
      <c r="H2423" t="s">
        <v>4967</v>
      </c>
      <c r="I2423" t="s">
        <v>4969</v>
      </c>
      <c r="J2423" t="s">
        <v>5012</v>
      </c>
      <c r="K2423" t="s">
        <v>6376</v>
      </c>
      <c r="L2423" t="s">
        <v>6396</v>
      </c>
      <c r="M2423" t="str">
        <f>SUBSTITUTE(Table2[[#This Row],[category_tags]],"'",CHAR(130),11)</f>
        <v>['Agricultural', 'Food', 'Preparation', 'Meat, egg and fish', 'Raw meat', ÇBeef and veal']</v>
      </c>
      <c r="N2423" t="str">
        <f>SUBSTITUTE(Table2[[#This Row],[category_tags]],"'",CHAR(131),12)</f>
        <v>['Agricultural', 'Food', 'Preparation', 'Meat, egg and fish', 'Raw meat', 'Beef and vealÉ]</v>
      </c>
      <c r="O2423">
        <f>FIND(CHAR(130),Table2[[#This Row],[Column2]])</f>
        <v>75</v>
      </c>
      <c r="P2423">
        <f>FIND(CHAR(131),Table2[[#This Row],[Column3]])</f>
        <v>89</v>
      </c>
      <c r="Q2423" t="str">
        <f>IFERROR(MID(Table2[[#This Row],[category_tags]],Table2[[#This Row],[Column4]]+1,Table2[[#This Row],[Column5]]-Table2[[#This Row],[Column4]]-1),"")</f>
        <v>Beef and veal</v>
      </c>
      <c r="R2423" t="str">
        <f>VLOOKUP(Table2[[#This Row],[ciqual_code]],brut_transformé!$D$2:$E$2480,2,FALSE)</f>
        <v>transformé</v>
      </c>
      <c r="S2423" t="s">
        <v>6350</v>
      </c>
    </row>
    <row r="2424" spans="1:19" x14ac:dyDescent="0.2">
      <c r="A2424" t="s">
        <v>2422</v>
      </c>
      <c r="B2424">
        <v>6520</v>
      </c>
      <c r="C2424" t="s">
        <v>2481</v>
      </c>
      <c r="D2424">
        <v>2.64</v>
      </c>
      <c r="E2424" t="b">
        <v>0</v>
      </c>
      <c r="F2424" t="s">
        <v>2485</v>
      </c>
      <c r="G2424" t="s">
        <v>4909</v>
      </c>
      <c r="H2424" t="s">
        <v>4967</v>
      </c>
      <c r="I2424" t="s">
        <v>4969</v>
      </c>
      <c r="J2424" t="s">
        <v>5013</v>
      </c>
      <c r="K2424" t="s">
        <v>6376</v>
      </c>
      <c r="L2424" t="s">
        <v>6395</v>
      </c>
      <c r="M2424" t="str">
        <f>SUBSTITUTE(Table2[[#This Row],[category_tags]],"'",CHAR(130),11)</f>
        <v>['Agricultural', 'Food', 'Preparation', 'Meat, egg and fish', 'Cooked meat', ÇBeef and veal']</v>
      </c>
      <c r="N2424" t="str">
        <f>SUBSTITUTE(Table2[[#This Row],[category_tags]],"'",CHAR(131),12)</f>
        <v>['Agricultural', 'Food', 'Preparation', 'Meat, egg and fish', 'Cooked meat', 'Beef and vealÉ]</v>
      </c>
      <c r="O2424">
        <f>FIND(CHAR(130),Table2[[#This Row],[Column2]])</f>
        <v>78</v>
      </c>
      <c r="P2424">
        <f>FIND(CHAR(131),Table2[[#This Row],[Column3]])</f>
        <v>92</v>
      </c>
      <c r="Q2424" t="str">
        <f>IFERROR(MID(Table2[[#This Row],[category_tags]],Table2[[#This Row],[Column4]]+1,Table2[[#This Row],[Column5]]-Table2[[#This Row],[Column4]]-1),"")</f>
        <v>Beef and veal</v>
      </c>
      <c r="R2424" t="str">
        <f>VLOOKUP(Table2[[#This Row],[ciqual_code]],brut_transformé!$D$2:$E$2480,2,FALSE)</f>
        <v>transformé</v>
      </c>
      <c r="S2424" t="s">
        <v>6351</v>
      </c>
    </row>
    <row r="2425" spans="1:19" x14ac:dyDescent="0.2">
      <c r="A2425" t="s">
        <v>2423</v>
      </c>
      <c r="B2425">
        <v>6530</v>
      </c>
      <c r="C2425" t="s">
        <v>2481</v>
      </c>
      <c r="D2425">
        <v>2.63</v>
      </c>
      <c r="E2425" t="b">
        <v>0</v>
      </c>
      <c r="F2425" t="s">
        <v>2485</v>
      </c>
      <c r="G2425" t="s">
        <v>4910</v>
      </c>
      <c r="H2425" t="s">
        <v>4967</v>
      </c>
      <c r="I2425" t="s">
        <v>4969</v>
      </c>
      <c r="J2425" t="s">
        <v>5012</v>
      </c>
      <c r="K2425" t="s">
        <v>6376</v>
      </c>
      <c r="L2425" t="s">
        <v>6396</v>
      </c>
      <c r="M2425" t="str">
        <f>SUBSTITUTE(Table2[[#This Row],[category_tags]],"'",CHAR(130),11)</f>
        <v>['Agricultural', 'Food', 'Preparation', 'Meat, egg and fish', 'Raw meat', ÇBeef and veal']</v>
      </c>
      <c r="N2425" t="str">
        <f>SUBSTITUTE(Table2[[#This Row],[category_tags]],"'",CHAR(131),12)</f>
        <v>['Agricultural', 'Food', 'Preparation', 'Meat, egg and fish', 'Raw meat', 'Beef and vealÉ]</v>
      </c>
      <c r="O2425">
        <f>FIND(CHAR(130),Table2[[#This Row],[Column2]])</f>
        <v>75</v>
      </c>
      <c r="P2425">
        <f>FIND(CHAR(131),Table2[[#This Row],[Column3]])</f>
        <v>89</v>
      </c>
      <c r="Q2425" t="str">
        <f>IFERROR(MID(Table2[[#This Row],[category_tags]],Table2[[#This Row],[Column4]]+1,Table2[[#This Row],[Column5]]-Table2[[#This Row],[Column4]]-1),"")</f>
        <v>Beef and veal</v>
      </c>
      <c r="R2425" t="str">
        <f>VLOOKUP(Table2[[#This Row],[ciqual_code]],brut_transformé!$D$2:$E$2480,2,FALSE)</f>
        <v>transformé</v>
      </c>
      <c r="S2425" t="s">
        <v>6350</v>
      </c>
    </row>
    <row r="2426" spans="1:19" x14ac:dyDescent="0.2">
      <c r="A2426" t="s">
        <v>2424</v>
      </c>
      <c r="B2426">
        <v>6531</v>
      </c>
      <c r="C2426" t="s">
        <v>2481</v>
      </c>
      <c r="D2426">
        <v>2.64</v>
      </c>
      <c r="E2426" t="b">
        <v>0</v>
      </c>
      <c r="F2426" t="s">
        <v>2485</v>
      </c>
      <c r="G2426" t="s">
        <v>4911</v>
      </c>
      <c r="H2426" t="s">
        <v>4967</v>
      </c>
      <c r="I2426" t="s">
        <v>4969</v>
      </c>
      <c r="J2426" t="s">
        <v>5013</v>
      </c>
      <c r="K2426" t="s">
        <v>6376</v>
      </c>
      <c r="L2426" t="s">
        <v>6395</v>
      </c>
      <c r="M2426" t="str">
        <f>SUBSTITUTE(Table2[[#This Row],[category_tags]],"'",CHAR(130),11)</f>
        <v>['Agricultural', 'Food', 'Preparation', 'Meat, egg and fish', 'Cooked meat', ÇBeef and veal']</v>
      </c>
      <c r="N2426" t="str">
        <f>SUBSTITUTE(Table2[[#This Row],[category_tags]],"'",CHAR(131),12)</f>
        <v>['Agricultural', 'Food', 'Preparation', 'Meat, egg and fish', 'Cooked meat', 'Beef and vealÉ]</v>
      </c>
      <c r="O2426">
        <f>FIND(CHAR(130),Table2[[#This Row],[Column2]])</f>
        <v>78</v>
      </c>
      <c r="P2426">
        <f>FIND(CHAR(131),Table2[[#This Row],[Column3]])</f>
        <v>92</v>
      </c>
      <c r="Q2426" t="str">
        <f>IFERROR(MID(Table2[[#This Row],[category_tags]],Table2[[#This Row],[Column4]]+1,Table2[[#This Row],[Column5]]-Table2[[#This Row],[Column4]]-1),"")</f>
        <v>Beef and veal</v>
      </c>
      <c r="R2426" t="str">
        <f>VLOOKUP(Table2[[#This Row],[ciqual_code]],brut_transformé!$D$2:$E$2480,2,FALSE)</f>
        <v>transformé</v>
      </c>
      <c r="S2426" t="s">
        <v>6351</v>
      </c>
    </row>
    <row r="2427" spans="1:19" x14ac:dyDescent="0.2">
      <c r="A2427" t="s">
        <v>2425</v>
      </c>
      <c r="B2427">
        <v>6581</v>
      </c>
      <c r="C2427" t="s">
        <v>2481</v>
      </c>
      <c r="D2427">
        <v>2.4500000000000002</v>
      </c>
      <c r="E2427" t="b">
        <v>0</v>
      </c>
      <c r="F2427" t="s">
        <v>2485</v>
      </c>
      <c r="G2427" t="s">
        <v>4912</v>
      </c>
      <c r="H2427" t="s">
        <v>4967</v>
      </c>
      <c r="I2427" t="s">
        <v>4969</v>
      </c>
      <c r="J2427" t="s">
        <v>5013</v>
      </c>
      <c r="K2427" t="s">
        <v>6376</v>
      </c>
      <c r="L2427" t="s">
        <v>6395</v>
      </c>
      <c r="M2427" t="str">
        <f>SUBSTITUTE(Table2[[#This Row],[category_tags]],"'",CHAR(130),11)</f>
        <v>['Agricultural', 'Food', 'Preparation', 'Meat, egg and fish', 'Cooked meat', ÇBeef and veal']</v>
      </c>
      <c r="N2427" t="str">
        <f>SUBSTITUTE(Table2[[#This Row],[category_tags]],"'",CHAR(131),12)</f>
        <v>['Agricultural', 'Food', 'Preparation', 'Meat, egg and fish', 'Cooked meat', 'Beef and vealÉ]</v>
      </c>
      <c r="O2427">
        <f>FIND(CHAR(130),Table2[[#This Row],[Column2]])</f>
        <v>78</v>
      </c>
      <c r="P2427">
        <f>FIND(CHAR(131),Table2[[#This Row],[Column3]])</f>
        <v>92</v>
      </c>
      <c r="Q2427" t="str">
        <f>IFERROR(MID(Table2[[#This Row],[category_tags]],Table2[[#This Row],[Column4]]+1,Table2[[#This Row],[Column5]]-Table2[[#This Row],[Column4]]-1),"")</f>
        <v>Beef and veal</v>
      </c>
      <c r="R2427" t="str">
        <f>VLOOKUP(Table2[[#This Row],[ciqual_code]],brut_transformé!$D$2:$E$2480,2,FALSE)</f>
        <v>transformé</v>
      </c>
      <c r="S2427" t="s">
        <v>6345</v>
      </c>
    </row>
    <row r="2428" spans="1:19" x14ac:dyDescent="0.2">
      <c r="A2428" t="s">
        <v>2426</v>
      </c>
      <c r="B2428">
        <v>6583</v>
      </c>
      <c r="C2428" t="s">
        <v>2481</v>
      </c>
      <c r="D2428">
        <v>2.4300000000000002</v>
      </c>
      <c r="E2428" t="b">
        <v>0</v>
      </c>
      <c r="F2428" t="s">
        <v>2485</v>
      </c>
      <c r="G2428" t="s">
        <v>4913</v>
      </c>
      <c r="H2428" t="s">
        <v>4967</v>
      </c>
      <c r="I2428" t="s">
        <v>4969</v>
      </c>
      <c r="J2428" t="s">
        <v>5012</v>
      </c>
      <c r="K2428" t="s">
        <v>6376</v>
      </c>
      <c r="L2428" t="s">
        <v>6396</v>
      </c>
      <c r="M2428" t="str">
        <f>SUBSTITUTE(Table2[[#This Row],[category_tags]],"'",CHAR(130),11)</f>
        <v>['Agricultural', 'Food', 'Preparation', 'Meat, egg and fish', 'Raw meat', ÇBeef and veal']</v>
      </c>
      <c r="N2428" t="str">
        <f>SUBSTITUTE(Table2[[#This Row],[category_tags]],"'",CHAR(131),12)</f>
        <v>['Agricultural', 'Food', 'Preparation', 'Meat, egg and fish', 'Raw meat', 'Beef and vealÉ]</v>
      </c>
      <c r="O2428">
        <f>FIND(CHAR(130),Table2[[#This Row],[Column2]])</f>
        <v>75</v>
      </c>
      <c r="P2428">
        <f>FIND(CHAR(131),Table2[[#This Row],[Column3]])</f>
        <v>89</v>
      </c>
      <c r="Q2428" t="str">
        <f>IFERROR(MID(Table2[[#This Row],[category_tags]],Table2[[#This Row],[Column4]]+1,Table2[[#This Row],[Column5]]-Table2[[#This Row],[Column4]]-1),"")</f>
        <v>Beef and veal</v>
      </c>
      <c r="R2428" t="str">
        <f>VLOOKUP(Table2[[#This Row],[ciqual_code]],brut_transformé!$D$2:$E$2480,2,FALSE)</f>
        <v>transformé</v>
      </c>
      <c r="S2428" t="s">
        <v>6346</v>
      </c>
    </row>
    <row r="2429" spans="1:19" x14ac:dyDescent="0.2">
      <c r="A2429" t="s">
        <v>2427</v>
      </c>
      <c r="B2429">
        <v>6522</v>
      </c>
      <c r="C2429" t="s">
        <v>2481</v>
      </c>
      <c r="D2429">
        <v>2.63</v>
      </c>
      <c r="E2429" t="b">
        <v>0</v>
      </c>
      <c r="F2429" t="s">
        <v>2485</v>
      </c>
      <c r="G2429" t="s">
        <v>4914</v>
      </c>
      <c r="H2429" t="s">
        <v>4967</v>
      </c>
      <c r="I2429" t="s">
        <v>4969</v>
      </c>
      <c r="J2429" t="s">
        <v>5012</v>
      </c>
      <c r="K2429" t="s">
        <v>6376</v>
      </c>
      <c r="L2429" t="s">
        <v>6396</v>
      </c>
      <c r="M2429" t="str">
        <f>SUBSTITUTE(Table2[[#This Row],[category_tags]],"'",CHAR(130),11)</f>
        <v>['Agricultural', 'Food', 'Preparation', 'Meat, egg and fish', 'Raw meat', ÇBeef and veal']</v>
      </c>
      <c r="N2429" t="str">
        <f>SUBSTITUTE(Table2[[#This Row],[category_tags]],"'",CHAR(131),12)</f>
        <v>['Agricultural', 'Food', 'Preparation', 'Meat, egg and fish', 'Raw meat', 'Beef and vealÉ]</v>
      </c>
      <c r="O2429">
        <f>FIND(CHAR(130),Table2[[#This Row],[Column2]])</f>
        <v>75</v>
      </c>
      <c r="P2429">
        <f>FIND(CHAR(131),Table2[[#This Row],[Column3]])</f>
        <v>89</v>
      </c>
      <c r="Q2429" t="str">
        <f>IFERROR(MID(Table2[[#This Row],[category_tags]],Table2[[#This Row],[Column4]]+1,Table2[[#This Row],[Column5]]-Table2[[#This Row],[Column4]]-1),"")</f>
        <v>Beef and veal</v>
      </c>
      <c r="R2429" t="str">
        <f>VLOOKUP(Table2[[#This Row],[ciqual_code]],brut_transformé!$D$2:$E$2480,2,FALSE)</f>
        <v>transformé</v>
      </c>
      <c r="S2429" t="s">
        <v>6350</v>
      </c>
    </row>
    <row r="2430" spans="1:19" x14ac:dyDescent="0.2">
      <c r="A2430" t="s">
        <v>2428</v>
      </c>
      <c r="B2430">
        <v>6523</v>
      </c>
      <c r="C2430" t="s">
        <v>2481</v>
      </c>
      <c r="D2430">
        <v>2.64</v>
      </c>
      <c r="E2430" t="b">
        <v>0</v>
      </c>
      <c r="F2430" t="s">
        <v>2485</v>
      </c>
      <c r="G2430" t="s">
        <v>4915</v>
      </c>
      <c r="H2430" t="s">
        <v>4967</v>
      </c>
      <c r="I2430" t="s">
        <v>4969</v>
      </c>
      <c r="J2430" t="s">
        <v>5013</v>
      </c>
      <c r="K2430" t="s">
        <v>6376</v>
      </c>
      <c r="L2430" t="s">
        <v>6395</v>
      </c>
      <c r="M2430" t="str">
        <f>SUBSTITUTE(Table2[[#This Row],[category_tags]],"'",CHAR(130),11)</f>
        <v>['Agricultural', 'Food', 'Preparation', 'Meat, egg and fish', 'Cooked meat', ÇBeef and veal']</v>
      </c>
      <c r="N2430" t="str">
        <f>SUBSTITUTE(Table2[[#This Row],[category_tags]],"'",CHAR(131),12)</f>
        <v>['Agricultural', 'Food', 'Preparation', 'Meat, egg and fish', 'Cooked meat', 'Beef and vealÉ]</v>
      </c>
      <c r="O2430">
        <f>FIND(CHAR(130),Table2[[#This Row],[Column2]])</f>
        <v>78</v>
      </c>
      <c r="P2430">
        <f>FIND(CHAR(131),Table2[[#This Row],[Column3]])</f>
        <v>92</v>
      </c>
      <c r="Q2430" t="str">
        <f>IFERROR(MID(Table2[[#This Row],[category_tags]],Table2[[#This Row],[Column4]]+1,Table2[[#This Row],[Column5]]-Table2[[#This Row],[Column4]]-1),"")</f>
        <v>Beef and veal</v>
      </c>
      <c r="R2430" t="str">
        <f>VLOOKUP(Table2[[#This Row],[ciqual_code]],brut_transformé!$D$2:$E$2480,2,FALSE)</f>
        <v>transformé</v>
      </c>
      <c r="S2430" t="s">
        <v>6352</v>
      </c>
    </row>
    <row r="2431" spans="1:19" x14ac:dyDescent="0.2">
      <c r="A2431" t="s">
        <v>2429</v>
      </c>
      <c r="B2431">
        <v>6524</v>
      </c>
      <c r="C2431" t="s">
        <v>2481</v>
      </c>
      <c r="D2431">
        <v>2.64</v>
      </c>
      <c r="E2431" t="b">
        <v>0</v>
      </c>
      <c r="F2431" t="s">
        <v>2485</v>
      </c>
      <c r="G2431" t="s">
        <v>4916</v>
      </c>
      <c r="H2431" t="s">
        <v>4967</v>
      </c>
      <c r="I2431" t="s">
        <v>4969</v>
      </c>
      <c r="J2431" t="s">
        <v>5013</v>
      </c>
      <c r="K2431" t="s">
        <v>6376</v>
      </c>
      <c r="L2431" t="s">
        <v>6395</v>
      </c>
      <c r="M2431" t="str">
        <f>SUBSTITUTE(Table2[[#This Row],[category_tags]],"'",CHAR(130),11)</f>
        <v>['Agricultural', 'Food', 'Preparation', 'Meat, egg and fish', 'Cooked meat', ÇBeef and veal']</v>
      </c>
      <c r="N2431" t="str">
        <f>SUBSTITUTE(Table2[[#This Row],[category_tags]],"'",CHAR(131),12)</f>
        <v>['Agricultural', 'Food', 'Preparation', 'Meat, egg and fish', 'Cooked meat', 'Beef and vealÉ]</v>
      </c>
      <c r="O2431">
        <f>FIND(CHAR(130),Table2[[#This Row],[Column2]])</f>
        <v>78</v>
      </c>
      <c r="P2431">
        <f>FIND(CHAR(131),Table2[[#This Row],[Column3]])</f>
        <v>92</v>
      </c>
      <c r="Q2431" t="str">
        <f>IFERROR(MID(Table2[[#This Row],[category_tags]],Table2[[#This Row],[Column4]]+1,Table2[[#This Row],[Column5]]-Table2[[#This Row],[Column4]]-1),"")</f>
        <v>Beef and veal</v>
      </c>
      <c r="R2431" t="str">
        <f>VLOOKUP(Table2[[#This Row],[ciqual_code]],brut_transformé!$D$2:$E$2480,2,FALSE)</f>
        <v>transformé</v>
      </c>
      <c r="S2431" t="s">
        <v>6351</v>
      </c>
    </row>
    <row r="2432" spans="1:19" x14ac:dyDescent="0.2">
      <c r="A2432" t="s">
        <v>2430</v>
      </c>
      <c r="B2432">
        <v>6580</v>
      </c>
      <c r="C2432" t="s">
        <v>2481</v>
      </c>
      <c r="D2432">
        <v>2.4300000000000002</v>
      </c>
      <c r="E2432" t="b">
        <v>0</v>
      </c>
      <c r="F2432" t="s">
        <v>2485</v>
      </c>
      <c r="G2432" t="s">
        <v>4917</v>
      </c>
      <c r="H2432" t="s">
        <v>4967</v>
      </c>
      <c r="I2432" t="s">
        <v>4969</v>
      </c>
      <c r="J2432" t="s">
        <v>5012</v>
      </c>
      <c r="K2432" t="s">
        <v>6376</v>
      </c>
      <c r="L2432" t="s">
        <v>6396</v>
      </c>
      <c r="M2432" t="str">
        <f>SUBSTITUTE(Table2[[#This Row],[category_tags]],"'",CHAR(130),11)</f>
        <v>['Agricultural', 'Food', 'Preparation', 'Meat, egg and fish', 'Raw meat', ÇBeef and veal']</v>
      </c>
      <c r="N2432" t="str">
        <f>SUBSTITUTE(Table2[[#This Row],[category_tags]],"'",CHAR(131),12)</f>
        <v>['Agricultural', 'Food', 'Preparation', 'Meat, egg and fish', 'Raw meat', 'Beef and vealÉ]</v>
      </c>
      <c r="O2432">
        <f>FIND(CHAR(130),Table2[[#This Row],[Column2]])</f>
        <v>75</v>
      </c>
      <c r="P2432">
        <f>FIND(CHAR(131),Table2[[#This Row],[Column3]])</f>
        <v>89</v>
      </c>
      <c r="Q2432" t="str">
        <f>IFERROR(MID(Table2[[#This Row],[category_tags]],Table2[[#This Row],[Column4]]+1,Table2[[#This Row],[Column5]]-Table2[[#This Row],[Column4]]-1),"")</f>
        <v>Beef and veal</v>
      </c>
      <c r="R2432" t="str">
        <f>VLOOKUP(Table2[[#This Row],[ciqual_code]],brut_transformé!$D$2:$E$2480,2,FALSE)</f>
        <v>transformé</v>
      </c>
      <c r="S2432" t="s">
        <v>6346</v>
      </c>
    </row>
    <row r="2433" spans="1:19" x14ac:dyDescent="0.2">
      <c r="A2433" t="s">
        <v>2431</v>
      </c>
      <c r="B2433">
        <v>6540</v>
      </c>
      <c r="C2433" t="s">
        <v>2481</v>
      </c>
      <c r="D2433">
        <v>2.4300000000000002</v>
      </c>
      <c r="E2433" t="b">
        <v>0</v>
      </c>
      <c r="F2433" t="s">
        <v>2485</v>
      </c>
      <c r="G2433" t="s">
        <v>4918</v>
      </c>
      <c r="H2433" t="s">
        <v>4967</v>
      </c>
      <c r="I2433" t="s">
        <v>4969</v>
      </c>
      <c r="J2433" t="s">
        <v>5012</v>
      </c>
      <c r="K2433" t="s">
        <v>6376</v>
      </c>
      <c r="L2433" t="s">
        <v>6396</v>
      </c>
      <c r="M2433" t="str">
        <f>SUBSTITUTE(Table2[[#This Row],[category_tags]],"'",CHAR(130),11)</f>
        <v>['Agricultural', 'Food', 'Preparation', 'Meat, egg and fish', 'Raw meat', ÇBeef and veal']</v>
      </c>
      <c r="N2433" t="str">
        <f>SUBSTITUTE(Table2[[#This Row],[category_tags]],"'",CHAR(131),12)</f>
        <v>['Agricultural', 'Food', 'Preparation', 'Meat, egg and fish', 'Raw meat', 'Beef and vealÉ]</v>
      </c>
      <c r="O2433">
        <f>FIND(CHAR(130),Table2[[#This Row],[Column2]])</f>
        <v>75</v>
      </c>
      <c r="P2433">
        <f>FIND(CHAR(131),Table2[[#This Row],[Column3]])</f>
        <v>89</v>
      </c>
      <c r="Q2433" t="str">
        <f>IFERROR(MID(Table2[[#This Row],[category_tags]],Table2[[#This Row],[Column4]]+1,Table2[[#This Row],[Column5]]-Table2[[#This Row],[Column4]]-1),"")</f>
        <v>Beef and veal</v>
      </c>
      <c r="R2433" t="str">
        <f>VLOOKUP(Table2[[#This Row],[ciqual_code]],brut_transformé!$D$2:$E$2480,2,FALSE)</f>
        <v>transformé</v>
      </c>
      <c r="S2433" t="s">
        <v>6343</v>
      </c>
    </row>
    <row r="2434" spans="1:19" x14ac:dyDescent="0.2">
      <c r="A2434" t="s">
        <v>2432</v>
      </c>
      <c r="B2434">
        <v>6550</v>
      </c>
      <c r="C2434" t="s">
        <v>2481</v>
      </c>
      <c r="D2434">
        <v>2.63</v>
      </c>
      <c r="E2434" t="b">
        <v>0</v>
      </c>
      <c r="F2434" t="s">
        <v>2485</v>
      </c>
      <c r="G2434" t="s">
        <v>4919</v>
      </c>
      <c r="H2434" t="s">
        <v>4967</v>
      </c>
      <c r="I2434" t="s">
        <v>4969</v>
      </c>
      <c r="J2434" t="s">
        <v>5012</v>
      </c>
      <c r="K2434" t="s">
        <v>6376</v>
      </c>
      <c r="L2434" t="s">
        <v>6396</v>
      </c>
      <c r="M2434" t="str">
        <f>SUBSTITUTE(Table2[[#This Row],[category_tags]],"'",CHAR(130),11)</f>
        <v>['Agricultural', 'Food', 'Preparation', 'Meat, egg and fish', 'Raw meat', ÇBeef and veal']</v>
      </c>
      <c r="N2434" t="str">
        <f>SUBSTITUTE(Table2[[#This Row],[category_tags]],"'",CHAR(131),12)</f>
        <v>['Agricultural', 'Food', 'Preparation', 'Meat, egg and fish', 'Raw meat', 'Beef and vealÉ]</v>
      </c>
      <c r="O2434">
        <f>FIND(CHAR(130),Table2[[#This Row],[Column2]])</f>
        <v>75</v>
      </c>
      <c r="P2434">
        <f>FIND(CHAR(131),Table2[[#This Row],[Column3]])</f>
        <v>89</v>
      </c>
      <c r="Q2434" t="str">
        <f>IFERROR(MID(Table2[[#This Row],[category_tags]],Table2[[#This Row],[Column4]]+1,Table2[[#This Row],[Column5]]-Table2[[#This Row],[Column4]]-1),"")</f>
        <v>Beef and veal</v>
      </c>
      <c r="R2434" t="str">
        <f>VLOOKUP(Table2[[#This Row],[ciqual_code]],brut_transformé!$D$2:$E$2480,2,FALSE)</f>
        <v>transformé</v>
      </c>
      <c r="S2434" t="s">
        <v>6353</v>
      </c>
    </row>
    <row r="2435" spans="1:19" x14ac:dyDescent="0.2">
      <c r="A2435" t="s">
        <v>2433</v>
      </c>
      <c r="B2435">
        <v>6551</v>
      </c>
      <c r="C2435" t="s">
        <v>2481</v>
      </c>
      <c r="D2435">
        <v>2.64</v>
      </c>
      <c r="E2435" t="b">
        <v>0</v>
      </c>
      <c r="F2435" t="s">
        <v>2485</v>
      </c>
      <c r="G2435" t="s">
        <v>4920</v>
      </c>
      <c r="H2435" t="s">
        <v>4967</v>
      </c>
      <c r="I2435" t="s">
        <v>4969</v>
      </c>
      <c r="J2435" t="s">
        <v>5013</v>
      </c>
      <c r="K2435" t="s">
        <v>6376</v>
      </c>
      <c r="L2435" t="s">
        <v>6395</v>
      </c>
      <c r="M2435" t="str">
        <f>SUBSTITUTE(Table2[[#This Row],[category_tags]],"'",CHAR(130),11)</f>
        <v>['Agricultural', 'Food', 'Preparation', 'Meat, egg and fish', 'Cooked meat', ÇBeef and veal']</v>
      </c>
      <c r="N2435" t="str">
        <f>SUBSTITUTE(Table2[[#This Row],[category_tags]],"'",CHAR(131),12)</f>
        <v>['Agricultural', 'Food', 'Preparation', 'Meat, egg and fish', 'Cooked meat', 'Beef and vealÉ]</v>
      </c>
      <c r="O2435">
        <f>FIND(CHAR(130),Table2[[#This Row],[Column2]])</f>
        <v>78</v>
      </c>
      <c r="P2435">
        <f>FIND(CHAR(131),Table2[[#This Row],[Column3]])</f>
        <v>92</v>
      </c>
      <c r="Q2435" t="str">
        <f>IFERROR(MID(Table2[[#This Row],[category_tags]],Table2[[#This Row],[Column4]]+1,Table2[[#This Row],[Column5]]-Table2[[#This Row],[Column4]]-1),"")</f>
        <v>Beef and veal</v>
      </c>
      <c r="R2435" t="str">
        <f>VLOOKUP(Table2[[#This Row],[ciqual_code]],brut_transformé!$D$2:$E$2480,2,FALSE)</f>
        <v>transformé</v>
      </c>
      <c r="S2435" t="s">
        <v>6354</v>
      </c>
    </row>
    <row r="2436" spans="1:19" x14ac:dyDescent="0.2">
      <c r="A2436" t="s">
        <v>2434</v>
      </c>
      <c r="B2436">
        <v>6536</v>
      </c>
      <c r="C2436" t="s">
        <v>2481</v>
      </c>
      <c r="D2436">
        <v>2.0299999999999998</v>
      </c>
      <c r="E2436" t="b">
        <v>0</v>
      </c>
      <c r="F2436" t="s">
        <v>2485</v>
      </c>
      <c r="G2436" t="s">
        <v>4921</v>
      </c>
      <c r="H2436" t="s">
        <v>4967</v>
      </c>
      <c r="I2436" t="s">
        <v>4969</v>
      </c>
      <c r="J2436" t="s">
        <v>5012</v>
      </c>
      <c r="K2436" t="s">
        <v>6376</v>
      </c>
      <c r="L2436" t="s">
        <v>6396</v>
      </c>
      <c r="M2436" t="str">
        <f>SUBSTITUTE(Table2[[#This Row],[category_tags]],"'",CHAR(130),11)</f>
        <v>['Agricultural', 'Food', 'Preparation', 'Meat, egg and fish', 'Raw meat', ÇBeef and veal']</v>
      </c>
      <c r="N2436" t="str">
        <f>SUBSTITUTE(Table2[[#This Row],[category_tags]],"'",CHAR(131),12)</f>
        <v>['Agricultural', 'Food', 'Preparation', 'Meat, egg and fish', 'Raw meat', 'Beef and vealÉ]</v>
      </c>
      <c r="O2436">
        <f>FIND(CHAR(130),Table2[[#This Row],[Column2]])</f>
        <v>75</v>
      </c>
      <c r="P2436">
        <f>FIND(CHAR(131),Table2[[#This Row],[Column3]])</f>
        <v>89</v>
      </c>
      <c r="Q2436" t="str">
        <f>IFERROR(MID(Table2[[#This Row],[category_tags]],Table2[[#This Row],[Column4]]+1,Table2[[#This Row],[Column5]]-Table2[[#This Row],[Column4]]-1),"")</f>
        <v>Beef and veal</v>
      </c>
      <c r="R2436" t="str">
        <f>VLOOKUP(Table2[[#This Row],[ciqual_code]],brut_transformé!$D$2:$E$2480,2,FALSE)</f>
        <v>transformé</v>
      </c>
      <c r="S2436" t="s">
        <v>6355</v>
      </c>
    </row>
    <row r="2437" spans="1:19" x14ac:dyDescent="0.2">
      <c r="A2437" t="s">
        <v>2435</v>
      </c>
      <c r="B2437">
        <v>6535</v>
      </c>
      <c r="C2437" t="s">
        <v>2481</v>
      </c>
      <c r="D2437">
        <v>2.4700000000000002</v>
      </c>
      <c r="E2437" t="b">
        <v>0</v>
      </c>
      <c r="F2437" t="s">
        <v>2485</v>
      </c>
      <c r="G2437" t="s">
        <v>4922</v>
      </c>
      <c r="H2437" t="s">
        <v>4967</v>
      </c>
      <c r="I2437" t="s">
        <v>4969</v>
      </c>
      <c r="J2437" t="s">
        <v>5012</v>
      </c>
      <c r="K2437" t="s">
        <v>6376</v>
      </c>
      <c r="L2437" t="s">
        <v>6396</v>
      </c>
      <c r="M2437" t="str">
        <f>SUBSTITUTE(Table2[[#This Row],[category_tags]],"'",CHAR(130),11)</f>
        <v>['Agricultural', 'Food', 'Preparation', 'Meat, egg and fish', 'Raw meat', ÇBeef and veal']</v>
      </c>
      <c r="N2437" t="str">
        <f>SUBSTITUTE(Table2[[#This Row],[category_tags]],"'",CHAR(131),12)</f>
        <v>['Agricultural', 'Food', 'Preparation', 'Meat, egg and fish', 'Raw meat', 'Beef and vealÉ]</v>
      </c>
      <c r="O2437">
        <f>FIND(CHAR(130),Table2[[#This Row],[Column2]])</f>
        <v>75</v>
      </c>
      <c r="P2437">
        <f>FIND(CHAR(131),Table2[[#This Row],[Column3]])</f>
        <v>89</v>
      </c>
      <c r="Q2437" t="str">
        <f>IFERROR(MID(Table2[[#This Row],[category_tags]],Table2[[#This Row],[Column4]]+1,Table2[[#This Row],[Column5]]-Table2[[#This Row],[Column4]]-1),"")</f>
        <v>Beef and veal</v>
      </c>
      <c r="R2437" t="str">
        <f>VLOOKUP(Table2[[#This Row],[ciqual_code]],brut_transformé!$D$2:$E$2480,2,FALSE)</f>
        <v>transformé</v>
      </c>
      <c r="S2437" t="s">
        <v>6355</v>
      </c>
    </row>
    <row r="2438" spans="1:19" x14ac:dyDescent="0.2">
      <c r="A2438" t="s">
        <v>2436</v>
      </c>
      <c r="B2438">
        <v>6582</v>
      </c>
      <c r="C2438" t="s">
        <v>2481</v>
      </c>
      <c r="D2438">
        <v>2.4500000000000002</v>
      </c>
      <c r="E2438" t="b">
        <v>0</v>
      </c>
      <c r="F2438" t="s">
        <v>2485</v>
      </c>
      <c r="G2438" t="s">
        <v>4923</v>
      </c>
      <c r="H2438" t="s">
        <v>4967</v>
      </c>
      <c r="I2438" t="s">
        <v>4969</v>
      </c>
      <c r="J2438" t="s">
        <v>5013</v>
      </c>
      <c r="K2438" t="s">
        <v>6376</v>
      </c>
      <c r="L2438" t="s">
        <v>6395</v>
      </c>
      <c r="M2438" t="str">
        <f>SUBSTITUTE(Table2[[#This Row],[category_tags]],"'",CHAR(130),11)</f>
        <v>['Agricultural', 'Food', 'Preparation', 'Meat, egg and fish', 'Cooked meat', ÇBeef and veal']</v>
      </c>
      <c r="N2438" t="str">
        <f>SUBSTITUTE(Table2[[#This Row],[category_tags]],"'",CHAR(131),12)</f>
        <v>['Agricultural', 'Food', 'Preparation', 'Meat, egg and fish', 'Cooked meat', 'Beef and vealÉ]</v>
      </c>
      <c r="O2438">
        <f>FIND(CHAR(130),Table2[[#This Row],[Column2]])</f>
        <v>78</v>
      </c>
      <c r="P2438">
        <f>FIND(CHAR(131),Table2[[#This Row],[Column3]])</f>
        <v>92</v>
      </c>
      <c r="Q2438" t="str">
        <f>IFERROR(MID(Table2[[#This Row],[category_tags]],Table2[[#This Row],[Column4]]+1,Table2[[#This Row],[Column5]]-Table2[[#This Row],[Column4]]-1),"")</f>
        <v>Beef and veal</v>
      </c>
      <c r="R2438" t="str">
        <f>VLOOKUP(Table2[[#This Row],[ciqual_code]],brut_transformé!$D$2:$E$2480,2,FALSE)</f>
        <v>transformé</v>
      </c>
      <c r="S2438" t="s">
        <v>6345</v>
      </c>
    </row>
    <row r="2439" spans="1:19" x14ac:dyDescent="0.2">
      <c r="A2439" t="s">
        <v>2437</v>
      </c>
      <c r="B2439">
        <v>9901</v>
      </c>
      <c r="C2439" t="s">
        <v>2481</v>
      </c>
      <c r="D2439">
        <v>2.5499999999999998</v>
      </c>
      <c r="E2439" t="b">
        <v>0</v>
      </c>
      <c r="F2439" t="s">
        <v>2485</v>
      </c>
      <c r="G2439" t="s">
        <v>4924</v>
      </c>
      <c r="H2439" t="s">
        <v>4967</v>
      </c>
      <c r="I2439" t="s">
        <v>4969</v>
      </c>
      <c r="J2439" t="s">
        <v>5009</v>
      </c>
      <c r="K2439" t="s">
        <v>6380</v>
      </c>
      <c r="L2439" t="s">
        <v>6401</v>
      </c>
      <c r="M2439" t="str">
        <f>SUBSTITUTE(Table2[[#This Row],[category_tags]],"'",CHAR(130),11)</f>
        <v>['Agricultural', 'Food', 'Preparation', 'Cereal products', 'Pasta, rice and grains', ÇPasta, rice and grains, cooked']</v>
      </c>
      <c r="N2439" t="str">
        <f>SUBSTITUTE(Table2[[#This Row],[category_tags]],"'",CHAR(131),12)</f>
        <v>['Agricultural', 'Food', 'Preparation', 'Cereal products', 'Pasta, rice and grains', 'Pasta, rice and grains, cookedÉ]</v>
      </c>
      <c r="O2439">
        <f>FIND(CHAR(130),Table2[[#This Row],[Column2]])</f>
        <v>86</v>
      </c>
      <c r="P2439">
        <f>FIND(CHAR(131),Table2[[#This Row],[Column3]])</f>
        <v>117</v>
      </c>
      <c r="Q2439" t="str">
        <f>IFERROR(MID(Table2[[#This Row],[category_tags]],Table2[[#This Row],[Column4]]+1,Table2[[#This Row],[Column5]]-Table2[[#This Row],[Column4]]-1),"")</f>
        <v>Pasta, rice and grains, cooked</v>
      </c>
      <c r="R2439" t="str">
        <f>VLOOKUP(Table2[[#This Row],[ciqual_code]],brut_transformé!$D$2:$E$2480,2,FALSE)</f>
        <v>transformé</v>
      </c>
      <c r="S2439" t="s">
        <v>6356</v>
      </c>
    </row>
    <row r="2440" spans="1:19" x14ac:dyDescent="0.2">
      <c r="A2440" t="s">
        <v>2438</v>
      </c>
      <c r="B2440">
        <v>9900</v>
      </c>
      <c r="C2440" t="s">
        <v>2481</v>
      </c>
      <c r="D2440">
        <v>2.5499999999999998</v>
      </c>
      <c r="E2440" t="b">
        <v>0</v>
      </c>
      <c r="F2440" t="s">
        <v>2485</v>
      </c>
      <c r="G2440" t="s">
        <v>4925</v>
      </c>
      <c r="H2440" t="s">
        <v>4967</v>
      </c>
      <c r="I2440" t="s">
        <v>4969</v>
      </c>
      <c r="J2440" t="s">
        <v>4983</v>
      </c>
      <c r="K2440" t="s">
        <v>6380</v>
      </c>
      <c r="L2440" t="s">
        <v>6401</v>
      </c>
      <c r="M2440" t="str">
        <f>SUBSTITUTE(Table2[[#This Row],[category_tags]],"'",CHAR(130),11)</f>
        <v>['Agricultural', 'Food', 'Preparation', 'Cereal products', 'Pasta, rice and grains', ÇPasta, rice and grains, raw']</v>
      </c>
      <c r="N2440" t="str">
        <f>SUBSTITUTE(Table2[[#This Row],[category_tags]],"'",CHAR(131),12)</f>
        <v>['Agricultural', 'Food', 'Preparation', 'Cereal products', 'Pasta, rice and grains', 'Pasta, rice and grains, rawÉ]</v>
      </c>
      <c r="O2440">
        <f>FIND(CHAR(130),Table2[[#This Row],[Column2]])</f>
        <v>86</v>
      </c>
      <c r="P2440">
        <f>FIND(CHAR(131),Table2[[#This Row],[Column3]])</f>
        <v>114</v>
      </c>
      <c r="Q2440" t="str">
        <f>IFERROR(MID(Table2[[#This Row],[category_tags]],Table2[[#This Row],[Column4]]+1,Table2[[#This Row],[Column5]]-Table2[[#This Row],[Column4]]-1),"")</f>
        <v>Pasta, rice and grains, raw</v>
      </c>
      <c r="R2440" t="str">
        <f>VLOOKUP(Table2[[#This Row],[ciqual_code]],brut_transformé!$D$2:$E$2480,2,FALSE)</f>
        <v>transformé</v>
      </c>
      <c r="S2440" t="s">
        <v>6357</v>
      </c>
    </row>
    <row r="2441" spans="1:19" x14ac:dyDescent="0.2">
      <c r="A2441" t="s">
        <v>2439</v>
      </c>
      <c r="B2441">
        <v>5200</v>
      </c>
      <c r="C2441" t="s">
        <v>2481</v>
      </c>
      <c r="D2441">
        <v>3.01</v>
      </c>
      <c r="E2441" t="b">
        <v>0</v>
      </c>
      <c r="F2441" t="s">
        <v>2485</v>
      </c>
      <c r="G2441" t="s">
        <v>4926</v>
      </c>
      <c r="H2441" t="s">
        <v>4967</v>
      </c>
      <c r="I2441" t="s">
        <v>4969</v>
      </c>
      <c r="J2441" t="s">
        <v>5040</v>
      </c>
      <c r="K2441" t="s">
        <v>6378</v>
      </c>
      <c r="L2441" t="s">
        <v>6398</v>
      </c>
      <c r="M2441" t="str">
        <f>SUBSTITUTE(Table2[[#This Row],[category_tags]],"'",CHAR(130),11)</f>
        <v>['Agricultural', 'Food', 'Preparation', 'Beverages', 'Alcoholic beverages', ÇWines']</v>
      </c>
      <c r="N2441" t="str">
        <f>SUBSTITUTE(Table2[[#This Row],[category_tags]],"'",CHAR(131),12)</f>
        <v>['Agricultural', 'Food', 'Preparation', 'Beverages', 'Alcoholic beverages', 'WinesÉ]</v>
      </c>
      <c r="O2441">
        <f>FIND(CHAR(130),Table2[[#This Row],[Column2]])</f>
        <v>77</v>
      </c>
      <c r="P2441">
        <f>FIND(CHAR(131),Table2[[#This Row],[Column3]])</f>
        <v>83</v>
      </c>
      <c r="Q2441" t="str">
        <f>IFERROR(MID(Table2[[#This Row],[category_tags]],Table2[[#This Row],[Column4]]+1,Table2[[#This Row],[Column5]]-Table2[[#This Row],[Column4]]-1),"")</f>
        <v>Wines</v>
      </c>
      <c r="R2441" t="str">
        <f>VLOOKUP(Table2[[#This Row],[ciqual_code]],brut_transformé!$D$2:$E$2480,2,FALSE)</f>
        <v>brut</v>
      </c>
      <c r="S2441" t="s">
        <v>5333</v>
      </c>
    </row>
    <row r="2442" spans="1:19" x14ac:dyDescent="0.2">
      <c r="A2442" t="s">
        <v>2440</v>
      </c>
      <c r="B2442">
        <v>5201</v>
      </c>
      <c r="C2442" t="s">
        <v>2481</v>
      </c>
      <c r="D2442">
        <v>3.01</v>
      </c>
      <c r="E2442" t="b">
        <v>0</v>
      </c>
      <c r="F2442" t="s">
        <v>2485</v>
      </c>
      <c r="G2442" t="s">
        <v>4927</v>
      </c>
      <c r="H2442" t="s">
        <v>4967</v>
      </c>
      <c r="I2442" t="s">
        <v>4969</v>
      </c>
      <c r="J2442" t="s">
        <v>5040</v>
      </c>
      <c r="K2442" t="s">
        <v>6378</v>
      </c>
      <c r="L2442" t="s">
        <v>6398</v>
      </c>
      <c r="M2442" t="str">
        <f>SUBSTITUTE(Table2[[#This Row],[category_tags]],"'",CHAR(130),11)</f>
        <v>['Agricultural', 'Food', 'Preparation', 'Beverages', 'Alcoholic beverages', ÇWines']</v>
      </c>
      <c r="N2442" t="str">
        <f>SUBSTITUTE(Table2[[#This Row],[category_tags]],"'",CHAR(131),12)</f>
        <v>['Agricultural', 'Food', 'Preparation', 'Beverages', 'Alcoholic beverages', 'WinesÉ]</v>
      </c>
      <c r="O2442">
        <f>FIND(CHAR(130),Table2[[#This Row],[Column2]])</f>
        <v>77</v>
      </c>
      <c r="P2442">
        <f>FIND(CHAR(131),Table2[[#This Row],[Column3]])</f>
        <v>83</v>
      </c>
      <c r="Q2442" t="str">
        <f>IFERROR(MID(Table2[[#This Row],[category_tags]],Table2[[#This Row],[Column4]]+1,Table2[[#This Row],[Column5]]-Table2[[#This Row],[Column4]]-1),"")</f>
        <v>Wines</v>
      </c>
      <c r="R2442" t="str">
        <f>VLOOKUP(Table2[[#This Row],[ciqual_code]],brut_transformé!$D$2:$E$2480,2,FALSE)</f>
        <v>brut</v>
      </c>
      <c r="S2442" t="s">
        <v>5333</v>
      </c>
    </row>
    <row r="2443" spans="1:19" x14ac:dyDescent="0.2">
      <c r="A2443" t="s">
        <v>2441</v>
      </c>
      <c r="B2443">
        <v>5209</v>
      </c>
      <c r="C2443" t="s">
        <v>2481</v>
      </c>
      <c r="D2443">
        <v>3.01</v>
      </c>
      <c r="E2443" t="b">
        <v>0</v>
      </c>
      <c r="F2443" t="s">
        <v>2485</v>
      </c>
      <c r="G2443" t="s">
        <v>4928</v>
      </c>
      <c r="H2443" t="s">
        <v>4967</v>
      </c>
      <c r="I2443" t="s">
        <v>4969</v>
      </c>
      <c r="J2443" t="s">
        <v>5040</v>
      </c>
      <c r="K2443" t="s">
        <v>6378</v>
      </c>
      <c r="L2443" t="s">
        <v>6398</v>
      </c>
      <c r="M2443" t="str">
        <f>SUBSTITUTE(Table2[[#This Row],[category_tags]],"'",CHAR(130),11)</f>
        <v>['Agricultural', 'Food', 'Preparation', 'Beverages', 'Alcoholic beverages', ÇWines']</v>
      </c>
      <c r="N2443" t="str">
        <f>SUBSTITUTE(Table2[[#This Row],[category_tags]],"'",CHAR(131),12)</f>
        <v>['Agricultural', 'Food', 'Preparation', 'Beverages', 'Alcoholic beverages', 'WinesÉ]</v>
      </c>
      <c r="O2443">
        <f>FIND(CHAR(130),Table2[[#This Row],[Column2]])</f>
        <v>77</v>
      </c>
      <c r="P2443">
        <f>FIND(CHAR(131),Table2[[#This Row],[Column3]])</f>
        <v>83</v>
      </c>
      <c r="Q2443" t="str">
        <f>IFERROR(MID(Table2[[#This Row],[category_tags]],Table2[[#This Row],[Column4]]+1,Table2[[#This Row],[Column5]]-Table2[[#This Row],[Column4]]-1),"")</f>
        <v>Wines</v>
      </c>
      <c r="R2443" t="str">
        <f>VLOOKUP(Table2[[#This Row],[ciqual_code]],brut_transformé!$D$2:$E$2480,2,FALSE)</f>
        <v>brut</v>
      </c>
      <c r="S2443" t="s">
        <v>5333</v>
      </c>
    </row>
    <row r="2444" spans="1:19" x14ac:dyDescent="0.2">
      <c r="A2444" t="s">
        <v>2442</v>
      </c>
      <c r="B2444">
        <v>5211</v>
      </c>
      <c r="C2444" t="s">
        <v>2481</v>
      </c>
      <c r="D2444">
        <v>3.01</v>
      </c>
      <c r="E2444" t="b">
        <v>0</v>
      </c>
      <c r="F2444" t="s">
        <v>2485</v>
      </c>
      <c r="G2444" t="s">
        <v>4929</v>
      </c>
      <c r="H2444" t="s">
        <v>4967</v>
      </c>
      <c r="I2444" t="s">
        <v>4969</v>
      </c>
      <c r="J2444" t="s">
        <v>5040</v>
      </c>
      <c r="K2444" t="s">
        <v>6378</v>
      </c>
      <c r="L2444" t="s">
        <v>6398</v>
      </c>
      <c r="M2444" t="str">
        <f>SUBSTITUTE(Table2[[#This Row],[category_tags]],"'",CHAR(130),11)</f>
        <v>['Agricultural', 'Food', 'Preparation', 'Beverages', 'Alcoholic beverages', ÇWines']</v>
      </c>
      <c r="N2444" t="str">
        <f>SUBSTITUTE(Table2[[#This Row],[category_tags]],"'",CHAR(131),12)</f>
        <v>['Agricultural', 'Food', 'Preparation', 'Beverages', 'Alcoholic beverages', 'WinesÉ]</v>
      </c>
      <c r="O2444">
        <f>FIND(CHAR(130),Table2[[#This Row],[Column2]])</f>
        <v>77</v>
      </c>
      <c r="P2444">
        <f>FIND(CHAR(131),Table2[[#This Row],[Column3]])</f>
        <v>83</v>
      </c>
      <c r="Q2444" t="str">
        <f>IFERROR(MID(Table2[[#This Row],[category_tags]],Table2[[#This Row],[Column4]]+1,Table2[[#This Row],[Column5]]-Table2[[#This Row],[Column4]]-1),"")</f>
        <v>Wines</v>
      </c>
      <c r="R2444" t="str">
        <f>VLOOKUP(Table2[[#This Row],[ciqual_code]],brut_transformé!$D$2:$E$2480,2,FALSE)</f>
        <v>brut</v>
      </c>
      <c r="S2444" t="s">
        <v>5333</v>
      </c>
    </row>
    <row r="2445" spans="1:19" x14ac:dyDescent="0.2">
      <c r="A2445" t="s">
        <v>2443</v>
      </c>
      <c r="B2445">
        <v>1006</v>
      </c>
      <c r="C2445" t="s">
        <v>2481</v>
      </c>
      <c r="D2445">
        <v>3.01</v>
      </c>
      <c r="E2445" t="b">
        <v>0</v>
      </c>
      <c r="F2445" t="s">
        <v>2485</v>
      </c>
      <c r="G2445" t="s">
        <v>4930</v>
      </c>
      <c r="H2445" t="s">
        <v>4967</v>
      </c>
      <c r="I2445" t="s">
        <v>4969</v>
      </c>
      <c r="J2445" t="s">
        <v>5040</v>
      </c>
      <c r="K2445" t="s">
        <v>6378</v>
      </c>
      <c r="L2445" t="s">
        <v>6398</v>
      </c>
      <c r="M2445" t="str">
        <f>SUBSTITUTE(Table2[[#This Row],[category_tags]],"'",CHAR(130),11)</f>
        <v>['Agricultural', 'Food', 'Preparation', 'Beverages', 'Alcoholic beverages', ÇWines']</v>
      </c>
      <c r="N2445" t="str">
        <f>SUBSTITUTE(Table2[[#This Row],[category_tags]],"'",CHAR(131),12)</f>
        <v>['Agricultural', 'Food', 'Preparation', 'Beverages', 'Alcoholic beverages', 'WinesÉ]</v>
      </c>
      <c r="O2445">
        <f>FIND(CHAR(130),Table2[[#This Row],[Column2]])</f>
        <v>77</v>
      </c>
      <c r="P2445">
        <f>FIND(CHAR(131),Table2[[#This Row],[Column3]])</f>
        <v>83</v>
      </c>
      <c r="Q2445" t="str">
        <f>IFERROR(MID(Table2[[#This Row],[category_tags]],Table2[[#This Row],[Column4]]+1,Table2[[#This Row],[Column5]]-Table2[[#This Row],[Column4]]-1),"")</f>
        <v>Wines</v>
      </c>
      <c r="R2445" t="str">
        <f>VLOOKUP(Table2[[#This Row],[ciqual_code]],brut_transformé!$D$2:$E$2480,2,FALSE)</f>
        <v>brut</v>
      </c>
      <c r="S2445" t="s">
        <v>6358</v>
      </c>
    </row>
    <row r="2446" spans="1:19" x14ac:dyDescent="0.2">
      <c r="A2446" t="s">
        <v>2444</v>
      </c>
      <c r="B2446">
        <v>5206</v>
      </c>
      <c r="C2446" t="s">
        <v>2481</v>
      </c>
      <c r="D2446">
        <v>2.69</v>
      </c>
      <c r="E2446" t="b">
        <v>0</v>
      </c>
      <c r="F2446" t="s">
        <v>2485</v>
      </c>
      <c r="G2446" t="s">
        <v>4931</v>
      </c>
      <c r="H2446" t="s">
        <v>4967</v>
      </c>
      <c r="I2446" t="s">
        <v>4969</v>
      </c>
      <c r="J2446" t="s">
        <v>5040</v>
      </c>
      <c r="K2446" t="s">
        <v>6378</v>
      </c>
      <c r="L2446" t="s">
        <v>6398</v>
      </c>
      <c r="M2446" t="str">
        <f>SUBSTITUTE(Table2[[#This Row],[category_tags]],"'",CHAR(130),11)</f>
        <v>['Agricultural', 'Food', 'Preparation', 'Beverages', 'Alcoholic beverages', ÇWines']</v>
      </c>
      <c r="N2446" t="str">
        <f>SUBSTITUTE(Table2[[#This Row],[category_tags]],"'",CHAR(131),12)</f>
        <v>['Agricultural', 'Food', 'Preparation', 'Beverages', 'Alcoholic beverages', 'WinesÉ]</v>
      </c>
      <c r="O2446">
        <f>FIND(CHAR(130),Table2[[#This Row],[Column2]])</f>
        <v>77</v>
      </c>
      <c r="P2446">
        <f>FIND(CHAR(131),Table2[[#This Row],[Column3]])</f>
        <v>83</v>
      </c>
      <c r="Q2446" t="str">
        <f>IFERROR(MID(Table2[[#This Row],[category_tags]],Table2[[#This Row],[Column4]]+1,Table2[[#This Row],[Column5]]-Table2[[#This Row],[Column4]]-1),"")</f>
        <v>Wines</v>
      </c>
      <c r="R2446" t="str">
        <f>VLOOKUP(Table2[[#This Row],[ciqual_code]],brut_transformé!$D$2:$E$2480,2,FALSE)</f>
        <v>brut</v>
      </c>
      <c r="S2446" t="s">
        <v>6359</v>
      </c>
    </row>
    <row r="2447" spans="1:19" x14ac:dyDescent="0.2">
      <c r="A2447" t="s">
        <v>2445</v>
      </c>
      <c r="B2447">
        <v>5203</v>
      </c>
      <c r="C2447" t="s">
        <v>2481</v>
      </c>
      <c r="D2447">
        <v>3.18</v>
      </c>
      <c r="E2447" t="b">
        <v>0</v>
      </c>
      <c r="F2447" t="s">
        <v>2485</v>
      </c>
      <c r="G2447" t="s">
        <v>4932</v>
      </c>
      <c r="H2447" t="s">
        <v>4967</v>
      </c>
      <c r="I2447" t="s">
        <v>4969</v>
      </c>
      <c r="J2447" t="s">
        <v>5040</v>
      </c>
      <c r="K2447" t="s">
        <v>6378</v>
      </c>
      <c r="L2447" t="s">
        <v>6398</v>
      </c>
      <c r="M2447" t="str">
        <f>SUBSTITUTE(Table2[[#This Row],[category_tags]],"'",CHAR(130),11)</f>
        <v>['Agricultural', 'Food', 'Preparation', 'Beverages', 'Alcoholic beverages', ÇWines']</v>
      </c>
      <c r="N2447" t="str">
        <f>SUBSTITUTE(Table2[[#This Row],[category_tags]],"'",CHAR(131),12)</f>
        <v>['Agricultural', 'Food', 'Preparation', 'Beverages', 'Alcoholic beverages', 'WinesÉ]</v>
      </c>
      <c r="O2447">
        <f>FIND(CHAR(130),Table2[[#This Row],[Column2]])</f>
        <v>77</v>
      </c>
      <c r="P2447">
        <f>FIND(CHAR(131),Table2[[#This Row],[Column3]])</f>
        <v>83</v>
      </c>
      <c r="Q2447" t="str">
        <f>IFERROR(MID(Table2[[#This Row],[category_tags]],Table2[[#This Row],[Column4]]+1,Table2[[#This Row],[Column5]]-Table2[[#This Row],[Column4]]-1),"")</f>
        <v>Wines</v>
      </c>
      <c r="R2447" t="str">
        <f>VLOOKUP(Table2[[#This Row],[ciqual_code]],brut_transformé!$D$2:$E$2480,2,FALSE)</f>
        <v>brut</v>
      </c>
      <c r="S2447" t="s">
        <v>6360</v>
      </c>
    </row>
    <row r="2448" spans="1:19" x14ac:dyDescent="0.2">
      <c r="A2448" t="s">
        <v>2446</v>
      </c>
      <c r="B2448">
        <v>5204</v>
      </c>
      <c r="C2448" t="s">
        <v>2481</v>
      </c>
      <c r="D2448">
        <v>3.18</v>
      </c>
      <c r="E2448" t="b">
        <v>0</v>
      </c>
      <c r="F2448" t="s">
        <v>2485</v>
      </c>
      <c r="G2448" t="s">
        <v>4933</v>
      </c>
      <c r="H2448" t="s">
        <v>4967</v>
      </c>
      <c r="I2448" t="s">
        <v>4969</v>
      </c>
      <c r="J2448" t="s">
        <v>5040</v>
      </c>
      <c r="K2448" t="s">
        <v>6378</v>
      </c>
      <c r="L2448" t="s">
        <v>6398</v>
      </c>
      <c r="M2448" t="str">
        <f>SUBSTITUTE(Table2[[#This Row],[category_tags]],"'",CHAR(130),11)</f>
        <v>['Agricultural', 'Food', 'Preparation', 'Beverages', 'Alcoholic beverages', ÇWines']</v>
      </c>
      <c r="N2448" t="str">
        <f>SUBSTITUTE(Table2[[#This Row],[category_tags]],"'",CHAR(131),12)</f>
        <v>['Agricultural', 'Food', 'Preparation', 'Beverages', 'Alcoholic beverages', 'WinesÉ]</v>
      </c>
      <c r="O2448">
        <f>FIND(CHAR(130),Table2[[#This Row],[Column2]])</f>
        <v>77</v>
      </c>
      <c r="P2448">
        <f>FIND(CHAR(131),Table2[[#This Row],[Column3]])</f>
        <v>83</v>
      </c>
      <c r="Q2448" t="str">
        <f>IFERROR(MID(Table2[[#This Row],[category_tags]],Table2[[#This Row],[Column4]]+1,Table2[[#This Row],[Column5]]-Table2[[#This Row],[Column4]]-1),"")</f>
        <v>Wines</v>
      </c>
      <c r="R2448" t="str">
        <f>VLOOKUP(Table2[[#This Row],[ciqual_code]],brut_transformé!$D$2:$E$2480,2,FALSE)</f>
        <v>brut</v>
      </c>
      <c r="S2448" t="s">
        <v>6360</v>
      </c>
    </row>
    <row r="2449" spans="1:19" x14ac:dyDescent="0.2">
      <c r="A2449" t="s">
        <v>2447</v>
      </c>
      <c r="B2449">
        <v>5205</v>
      </c>
      <c r="C2449" t="s">
        <v>2481</v>
      </c>
      <c r="D2449">
        <v>3.18</v>
      </c>
      <c r="E2449" t="b">
        <v>0</v>
      </c>
      <c r="F2449" t="s">
        <v>2485</v>
      </c>
      <c r="G2449" t="s">
        <v>4934</v>
      </c>
      <c r="H2449" t="s">
        <v>4967</v>
      </c>
      <c r="I2449" t="s">
        <v>4969</v>
      </c>
      <c r="J2449" t="s">
        <v>5040</v>
      </c>
      <c r="K2449" t="s">
        <v>6378</v>
      </c>
      <c r="L2449" t="s">
        <v>6398</v>
      </c>
      <c r="M2449" t="str">
        <f>SUBSTITUTE(Table2[[#This Row],[category_tags]],"'",CHAR(130),11)</f>
        <v>['Agricultural', 'Food', 'Preparation', 'Beverages', 'Alcoholic beverages', ÇWines']</v>
      </c>
      <c r="N2449" t="str">
        <f>SUBSTITUTE(Table2[[#This Row],[category_tags]],"'",CHAR(131),12)</f>
        <v>['Agricultural', 'Food', 'Preparation', 'Beverages', 'Alcoholic beverages', 'WinesÉ]</v>
      </c>
      <c r="O2449">
        <f>FIND(CHAR(130),Table2[[#This Row],[Column2]])</f>
        <v>77</v>
      </c>
      <c r="P2449">
        <f>FIND(CHAR(131),Table2[[#This Row],[Column3]])</f>
        <v>83</v>
      </c>
      <c r="Q2449" t="str">
        <f>IFERROR(MID(Table2[[#This Row],[category_tags]],Table2[[#This Row],[Column4]]+1,Table2[[#This Row],[Column5]]-Table2[[#This Row],[Column4]]-1),"")</f>
        <v>Wines</v>
      </c>
      <c r="R2449" t="str">
        <f>VLOOKUP(Table2[[#This Row],[ciqual_code]],brut_transformé!$D$2:$E$2480,2,FALSE)</f>
        <v>brut</v>
      </c>
      <c r="S2449" t="s">
        <v>6360</v>
      </c>
    </row>
    <row r="2450" spans="1:19" x14ac:dyDescent="0.2">
      <c r="A2450" t="s">
        <v>2448</v>
      </c>
      <c r="B2450">
        <v>5208</v>
      </c>
      <c r="C2450" t="s">
        <v>2481</v>
      </c>
      <c r="D2450">
        <v>3.18</v>
      </c>
      <c r="E2450" t="b">
        <v>0</v>
      </c>
      <c r="F2450" t="s">
        <v>2485</v>
      </c>
      <c r="G2450" t="s">
        <v>4935</v>
      </c>
      <c r="H2450" t="s">
        <v>4967</v>
      </c>
      <c r="I2450" t="s">
        <v>4969</v>
      </c>
      <c r="J2450" t="s">
        <v>5040</v>
      </c>
      <c r="K2450" t="s">
        <v>6378</v>
      </c>
      <c r="L2450" t="s">
        <v>6398</v>
      </c>
      <c r="M2450" t="str">
        <f>SUBSTITUTE(Table2[[#This Row],[category_tags]],"'",CHAR(130),11)</f>
        <v>['Agricultural', 'Food', 'Preparation', 'Beverages', 'Alcoholic beverages', ÇWines']</v>
      </c>
      <c r="N2450" t="str">
        <f>SUBSTITUTE(Table2[[#This Row],[category_tags]],"'",CHAR(131),12)</f>
        <v>['Agricultural', 'Food', 'Preparation', 'Beverages', 'Alcoholic beverages', 'WinesÉ]</v>
      </c>
      <c r="O2450">
        <f>FIND(CHAR(130),Table2[[#This Row],[Column2]])</f>
        <v>77</v>
      </c>
      <c r="P2450">
        <f>FIND(CHAR(131),Table2[[#This Row],[Column3]])</f>
        <v>83</v>
      </c>
      <c r="Q2450" t="str">
        <f>IFERROR(MID(Table2[[#This Row],[category_tags]],Table2[[#This Row],[Column4]]+1,Table2[[#This Row],[Column5]]-Table2[[#This Row],[Column4]]-1),"")</f>
        <v>Wines</v>
      </c>
      <c r="R2450" t="str">
        <f>VLOOKUP(Table2[[#This Row],[ciqual_code]],brut_transformé!$D$2:$E$2480,2,FALSE)</f>
        <v>brut</v>
      </c>
      <c r="S2450" t="s">
        <v>6360</v>
      </c>
    </row>
    <row r="2451" spans="1:19" x14ac:dyDescent="0.2">
      <c r="A2451" t="s">
        <v>2449</v>
      </c>
      <c r="B2451">
        <v>11018</v>
      </c>
      <c r="C2451" t="s">
        <v>2481</v>
      </c>
      <c r="D2451">
        <v>3.2</v>
      </c>
      <c r="E2451" t="b">
        <v>0</v>
      </c>
      <c r="F2451" t="s">
        <v>2485</v>
      </c>
      <c r="G2451" t="s">
        <v>4936</v>
      </c>
      <c r="H2451" t="s">
        <v>4967</v>
      </c>
      <c r="I2451" t="s">
        <v>4969</v>
      </c>
      <c r="J2451" t="s">
        <v>5076</v>
      </c>
      <c r="K2451" t="s">
        <v>6377</v>
      </c>
      <c r="L2451" t="s">
        <v>6445</v>
      </c>
      <c r="M2451" t="str">
        <f>SUBSTITUTE(Table2[[#This Row],[category_tags]],"'",CHAR(130),11)</f>
        <v>['Agricultural', 'Food', 'Preparation', 'Miscellaneous', 'Condiments']</v>
      </c>
      <c r="N2451" t="str">
        <f>SUBSTITUTE(Table2[[#This Row],[category_tags]],"'",CHAR(131),12)</f>
        <v>['Agricultural', 'Food', 'Preparation', 'Miscellaneous', 'Condiments']</v>
      </c>
      <c r="O2451" t="e">
        <f>FIND(CHAR(130),Table2[[#This Row],[Column2]])</f>
        <v>#VALUE!</v>
      </c>
      <c r="P2451" t="e">
        <f>FIND(CHAR(131),Table2[[#This Row],[Column3]])</f>
        <v>#VALUE!</v>
      </c>
      <c r="Q2451" t="str">
        <f>IFERROR(MID(Table2[[#This Row],[category_tags]],Table2[[#This Row],[Column4]]+1,Table2[[#This Row],[Column5]]-Table2[[#This Row],[Column4]]-1),"")</f>
        <v/>
      </c>
      <c r="R2451" t="str">
        <f>VLOOKUP(Table2[[#This Row],[ciqual_code]],brut_transformé!$D$2:$E$2480,2,FALSE)</f>
        <v>brut</v>
      </c>
      <c r="S2451" t="s">
        <v>6361</v>
      </c>
    </row>
    <row r="2452" spans="1:19" x14ac:dyDescent="0.2">
      <c r="A2452" t="s">
        <v>2450</v>
      </c>
      <c r="B2452">
        <v>11091</v>
      </c>
      <c r="C2452" t="s">
        <v>2481</v>
      </c>
      <c r="D2452">
        <v>3.2</v>
      </c>
      <c r="E2452" t="b">
        <v>0</v>
      </c>
      <c r="F2452" t="s">
        <v>2485</v>
      </c>
      <c r="G2452" t="s">
        <v>4937</v>
      </c>
      <c r="H2452" t="s">
        <v>4967</v>
      </c>
      <c r="I2452" t="s">
        <v>4969</v>
      </c>
      <c r="J2452" t="s">
        <v>5076</v>
      </c>
      <c r="K2452" t="s">
        <v>6377</v>
      </c>
      <c r="L2452" t="s">
        <v>6445</v>
      </c>
      <c r="M2452" t="str">
        <f>SUBSTITUTE(Table2[[#This Row],[category_tags]],"'",CHAR(130),11)</f>
        <v>['Agricultural', 'Food', 'Preparation', 'Miscellaneous', 'Condiments']</v>
      </c>
      <c r="N2452" t="str">
        <f>SUBSTITUTE(Table2[[#This Row],[category_tags]],"'",CHAR(131),12)</f>
        <v>['Agricultural', 'Food', 'Preparation', 'Miscellaneous', 'Condiments']</v>
      </c>
      <c r="O2452" t="e">
        <f>FIND(CHAR(130),Table2[[#This Row],[Column2]])</f>
        <v>#VALUE!</v>
      </c>
      <c r="P2452" t="e">
        <f>FIND(CHAR(131),Table2[[#This Row],[Column3]])</f>
        <v>#VALUE!</v>
      </c>
      <c r="Q2452" t="str">
        <f>IFERROR(MID(Table2[[#This Row],[category_tags]],Table2[[#This Row],[Column4]]+1,Table2[[#This Row],[Column5]]-Table2[[#This Row],[Column4]]-1),"")</f>
        <v/>
      </c>
      <c r="R2452" t="str">
        <f>VLOOKUP(Table2[[#This Row],[ciqual_code]],brut_transformé!$D$2:$E$2480,2,FALSE)</f>
        <v>brut</v>
      </c>
      <c r="S2452" t="s">
        <v>6361</v>
      </c>
    </row>
    <row r="2453" spans="1:19" x14ac:dyDescent="0.2">
      <c r="A2453" t="s">
        <v>2451</v>
      </c>
      <c r="B2453">
        <v>11090</v>
      </c>
      <c r="C2453" t="s">
        <v>2481</v>
      </c>
      <c r="D2453">
        <v>2.62</v>
      </c>
      <c r="E2453" t="b">
        <v>0</v>
      </c>
      <c r="F2453" t="s">
        <v>2485</v>
      </c>
      <c r="G2453" t="s">
        <v>4938</v>
      </c>
      <c r="H2453" t="s">
        <v>4967</v>
      </c>
      <c r="I2453" t="s">
        <v>4969</v>
      </c>
      <c r="J2453" t="s">
        <v>5076</v>
      </c>
      <c r="K2453" t="s">
        <v>6377</v>
      </c>
      <c r="L2453" t="s">
        <v>6445</v>
      </c>
      <c r="M2453" t="str">
        <f>SUBSTITUTE(Table2[[#This Row],[category_tags]],"'",CHAR(130),11)</f>
        <v>['Agricultural', 'Food', 'Preparation', 'Miscellaneous', 'Condiments']</v>
      </c>
      <c r="N2453" t="str">
        <f>SUBSTITUTE(Table2[[#This Row],[category_tags]],"'",CHAR(131),12)</f>
        <v>['Agricultural', 'Food', 'Preparation', 'Miscellaneous', 'Condiments']</v>
      </c>
      <c r="O2453" t="e">
        <f>FIND(CHAR(130),Table2[[#This Row],[Column2]])</f>
        <v>#VALUE!</v>
      </c>
      <c r="P2453" t="e">
        <f>FIND(CHAR(131),Table2[[#This Row],[Column3]])</f>
        <v>#VALUE!</v>
      </c>
      <c r="Q2453" t="str">
        <f>IFERROR(MID(Table2[[#This Row],[category_tags]],Table2[[#This Row],[Column4]]+1,Table2[[#This Row],[Column5]]-Table2[[#This Row],[Column4]]-1),"")</f>
        <v/>
      </c>
      <c r="R2453" t="str">
        <f>VLOOKUP(Table2[[#This Row],[ciqual_code]],brut_transformé!$D$2:$E$2480,2,FALSE)</f>
        <v>transformé</v>
      </c>
      <c r="S2453" t="s">
        <v>6362</v>
      </c>
    </row>
    <row r="2454" spans="1:19" x14ac:dyDescent="0.2">
      <c r="A2454" t="s">
        <v>2452</v>
      </c>
      <c r="B2454">
        <v>26146</v>
      </c>
      <c r="C2454" t="s">
        <v>2481</v>
      </c>
      <c r="D2454">
        <v>3.68</v>
      </c>
      <c r="E2454" t="b">
        <v>0</v>
      </c>
      <c r="F2454" t="s">
        <v>2485</v>
      </c>
      <c r="G2454" t="s">
        <v>4939</v>
      </c>
      <c r="H2454" t="s">
        <v>4967</v>
      </c>
      <c r="I2454" t="s">
        <v>4969</v>
      </c>
      <c r="J2454" t="s">
        <v>4985</v>
      </c>
      <c r="K2454" t="s">
        <v>6376</v>
      </c>
      <c r="L2454" t="s">
        <v>6403</v>
      </c>
      <c r="M2454" t="str">
        <f>SUBSTITUTE(Table2[[#This Row],[category_tags]],"'",CHAR(130),11)</f>
        <v>['Agricultural', 'Food', 'Preparation', 'Meat, egg and fish', 'Fish, raw']</v>
      </c>
      <c r="N2454" t="str">
        <f>SUBSTITUTE(Table2[[#This Row],[category_tags]],"'",CHAR(131),12)</f>
        <v>['Agricultural', 'Food', 'Preparation', 'Meat, egg and fish', 'Fish, raw']</v>
      </c>
      <c r="O2454" t="e">
        <f>FIND(CHAR(130),Table2[[#This Row],[Column2]])</f>
        <v>#VALUE!</v>
      </c>
      <c r="P2454" t="e">
        <f>FIND(CHAR(131),Table2[[#This Row],[Column3]])</f>
        <v>#VALUE!</v>
      </c>
      <c r="Q2454" t="str">
        <f>IFERROR(MID(Table2[[#This Row],[category_tags]],Table2[[#This Row],[Column4]]+1,Table2[[#This Row],[Column5]]-Table2[[#This Row],[Column4]]-1),"")</f>
        <v/>
      </c>
      <c r="R2454" t="str">
        <f>VLOOKUP(Table2[[#This Row],[ciqual_code]],brut_transformé!$D$2:$E$2480,2,FALSE)</f>
        <v>transformé</v>
      </c>
      <c r="S2454" t="s">
        <v>5295</v>
      </c>
    </row>
    <row r="2455" spans="1:19" x14ac:dyDescent="0.2">
      <c r="A2455" t="s">
        <v>2453</v>
      </c>
      <c r="B2455">
        <v>26147</v>
      </c>
      <c r="C2455" t="s">
        <v>2481</v>
      </c>
      <c r="D2455">
        <v>3.56</v>
      </c>
      <c r="E2455" t="b">
        <v>0</v>
      </c>
      <c r="F2455" t="s">
        <v>2485</v>
      </c>
      <c r="G2455" t="s">
        <v>4940</v>
      </c>
      <c r="H2455" t="s">
        <v>4967</v>
      </c>
      <c r="I2455" t="s">
        <v>4969</v>
      </c>
      <c r="J2455" t="s">
        <v>4993</v>
      </c>
      <c r="K2455" t="s">
        <v>6376</v>
      </c>
      <c r="L2455" t="s">
        <v>6410</v>
      </c>
      <c r="M2455" t="str">
        <f>SUBSTITUTE(Table2[[#This Row],[category_tags]],"'",CHAR(130),11)</f>
        <v>['Agricultural', 'Food', 'Preparation', 'Meat, egg and fish', 'Fish, cooked']</v>
      </c>
      <c r="N2455" t="str">
        <f>SUBSTITUTE(Table2[[#This Row],[category_tags]],"'",CHAR(131),12)</f>
        <v>['Agricultural', 'Food', 'Preparation', 'Meat, egg and fish', 'Fish, cooked']</v>
      </c>
      <c r="O2455" t="e">
        <f>FIND(CHAR(130),Table2[[#This Row],[Column2]])</f>
        <v>#VALUE!</v>
      </c>
      <c r="P2455" t="e">
        <f>FIND(CHAR(131),Table2[[#This Row],[Column3]])</f>
        <v>#VALUE!</v>
      </c>
      <c r="Q2455" t="str">
        <f>IFERROR(MID(Table2[[#This Row],[category_tags]],Table2[[#This Row],[Column4]]+1,Table2[[#This Row],[Column5]]-Table2[[#This Row],[Column4]]-1),"")</f>
        <v/>
      </c>
      <c r="R2455" t="str">
        <f>VLOOKUP(Table2[[#This Row],[ciqual_code]],brut_transformé!$D$2:$E$2480,2,FALSE)</f>
        <v>transformé</v>
      </c>
      <c r="S2455" t="s">
        <v>5517</v>
      </c>
    </row>
    <row r="2456" spans="1:19" x14ac:dyDescent="0.2">
      <c r="A2456" t="s">
        <v>2454</v>
      </c>
      <c r="B2456">
        <v>1008</v>
      </c>
      <c r="C2456" t="s">
        <v>2481</v>
      </c>
      <c r="D2456">
        <v>3.29</v>
      </c>
      <c r="E2456" t="b">
        <v>0</v>
      </c>
      <c r="F2456" t="s">
        <v>2485</v>
      </c>
      <c r="G2456" t="s">
        <v>4941</v>
      </c>
      <c r="H2456" t="s">
        <v>4967</v>
      </c>
      <c r="I2456" t="s">
        <v>4969</v>
      </c>
      <c r="J2456" t="s">
        <v>4980</v>
      </c>
      <c r="K2456" t="s">
        <v>6378</v>
      </c>
      <c r="L2456" t="s">
        <v>6398</v>
      </c>
      <c r="M2456" t="str">
        <f>SUBSTITUTE(Table2[[#This Row],[category_tags]],"'",CHAR(130),11)</f>
        <v>['Agricultural', 'Food', 'Preparation', 'Beverages', 'Alcoholic beverages', ÇCocktails']</v>
      </c>
      <c r="N2456" t="str">
        <f>SUBSTITUTE(Table2[[#This Row],[category_tags]],"'",CHAR(131),12)</f>
        <v>['Agricultural', 'Food', 'Preparation', 'Beverages', 'Alcoholic beverages', 'CocktailsÉ]</v>
      </c>
      <c r="O2456">
        <f>FIND(CHAR(130),Table2[[#This Row],[Column2]])</f>
        <v>77</v>
      </c>
      <c r="P2456">
        <f>FIND(CHAR(131),Table2[[#This Row],[Column3]])</f>
        <v>87</v>
      </c>
      <c r="Q2456" t="str">
        <f>IFERROR(MID(Table2[[#This Row],[category_tags]],Table2[[#This Row],[Column4]]+1,Table2[[#This Row],[Column5]]-Table2[[#This Row],[Column4]]-1),"")</f>
        <v>Cocktails</v>
      </c>
      <c r="R2456" t="str">
        <f>VLOOKUP(Table2[[#This Row],[ciqual_code]],brut_transformé!$D$2:$E$2480,2,FALSE)</f>
        <v>brut</v>
      </c>
      <c r="S2456" t="s">
        <v>5107</v>
      </c>
    </row>
    <row r="2457" spans="1:19" x14ac:dyDescent="0.2">
      <c r="A2457" t="s">
        <v>2455</v>
      </c>
      <c r="B2457">
        <v>25512</v>
      </c>
      <c r="C2457" t="s">
        <v>2481</v>
      </c>
      <c r="D2457">
        <v>2.79</v>
      </c>
      <c r="E2457" t="b">
        <v>0</v>
      </c>
      <c r="F2457" t="s">
        <v>2485</v>
      </c>
      <c r="G2457" t="s">
        <v>4942</v>
      </c>
      <c r="H2457" t="s">
        <v>4967</v>
      </c>
      <c r="I2457" t="s">
        <v>4969</v>
      </c>
      <c r="J2457" t="s">
        <v>5014</v>
      </c>
      <c r="K2457" t="s">
        <v>6376</v>
      </c>
      <c r="L2457" t="s">
        <v>6419</v>
      </c>
      <c r="M2457" t="str">
        <f>SUBSTITUTE(Table2[[#This Row],[category_tags]],"'",CHAR(130),11)</f>
        <v>['Agricultural', 'Food', 'Preparation', 'Meat, egg and fish', 'Other meat products']</v>
      </c>
      <c r="N2457" t="str">
        <f>SUBSTITUTE(Table2[[#This Row],[category_tags]],"'",CHAR(131),12)</f>
        <v>['Agricultural', 'Food', 'Preparation', 'Meat, egg and fish', 'Other meat products']</v>
      </c>
      <c r="O2457" t="e">
        <f>FIND(CHAR(130),Table2[[#This Row],[Column2]])</f>
        <v>#VALUE!</v>
      </c>
      <c r="P2457" t="e">
        <f>FIND(CHAR(131),Table2[[#This Row],[Column3]])</f>
        <v>#VALUE!</v>
      </c>
      <c r="Q2457" t="str">
        <f>IFERROR(MID(Table2[[#This Row],[category_tags]],Table2[[#This Row],[Column4]]+1,Table2[[#This Row],[Column5]]-Table2[[#This Row],[Column4]]-1),"")</f>
        <v/>
      </c>
      <c r="R2457" t="str">
        <f>VLOOKUP(Table2[[#This Row],[ciqual_code]],brut_transformé!$D$2:$E$2480,2,FALSE)</f>
        <v>transformé</v>
      </c>
      <c r="S2457" t="s">
        <v>5163</v>
      </c>
    </row>
    <row r="2458" spans="1:19" x14ac:dyDescent="0.2">
      <c r="A2458" t="s">
        <v>2456</v>
      </c>
      <c r="B2458">
        <v>20984</v>
      </c>
      <c r="C2458" t="s">
        <v>2481</v>
      </c>
      <c r="D2458">
        <v>2.99</v>
      </c>
      <c r="E2458" t="b">
        <v>0</v>
      </c>
      <c r="F2458" t="s">
        <v>2485</v>
      </c>
      <c r="G2458" t="s">
        <v>4943</v>
      </c>
      <c r="H2458" t="s">
        <v>4967</v>
      </c>
      <c r="I2458" t="s">
        <v>4969</v>
      </c>
      <c r="J2458" t="s">
        <v>4975</v>
      </c>
      <c r="K2458" t="s">
        <v>6377</v>
      </c>
      <c r="L2458" t="s">
        <v>6394</v>
      </c>
      <c r="M2458" t="str">
        <f>SUBSTITUTE(Table2[[#This Row],[category_tags]],"'",CHAR(130),11)</f>
        <v>['Agricultural', 'Food', 'Preparation', 'Miscellaneous', 'Seaweed']</v>
      </c>
      <c r="N2458" t="str">
        <f>SUBSTITUTE(Table2[[#This Row],[category_tags]],"'",CHAR(131),12)</f>
        <v>['Agricultural', 'Food', 'Preparation', 'Miscellaneous', 'Seaweed']</v>
      </c>
      <c r="O2458" t="e">
        <f>FIND(CHAR(130),Table2[[#This Row],[Column2]])</f>
        <v>#VALUE!</v>
      </c>
      <c r="P2458" t="e">
        <f>FIND(CHAR(131),Table2[[#This Row],[Column3]])</f>
        <v>#VALUE!</v>
      </c>
      <c r="Q2458" t="str">
        <f>IFERROR(MID(Table2[[#This Row],[category_tags]],Table2[[#This Row],[Column4]]+1,Table2[[#This Row],[Column5]]-Table2[[#This Row],[Column4]]-1),"")</f>
        <v/>
      </c>
      <c r="R2458" t="str">
        <f>VLOOKUP(Table2[[#This Row],[ciqual_code]],brut_transformé!$D$2:$E$2480,2,FALSE)</f>
        <v>brut</v>
      </c>
      <c r="S2458" t="s">
        <v>5098</v>
      </c>
    </row>
    <row r="2459" spans="1:19" x14ac:dyDescent="0.2">
      <c r="A2459" t="s">
        <v>2457</v>
      </c>
      <c r="B2459">
        <v>20999</v>
      </c>
      <c r="C2459" t="s">
        <v>2481</v>
      </c>
      <c r="D2459">
        <v>2.99</v>
      </c>
      <c r="E2459" t="b">
        <v>0</v>
      </c>
      <c r="F2459" t="s">
        <v>2485</v>
      </c>
      <c r="G2459" t="s">
        <v>4944</v>
      </c>
      <c r="H2459" t="s">
        <v>4967</v>
      </c>
      <c r="I2459" t="s">
        <v>4969</v>
      </c>
      <c r="J2459" t="s">
        <v>4975</v>
      </c>
      <c r="K2459" t="s">
        <v>6377</v>
      </c>
      <c r="L2459" t="s">
        <v>6394</v>
      </c>
      <c r="M2459" t="str">
        <f>SUBSTITUTE(Table2[[#This Row],[category_tags]],"'",CHAR(130),11)</f>
        <v>['Agricultural', 'Food', 'Preparation', 'Miscellaneous', 'Seaweed']</v>
      </c>
      <c r="N2459" t="str">
        <f>SUBSTITUTE(Table2[[#This Row],[category_tags]],"'",CHAR(131),12)</f>
        <v>['Agricultural', 'Food', 'Preparation', 'Miscellaneous', 'Seaweed']</v>
      </c>
      <c r="O2459" t="e">
        <f>FIND(CHAR(130),Table2[[#This Row],[Column2]])</f>
        <v>#VALUE!</v>
      </c>
      <c r="P2459" t="e">
        <f>FIND(CHAR(131),Table2[[#This Row],[Column3]])</f>
        <v>#VALUE!</v>
      </c>
      <c r="Q2459" t="str">
        <f>IFERROR(MID(Table2[[#This Row],[category_tags]],Table2[[#This Row],[Column4]]+1,Table2[[#This Row],[Column5]]-Table2[[#This Row],[Column4]]-1),"")</f>
        <v/>
      </c>
      <c r="R2459" t="str">
        <f>VLOOKUP(Table2[[#This Row],[ciqual_code]],brut_transformé!$D$2:$E$2480,2,FALSE)</f>
        <v>brut</v>
      </c>
      <c r="S2459" t="s">
        <v>5098</v>
      </c>
    </row>
    <row r="2460" spans="1:19" x14ac:dyDescent="0.2">
      <c r="A2460" t="s">
        <v>2458</v>
      </c>
      <c r="B2460">
        <v>1005</v>
      </c>
      <c r="C2460" t="s">
        <v>2481</v>
      </c>
      <c r="D2460">
        <v>3.29</v>
      </c>
      <c r="E2460" t="b">
        <v>0</v>
      </c>
      <c r="F2460" t="s">
        <v>2485</v>
      </c>
      <c r="G2460" t="s">
        <v>4945</v>
      </c>
      <c r="H2460" t="s">
        <v>4967</v>
      </c>
      <c r="I2460" t="s">
        <v>4969</v>
      </c>
      <c r="J2460" t="s">
        <v>4980</v>
      </c>
      <c r="K2460" t="s">
        <v>6378</v>
      </c>
      <c r="L2460" t="s">
        <v>6398</v>
      </c>
      <c r="M2460" t="str">
        <f>SUBSTITUTE(Table2[[#This Row],[category_tags]],"'",CHAR(130),11)</f>
        <v>['Agricultural', 'Food', 'Preparation', 'Beverages', 'Alcoholic beverages', ÇCocktails']</v>
      </c>
      <c r="N2460" t="str">
        <f>SUBSTITUTE(Table2[[#This Row],[category_tags]],"'",CHAR(131),12)</f>
        <v>['Agricultural', 'Food', 'Preparation', 'Beverages', 'Alcoholic beverages', 'CocktailsÉ]</v>
      </c>
      <c r="O2460">
        <f>FIND(CHAR(130),Table2[[#This Row],[Column2]])</f>
        <v>77</v>
      </c>
      <c r="P2460">
        <f>FIND(CHAR(131),Table2[[#This Row],[Column3]])</f>
        <v>87</v>
      </c>
      <c r="Q2460" t="str">
        <f>IFERROR(MID(Table2[[#This Row],[category_tags]],Table2[[#This Row],[Column4]]+1,Table2[[#This Row],[Column5]]-Table2[[#This Row],[Column4]]-1),"")</f>
        <v>Cocktails</v>
      </c>
      <c r="R2460" t="str">
        <f>VLOOKUP(Table2[[#This Row],[ciqual_code]],brut_transformé!$D$2:$E$2480,2,FALSE)</f>
        <v>brut</v>
      </c>
      <c r="S2460" t="s">
        <v>5107</v>
      </c>
    </row>
    <row r="2461" spans="1:19" x14ac:dyDescent="0.2">
      <c r="A2461" t="s">
        <v>2459</v>
      </c>
      <c r="B2461">
        <v>25565</v>
      </c>
      <c r="C2461" t="s">
        <v>2481</v>
      </c>
      <c r="D2461">
        <v>3.01</v>
      </c>
      <c r="E2461" t="b">
        <v>0</v>
      </c>
      <c r="F2461" t="s">
        <v>2485</v>
      </c>
      <c r="G2461" t="s">
        <v>4946</v>
      </c>
      <c r="H2461" t="s">
        <v>4967</v>
      </c>
      <c r="I2461" t="s">
        <v>4969</v>
      </c>
      <c r="J2461" t="s">
        <v>5007</v>
      </c>
      <c r="K2461" t="s">
        <v>6379</v>
      </c>
      <c r="L2461" t="s">
        <v>6399</v>
      </c>
      <c r="M2461" t="str">
        <f>SUBSTITUTE(Table2[[#This Row],[category_tags]],"'",CHAR(130),11)</f>
        <v>['Agricultural', 'Food', 'Preparation', 'Starters and dishes', 'Dishes', ÇMeat dishes, no garnish']</v>
      </c>
      <c r="N2461" t="str">
        <f>SUBSTITUTE(Table2[[#This Row],[category_tags]],"'",CHAR(131),12)</f>
        <v>['Agricultural', 'Food', 'Preparation', 'Starters and dishes', 'Dishes', 'Meat dishes, no garnishÉ]</v>
      </c>
      <c r="O2461">
        <f>FIND(CHAR(130),Table2[[#This Row],[Column2]])</f>
        <v>74</v>
      </c>
      <c r="P2461">
        <f>FIND(CHAR(131),Table2[[#This Row],[Column3]])</f>
        <v>98</v>
      </c>
      <c r="Q2461" t="str">
        <f>IFERROR(MID(Table2[[#This Row],[category_tags]],Table2[[#This Row],[Column4]]+1,Table2[[#This Row],[Column5]]-Table2[[#This Row],[Column4]]-1),"")</f>
        <v>Meat dishes, no garnish</v>
      </c>
      <c r="R2461" t="str">
        <f>VLOOKUP(Table2[[#This Row],[ciqual_code]],brut_transformé!$D$2:$E$2480,2,FALSE)</f>
        <v>transformé</v>
      </c>
      <c r="S2461" t="s">
        <v>6363</v>
      </c>
    </row>
    <row r="2462" spans="1:19" x14ac:dyDescent="0.2">
      <c r="A2462" t="s">
        <v>2460</v>
      </c>
      <c r="B2462">
        <v>19550</v>
      </c>
      <c r="C2462" t="s">
        <v>2481</v>
      </c>
      <c r="D2462">
        <v>2.4900000000000002</v>
      </c>
      <c r="E2462" t="b">
        <v>0</v>
      </c>
      <c r="F2462" t="s">
        <v>2485</v>
      </c>
      <c r="G2462" t="s">
        <v>4947</v>
      </c>
      <c r="H2462" t="s">
        <v>4967</v>
      </c>
      <c r="I2462" t="s">
        <v>4969</v>
      </c>
      <c r="J2462" t="s">
        <v>5020</v>
      </c>
      <c r="K2462" t="s">
        <v>6381</v>
      </c>
      <c r="L2462" t="s">
        <v>6422</v>
      </c>
      <c r="M2462" t="str">
        <f>SUBSTITUTE(Table2[[#This Row],[category_tags]],"'",CHAR(130),11)</f>
        <v>['Agricultural', 'Food', 'Preparation', 'Milk and milk products', 'Dairy products and deserts', ÇYoghurts']</v>
      </c>
      <c r="N2462" t="str">
        <f>SUBSTITUTE(Table2[[#This Row],[category_tags]],"'",CHAR(131),12)</f>
        <v>['Agricultural', 'Food', 'Preparation', 'Milk and milk products', 'Dairy products and deserts', 'YoghurtsÉ]</v>
      </c>
      <c r="O2462">
        <f>FIND(CHAR(130),Table2[[#This Row],[Column2]])</f>
        <v>97</v>
      </c>
      <c r="P2462">
        <f>FIND(CHAR(131),Table2[[#This Row],[Column3]])</f>
        <v>106</v>
      </c>
      <c r="Q2462" t="str">
        <f>IFERROR(MID(Table2[[#This Row],[category_tags]],Table2[[#This Row],[Column4]]+1,Table2[[#This Row],[Column5]]-Table2[[#This Row],[Column4]]-1),"")</f>
        <v>Yoghurts</v>
      </c>
      <c r="R2462" t="str">
        <f>VLOOKUP(Table2[[#This Row],[ciqual_code]],brut_transformé!$D$2:$E$2480,2,FALSE)</f>
        <v>transformé</v>
      </c>
      <c r="S2462" t="s">
        <v>6364</v>
      </c>
    </row>
    <row r="2463" spans="1:19" x14ac:dyDescent="0.2">
      <c r="A2463" t="s">
        <v>2461</v>
      </c>
      <c r="B2463">
        <v>19860</v>
      </c>
      <c r="C2463" t="s">
        <v>2481</v>
      </c>
      <c r="D2463">
        <v>2.48</v>
      </c>
      <c r="E2463" t="b">
        <v>0</v>
      </c>
      <c r="F2463" t="s">
        <v>2485</v>
      </c>
      <c r="G2463" t="s">
        <v>4948</v>
      </c>
      <c r="H2463" t="s">
        <v>4967</v>
      </c>
      <c r="I2463" t="s">
        <v>4969</v>
      </c>
      <c r="J2463" t="s">
        <v>5020</v>
      </c>
      <c r="K2463" t="s">
        <v>6381</v>
      </c>
      <c r="L2463" t="s">
        <v>6422</v>
      </c>
      <c r="M2463" t="str">
        <f>SUBSTITUTE(Table2[[#This Row],[category_tags]],"'",CHAR(130),11)</f>
        <v>['Agricultural', 'Food', 'Preparation', 'Milk and milk products', 'Dairy products and deserts', ÇYoghurts']</v>
      </c>
      <c r="N2463" t="str">
        <f>SUBSTITUTE(Table2[[#This Row],[category_tags]],"'",CHAR(131),12)</f>
        <v>['Agricultural', 'Food', 'Preparation', 'Milk and milk products', 'Dairy products and deserts', 'YoghurtsÉ]</v>
      </c>
      <c r="O2463">
        <f>FIND(CHAR(130),Table2[[#This Row],[Column2]])</f>
        <v>97</v>
      </c>
      <c r="P2463">
        <f>FIND(CHAR(131),Table2[[#This Row],[Column3]])</f>
        <v>106</v>
      </c>
      <c r="Q2463" t="str">
        <f>IFERROR(MID(Table2[[#This Row],[category_tags]],Table2[[#This Row],[Column4]]+1,Table2[[#This Row],[Column5]]-Table2[[#This Row],[Column4]]-1),"")</f>
        <v>Yoghurts</v>
      </c>
      <c r="R2463" t="str">
        <f>VLOOKUP(Table2[[#This Row],[ciqual_code]],brut_transformé!$D$2:$E$2480,2,FALSE)</f>
        <v>transformé</v>
      </c>
      <c r="S2463" t="s">
        <v>6365</v>
      </c>
    </row>
    <row r="2464" spans="1:19" x14ac:dyDescent="0.2">
      <c r="A2464" t="s">
        <v>2462</v>
      </c>
      <c r="B2464">
        <v>19552</v>
      </c>
      <c r="C2464" t="s">
        <v>2481</v>
      </c>
      <c r="D2464">
        <v>3.61</v>
      </c>
      <c r="E2464" t="b">
        <v>0</v>
      </c>
      <c r="F2464" t="s">
        <v>2485</v>
      </c>
      <c r="G2464" t="s">
        <v>4949</v>
      </c>
      <c r="H2464" t="s">
        <v>4967</v>
      </c>
      <c r="I2464" t="s">
        <v>4969</v>
      </c>
      <c r="J2464" t="s">
        <v>5020</v>
      </c>
      <c r="K2464" t="s">
        <v>6381</v>
      </c>
      <c r="L2464" t="s">
        <v>6422</v>
      </c>
      <c r="M2464" t="str">
        <f>SUBSTITUTE(Table2[[#This Row],[category_tags]],"'",CHAR(130),11)</f>
        <v>['Agricultural', 'Food', 'Preparation', 'Milk and milk products', 'Dairy products and deserts', ÇYoghurts']</v>
      </c>
      <c r="N2464" t="str">
        <f>SUBSTITUTE(Table2[[#This Row],[category_tags]],"'",CHAR(131),12)</f>
        <v>['Agricultural', 'Food', 'Preparation', 'Milk and milk products', 'Dairy products and deserts', 'YoghurtsÉ]</v>
      </c>
      <c r="O2464">
        <f>FIND(CHAR(130),Table2[[#This Row],[Column2]])</f>
        <v>97</v>
      </c>
      <c r="P2464">
        <f>FIND(CHAR(131),Table2[[#This Row],[Column3]])</f>
        <v>106</v>
      </c>
      <c r="Q2464" t="str">
        <f>IFERROR(MID(Table2[[#This Row],[category_tags]],Table2[[#This Row],[Column4]]+1,Table2[[#This Row],[Column5]]-Table2[[#This Row],[Column4]]-1),"")</f>
        <v>Yoghurts</v>
      </c>
      <c r="R2464" t="str">
        <f>VLOOKUP(Table2[[#This Row],[ciqual_code]],brut_transformé!$D$2:$E$2480,2,FALSE)</f>
        <v>transformé</v>
      </c>
      <c r="S2464" t="s">
        <v>6366</v>
      </c>
    </row>
    <row r="2465" spans="1:19" x14ac:dyDescent="0.2">
      <c r="A2465" t="s">
        <v>2463</v>
      </c>
      <c r="B2465">
        <v>19556</v>
      </c>
      <c r="C2465" t="s">
        <v>2481</v>
      </c>
      <c r="D2465">
        <v>2.4900000000000002</v>
      </c>
      <c r="E2465" t="b">
        <v>0</v>
      </c>
      <c r="F2465" t="s">
        <v>2485</v>
      </c>
      <c r="G2465" t="s">
        <v>4950</v>
      </c>
      <c r="H2465" t="s">
        <v>4967</v>
      </c>
      <c r="I2465" t="s">
        <v>4969</v>
      </c>
      <c r="J2465" t="s">
        <v>5020</v>
      </c>
      <c r="K2465" t="s">
        <v>6381</v>
      </c>
      <c r="L2465" t="s">
        <v>6422</v>
      </c>
      <c r="M2465" t="str">
        <f>SUBSTITUTE(Table2[[#This Row],[category_tags]],"'",CHAR(130),11)</f>
        <v>['Agricultural', 'Food', 'Preparation', 'Milk and milk products', 'Dairy products and deserts', ÇYoghurts']</v>
      </c>
      <c r="N2465" t="str">
        <f>SUBSTITUTE(Table2[[#This Row],[category_tags]],"'",CHAR(131),12)</f>
        <v>['Agricultural', 'Food', 'Preparation', 'Milk and milk products', 'Dairy products and deserts', 'YoghurtsÉ]</v>
      </c>
      <c r="O2465">
        <f>FIND(CHAR(130),Table2[[#This Row],[Column2]])</f>
        <v>97</v>
      </c>
      <c r="P2465">
        <f>FIND(CHAR(131),Table2[[#This Row],[Column3]])</f>
        <v>106</v>
      </c>
      <c r="Q2465" t="str">
        <f>IFERROR(MID(Table2[[#This Row],[category_tags]],Table2[[#This Row],[Column4]]+1,Table2[[#This Row],[Column5]]-Table2[[#This Row],[Column4]]-1),"")</f>
        <v>Yoghurts</v>
      </c>
      <c r="R2465" t="str">
        <f>VLOOKUP(Table2[[#This Row],[ciqual_code]],brut_transformé!$D$2:$E$2480,2,FALSE)</f>
        <v>transformé</v>
      </c>
      <c r="S2465" t="s">
        <v>6367</v>
      </c>
    </row>
    <row r="2466" spans="1:19" x14ac:dyDescent="0.2">
      <c r="A2466" t="s">
        <v>2464</v>
      </c>
      <c r="B2466">
        <v>19559</v>
      </c>
      <c r="C2466" t="s">
        <v>2481</v>
      </c>
      <c r="D2466">
        <v>2.34</v>
      </c>
      <c r="E2466" t="b">
        <v>0</v>
      </c>
      <c r="F2466" t="s">
        <v>2485</v>
      </c>
      <c r="G2466" t="s">
        <v>4951</v>
      </c>
      <c r="H2466" t="s">
        <v>4967</v>
      </c>
      <c r="I2466" t="s">
        <v>4969</v>
      </c>
      <c r="J2466" t="s">
        <v>5020</v>
      </c>
      <c r="K2466" t="s">
        <v>6381</v>
      </c>
      <c r="L2466" t="s">
        <v>6422</v>
      </c>
      <c r="M2466" t="str">
        <f>SUBSTITUTE(Table2[[#This Row],[category_tags]],"'",CHAR(130),11)</f>
        <v>['Agricultural', 'Food', 'Preparation', 'Milk and milk products', 'Dairy products and deserts', ÇYoghurts']</v>
      </c>
      <c r="N2466" t="str">
        <f>SUBSTITUTE(Table2[[#This Row],[category_tags]],"'",CHAR(131),12)</f>
        <v>['Agricultural', 'Food', 'Preparation', 'Milk and milk products', 'Dairy products and deserts', 'YoghurtsÉ]</v>
      </c>
      <c r="O2466">
        <f>FIND(CHAR(130),Table2[[#This Row],[Column2]])</f>
        <v>97</v>
      </c>
      <c r="P2466">
        <f>FIND(CHAR(131),Table2[[#This Row],[Column3]])</f>
        <v>106</v>
      </c>
      <c r="Q2466" t="str">
        <f>IFERROR(MID(Table2[[#This Row],[category_tags]],Table2[[#This Row],[Column4]]+1,Table2[[#This Row],[Column5]]-Table2[[#This Row],[Column4]]-1),"")</f>
        <v>Yoghurts</v>
      </c>
      <c r="R2466" t="str">
        <f>VLOOKUP(Table2[[#This Row],[ciqual_code]],brut_transformé!$D$2:$E$2480,2,FALSE)</f>
        <v>transformé</v>
      </c>
      <c r="S2466" t="s">
        <v>6368</v>
      </c>
    </row>
    <row r="2467" spans="1:19" x14ac:dyDescent="0.2">
      <c r="A2467" t="s">
        <v>2465</v>
      </c>
      <c r="B2467">
        <v>19575</v>
      </c>
      <c r="C2467" t="s">
        <v>2481</v>
      </c>
      <c r="D2467">
        <v>1.9</v>
      </c>
      <c r="E2467" t="b">
        <v>0</v>
      </c>
      <c r="F2467" t="s">
        <v>2485</v>
      </c>
      <c r="G2467" t="s">
        <v>4952</v>
      </c>
      <c r="H2467" t="s">
        <v>4967</v>
      </c>
      <c r="I2467" t="s">
        <v>4969</v>
      </c>
      <c r="J2467" t="s">
        <v>5020</v>
      </c>
      <c r="K2467" t="s">
        <v>6381</v>
      </c>
      <c r="L2467" t="s">
        <v>6422</v>
      </c>
      <c r="M2467" t="str">
        <f>SUBSTITUTE(Table2[[#This Row],[category_tags]],"'",CHAR(130),11)</f>
        <v>['Agricultural', 'Food', 'Preparation', 'Milk and milk products', 'Dairy products and deserts', ÇYoghurts']</v>
      </c>
      <c r="N2467" t="str">
        <f>SUBSTITUTE(Table2[[#This Row],[category_tags]],"'",CHAR(131),12)</f>
        <v>['Agricultural', 'Food', 'Preparation', 'Milk and milk products', 'Dairy products and deserts', 'YoghurtsÉ]</v>
      </c>
      <c r="O2467">
        <f>FIND(CHAR(130),Table2[[#This Row],[Column2]])</f>
        <v>97</v>
      </c>
      <c r="P2467">
        <f>FIND(CHAR(131),Table2[[#This Row],[Column3]])</f>
        <v>106</v>
      </c>
      <c r="Q2467" t="str">
        <f>IFERROR(MID(Table2[[#This Row],[category_tags]],Table2[[#This Row],[Column4]]+1,Table2[[#This Row],[Column5]]-Table2[[#This Row],[Column4]]-1),"")</f>
        <v>Yoghurts</v>
      </c>
      <c r="R2467" t="str">
        <f>VLOOKUP(Table2[[#This Row],[ciqual_code]],brut_transformé!$D$2:$E$2480,2,FALSE)</f>
        <v>transformé</v>
      </c>
      <c r="S2467" t="s">
        <v>6368</v>
      </c>
    </row>
    <row r="2468" spans="1:19" x14ac:dyDescent="0.2">
      <c r="A2468" t="s">
        <v>2466</v>
      </c>
      <c r="B2468">
        <v>19577</v>
      </c>
      <c r="C2468" t="s">
        <v>2481</v>
      </c>
      <c r="D2468">
        <v>1.9</v>
      </c>
      <c r="E2468" t="b">
        <v>0</v>
      </c>
      <c r="F2468" t="s">
        <v>2485</v>
      </c>
      <c r="G2468" t="s">
        <v>4953</v>
      </c>
      <c r="H2468" t="s">
        <v>4967</v>
      </c>
      <c r="I2468" t="s">
        <v>4969</v>
      </c>
      <c r="J2468" t="s">
        <v>5020</v>
      </c>
      <c r="K2468" t="s">
        <v>6381</v>
      </c>
      <c r="L2468" t="s">
        <v>6422</v>
      </c>
      <c r="M2468" t="str">
        <f>SUBSTITUTE(Table2[[#This Row],[category_tags]],"'",CHAR(130),11)</f>
        <v>['Agricultural', 'Food', 'Preparation', 'Milk and milk products', 'Dairy products and deserts', ÇYoghurts']</v>
      </c>
      <c r="N2468" t="str">
        <f>SUBSTITUTE(Table2[[#This Row],[category_tags]],"'",CHAR(131),12)</f>
        <v>['Agricultural', 'Food', 'Preparation', 'Milk and milk products', 'Dairy products and deserts', 'YoghurtsÉ]</v>
      </c>
      <c r="O2468">
        <f>FIND(CHAR(130),Table2[[#This Row],[Column2]])</f>
        <v>97</v>
      </c>
      <c r="P2468">
        <f>FIND(CHAR(131),Table2[[#This Row],[Column3]])</f>
        <v>106</v>
      </c>
      <c r="Q2468" t="str">
        <f>IFERROR(MID(Table2[[#This Row],[category_tags]],Table2[[#This Row],[Column4]]+1,Table2[[#This Row],[Column5]]-Table2[[#This Row],[Column4]]-1),"")</f>
        <v>Yoghurts</v>
      </c>
      <c r="R2468" t="str">
        <f>VLOOKUP(Table2[[#This Row],[ciqual_code]],brut_transformé!$D$2:$E$2480,2,FALSE)</f>
        <v>transformé</v>
      </c>
      <c r="S2468" t="s">
        <v>6369</v>
      </c>
    </row>
    <row r="2469" spans="1:19" x14ac:dyDescent="0.2">
      <c r="A2469" t="s">
        <v>2467</v>
      </c>
      <c r="B2469">
        <v>19579</v>
      </c>
      <c r="C2469" t="s">
        <v>2481</v>
      </c>
      <c r="D2469">
        <v>1.99</v>
      </c>
      <c r="E2469" t="b">
        <v>0</v>
      </c>
      <c r="F2469" t="s">
        <v>2485</v>
      </c>
      <c r="G2469" t="s">
        <v>4954</v>
      </c>
      <c r="H2469" t="s">
        <v>4967</v>
      </c>
      <c r="I2469" t="s">
        <v>4969</v>
      </c>
      <c r="J2469" t="s">
        <v>5020</v>
      </c>
      <c r="K2469" t="s">
        <v>6381</v>
      </c>
      <c r="L2469" t="s">
        <v>6422</v>
      </c>
      <c r="M2469" t="str">
        <f>SUBSTITUTE(Table2[[#This Row],[category_tags]],"'",CHAR(130),11)</f>
        <v>['Agricultural', 'Food', 'Preparation', 'Milk and milk products', 'Dairy products and deserts', ÇYoghurts']</v>
      </c>
      <c r="N2469" t="str">
        <f>SUBSTITUTE(Table2[[#This Row],[category_tags]],"'",CHAR(131),12)</f>
        <v>['Agricultural', 'Food', 'Preparation', 'Milk and milk products', 'Dairy products and deserts', 'YoghurtsÉ]</v>
      </c>
      <c r="O2469">
        <f>FIND(CHAR(130),Table2[[#This Row],[Column2]])</f>
        <v>97</v>
      </c>
      <c r="P2469">
        <f>FIND(CHAR(131),Table2[[#This Row],[Column3]])</f>
        <v>106</v>
      </c>
      <c r="Q2469" t="str">
        <f>IFERROR(MID(Table2[[#This Row],[category_tags]],Table2[[#This Row],[Column4]]+1,Table2[[#This Row],[Column5]]-Table2[[#This Row],[Column4]]-1),"")</f>
        <v>Yoghurts</v>
      </c>
      <c r="R2469" t="str">
        <f>VLOOKUP(Table2[[#This Row],[ciqual_code]],brut_transformé!$D$2:$E$2480,2,FALSE)</f>
        <v>transformé</v>
      </c>
      <c r="S2469" t="s">
        <v>6370</v>
      </c>
    </row>
    <row r="2470" spans="1:19" x14ac:dyDescent="0.2">
      <c r="A2470" t="s">
        <v>2468</v>
      </c>
      <c r="B2470">
        <v>19558</v>
      </c>
      <c r="C2470" t="s">
        <v>2481</v>
      </c>
      <c r="D2470">
        <v>2.4300000000000002</v>
      </c>
      <c r="E2470" t="b">
        <v>0</v>
      </c>
      <c r="F2470" t="s">
        <v>2485</v>
      </c>
      <c r="G2470" s="1" t="s">
        <v>4955</v>
      </c>
      <c r="H2470" t="s">
        <v>4967</v>
      </c>
      <c r="I2470" t="s">
        <v>4969</v>
      </c>
      <c r="J2470" t="s">
        <v>5020</v>
      </c>
      <c r="K2470" t="s">
        <v>6381</v>
      </c>
      <c r="L2470" t="s">
        <v>6422</v>
      </c>
      <c r="M2470" t="str">
        <f>SUBSTITUTE(Table2[[#This Row],[category_tags]],"'",CHAR(130),11)</f>
        <v>['Agricultural', 'Food', 'Preparation', 'Milk and milk products', 'Dairy products and deserts', ÇYoghurts']</v>
      </c>
      <c r="N2470" t="str">
        <f>SUBSTITUTE(Table2[[#This Row],[category_tags]],"'",CHAR(131),12)</f>
        <v>['Agricultural', 'Food', 'Preparation', 'Milk and milk products', 'Dairy products and deserts', 'YoghurtsÉ]</v>
      </c>
      <c r="O2470">
        <f>FIND(CHAR(130),Table2[[#This Row],[Column2]])</f>
        <v>97</v>
      </c>
      <c r="P2470">
        <f>FIND(CHAR(131),Table2[[#This Row],[Column3]])</f>
        <v>106</v>
      </c>
      <c r="Q2470" t="str">
        <f>IFERROR(MID(Table2[[#This Row],[category_tags]],Table2[[#This Row],[Column4]]+1,Table2[[#This Row],[Column5]]-Table2[[#This Row],[Column4]]-1),"")</f>
        <v>Yoghurts</v>
      </c>
      <c r="R2470" t="str">
        <f>VLOOKUP(Table2[[#This Row],[ciqual_code]],brut_transformé!$D$2:$E$2480,2,FALSE)</f>
        <v>transformé</v>
      </c>
      <c r="S2470" t="s">
        <v>6370</v>
      </c>
    </row>
    <row r="2471" spans="1:19" x14ac:dyDescent="0.2">
      <c r="A2471" t="s">
        <v>2469</v>
      </c>
      <c r="B2471">
        <v>19580</v>
      </c>
      <c r="C2471" t="s">
        <v>2481</v>
      </c>
      <c r="D2471">
        <v>2.5</v>
      </c>
      <c r="E2471" t="b">
        <v>0</v>
      </c>
      <c r="F2471" t="s">
        <v>2485</v>
      </c>
      <c r="G2471" t="s">
        <v>4956</v>
      </c>
      <c r="H2471" t="s">
        <v>4967</v>
      </c>
      <c r="I2471" t="s">
        <v>4969</v>
      </c>
      <c r="J2471" t="s">
        <v>5020</v>
      </c>
      <c r="K2471" t="s">
        <v>6381</v>
      </c>
      <c r="L2471" t="s">
        <v>6422</v>
      </c>
      <c r="M2471" t="str">
        <f>SUBSTITUTE(Table2[[#This Row],[category_tags]],"'",CHAR(130),11)</f>
        <v>['Agricultural', 'Food', 'Preparation', 'Milk and milk products', 'Dairy products and deserts', ÇYoghurts']</v>
      </c>
      <c r="N2471" t="str">
        <f>SUBSTITUTE(Table2[[#This Row],[category_tags]],"'",CHAR(131),12)</f>
        <v>['Agricultural', 'Food', 'Preparation', 'Milk and milk products', 'Dairy products and deserts', 'YoghurtsÉ]</v>
      </c>
      <c r="O2471">
        <f>FIND(CHAR(130),Table2[[#This Row],[Column2]])</f>
        <v>97</v>
      </c>
      <c r="P2471">
        <f>FIND(CHAR(131),Table2[[#This Row],[Column3]])</f>
        <v>106</v>
      </c>
      <c r="Q2471" t="str">
        <f>IFERROR(MID(Table2[[#This Row],[category_tags]],Table2[[#This Row],[Column4]]+1,Table2[[#This Row],[Column5]]-Table2[[#This Row],[Column4]]-1),"")</f>
        <v>Yoghurts</v>
      </c>
      <c r="R2471" t="str">
        <f>VLOOKUP(Table2[[#This Row],[ciqual_code]],brut_transformé!$D$2:$E$2480,2,FALSE)</f>
        <v>transformé</v>
      </c>
      <c r="S2471" t="s">
        <v>6371</v>
      </c>
    </row>
    <row r="2472" spans="1:19" x14ac:dyDescent="0.2">
      <c r="A2472" t="s">
        <v>2470</v>
      </c>
      <c r="B2472">
        <v>19581</v>
      </c>
      <c r="C2472" t="s">
        <v>2481</v>
      </c>
      <c r="D2472">
        <v>3.17</v>
      </c>
      <c r="E2472" t="b">
        <v>0</v>
      </c>
      <c r="F2472" t="s">
        <v>2485</v>
      </c>
      <c r="G2472" t="s">
        <v>4957</v>
      </c>
      <c r="H2472" t="s">
        <v>4967</v>
      </c>
      <c r="I2472" t="s">
        <v>4969</v>
      </c>
      <c r="J2472" t="s">
        <v>5020</v>
      </c>
      <c r="K2472" t="s">
        <v>6381</v>
      </c>
      <c r="L2472" t="s">
        <v>6422</v>
      </c>
      <c r="M2472" t="str">
        <f>SUBSTITUTE(Table2[[#This Row],[category_tags]],"'",CHAR(130),11)</f>
        <v>['Agricultural', 'Food', 'Preparation', 'Milk and milk products', 'Dairy products and deserts', ÇYoghurts']</v>
      </c>
      <c r="N2472" t="str">
        <f>SUBSTITUTE(Table2[[#This Row],[category_tags]],"'",CHAR(131),12)</f>
        <v>['Agricultural', 'Food', 'Preparation', 'Milk and milk products', 'Dairy products and deserts', 'YoghurtsÉ]</v>
      </c>
      <c r="O2472">
        <f>FIND(CHAR(130),Table2[[#This Row],[Column2]])</f>
        <v>97</v>
      </c>
      <c r="P2472">
        <f>FIND(CHAR(131),Table2[[#This Row],[Column3]])</f>
        <v>106</v>
      </c>
      <c r="Q2472" t="str">
        <f>IFERROR(MID(Table2[[#This Row],[category_tags]],Table2[[#This Row],[Column4]]+1,Table2[[#This Row],[Column5]]-Table2[[#This Row],[Column4]]-1),"")</f>
        <v>Yoghurts</v>
      </c>
      <c r="R2472" t="str">
        <f>VLOOKUP(Table2[[#This Row],[ciqual_code]],brut_transformé!$D$2:$E$2480,2,FALSE)</f>
        <v>transformé</v>
      </c>
      <c r="S2472" t="s">
        <v>6366</v>
      </c>
    </row>
    <row r="2473" spans="1:19" x14ac:dyDescent="0.2">
      <c r="A2473" t="s">
        <v>2471</v>
      </c>
      <c r="B2473">
        <v>19582</v>
      </c>
      <c r="C2473" t="s">
        <v>2481</v>
      </c>
      <c r="D2473">
        <v>3.61</v>
      </c>
      <c r="E2473" t="b">
        <v>0</v>
      </c>
      <c r="F2473" t="s">
        <v>2485</v>
      </c>
      <c r="G2473" t="s">
        <v>4958</v>
      </c>
      <c r="H2473" t="s">
        <v>4967</v>
      </c>
      <c r="I2473" t="s">
        <v>4969</v>
      </c>
      <c r="J2473" t="s">
        <v>5020</v>
      </c>
      <c r="K2473" t="s">
        <v>6381</v>
      </c>
      <c r="L2473" t="s">
        <v>6422</v>
      </c>
      <c r="M2473" t="str">
        <f>SUBSTITUTE(Table2[[#This Row],[category_tags]],"'",CHAR(130),11)</f>
        <v>['Agricultural', 'Food', 'Preparation', 'Milk and milk products', 'Dairy products and deserts', ÇYoghurts']</v>
      </c>
      <c r="N2473" t="str">
        <f>SUBSTITUTE(Table2[[#This Row],[category_tags]],"'",CHAR(131),12)</f>
        <v>['Agricultural', 'Food', 'Preparation', 'Milk and milk products', 'Dairy products and deserts', 'YoghurtsÉ]</v>
      </c>
      <c r="O2473">
        <f>FIND(CHAR(130),Table2[[#This Row],[Column2]])</f>
        <v>97</v>
      </c>
      <c r="P2473">
        <f>FIND(CHAR(131),Table2[[#This Row],[Column3]])</f>
        <v>106</v>
      </c>
      <c r="Q2473" t="str">
        <f>IFERROR(MID(Table2[[#This Row],[category_tags]],Table2[[#This Row],[Column4]]+1,Table2[[#This Row],[Column5]]-Table2[[#This Row],[Column4]]-1),"")</f>
        <v>Yoghurts</v>
      </c>
      <c r="R2473" t="str">
        <f>VLOOKUP(Table2[[#This Row],[ciqual_code]],brut_transformé!$D$2:$E$2480,2,FALSE)</f>
        <v>transformé</v>
      </c>
      <c r="S2473" t="s">
        <v>6366</v>
      </c>
    </row>
    <row r="2474" spans="1:19" x14ac:dyDescent="0.2">
      <c r="A2474" t="s">
        <v>2472</v>
      </c>
      <c r="B2474">
        <v>19587</v>
      </c>
      <c r="C2474" t="s">
        <v>2481</v>
      </c>
      <c r="D2474">
        <v>3.17</v>
      </c>
      <c r="E2474" t="b">
        <v>0</v>
      </c>
      <c r="F2474" t="s">
        <v>2485</v>
      </c>
      <c r="G2474" t="s">
        <v>4959</v>
      </c>
      <c r="H2474" t="s">
        <v>4967</v>
      </c>
      <c r="I2474" t="s">
        <v>4969</v>
      </c>
      <c r="J2474" t="s">
        <v>5020</v>
      </c>
      <c r="K2474" t="s">
        <v>6381</v>
      </c>
      <c r="L2474" t="s">
        <v>6422</v>
      </c>
      <c r="M2474" t="str">
        <f>SUBSTITUTE(Table2[[#This Row],[category_tags]],"'",CHAR(130),11)</f>
        <v>['Agricultural', 'Food', 'Preparation', 'Milk and milk products', 'Dairy products and deserts', ÇYoghurts']</v>
      </c>
      <c r="N2474" t="str">
        <f>SUBSTITUTE(Table2[[#This Row],[category_tags]],"'",CHAR(131),12)</f>
        <v>['Agricultural', 'Food', 'Preparation', 'Milk and milk products', 'Dairy products and deserts', 'YoghurtsÉ]</v>
      </c>
      <c r="O2474">
        <f>FIND(CHAR(130),Table2[[#This Row],[Column2]])</f>
        <v>97</v>
      </c>
      <c r="P2474">
        <f>FIND(CHAR(131),Table2[[#This Row],[Column3]])</f>
        <v>106</v>
      </c>
      <c r="Q2474" t="str">
        <f>IFERROR(MID(Table2[[#This Row],[category_tags]],Table2[[#This Row],[Column4]]+1,Table2[[#This Row],[Column5]]-Table2[[#This Row],[Column4]]-1),"")</f>
        <v>Yoghurts</v>
      </c>
      <c r="R2474" t="str">
        <f>VLOOKUP(Table2[[#This Row],[ciqual_code]],brut_transformé!$D$2:$E$2480,2,FALSE)</f>
        <v>transformé</v>
      </c>
      <c r="S2474" t="s">
        <v>6366</v>
      </c>
    </row>
    <row r="2475" spans="1:19" x14ac:dyDescent="0.2">
      <c r="A2475" t="s">
        <v>2473</v>
      </c>
      <c r="B2475">
        <v>19589</v>
      </c>
      <c r="C2475" t="s">
        <v>2481</v>
      </c>
      <c r="D2475">
        <v>3.61</v>
      </c>
      <c r="E2475" t="b">
        <v>0</v>
      </c>
      <c r="F2475" t="s">
        <v>2485</v>
      </c>
      <c r="G2475" t="s">
        <v>4960</v>
      </c>
      <c r="H2475" t="s">
        <v>4967</v>
      </c>
      <c r="I2475" t="s">
        <v>4969</v>
      </c>
      <c r="J2475" t="s">
        <v>5020</v>
      </c>
      <c r="K2475" t="s">
        <v>6381</v>
      </c>
      <c r="L2475" t="s">
        <v>6422</v>
      </c>
      <c r="M2475" t="str">
        <f>SUBSTITUTE(Table2[[#This Row],[category_tags]],"'",CHAR(130),11)</f>
        <v>['Agricultural', 'Food', 'Preparation', 'Milk and milk products', 'Dairy products and deserts', ÇYoghurts']</v>
      </c>
      <c r="N2475" t="str">
        <f>SUBSTITUTE(Table2[[#This Row],[category_tags]],"'",CHAR(131),12)</f>
        <v>['Agricultural', 'Food', 'Preparation', 'Milk and milk products', 'Dairy products and deserts', 'YoghurtsÉ]</v>
      </c>
      <c r="O2475">
        <f>FIND(CHAR(130),Table2[[#This Row],[Column2]])</f>
        <v>97</v>
      </c>
      <c r="P2475">
        <f>FIND(CHAR(131),Table2[[#This Row],[Column3]])</f>
        <v>106</v>
      </c>
      <c r="Q2475" t="str">
        <f>IFERROR(MID(Table2[[#This Row],[category_tags]],Table2[[#This Row],[Column4]]+1,Table2[[#This Row],[Column5]]-Table2[[#This Row],[Column4]]-1),"")</f>
        <v>Yoghurts</v>
      </c>
      <c r="R2475" t="str">
        <f>VLOOKUP(Table2[[#This Row],[ciqual_code]],brut_transformé!$D$2:$E$2480,2,FALSE)</f>
        <v>transformé</v>
      </c>
      <c r="S2475" t="s">
        <v>6366</v>
      </c>
    </row>
    <row r="2476" spans="1:19" x14ac:dyDescent="0.2">
      <c r="A2476" t="s">
        <v>2474</v>
      </c>
      <c r="B2476">
        <v>19592</v>
      </c>
      <c r="C2476" t="s">
        <v>2481</v>
      </c>
      <c r="D2476">
        <v>3.61</v>
      </c>
      <c r="E2476" t="b">
        <v>0</v>
      </c>
      <c r="F2476" t="s">
        <v>2485</v>
      </c>
      <c r="G2476" t="s">
        <v>4961</v>
      </c>
      <c r="H2476" t="s">
        <v>4967</v>
      </c>
      <c r="I2476" t="s">
        <v>4969</v>
      </c>
      <c r="J2476" t="s">
        <v>5020</v>
      </c>
      <c r="K2476" t="s">
        <v>6381</v>
      </c>
      <c r="L2476" t="s">
        <v>6422</v>
      </c>
      <c r="M2476" t="str">
        <f>SUBSTITUTE(Table2[[#This Row],[category_tags]],"'",CHAR(130),11)</f>
        <v>['Agricultural', 'Food', 'Preparation', 'Milk and milk products', 'Dairy products and deserts', ÇYoghurts']</v>
      </c>
      <c r="N2476" t="str">
        <f>SUBSTITUTE(Table2[[#This Row],[category_tags]],"'",CHAR(131),12)</f>
        <v>['Agricultural', 'Food', 'Preparation', 'Milk and milk products', 'Dairy products and deserts', 'YoghurtsÉ]</v>
      </c>
      <c r="O2476">
        <f>FIND(CHAR(130),Table2[[#This Row],[Column2]])</f>
        <v>97</v>
      </c>
      <c r="P2476">
        <f>FIND(CHAR(131),Table2[[#This Row],[Column3]])</f>
        <v>106</v>
      </c>
      <c r="Q2476" t="str">
        <f>IFERROR(MID(Table2[[#This Row],[category_tags]],Table2[[#This Row],[Column4]]+1,Table2[[#This Row],[Column5]]-Table2[[#This Row],[Column4]]-1),"")</f>
        <v>Yoghurts</v>
      </c>
      <c r="R2476" t="str">
        <f>VLOOKUP(Table2[[#This Row],[ciqual_code]],brut_transformé!$D$2:$E$2480,2,FALSE)</f>
        <v>transformé</v>
      </c>
      <c r="S2476" t="s">
        <v>6366</v>
      </c>
    </row>
    <row r="2477" spans="1:19" x14ac:dyDescent="0.2">
      <c r="A2477" t="s">
        <v>2475</v>
      </c>
      <c r="B2477">
        <v>19593</v>
      </c>
      <c r="C2477" t="s">
        <v>2481</v>
      </c>
      <c r="D2477">
        <v>2.04</v>
      </c>
      <c r="E2477" t="b">
        <v>0</v>
      </c>
      <c r="F2477" t="s">
        <v>2485</v>
      </c>
      <c r="G2477" t="s">
        <v>4962</v>
      </c>
      <c r="H2477" t="s">
        <v>4967</v>
      </c>
      <c r="I2477" t="s">
        <v>4969</v>
      </c>
      <c r="J2477" t="s">
        <v>5020</v>
      </c>
      <c r="K2477" t="s">
        <v>6381</v>
      </c>
      <c r="L2477" t="s">
        <v>6422</v>
      </c>
      <c r="M2477" t="str">
        <f>SUBSTITUTE(Table2[[#This Row],[category_tags]],"'",CHAR(130),11)</f>
        <v>['Agricultural', 'Food', 'Preparation', 'Milk and milk products', 'Dairy products and deserts', ÇYoghurts']</v>
      </c>
      <c r="N2477" t="str">
        <f>SUBSTITUTE(Table2[[#This Row],[category_tags]],"'",CHAR(131),12)</f>
        <v>['Agricultural', 'Food', 'Preparation', 'Milk and milk products', 'Dairy products and deserts', 'YoghurtsÉ]</v>
      </c>
      <c r="O2477">
        <f>FIND(CHAR(130),Table2[[#This Row],[Column2]])</f>
        <v>97</v>
      </c>
      <c r="P2477">
        <f>FIND(CHAR(131),Table2[[#This Row],[Column3]])</f>
        <v>106</v>
      </c>
      <c r="Q2477" t="str">
        <f>IFERROR(MID(Table2[[#This Row],[category_tags]],Table2[[#This Row],[Column4]]+1,Table2[[#This Row],[Column5]]-Table2[[#This Row],[Column4]]-1),"")</f>
        <v>Yoghurts</v>
      </c>
      <c r="R2477" t="str">
        <f>VLOOKUP(Table2[[#This Row],[ciqual_code]],brut_transformé!$D$2:$E$2480,2,FALSE)</f>
        <v>transformé</v>
      </c>
      <c r="S2477" t="s">
        <v>6365</v>
      </c>
    </row>
    <row r="2478" spans="1:19" x14ac:dyDescent="0.2">
      <c r="A2478" t="s">
        <v>2476</v>
      </c>
      <c r="B2478">
        <v>19594</v>
      </c>
      <c r="C2478" t="s">
        <v>2481</v>
      </c>
      <c r="D2478">
        <v>2.48</v>
      </c>
      <c r="E2478" t="b">
        <v>0</v>
      </c>
      <c r="F2478" t="s">
        <v>2485</v>
      </c>
      <c r="G2478" t="s">
        <v>4963</v>
      </c>
      <c r="H2478" t="s">
        <v>4967</v>
      </c>
      <c r="I2478" t="s">
        <v>4969</v>
      </c>
      <c r="J2478" t="s">
        <v>5020</v>
      </c>
      <c r="K2478" t="s">
        <v>6381</v>
      </c>
      <c r="L2478" t="s">
        <v>6422</v>
      </c>
      <c r="M2478" t="str">
        <f>SUBSTITUTE(Table2[[#This Row],[category_tags]],"'",CHAR(130),11)</f>
        <v>['Agricultural', 'Food', 'Preparation', 'Milk and milk products', 'Dairy products and deserts', ÇYoghurts']</v>
      </c>
      <c r="N2478" t="str">
        <f>SUBSTITUTE(Table2[[#This Row],[category_tags]],"'",CHAR(131),12)</f>
        <v>['Agricultural', 'Food', 'Preparation', 'Milk and milk products', 'Dairy products and deserts', 'YoghurtsÉ]</v>
      </c>
      <c r="O2478">
        <f>FIND(CHAR(130),Table2[[#This Row],[Column2]])</f>
        <v>97</v>
      </c>
      <c r="P2478">
        <f>FIND(CHAR(131),Table2[[#This Row],[Column3]])</f>
        <v>106</v>
      </c>
      <c r="Q2478" t="str">
        <f>IFERROR(MID(Table2[[#This Row],[category_tags]],Table2[[#This Row],[Column4]]+1,Table2[[#This Row],[Column5]]-Table2[[#This Row],[Column4]]-1),"")</f>
        <v>Yoghurts</v>
      </c>
      <c r="R2478" t="str">
        <f>VLOOKUP(Table2[[#This Row],[ciqual_code]],brut_transformé!$D$2:$E$2480,2,FALSE)</f>
        <v>transformé</v>
      </c>
      <c r="S2478" t="s">
        <v>6365</v>
      </c>
    </row>
    <row r="2479" spans="1:19" x14ac:dyDescent="0.2">
      <c r="A2479" t="s">
        <v>2477</v>
      </c>
      <c r="B2479">
        <v>19598</v>
      </c>
      <c r="C2479" t="s">
        <v>2481</v>
      </c>
      <c r="D2479">
        <v>1.9</v>
      </c>
      <c r="E2479" t="b">
        <v>0</v>
      </c>
      <c r="F2479" t="s">
        <v>2485</v>
      </c>
      <c r="G2479" t="s">
        <v>4964</v>
      </c>
      <c r="H2479" t="s">
        <v>4967</v>
      </c>
      <c r="I2479" t="s">
        <v>4969</v>
      </c>
      <c r="J2479" t="s">
        <v>5020</v>
      </c>
      <c r="K2479" t="s">
        <v>6381</v>
      </c>
      <c r="L2479" t="s">
        <v>6422</v>
      </c>
      <c r="M2479" t="str">
        <f>SUBSTITUTE(Table2[[#This Row],[category_tags]],"'",CHAR(130),11)</f>
        <v>['Agricultural', 'Food', 'Preparation', 'Milk and milk products', 'Dairy products and deserts', ÇYoghurts']</v>
      </c>
      <c r="N2479" t="str">
        <f>SUBSTITUTE(Table2[[#This Row],[category_tags]],"'",CHAR(131),12)</f>
        <v>['Agricultural', 'Food', 'Preparation', 'Milk and milk products', 'Dairy products and deserts', 'YoghurtsÉ]</v>
      </c>
      <c r="O2479">
        <f>FIND(CHAR(130),Table2[[#This Row],[Column2]])</f>
        <v>97</v>
      </c>
      <c r="P2479">
        <f>FIND(CHAR(131),Table2[[#This Row],[Column3]])</f>
        <v>106</v>
      </c>
      <c r="Q2479" t="str">
        <f>IFERROR(MID(Table2[[#This Row],[category_tags]],Table2[[#This Row],[Column4]]+1,Table2[[#This Row],[Column5]]-Table2[[#This Row],[Column4]]-1),"")</f>
        <v>Yoghurts</v>
      </c>
      <c r="R2479" t="str">
        <f>VLOOKUP(Table2[[#This Row],[ciqual_code]],brut_transformé!$D$2:$E$2480,2,FALSE)</f>
        <v>transformé</v>
      </c>
      <c r="S2479" t="s">
        <v>6372</v>
      </c>
    </row>
    <row r="2480" spans="1:19" x14ac:dyDescent="0.2">
      <c r="A2480" t="s">
        <v>2478</v>
      </c>
      <c r="B2480">
        <v>19599</v>
      </c>
      <c r="C2480" t="s">
        <v>2481</v>
      </c>
      <c r="D2480">
        <v>1.9</v>
      </c>
      <c r="E2480" t="b">
        <v>0</v>
      </c>
      <c r="F2480" t="s">
        <v>2485</v>
      </c>
      <c r="G2480" t="s">
        <v>4965</v>
      </c>
      <c r="H2480" t="s">
        <v>4967</v>
      </c>
      <c r="I2480" t="s">
        <v>4969</v>
      </c>
      <c r="J2480" t="s">
        <v>5020</v>
      </c>
      <c r="K2480" t="s">
        <v>6381</v>
      </c>
      <c r="L2480" t="s">
        <v>6422</v>
      </c>
      <c r="M2480" t="str">
        <f>SUBSTITUTE(Table2[[#This Row],[category_tags]],"'",CHAR(130),11)</f>
        <v>['Agricultural', 'Food', 'Preparation', 'Milk and milk products', 'Dairy products and deserts', ÇYoghurts']</v>
      </c>
      <c r="N2480" t="str">
        <f>SUBSTITUTE(Table2[[#This Row],[category_tags]],"'",CHAR(131),12)</f>
        <v>['Agricultural', 'Food', 'Preparation', 'Milk and milk products', 'Dairy products and deserts', 'YoghurtsÉ]</v>
      </c>
      <c r="O2480">
        <f>FIND(CHAR(130),Table2[[#This Row],[Column2]])</f>
        <v>97</v>
      </c>
      <c r="P2480">
        <f>FIND(CHAR(131),Table2[[#This Row],[Column3]])</f>
        <v>106</v>
      </c>
      <c r="Q2480" t="str">
        <f>IFERROR(MID(Table2[[#This Row],[category_tags]],Table2[[#This Row],[Column4]]+1,Table2[[#This Row],[Column5]]-Table2[[#This Row],[Column4]]-1),"")</f>
        <v>Yoghurts</v>
      </c>
      <c r="R2480" t="str">
        <f>VLOOKUP(Table2[[#This Row],[ciqual_code]],brut_transformé!$D$2:$E$2480,2,FALSE)</f>
        <v>transformé</v>
      </c>
      <c r="S2480" t="s">
        <v>6373</v>
      </c>
    </row>
  </sheetData>
  <phoneticPr fontId="18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brut_transformé</vt:lpstr>
      <vt:lpstr>tcd</vt:lpstr>
      <vt:lpstr>ciqual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2022-09-09T14:38:00Z</dcterms:created>
  <dcterms:modified xsi:type="dcterms:W3CDTF">2022-09-30T13:02:49Z</dcterms:modified>
</cp:coreProperties>
</file>